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patel/Desktop/"/>
    </mc:Choice>
  </mc:AlternateContent>
  <xr:revisionPtr revIDLastSave="0" documentId="8_{226BFE02-4E7A-6F49-A6C1-AC3226FD5964}" xr6:coauthVersionLast="47" xr6:coauthVersionMax="47" xr10:uidLastSave="{00000000-0000-0000-0000-000000000000}"/>
  <bookViews>
    <workbookView xWindow="160" yWindow="1040" windowWidth="26440" windowHeight="14480" activeTab="2" xr2:uid="{00000000-000D-0000-FFFF-FFFF00000000}"/>
  </bookViews>
  <sheets>
    <sheet name="currently live per category" sheetId="3" r:id="rId1"/>
    <sheet name="currently live per sub category" sheetId="5" r:id="rId2"/>
    <sheet name="Crowdfunding" sheetId="1" r:id="rId3"/>
    <sheet name="filter based on parent category" sheetId="24" r:id="rId4"/>
    <sheet name="crowdfunding goal analysis" sheetId="25" r:id="rId5"/>
    <sheet name="statistical analysis" sheetId="26" r:id="rId6"/>
  </sheets>
  <definedNames>
    <definedName name="_xlnm._FilterDatabase" localSheetId="2" hidden="1">Crowdfunding!$A$1:$T$1001</definedName>
    <definedName name="_xlnm._FilterDatabase" localSheetId="4" hidden="1">'crowdfunding goal analysis'!$A$1:$H$1</definedName>
    <definedName name="_xlchart.v1.0" hidden="1">'statistical analysis'!$A$2:$A$566</definedName>
    <definedName name="_xlchart.v1.1" hidden="1">'statistical analysis'!$B$1</definedName>
    <definedName name="_xlchart.v1.2" hidden="1">'statistical analysis'!$B$2:$B$566</definedName>
    <definedName name="_xlchart.v1.3" hidden="1">'statistical analysis'!$C$1</definedName>
    <definedName name="_xlchart.v1.4" hidden="1">'statistical analysis'!$C$2:$C$566</definedName>
    <definedName name="_xlchart.v1.5" hidden="1">'statistical analysis'!$D$1</definedName>
    <definedName name="_xlchart.v1.6" hidden="1">'statistical analysis'!$D$2:$D$566</definedName>
    <definedName name="_xlchart.v1.7" hidden="1">'statistical analysis'!$E$1</definedName>
    <definedName name="_xlchart.v1.8" hidden="1">'statistical analysis'!$E$2:$E$566</definedName>
  </definedNames>
  <calcPr calcId="191029"/>
  <pivotCaches>
    <pivotCache cacheId="59" r:id="rId7"/>
    <pivotCache cacheId="6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5" l="1"/>
  <c r="F3" i="25"/>
  <c r="H3" i="25"/>
  <c r="H4" i="25"/>
  <c r="H5" i="25"/>
  <c r="H6" i="25"/>
  <c r="H7" i="25"/>
  <c r="H8" i="25"/>
  <c r="H9" i="25"/>
  <c r="H10" i="25"/>
  <c r="H11" i="25"/>
  <c r="H12" i="25"/>
  <c r="H13" i="25"/>
  <c r="H2" i="25"/>
  <c r="G3" i="25"/>
  <c r="G4" i="25"/>
  <c r="G5" i="25"/>
  <c r="G6" i="25"/>
  <c r="G7" i="25"/>
  <c r="G8" i="25"/>
  <c r="G9" i="25"/>
  <c r="G10" i="25"/>
  <c r="G11" i="25"/>
  <c r="G12" i="25"/>
  <c r="G13" i="25"/>
  <c r="G2" i="25"/>
  <c r="F4" i="25"/>
  <c r="F5" i="25"/>
  <c r="F6" i="25"/>
  <c r="F7" i="25"/>
  <c r="F8" i="25"/>
  <c r="F9" i="25"/>
  <c r="F10" i="25"/>
  <c r="F11" i="25"/>
  <c r="F12" i="25"/>
  <c r="F13" i="25"/>
  <c r="E3" i="25"/>
  <c r="E4" i="25"/>
  <c r="E5" i="25"/>
  <c r="E6" i="25"/>
  <c r="E7" i="25"/>
  <c r="E8" i="25"/>
  <c r="E9" i="25"/>
  <c r="E10" i="25"/>
  <c r="E11" i="25"/>
  <c r="E12" i="25"/>
  <c r="E13" i="25"/>
  <c r="D13" i="25"/>
  <c r="D12" i="25"/>
  <c r="D11" i="25"/>
  <c r="D10" i="25"/>
  <c r="D9" i="25"/>
  <c r="D8" i="25"/>
  <c r="D7" i="25"/>
  <c r="D6" i="25"/>
  <c r="D5" i="25"/>
  <c r="D4" i="25"/>
  <c r="D3" i="25"/>
  <c r="D2" i="25"/>
  <c r="C2" i="25"/>
  <c r="C13" i="25"/>
  <c r="C12" i="25"/>
  <c r="C11" i="25"/>
  <c r="C10" i="25"/>
  <c r="C9" i="25"/>
  <c r="C8" i="25"/>
  <c r="C7" i="25"/>
  <c r="C6" i="25"/>
  <c r="C5" i="25"/>
  <c r="C4" i="25"/>
  <c r="C3" i="25"/>
  <c r="B13" i="25"/>
  <c r="B12" i="25"/>
  <c r="B11" i="25"/>
  <c r="B10" i="25"/>
  <c r="B9" i="25"/>
  <c r="B8" i="25"/>
  <c r="B7" i="25"/>
  <c r="B6" i="25"/>
  <c r="B5" i="25"/>
  <c r="B4" i="25"/>
  <c r="M3" i="26"/>
  <c r="M2" i="26"/>
  <c r="L3" i="26"/>
  <c r="L2" i="26"/>
  <c r="K3" i="26"/>
  <c r="K2" i="26"/>
  <c r="J3" i="26"/>
  <c r="J2" i="26"/>
  <c r="I3" i="26"/>
  <c r="I2" i="26"/>
  <c r="H3" i="26"/>
  <c r="H2" i="26"/>
  <c r="B2" i="25"/>
  <c r="B3" i="25"/>
  <c r="F2" i="1"/>
  <c r="I2" i="1"/>
  <c r="S2" i="1"/>
  <c r="T2" i="1"/>
  <c r="F3" i="1"/>
  <c r="I3" i="1"/>
  <c r="S3" i="1"/>
  <c r="T3" i="1"/>
  <c r="F4" i="1"/>
  <c r="I4" i="1"/>
  <c r="S4" i="1"/>
  <c r="T4" i="1"/>
  <c r="F5" i="1"/>
  <c r="I5" i="1"/>
  <c r="S5" i="1"/>
  <c r="T5" i="1"/>
  <c r="F6" i="1"/>
  <c r="I6" i="1"/>
  <c r="S6" i="1"/>
  <c r="T6" i="1"/>
  <c r="F7" i="1"/>
  <c r="I7" i="1"/>
  <c r="S7" i="1"/>
  <c r="T7" i="1"/>
  <c r="F8" i="1"/>
  <c r="I8" i="1"/>
  <c r="S8" i="1"/>
  <c r="T8" i="1"/>
  <c r="F9" i="1"/>
  <c r="I9" i="1"/>
  <c r="S9" i="1"/>
  <c r="T9" i="1"/>
  <c r="F11" i="1"/>
  <c r="I11" i="1"/>
  <c r="S11" i="1"/>
  <c r="T11" i="1"/>
  <c r="F12" i="1"/>
  <c r="I12" i="1"/>
  <c r="S12" i="1"/>
  <c r="T12" i="1"/>
  <c r="F13" i="1"/>
  <c r="I13" i="1"/>
  <c r="S13" i="1"/>
  <c r="T13" i="1"/>
  <c r="F14" i="1"/>
  <c r="I14" i="1"/>
  <c r="S14" i="1"/>
  <c r="T14" i="1"/>
  <c r="F15" i="1"/>
  <c r="I15" i="1"/>
  <c r="S15" i="1"/>
  <c r="T15" i="1"/>
  <c r="F16" i="1"/>
  <c r="I16" i="1"/>
  <c r="S16" i="1"/>
  <c r="T16" i="1"/>
  <c r="F17" i="1"/>
  <c r="I17" i="1"/>
  <c r="S17" i="1"/>
  <c r="T17" i="1"/>
  <c r="F18" i="1"/>
  <c r="I18" i="1"/>
  <c r="S18" i="1"/>
  <c r="T18" i="1"/>
  <c r="F19" i="1"/>
  <c r="I19" i="1"/>
  <c r="S19" i="1"/>
  <c r="T19" i="1"/>
  <c r="F20" i="1"/>
  <c r="I20" i="1"/>
  <c r="S20" i="1"/>
  <c r="T20" i="1"/>
  <c r="F21" i="1"/>
  <c r="I21" i="1"/>
  <c r="S21" i="1"/>
  <c r="T21" i="1"/>
  <c r="F22" i="1"/>
  <c r="I22" i="1"/>
  <c r="S22" i="1"/>
  <c r="T22" i="1"/>
  <c r="F23" i="1"/>
  <c r="I23" i="1"/>
  <c r="S23" i="1"/>
  <c r="T23" i="1"/>
  <c r="F24" i="1"/>
  <c r="I24" i="1"/>
  <c r="S24" i="1"/>
  <c r="T24" i="1"/>
  <c r="F25" i="1"/>
  <c r="I25" i="1"/>
  <c r="S25" i="1"/>
  <c r="T25" i="1"/>
  <c r="F26" i="1"/>
  <c r="I26" i="1"/>
  <c r="S26" i="1"/>
  <c r="T26" i="1"/>
  <c r="F27" i="1"/>
  <c r="I27" i="1"/>
  <c r="S27" i="1"/>
  <c r="T27" i="1"/>
  <c r="F28" i="1"/>
  <c r="I28" i="1"/>
  <c r="S28" i="1"/>
  <c r="T28" i="1"/>
  <c r="F29" i="1"/>
  <c r="I29" i="1"/>
  <c r="S29" i="1"/>
  <c r="T29" i="1"/>
  <c r="F30" i="1"/>
  <c r="I30" i="1"/>
  <c r="S30" i="1"/>
  <c r="T30" i="1"/>
  <c r="F31" i="1"/>
  <c r="I31" i="1"/>
  <c r="S31" i="1"/>
  <c r="T31" i="1"/>
  <c r="F32" i="1"/>
  <c r="I32" i="1"/>
  <c r="S32" i="1"/>
  <c r="T32" i="1"/>
  <c r="F33" i="1"/>
  <c r="I33" i="1"/>
  <c r="S33" i="1"/>
  <c r="T33" i="1"/>
  <c r="F34" i="1"/>
  <c r="I34" i="1"/>
  <c r="S34" i="1"/>
  <c r="T34" i="1"/>
  <c r="F35" i="1"/>
  <c r="I35" i="1"/>
  <c r="S35" i="1"/>
  <c r="T35" i="1"/>
  <c r="F36" i="1"/>
  <c r="I36" i="1"/>
  <c r="S36" i="1"/>
  <c r="T36" i="1"/>
  <c r="F37" i="1"/>
  <c r="I37" i="1"/>
  <c r="S37" i="1"/>
  <c r="T37" i="1"/>
  <c r="F38" i="1"/>
  <c r="I38" i="1"/>
  <c r="S38" i="1"/>
  <c r="T38" i="1"/>
  <c r="F39" i="1"/>
  <c r="I39" i="1"/>
  <c r="S39" i="1"/>
  <c r="T39" i="1"/>
  <c r="F40" i="1"/>
  <c r="I40" i="1"/>
  <c r="S40" i="1"/>
  <c r="T40" i="1"/>
  <c r="F41" i="1"/>
  <c r="I41" i="1"/>
  <c r="S41" i="1"/>
  <c r="T41" i="1"/>
  <c r="F42" i="1"/>
  <c r="I42" i="1"/>
  <c r="S42" i="1"/>
  <c r="T42" i="1"/>
  <c r="F43" i="1"/>
  <c r="I43" i="1"/>
  <c r="S43" i="1"/>
  <c r="T43" i="1"/>
  <c r="F44" i="1"/>
  <c r="I44" i="1"/>
  <c r="S44" i="1"/>
  <c r="T44" i="1"/>
  <c r="F45" i="1"/>
  <c r="I45" i="1"/>
  <c r="S45" i="1"/>
  <c r="T45" i="1"/>
  <c r="F46" i="1"/>
  <c r="I46" i="1"/>
  <c r="S46" i="1"/>
  <c r="T46" i="1"/>
  <c r="F47" i="1"/>
  <c r="I47" i="1"/>
  <c r="S47" i="1"/>
  <c r="T47" i="1"/>
  <c r="F48" i="1"/>
  <c r="I48" i="1"/>
  <c r="S48" i="1"/>
  <c r="T48" i="1"/>
  <c r="F49" i="1"/>
  <c r="I49" i="1"/>
  <c r="S49" i="1"/>
  <c r="T49" i="1"/>
  <c r="F50" i="1"/>
  <c r="I50" i="1"/>
  <c r="S50" i="1"/>
  <c r="T50" i="1"/>
  <c r="F51" i="1"/>
  <c r="I51" i="1"/>
  <c r="S51" i="1"/>
  <c r="T51" i="1"/>
  <c r="F52" i="1"/>
  <c r="I52" i="1"/>
  <c r="S52" i="1"/>
  <c r="T52" i="1"/>
  <c r="F53" i="1"/>
  <c r="I53" i="1"/>
  <c r="S53" i="1"/>
  <c r="T53" i="1"/>
  <c r="F54" i="1"/>
  <c r="I54" i="1"/>
  <c r="S54" i="1"/>
  <c r="T54" i="1"/>
  <c r="F55" i="1"/>
  <c r="I55" i="1"/>
  <c r="S55" i="1"/>
  <c r="T55" i="1"/>
  <c r="F56" i="1"/>
  <c r="I56" i="1"/>
  <c r="S56" i="1"/>
  <c r="T56" i="1"/>
  <c r="F57" i="1"/>
  <c r="I57" i="1"/>
  <c r="S57" i="1"/>
  <c r="T57" i="1"/>
  <c r="F58" i="1"/>
  <c r="I58" i="1"/>
  <c r="S58" i="1"/>
  <c r="T58" i="1"/>
  <c r="F59" i="1"/>
  <c r="I59" i="1"/>
  <c r="S59" i="1"/>
  <c r="T59" i="1"/>
  <c r="F60" i="1"/>
  <c r="I60" i="1"/>
  <c r="S60" i="1"/>
  <c r="T60" i="1"/>
  <c r="F61" i="1"/>
  <c r="I61" i="1"/>
  <c r="S61" i="1"/>
  <c r="T61" i="1"/>
  <c r="F62" i="1"/>
  <c r="I62" i="1"/>
  <c r="S62" i="1"/>
  <c r="T62" i="1"/>
  <c r="F63" i="1"/>
  <c r="I63" i="1"/>
  <c r="S63" i="1"/>
  <c r="T63" i="1"/>
  <c r="F64" i="1"/>
  <c r="I64" i="1"/>
  <c r="S64" i="1"/>
  <c r="T64" i="1"/>
  <c r="F65" i="1"/>
  <c r="I65" i="1"/>
  <c r="S65" i="1"/>
  <c r="T65" i="1"/>
  <c r="F66" i="1"/>
  <c r="I66" i="1"/>
  <c r="S66" i="1"/>
  <c r="T66" i="1"/>
  <c r="F67" i="1"/>
  <c r="I67" i="1"/>
  <c r="S67" i="1"/>
  <c r="T67" i="1"/>
  <c r="F68" i="1"/>
  <c r="I68" i="1"/>
  <c r="S68" i="1"/>
  <c r="T68" i="1"/>
  <c r="F69" i="1"/>
  <c r="I69" i="1"/>
  <c r="S69" i="1"/>
  <c r="T69" i="1"/>
  <c r="F70" i="1"/>
  <c r="I70" i="1"/>
  <c r="S70" i="1"/>
  <c r="T70" i="1"/>
  <c r="F71" i="1"/>
  <c r="I71" i="1"/>
  <c r="S71" i="1"/>
  <c r="T71" i="1"/>
  <c r="F72" i="1"/>
  <c r="I72" i="1"/>
  <c r="S72" i="1"/>
  <c r="T72" i="1"/>
  <c r="F73" i="1"/>
  <c r="I73" i="1"/>
  <c r="S73" i="1"/>
  <c r="T73" i="1"/>
  <c r="F74" i="1"/>
  <c r="I74" i="1"/>
  <c r="S74" i="1"/>
  <c r="T74" i="1"/>
  <c r="F75" i="1"/>
  <c r="I75" i="1"/>
  <c r="S75" i="1"/>
  <c r="T75" i="1"/>
  <c r="F76" i="1"/>
  <c r="I76" i="1"/>
  <c r="S76" i="1"/>
  <c r="T76" i="1"/>
  <c r="F77" i="1"/>
  <c r="I77" i="1"/>
  <c r="S77" i="1"/>
  <c r="T77" i="1"/>
  <c r="F78" i="1"/>
  <c r="I78" i="1"/>
  <c r="S78" i="1"/>
  <c r="T78" i="1"/>
  <c r="F79" i="1"/>
  <c r="I79" i="1"/>
  <c r="S79" i="1"/>
  <c r="T79" i="1"/>
  <c r="F80" i="1"/>
  <c r="I80" i="1"/>
  <c r="S80" i="1"/>
  <c r="T80" i="1"/>
  <c r="F81" i="1"/>
  <c r="I81" i="1"/>
  <c r="S81" i="1"/>
  <c r="T81" i="1"/>
  <c r="F82" i="1"/>
  <c r="I82" i="1"/>
  <c r="S82" i="1"/>
  <c r="T82" i="1"/>
  <c r="F83" i="1"/>
  <c r="I83" i="1"/>
  <c r="S83" i="1"/>
  <c r="T83" i="1"/>
  <c r="F84" i="1"/>
  <c r="I84" i="1"/>
  <c r="S84" i="1"/>
  <c r="T84" i="1"/>
  <c r="F85" i="1"/>
  <c r="I85" i="1"/>
  <c r="S85" i="1"/>
  <c r="T85" i="1"/>
  <c r="F86" i="1"/>
  <c r="I86" i="1"/>
  <c r="S86" i="1"/>
  <c r="T86" i="1"/>
  <c r="F87" i="1"/>
  <c r="I87" i="1"/>
  <c r="S87" i="1"/>
  <c r="T87" i="1"/>
  <c r="F88" i="1"/>
  <c r="I88" i="1"/>
  <c r="S88" i="1"/>
  <c r="T88" i="1"/>
  <c r="F89" i="1"/>
  <c r="I89" i="1"/>
  <c r="S89" i="1"/>
  <c r="T89" i="1"/>
  <c r="F90" i="1"/>
  <c r="I90" i="1"/>
  <c r="S90" i="1"/>
  <c r="T90" i="1"/>
  <c r="F91" i="1"/>
  <c r="I91" i="1"/>
  <c r="S91" i="1"/>
  <c r="T91" i="1"/>
  <c r="F92" i="1"/>
  <c r="I92" i="1"/>
  <c r="S92" i="1"/>
  <c r="T92" i="1"/>
  <c r="F93" i="1"/>
  <c r="I93" i="1"/>
  <c r="S93" i="1"/>
  <c r="T93" i="1"/>
  <c r="F94" i="1"/>
  <c r="I94" i="1"/>
  <c r="S94" i="1"/>
  <c r="T94" i="1"/>
  <c r="F95" i="1"/>
  <c r="I95" i="1"/>
  <c r="S95" i="1"/>
  <c r="T95" i="1"/>
  <c r="F96" i="1"/>
  <c r="I96" i="1"/>
  <c r="S96" i="1"/>
  <c r="T96" i="1"/>
  <c r="F97" i="1"/>
  <c r="I97" i="1"/>
  <c r="S97" i="1"/>
  <c r="T97" i="1"/>
  <c r="F98" i="1"/>
  <c r="I98" i="1"/>
  <c r="S98" i="1"/>
  <c r="T98" i="1"/>
  <c r="F99" i="1"/>
  <c r="I99" i="1"/>
  <c r="S99" i="1"/>
  <c r="T99" i="1"/>
  <c r="F100" i="1"/>
  <c r="I100" i="1"/>
  <c r="S100" i="1"/>
  <c r="T100" i="1"/>
  <c r="F101" i="1"/>
  <c r="I101" i="1"/>
  <c r="S101" i="1"/>
  <c r="T101" i="1"/>
  <c r="F102" i="1"/>
  <c r="I102" i="1"/>
  <c r="S102" i="1"/>
  <c r="T102" i="1"/>
  <c r="F103" i="1"/>
  <c r="I103" i="1"/>
  <c r="S103" i="1"/>
  <c r="T103" i="1"/>
  <c r="F104" i="1"/>
  <c r="I104" i="1"/>
  <c r="S104" i="1"/>
  <c r="T104" i="1"/>
  <c r="F105" i="1"/>
  <c r="I105" i="1"/>
  <c r="S105" i="1"/>
  <c r="T105" i="1"/>
  <c r="F106" i="1"/>
  <c r="I106" i="1"/>
  <c r="S106" i="1"/>
  <c r="T106" i="1"/>
  <c r="F107" i="1"/>
  <c r="I107" i="1"/>
  <c r="S107" i="1"/>
  <c r="T107" i="1"/>
  <c r="F108" i="1"/>
  <c r="I108" i="1"/>
  <c r="S108" i="1"/>
  <c r="T108" i="1"/>
  <c r="F109" i="1"/>
  <c r="I109" i="1"/>
  <c r="S109" i="1"/>
  <c r="T109" i="1"/>
  <c r="F110" i="1"/>
  <c r="I110" i="1"/>
  <c r="S110" i="1"/>
  <c r="T110" i="1"/>
  <c r="F111" i="1"/>
  <c r="I111" i="1"/>
  <c r="S111" i="1"/>
  <c r="T111" i="1"/>
  <c r="F112" i="1"/>
  <c r="I112" i="1"/>
  <c r="S112" i="1"/>
  <c r="T112" i="1"/>
  <c r="F113" i="1"/>
  <c r="I113" i="1"/>
  <c r="S113" i="1"/>
  <c r="T113" i="1"/>
  <c r="F114" i="1"/>
  <c r="I114" i="1"/>
  <c r="S114" i="1"/>
  <c r="T114" i="1"/>
  <c r="F115" i="1"/>
  <c r="I115" i="1"/>
  <c r="S115" i="1"/>
  <c r="T115" i="1"/>
  <c r="F116" i="1"/>
  <c r="I116" i="1"/>
  <c r="S116" i="1"/>
  <c r="T116" i="1"/>
  <c r="F117" i="1"/>
  <c r="I117" i="1"/>
  <c r="S117" i="1"/>
  <c r="T117" i="1"/>
  <c r="F118" i="1"/>
  <c r="I118" i="1"/>
  <c r="S118" i="1"/>
  <c r="T118" i="1"/>
  <c r="F119" i="1"/>
  <c r="I119" i="1"/>
  <c r="S119" i="1"/>
  <c r="T119" i="1"/>
  <c r="F120" i="1"/>
  <c r="I120" i="1"/>
  <c r="S120" i="1"/>
  <c r="T120" i="1"/>
  <c r="F121" i="1"/>
  <c r="I121" i="1"/>
  <c r="S121" i="1"/>
  <c r="T121" i="1"/>
  <c r="F122" i="1"/>
  <c r="I122" i="1"/>
  <c r="S122" i="1"/>
  <c r="T122" i="1"/>
  <c r="F123" i="1"/>
  <c r="I123" i="1"/>
  <c r="S123" i="1"/>
  <c r="T123" i="1"/>
  <c r="F124" i="1"/>
  <c r="I124" i="1"/>
  <c r="S124" i="1"/>
  <c r="T124" i="1"/>
  <c r="F125" i="1"/>
  <c r="I125" i="1"/>
  <c r="S125" i="1"/>
  <c r="T125" i="1"/>
  <c r="F126" i="1"/>
  <c r="I126" i="1"/>
  <c r="S126" i="1"/>
  <c r="T126" i="1"/>
  <c r="F127" i="1"/>
  <c r="I127" i="1"/>
  <c r="S127" i="1"/>
  <c r="T127" i="1"/>
  <c r="F128" i="1"/>
  <c r="I128" i="1"/>
  <c r="S128" i="1"/>
  <c r="T128" i="1"/>
  <c r="F129" i="1"/>
  <c r="I129" i="1"/>
  <c r="S129" i="1"/>
  <c r="T129" i="1"/>
  <c r="F130" i="1"/>
  <c r="I130" i="1"/>
  <c r="S130" i="1"/>
  <c r="T130" i="1"/>
  <c r="F131" i="1"/>
  <c r="I131" i="1"/>
  <c r="S131" i="1"/>
  <c r="T131" i="1"/>
  <c r="F132" i="1"/>
  <c r="I132" i="1"/>
  <c r="S132" i="1"/>
  <c r="T132" i="1"/>
  <c r="F133" i="1"/>
  <c r="I133" i="1"/>
  <c r="S133" i="1"/>
  <c r="T133" i="1"/>
  <c r="F134" i="1"/>
  <c r="I134" i="1"/>
  <c r="S134" i="1"/>
  <c r="T134" i="1"/>
  <c r="F135" i="1"/>
  <c r="I135" i="1"/>
  <c r="S135" i="1"/>
  <c r="T135" i="1"/>
  <c r="F136" i="1"/>
  <c r="I136" i="1"/>
  <c r="S136" i="1"/>
  <c r="T136" i="1"/>
  <c r="F137" i="1"/>
  <c r="I137" i="1"/>
  <c r="S137" i="1"/>
  <c r="T137" i="1"/>
  <c r="F138" i="1"/>
  <c r="I138" i="1"/>
  <c r="S138" i="1"/>
  <c r="T138" i="1"/>
  <c r="F139" i="1"/>
  <c r="I139" i="1"/>
  <c r="S139" i="1"/>
  <c r="T139" i="1"/>
  <c r="F140" i="1"/>
  <c r="I140" i="1"/>
  <c r="S140" i="1"/>
  <c r="T140" i="1"/>
  <c r="F141" i="1"/>
  <c r="I141" i="1"/>
  <c r="S141" i="1"/>
  <c r="T141" i="1"/>
  <c r="F142" i="1"/>
  <c r="I142" i="1"/>
  <c r="S142" i="1"/>
  <c r="T142" i="1"/>
  <c r="F143" i="1"/>
  <c r="I143" i="1"/>
  <c r="S143" i="1"/>
  <c r="T143" i="1"/>
  <c r="F144" i="1"/>
  <c r="I144" i="1"/>
  <c r="S144" i="1"/>
  <c r="T144" i="1"/>
  <c r="F145" i="1"/>
  <c r="I145" i="1"/>
  <c r="S145" i="1"/>
  <c r="T145" i="1"/>
  <c r="F146" i="1"/>
  <c r="I146" i="1"/>
  <c r="S146" i="1"/>
  <c r="T146" i="1"/>
  <c r="F147" i="1"/>
  <c r="I147" i="1"/>
  <c r="S147" i="1"/>
  <c r="T147" i="1"/>
  <c r="F148" i="1"/>
  <c r="I148" i="1"/>
  <c r="S148" i="1"/>
  <c r="T148" i="1"/>
  <c r="F149" i="1"/>
  <c r="I149" i="1"/>
  <c r="S149" i="1"/>
  <c r="T149" i="1"/>
  <c r="F150" i="1"/>
  <c r="I150" i="1"/>
  <c r="S150" i="1"/>
  <c r="T150" i="1"/>
  <c r="F151" i="1"/>
  <c r="I151" i="1"/>
  <c r="S151" i="1"/>
  <c r="T151" i="1"/>
  <c r="F152" i="1"/>
  <c r="I152" i="1"/>
  <c r="S152" i="1"/>
  <c r="T152" i="1"/>
  <c r="F153" i="1"/>
  <c r="I153" i="1"/>
  <c r="S153" i="1"/>
  <c r="T153" i="1"/>
  <c r="F154" i="1"/>
  <c r="I154" i="1"/>
  <c r="S154" i="1"/>
  <c r="T154" i="1"/>
  <c r="F155" i="1"/>
  <c r="I155" i="1"/>
  <c r="S155" i="1"/>
  <c r="T155" i="1"/>
  <c r="F156" i="1"/>
  <c r="I156" i="1"/>
  <c r="S156" i="1"/>
  <c r="T156" i="1"/>
  <c r="F157" i="1"/>
  <c r="I157" i="1"/>
  <c r="S157" i="1"/>
  <c r="T157" i="1"/>
  <c r="F158" i="1"/>
  <c r="I158" i="1"/>
  <c r="S158" i="1"/>
  <c r="T158" i="1"/>
  <c r="F159" i="1"/>
  <c r="I159" i="1"/>
  <c r="S159" i="1"/>
  <c r="T159" i="1"/>
  <c r="F160" i="1"/>
  <c r="I160" i="1"/>
  <c r="S160" i="1"/>
  <c r="T160" i="1"/>
  <c r="F161" i="1"/>
  <c r="I161" i="1"/>
  <c r="S161" i="1"/>
  <c r="T161" i="1"/>
  <c r="F162" i="1"/>
  <c r="I162" i="1"/>
  <c r="S162" i="1"/>
  <c r="T162" i="1"/>
  <c r="F163" i="1"/>
  <c r="I163" i="1"/>
  <c r="S163" i="1"/>
  <c r="T163" i="1"/>
  <c r="F164" i="1"/>
  <c r="I164" i="1"/>
  <c r="S164" i="1"/>
  <c r="T164" i="1"/>
  <c r="F165" i="1"/>
  <c r="I165" i="1"/>
  <c r="S165" i="1"/>
  <c r="T165" i="1"/>
  <c r="F166" i="1"/>
  <c r="I166" i="1"/>
  <c r="S166" i="1"/>
  <c r="T166" i="1"/>
  <c r="F167" i="1"/>
  <c r="I167" i="1"/>
  <c r="S167" i="1"/>
  <c r="T167" i="1"/>
  <c r="F168" i="1"/>
  <c r="I168" i="1"/>
  <c r="S168" i="1"/>
  <c r="T168" i="1"/>
  <c r="F169" i="1"/>
  <c r="I169" i="1"/>
  <c r="S169" i="1"/>
  <c r="T169" i="1"/>
  <c r="F170" i="1"/>
  <c r="I170" i="1"/>
  <c r="S170" i="1"/>
  <c r="T170" i="1"/>
  <c r="F171" i="1"/>
  <c r="I171" i="1"/>
  <c r="S171" i="1"/>
  <c r="T171" i="1"/>
  <c r="F172" i="1"/>
  <c r="I172" i="1"/>
  <c r="S172" i="1"/>
  <c r="T172" i="1"/>
  <c r="F173" i="1"/>
  <c r="I173" i="1"/>
  <c r="S173" i="1"/>
  <c r="T173" i="1"/>
  <c r="F174" i="1"/>
  <c r="I174" i="1"/>
  <c r="S174" i="1"/>
  <c r="T174" i="1"/>
  <c r="F175" i="1"/>
  <c r="I175" i="1"/>
  <c r="S175" i="1"/>
  <c r="T175" i="1"/>
  <c r="F176" i="1"/>
  <c r="I176" i="1"/>
  <c r="S176" i="1"/>
  <c r="T176" i="1"/>
  <c r="F177" i="1"/>
  <c r="I177" i="1"/>
  <c r="S177" i="1"/>
  <c r="T177" i="1"/>
  <c r="F178" i="1"/>
  <c r="I178" i="1"/>
  <c r="S178" i="1"/>
  <c r="T178" i="1"/>
  <c r="F179" i="1"/>
  <c r="I179" i="1"/>
  <c r="S179" i="1"/>
  <c r="T179" i="1"/>
  <c r="F180" i="1"/>
  <c r="I180" i="1"/>
  <c r="S180" i="1"/>
  <c r="T180" i="1"/>
  <c r="F181" i="1"/>
  <c r="I181" i="1"/>
  <c r="S181" i="1"/>
  <c r="T181" i="1"/>
  <c r="F182" i="1"/>
  <c r="I182" i="1"/>
  <c r="S182" i="1"/>
  <c r="T182" i="1"/>
  <c r="F183" i="1"/>
  <c r="I183" i="1"/>
  <c r="S183" i="1"/>
  <c r="T183" i="1"/>
  <c r="F184" i="1"/>
  <c r="I184" i="1"/>
  <c r="S184" i="1"/>
  <c r="T184" i="1"/>
  <c r="F185" i="1"/>
  <c r="I185" i="1"/>
  <c r="S185" i="1"/>
  <c r="T185" i="1"/>
  <c r="F186" i="1"/>
  <c r="I186" i="1"/>
  <c r="S186" i="1"/>
  <c r="T186" i="1"/>
  <c r="F187" i="1"/>
  <c r="I187" i="1"/>
  <c r="S187" i="1"/>
  <c r="T187" i="1"/>
  <c r="F188" i="1"/>
  <c r="I188" i="1"/>
  <c r="S188" i="1"/>
  <c r="T188" i="1"/>
  <c r="F189" i="1"/>
  <c r="I189" i="1"/>
  <c r="S189" i="1"/>
  <c r="T189" i="1"/>
  <c r="F190" i="1"/>
  <c r="I190" i="1"/>
  <c r="S190" i="1"/>
  <c r="T190" i="1"/>
  <c r="F191" i="1"/>
  <c r="I191" i="1"/>
  <c r="S191" i="1"/>
  <c r="T191" i="1"/>
  <c r="F192" i="1"/>
  <c r="I192" i="1"/>
  <c r="S192" i="1"/>
  <c r="T192" i="1"/>
  <c r="F193" i="1"/>
  <c r="I193" i="1"/>
  <c r="S193" i="1"/>
  <c r="T193" i="1"/>
  <c r="F194" i="1"/>
  <c r="I194" i="1"/>
  <c r="S194" i="1"/>
  <c r="T194" i="1"/>
  <c r="F195" i="1"/>
  <c r="I195" i="1"/>
  <c r="S195" i="1"/>
  <c r="T195" i="1"/>
  <c r="F196" i="1"/>
  <c r="I196" i="1"/>
  <c r="S196" i="1"/>
  <c r="T196" i="1"/>
  <c r="F197" i="1"/>
  <c r="I197" i="1"/>
  <c r="S197" i="1"/>
  <c r="T197" i="1"/>
  <c r="F198" i="1"/>
  <c r="I198" i="1"/>
  <c r="S198" i="1"/>
  <c r="T198" i="1"/>
  <c r="F199" i="1"/>
  <c r="I199" i="1"/>
  <c r="S199" i="1"/>
  <c r="T199" i="1"/>
  <c r="F200" i="1"/>
  <c r="I200" i="1"/>
  <c r="S200" i="1"/>
  <c r="T200" i="1"/>
  <c r="F201" i="1"/>
  <c r="I201" i="1"/>
  <c r="S201" i="1"/>
  <c r="T201" i="1"/>
  <c r="F202" i="1"/>
  <c r="I202" i="1"/>
  <c r="S202" i="1"/>
  <c r="T202" i="1"/>
  <c r="F203" i="1"/>
  <c r="I203" i="1"/>
  <c r="S203" i="1"/>
  <c r="T203" i="1"/>
  <c r="F204" i="1"/>
  <c r="I204" i="1"/>
  <c r="S204" i="1"/>
  <c r="T204" i="1"/>
  <c r="F205" i="1"/>
  <c r="I205" i="1"/>
  <c r="S205" i="1"/>
  <c r="T205" i="1"/>
  <c r="F206" i="1"/>
  <c r="I206" i="1"/>
  <c r="S206" i="1"/>
  <c r="T206" i="1"/>
  <c r="F207" i="1"/>
  <c r="I207" i="1"/>
  <c r="S207" i="1"/>
  <c r="T207" i="1"/>
  <c r="F208" i="1"/>
  <c r="I208" i="1"/>
  <c r="S208" i="1"/>
  <c r="T208" i="1"/>
  <c r="F209" i="1"/>
  <c r="I209" i="1"/>
  <c r="S209" i="1"/>
  <c r="T209" i="1"/>
  <c r="F210" i="1"/>
  <c r="I210" i="1"/>
  <c r="S210" i="1"/>
  <c r="T210" i="1"/>
  <c r="F212" i="1"/>
  <c r="I212" i="1"/>
  <c r="S212" i="1"/>
  <c r="T212" i="1"/>
  <c r="F213" i="1"/>
  <c r="I213" i="1"/>
  <c r="S213" i="1"/>
  <c r="T213" i="1"/>
  <c r="F214" i="1"/>
  <c r="I214" i="1"/>
  <c r="S214" i="1"/>
  <c r="T214" i="1"/>
  <c r="F215" i="1"/>
  <c r="I215" i="1"/>
  <c r="S215" i="1"/>
  <c r="T215" i="1"/>
  <c r="F216" i="1"/>
  <c r="I216" i="1"/>
  <c r="S216" i="1"/>
  <c r="T216" i="1"/>
  <c r="F217" i="1"/>
  <c r="I217" i="1"/>
  <c r="S217" i="1"/>
  <c r="T217" i="1"/>
  <c r="F218" i="1"/>
  <c r="I218" i="1"/>
  <c r="S218" i="1"/>
  <c r="T218" i="1"/>
  <c r="F219" i="1"/>
  <c r="I219" i="1"/>
  <c r="S219" i="1"/>
  <c r="T219" i="1"/>
  <c r="F220" i="1"/>
  <c r="I220" i="1"/>
  <c r="S220" i="1"/>
  <c r="T220" i="1"/>
  <c r="F221" i="1"/>
  <c r="I221" i="1"/>
  <c r="S221" i="1"/>
  <c r="T221" i="1"/>
  <c r="F222" i="1"/>
  <c r="I222" i="1"/>
  <c r="S222" i="1"/>
  <c r="T222" i="1"/>
  <c r="F223" i="1"/>
  <c r="I223" i="1"/>
  <c r="S223" i="1"/>
  <c r="T223" i="1"/>
  <c r="F224" i="1"/>
  <c r="I224" i="1"/>
  <c r="S224" i="1"/>
  <c r="T224" i="1"/>
  <c r="F225" i="1"/>
  <c r="I225" i="1"/>
  <c r="S225" i="1"/>
  <c r="T225" i="1"/>
  <c r="F226" i="1"/>
  <c r="I226" i="1"/>
  <c r="S226" i="1"/>
  <c r="T226" i="1"/>
  <c r="F227" i="1"/>
  <c r="I227" i="1"/>
  <c r="S227" i="1"/>
  <c r="T227" i="1"/>
  <c r="F228" i="1"/>
  <c r="I228" i="1"/>
  <c r="S228" i="1"/>
  <c r="T228" i="1"/>
  <c r="F229" i="1"/>
  <c r="I229" i="1"/>
  <c r="S229" i="1"/>
  <c r="T229" i="1"/>
  <c r="F230" i="1"/>
  <c r="I230" i="1"/>
  <c r="S230" i="1"/>
  <c r="T230" i="1"/>
  <c r="F231" i="1"/>
  <c r="I231" i="1"/>
  <c r="S231" i="1"/>
  <c r="T231" i="1"/>
  <c r="F232" i="1"/>
  <c r="I232" i="1"/>
  <c r="S232" i="1"/>
  <c r="T232" i="1"/>
  <c r="F233" i="1"/>
  <c r="I233" i="1"/>
  <c r="S233" i="1"/>
  <c r="T233" i="1"/>
  <c r="F234" i="1"/>
  <c r="I234" i="1"/>
  <c r="S234" i="1"/>
  <c r="T234" i="1"/>
  <c r="F235" i="1"/>
  <c r="I235" i="1"/>
  <c r="S235" i="1"/>
  <c r="T235" i="1"/>
  <c r="F236" i="1"/>
  <c r="I236" i="1"/>
  <c r="S236" i="1"/>
  <c r="T236" i="1"/>
  <c r="F237" i="1"/>
  <c r="I237" i="1"/>
  <c r="S237" i="1"/>
  <c r="T237" i="1"/>
  <c r="F238" i="1"/>
  <c r="I238" i="1"/>
  <c r="S238" i="1"/>
  <c r="T238" i="1"/>
  <c r="F239" i="1"/>
  <c r="I239" i="1"/>
  <c r="S239" i="1"/>
  <c r="T239" i="1"/>
  <c r="F240" i="1"/>
  <c r="I240" i="1"/>
  <c r="S240" i="1"/>
  <c r="T240" i="1"/>
  <c r="F241" i="1"/>
  <c r="I241" i="1"/>
  <c r="S241" i="1"/>
  <c r="T241" i="1"/>
  <c r="F242" i="1"/>
  <c r="I242" i="1"/>
  <c r="S242" i="1"/>
  <c r="T242" i="1"/>
  <c r="F243" i="1"/>
  <c r="I243" i="1"/>
  <c r="S243" i="1"/>
  <c r="T243" i="1"/>
  <c r="F244" i="1"/>
  <c r="I244" i="1"/>
  <c r="S244" i="1"/>
  <c r="T244" i="1"/>
  <c r="F245" i="1"/>
  <c r="I245" i="1"/>
  <c r="S245" i="1"/>
  <c r="T245" i="1"/>
  <c r="F246" i="1"/>
  <c r="I246" i="1"/>
  <c r="S246" i="1"/>
  <c r="T246" i="1"/>
  <c r="F247" i="1"/>
  <c r="I247" i="1"/>
  <c r="S247" i="1"/>
  <c r="T247" i="1"/>
  <c r="F248" i="1"/>
  <c r="I248" i="1"/>
  <c r="S248" i="1"/>
  <c r="T248" i="1"/>
  <c r="F249" i="1"/>
  <c r="I249" i="1"/>
  <c r="S249" i="1"/>
  <c r="T249" i="1"/>
  <c r="F250" i="1"/>
  <c r="I250" i="1"/>
  <c r="S250" i="1"/>
  <c r="T250" i="1"/>
  <c r="F251" i="1"/>
  <c r="I251" i="1"/>
  <c r="S251" i="1"/>
  <c r="T251" i="1"/>
  <c r="F252" i="1"/>
  <c r="I252" i="1"/>
  <c r="S252" i="1"/>
  <c r="T252" i="1"/>
  <c r="F253" i="1"/>
  <c r="I253" i="1"/>
  <c r="S253" i="1"/>
  <c r="T253" i="1"/>
  <c r="F254" i="1"/>
  <c r="I254" i="1"/>
  <c r="S254" i="1"/>
  <c r="T254" i="1"/>
  <c r="F255" i="1"/>
  <c r="I255" i="1"/>
  <c r="S255" i="1"/>
  <c r="T255" i="1"/>
  <c r="F256" i="1"/>
  <c r="I256" i="1"/>
  <c r="S256" i="1"/>
  <c r="T256" i="1"/>
  <c r="F257" i="1"/>
  <c r="I257" i="1"/>
  <c r="S257" i="1"/>
  <c r="T257" i="1"/>
  <c r="F258" i="1"/>
  <c r="I258" i="1"/>
  <c r="S258" i="1"/>
  <c r="T258" i="1"/>
  <c r="F259" i="1"/>
  <c r="I259" i="1"/>
  <c r="S259" i="1"/>
  <c r="T259" i="1"/>
  <c r="F260" i="1"/>
  <c r="I260" i="1"/>
  <c r="S260" i="1"/>
  <c r="T260" i="1"/>
  <c r="F261" i="1"/>
  <c r="I261" i="1"/>
  <c r="S261" i="1"/>
  <c r="T261" i="1"/>
  <c r="F262" i="1"/>
  <c r="I262" i="1"/>
  <c r="S262" i="1"/>
  <c r="T262" i="1"/>
  <c r="F263" i="1"/>
  <c r="I263" i="1"/>
  <c r="S263" i="1"/>
  <c r="T263" i="1"/>
  <c r="F264" i="1"/>
  <c r="I264" i="1"/>
  <c r="S264" i="1"/>
  <c r="T264" i="1"/>
  <c r="F265" i="1"/>
  <c r="I265" i="1"/>
  <c r="S265" i="1"/>
  <c r="T265" i="1"/>
  <c r="F266" i="1"/>
  <c r="I266" i="1"/>
  <c r="S266" i="1"/>
  <c r="T266" i="1"/>
  <c r="F267" i="1"/>
  <c r="I267" i="1"/>
  <c r="S267" i="1"/>
  <c r="T267" i="1"/>
  <c r="F268" i="1"/>
  <c r="I268" i="1"/>
  <c r="S268" i="1"/>
  <c r="T268" i="1"/>
  <c r="F269" i="1"/>
  <c r="I269" i="1"/>
  <c r="S269" i="1"/>
  <c r="T269" i="1"/>
  <c r="F270" i="1"/>
  <c r="I270" i="1"/>
  <c r="S270" i="1"/>
  <c r="T270" i="1"/>
  <c r="F271" i="1"/>
  <c r="I271" i="1"/>
  <c r="S271" i="1"/>
  <c r="T271" i="1"/>
  <c r="F272" i="1"/>
  <c r="I272" i="1"/>
  <c r="S272" i="1"/>
  <c r="T272" i="1"/>
  <c r="F274" i="1"/>
  <c r="I274" i="1"/>
  <c r="S274" i="1"/>
  <c r="T274" i="1"/>
  <c r="F275" i="1"/>
  <c r="I275" i="1"/>
  <c r="S275" i="1"/>
  <c r="T275" i="1"/>
  <c r="F276" i="1"/>
  <c r="I276" i="1"/>
  <c r="S276" i="1"/>
  <c r="T276" i="1"/>
  <c r="F277" i="1"/>
  <c r="I277" i="1"/>
  <c r="S277" i="1"/>
  <c r="T277" i="1"/>
  <c r="F278" i="1"/>
  <c r="I278" i="1"/>
  <c r="S278" i="1"/>
  <c r="T278" i="1"/>
  <c r="F279" i="1"/>
  <c r="I279" i="1"/>
  <c r="S279" i="1"/>
  <c r="T279" i="1"/>
  <c r="F280" i="1"/>
  <c r="I280" i="1"/>
  <c r="S280" i="1"/>
  <c r="T280" i="1"/>
  <c r="F281" i="1"/>
  <c r="I281" i="1"/>
  <c r="S281" i="1"/>
  <c r="T281" i="1"/>
  <c r="F282" i="1"/>
  <c r="I282" i="1"/>
  <c r="S282" i="1"/>
  <c r="T282" i="1"/>
  <c r="F283" i="1"/>
  <c r="I283" i="1"/>
  <c r="S283" i="1"/>
  <c r="T283" i="1"/>
  <c r="F284" i="1"/>
  <c r="I284" i="1"/>
  <c r="S284" i="1"/>
  <c r="T284" i="1"/>
  <c r="F285" i="1"/>
  <c r="I285" i="1"/>
  <c r="S285" i="1"/>
  <c r="T285" i="1"/>
  <c r="F286" i="1"/>
  <c r="I286" i="1"/>
  <c r="S286" i="1"/>
  <c r="T286" i="1"/>
  <c r="F287" i="1"/>
  <c r="I287" i="1"/>
  <c r="S287" i="1"/>
  <c r="T287" i="1"/>
  <c r="F288" i="1"/>
  <c r="I288" i="1"/>
  <c r="S288" i="1"/>
  <c r="T288" i="1"/>
  <c r="F289" i="1"/>
  <c r="I289" i="1"/>
  <c r="S289" i="1"/>
  <c r="T289" i="1"/>
  <c r="F290" i="1"/>
  <c r="I290" i="1"/>
  <c r="S290" i="1"/>
  <c r="T290" i="1"/>
  <c r="F291" i="1"/>
  <c r="I291" i="1"/>
  <c r="S291" i="1"/>
  <c r="T291" i="1"/>
  <c r="F292" i="1"/>
  <c r="I292" i="1"/>
  <c r="S292" i="1"/>
  <c r="T292" i="1"/>
  <c r="F293" i="1"/>
  <c r="I293" i="1"/>
  <c r="S293" i="1"/>
  <c r="T293" i="1"/>
  <c r="F294" i="1"/>
  <c r="I294" i="1"/>
  <c r="S294" i="1"/>
  <c r="T294" i="1"/>
  <c r="F295" i="1"/>
  <c r="I295" i="1"/>
  <c r="S295" i="1"/>
  <c r="T295" i="1"/>
  <c r="F296" i="1"/>
  <c r="I296" i="1"/>
  <c r="S296" i="1"/>
  <c r="T296" i="1"/>
  <c r="F297" i="1"/>
  <c r="I297" i="1"/>
  <c r="S297" i="1"/>
  <c r="T297" i="1"/>
  <c r="F298" i="1"/>
  <c r="I298" i="1"/>
  <c r="S298" i="1"/>
  <c r="T298" i="1"/>
  <c r="F299" i="1"/>
  <c r="I299" i="1"/>
  <c r="S299" i="1"/>
  <c r="T299" i="1"/>
  <c r="F300" i="1"/>
  <c r="I300" i="1"/>
  <c r="S300" i="1"/>
  <c r="T300" i="1"/>
  <c r="F301" i="1"/>
  <c r="I301" i="1"/>
  <c r="S301" i="1"/>
  <c r="T301" i="1"/>
  <c r="F302" i="1"/>
  <c r="I302" i="1"/>
  <c r="S302" i="1"/>
  <c r="T302" i="1"/>
  <c r="F303" i="1"/>
  <c r="I303" i="1"/>
  <c r="S303" i="1"/>
  <c r="T303" i="1"/>
  <c r="F304" i="1"/>
  <c r="I304" i="1"/>
  <c r="S304" i="1"/>
  <c r="T304" i="1"/>
  <c r="F305" i="1"/>
  <c r="I305" i="1"/>
  <c r="S305" i="1"/>
  <c r="T305" i="1"/>
  <c r="F306" i="1"/>
  <c r="I306" i="1"/>
  <c r="S306" i="1"/>
  <c r="T306" i="1"/>
  <c r="F307" i="1"/>
  <c r="I307" i="1"/>
  <c r="S307" i="1"/>
  <c r="T307" i="1"/>
  <c r="F308" i="1"/>
  <c r="I308" i="1"/>
  <c r="S308" i="1"/>
  <c r="T308" i="1"/>
  <c r="F309" i="1"/>
  <c r="I309" i="1"/>
  <c r="S309" i="1"/>
  <c r="T309" i="1"/>
  <c r="F310" i="1"/>
  <c r="I310" i="1"/>
  <c r="S310" i="1"/>
  <c r="T310" i="1"/>
  <c r="F311" i="1"/>
  <c r="I311" i="1"/>
  <c r="S311" i="1"/>
  <c r="T311" i="1"/>
  <c r="F312" i="1"/>
  <c r="I312" i="1"/>
  <c r="S312" i="1"/>
  <c r="T312" i="1"/>
  <c r="F313" i="1"/>
  <c r="I313" i="1"/>
  <c r="S313" i="1"/>
  <c r="T313" i="1"/>
  <c r="F314" i="1"/>
  <c r="I314" i="1"/>
  <c r="S314" i="1"/>
  <c r="T314" i="1"/>
  <c r="F315" i="1"/>
  <c r="I315" i="1"/>
  <c r="S315" i="1"/>
  <c r="T315" i="1"/>
  <c r="F316" i="1"/>
  <c r="I316" i="1"/>
  <c r="S316" i="1"/>
  <c r="T316" i="1"/>
  <c r="F317" i="1"/>
  <c r="I317" i="1"/>
  <c r="S317" i="1"/>
  <c r="T317" i="1"/>
  <c r="F318" i="1"/>
  <c r="I318" i="1"/>
  <c r="S318" i="1"/>
  <c r="T318" i="1"/>
  <c r="F319" i="1"/>
  <c r="I319" i="1"/>
  <c r="S319" i="1"/>
  <c r="T319" i="1"/>
  <c r="F320" i="1"/>
  <c r="I320" i="1"/>
  <c r="S320" i="1"/>
  <c r="T320" i="1"/>
  <c r="F321" i="1"/>
  <c r="I321" i="1"/>
  <c r="S321" i="1"/>
  <c r="T321" i="1"/>
  <c r="F322" i="1"/>
  <c r="I322" i="1"/>
  <c r="S322" i="1"/>
  <c r="T322" i="1"/>
  <c r="F323" i="1"/>
  <c r="I323" i="1"/>
  <c r="S323" i="1"/>
  <c r="T323" i="1"/>
  <c r="F324" i="1"/>
  <c r="I324" i="1"/>
  <c r="S324" i="1"/>
  <c r="T324" i="1"/>
  <c r="F325" i="1"/>
  <c r="I325" i="1"/>
  <c r="S325" i="1"/>
  <c r="T325" i="1"/>
  <c r="F326" i="1"/>
  <c r="I326" i="1"/>
  <c r="S326" i="1"/>
  <c r="T326" i="1"/>
  <c r="F327" i="1"/>
  <c r="I327" i="1"/>
  <c r="S327" i="1"/>
  <c r="T327" i="1"/>
  <c r="F328" i="1"/>
  <c r="I328" i="1"/>
  <c r="S328" i="1"/>
  <c r="T328" i="1"/>
  <c r="F329" i="1"/>
  <c r="I329" i="1"/>
  <c r="S329" i="1"/>
  <c r="T329" i="1"/>
  <c r="F330" i="1"/>
  <c r="I330" i="1"/>
  <c r="S330" i="1"/>
  <c r="T330" i="1"/>
  <c r="F332" i="1"/>
  <c r="I332" i="1"/>
  <c r="S332" i="1"/>
  <c r="T332" i="1"/>
  <c r="F333" i="1"/>
  <c r="I333" i="1"/>
  <c r="S333" i="1"/>
  <c r="T333" i="1"/>
  <c r="F334" i="1"/>
  <c r="I334" i="1"/>
  <c r="S334" i="1"/>
  <c r="T334" i="1"/>
  <c r="F335" i="1"/>
  <c r="I335" i="1"/>
  <c r="S335" i="1"/>
  <c r="T335" i="1"/>
  <c r="F336" i="1"/>
  <c r="I336" i="1"/>
  <c r="S336" i="1"/>
  <c r="T336" i="1"/>
  <c r="F337" i="1"/>
  <c r="I337" i="1"/>
  <c r="S337" i="1"/>
  <c r="T337" i="1"/>
  <c r="F338" i="1"/>
  <c r="I338" i="1"/>
  <c r="S338" i="1"/>
  <c r="T338" i="1"/>
  <c r="F339" i="1"/>
  <c r="I339" i="1"/>
  <c r="S339" i="1"/>
  <c r="T339" i="1"/>
  <c r="F340" i="1"/>
  <c r="I340" i="1"/>
  <c r="S340" i="1"/>
  <c r="T340" i="1"/>
  <c r="F341" i="1"/>
  <c r="I341" i="1"/>
  <c r="S341" i="1"/>
  <c r="T341" i="1"/>
  <c r="F342" i="1"/>
  <c r="I342" i="1"/>
  <c r="S342" i="1"/>
  <c r="T342" i="1"/>
  <c r="F343" i="1"/>
  <c r="I343" i="1"/>
  <c r="S343" i="1"/>
  <c r="T343" i="1"/>
  <c r="F344" i="1"/>
  <c r="I344" i="1"/>
  <c r="S344" i="1"/>
  <c r="T344" i="1"/>
  <c r="F345" i="1"/>
  <c r="I345" i="1"/>
  <c r="S345" i="1"/>
  <c r="T345" i="1"/>
  <c r="F346" i="1"/>
  <c r="I346" i="1"/>
  <c r="S346" i="1"/>
  <c r="T346" i="1"/>
  <c r="F347" i="1"/>
  <c r="I347" i="1"/>
  <c r="S347" i="1"/>
  <c r="T347" i="1"/>
  <c r="F348" i="1"/>
  <c r="I348" i="1"/>
  <c r="S348" i="1"/>
  <c r="T348" i="1"/>
  <c r="F349" i="1"/>
  <c r="I349" i="1"/>
  <c r="S349" i="1"/>
  <c r="T349" i="1"/>
  <c r="F350" i="1"/>
  <c r="I350" i="1"/>
  <c r="S350" i="1"/>
  <c r="T350" i="1"/>
  <c r="F351" i="1"/>
  <c r="I351" i="1"/>
  <c r="S351" i="1"/>
  <c r="T351" i="1"/>
  <c r="F352" i="1"/>
  <c r="I352" i="1"/>
  <c r="S352" i="1"/>
  <c r="T352" i="1"/>
  <c r="F353" i="1"/>
  <c r="I353" i="1"/>
  <c r="S353" i="1"/>
  <c r="T353" i="1"/>
  <c r="F354" i="1"/>
  <c r="I354" i="1"/>
  <c r="S354" i="1"/>
  <c r="T354" i="1"/>
  <c r="F355" i="1"/>
  <c r="I355" i="1"/>
  <c r="S355" i="1"/>
  <c r="T355" i="1"/>
  <c r="F356" i="1"/>
  <c r="I356" i="1"/>
  <c r="S356" i="1"/>
  <c r="T356" i="1"/>
  <c r="F358" i="1"/>
  <c r="I358" i="1"/>
  <c r="S358" i="1"/>
  <c r="T358" i="1"/>
  <c r="F359" i="1"/>
  <c r="I359" i="1"/>
  <c r="S359" i="1"/>
  <c r="T359" i="1"/>
  <c r="F360" i="1"/>
  <c r="I360" i="1"/>
  <c r="S360" i="1"/>
  <c r="T360" i="1"/>
  <c r="F361" i="1"/>
  <c r="I361" i="1"/>
  <c r="S361" i="1"/>
  <c r="T361" i="1"/>
  <c r="F362" i="1"/>
  <c r="I362" i="1"/>
  <c r="S362" i="1"/>
  <c r="T362" i="1"/>
  <c r="F363" i="1"/>
  <c r="I363" i="1"/>
  <c r="S363" i="1"/>
  <c r="T363" i="1"/>
  <c r="F364" i="1"/>
  <c r="I364" i="1"/>
  <c r="S364" i="1"/>
  <c r="T364" i="1"/>
  <c r="F365" i="1"/>
  <c r="I365" i="1"/>
  <c r="S365" i="1"/>
  <c r="T365" i="1"/>
  <c r="F366" i="1"/>
  <c r="I366" i="1"/>
  <c r="S366" i="1"/>
  <c r="T366" i="1"/>
  <c r="F367" i="1"/>
  <c r="I367" i="1"/>
  <c r="S367" i="1"/>
  <c r="T367" i="1"/>
  <c r="F368" i="1"/>
  <c r="I368" i="1"/>
  <c r="S368" i="1"/>
  <c r="T368" i="1"/>
  <c r="F369" i="1"/>
  <c r="I369" i="1"/>
  <c r="S369" i="1"/>
  <c r="T369" i="1"/>
  <c r="F370" i="1"/>
  <c r="I370" i="1"/>
  <c r="S370" i="1"/>
  <c r="T370" i="1"/>
  <c r="F371" i="1"/>
  <c r="I371" i="1"/>
  <c r="S371" i="1"/>
  <c r="T371" i="1"/>
  <c r="F372" i="1"/>
  <c r="I372" i="1"/>
  <c r="S372" i="1"/>
  <c r="T372" i="1"/>
  <c r="F373" i="1"/>
  <c r="I373" i="1"/>
  <c r="S373" i="1"/>
  <c r="T373" i="1"/>
  <c r="F374" i="1"/>
  <c r="I374" i="1"/>
  <c r="S374" i="1"/>
  <c r="T374" i="1"/>
  <c r="F375" i="1"/>
  <c r="I375" i="1"/>
  <c r="S375" i="1"/>
  <c r="T375" i="1"/>
  <c r="F376" i="1"/>
  <c r="I376" i="1"/>
  <c r="S376" i="1"/>
  <c r="T376" i="1"/>
  <c r="F377" i="1"/>
  <c r="I377" i="1"/>
  <c r="S377" i="1"/>
  <c r="T377" i="1"/>
  <c r="F378" i="1"/>
  <c r="I378" i="1"/>
  <c r="S378" i="1"/>
  <c r="T378" i="1"/>
  <c r="F379" i="1"/>
  <c r="I379" i="1"/>
  <c r="S379" i="1"/>
  <c r="T379" i="1"/>
  <c r="F380" i="1"/>
  <c r="I380" i="1"/>
  <c r="S380" i="1"/>
  <c r="T380" i="1"/>
  <c r="F381" i="1"/>
  <c r="I381" i="1"/>
  <c r="S381" i="1"/>
  <c r="T381" i="1"/>
  <c r="F382" i="1"/>
  <c r="I382" i="1"/>
  <c r="S382" i="1"/>
  <c r="T382" i="1"/>
  <c r="F383" i="1"/>
  <c r="I383" i="1"/>
  <c r="S383" i="1"/>
  <c r="T383" i="1"/>
  <c r="F384" i="1"/>
  <c r="I384" i="1"/>
  <c r="S384" i="1"/>
  <c r="T384" i="1"/>
  <c r="F385" i="1"/>
  <c r="I385" i="1"/>
  <c r="S385" i="1"/>
  <c r="T385" i="1"/>
  <c r="F386" i="1"/>
  <c r="I386" i="1"/>
  <c r="S386" i="1"/>
  <c r="T386" i="1"/>
  <c r="F387" i="1"/>
  <c r="I387" i="1"/>
  <c r="S387" i="1"/>
  <c r="T387" i="1"/>
  <c r="F388" i="1"/>
  <c r="I388" i="1"/>
  <c r="S388" i="1"/>
  <c r="T388" i="1"/>
  <c r="F389" i="1"/>
  <c r="I389" i="1"/>
  <c r="S389" i="1"/>
  <c r="T389" i="1"/>
  <c r="F390" i="1"/>
  <c r="I390" i="1"/>
  <c r="S390" i="1"/>
  <c r="T390" i="1"/>
  <c r="F391" i="1"/>
  <c r="I391" i="1"/>
  <c r="S391" i="1"/>
  <c r="T391" i="1"/>
  <c r="F392" i="1"/>
  <c r="I392" i="1"/>
  <c r="S392" i="1"/>
  <c r="T392" i="1"/>
  <c r="F393" i="1"/>
  <c r="I393" i="1"/>
  <c r="S393" i="1"/>
  <c r="T393" i="1"/>
  <c r="F394" i="1"/>
  <c r="I394" i="1"/>
  <c r="S394" i="1"/>
  <c r="T394" i="1"/>
  <c r="F395" i="1"/>
  <c r="I395" i="1"/>
  <c r="S395" i="1"/>
  <c r="T395" i="1"/>
  <c r="F396" i="1"/>
  <c r="I396" i="1"/>
  <c r="S396" i="1"/>
  <c r="T396" i="1"/>
  <c r="F397" i="1"/>
  <c r="I397" i="1"/>
  <c r="S397" i="1"/>
  <c r="T397" i="1"/>
  <c r="F398" i="1"/>
  <c r="I398" i="1"/>
  <c r="S398" i="1"/>
  <c r="T398" i="1"/>
  <c r="F399" i="1"/>
  <c r="I399" i="1"/>
  <c r="S399" i="1"/>
  <c r="T399" i="1"/>
  <c r="F400" i="1"/>
  <c r="I400" i="1"/>
  <c r="S400" i="1"/>
  <c r="T400" i="1"/>
  <c r="F401" i="1"/>
  <c r="I401" i="1"/>
  <c r="S401" i="1"/>
  <c r="T401" i="1"/>
  <c r="F402" i="1"/>
  <c r="I402" i="1"/>
  <c r="S402" i="1"/>
  <c r="T402" i="1"/>
  <c r="F403" i="1"/>
  <c r="I403" i="1"/>
  <c r="S403" i="1"/>
  <c r="T403" i="1"/>
  <c r="F404" i="1"/>
  <c r="I404" i="1"/>
  <c r="S404" i="1"/>
  <c r="T404" i="1"/>
  <c r="F405" i="1"/>
  <c r="I405" i="1"/>
  <c r="S405" i="1"/>
  <c r="T405" i="1"/>
  <c r="F406" i="1"/>
  <c r="I406" i="1"/>
  <c r="S406" i="1"/>
  <c r="T406" i="1"/>
  <c r="F407" i="1"/>
  <c r="I407" i="1"/>
  <c r="S407" i="1"/>
  <c r="T407" i="1"/>
  <c r="F408" i="1"/>
  <c r="I408" i="1"/>
  <c r="S408" i="1"/>
  <c r="T408" i="1"/>
  <c r="F409" i="1"/>
  <c r="I409" i="1"/>
  <c r="S409" i="1"/>
  <c r="T409" i="1"/>
  <c r="F410" i="1"/>
  <c r="I410" i="1"/>
  <c r="S410" i="1"/>
  <c r="T410" i="1"/>
  <c r="F411" i="1"/>
  <c r="I411" i="1"/>
  <c r="S411" i="1"/>
  <c r="T411" i="1"/>
  <c r="F413" i="1"/>
  <c r="I413" i="1"/>
  <c r="S413" i="1"/>
  <c r="T413" i="1"/>
  <c r="F414" i="1"/>
  <c r="I414" i="1"/>
  <c r="S414" i="1"/>
  <c r="T414" i="1"/>
  <c r="F416" i="1"/>
  <c r="I416" i="1"/>
  <c r="S416" i="1"/>
  <c r="T416" i="1"/>
  <c r="F417" i="1"/>
  <c r="I417" i="1"/>
  <c r="S417" i="1"/>
  <c r="T417" i="1"/>
  <c r="F418" i="1"/>
  <c r="I418" i="1"/>
  <c r="S418" i="1"/>
  <c r="T418" i="1"/>
  <c r="F419" i="1"/>
  <c r="I419" i="1"/>
  <c r="S419" i="1"/>
  <c r="T419" i="1"/>
  <c r="F420" i="1"/>
  <c r="I420" i="1"/>
  <c r="S420" i="1"/>
  <c r="T420" i="1"/>
  <c r="F421" i="1"/>
  <c r="I421" i="1"/>
  <c r="S421" i="1"/>
  <c r="T421" i="1"/>
  <c r="F422" i="1"/>
  <c r="I422" i="1"/>
  <c r="S422" i="1"/>
  <c r="T422" i="1"/>
  <c r="F423" i="1"/>
  <c r="I423" i="1"/>
  <c r="S423" i="1"/>
  <c r="T423" i="1"/>
  <c r="F424" i="1"/>
  <c r="I424" i="1"/>
  <c r="S424" i="1"/>
  <c r="T424" i="1"/>
  <c r="F425" i="1"/>
  <c r="I425" i="1"/>
  <c r="S425" i="1"/>
  <c r="T425" i="1"/>
  <c r="F426" i="1"/>
  <c r="I426" i="1"/>
  <c r="S426" i="1"/>
  <c r="T426" i="1"/>
  <c r="F427" i="1"/>
  <c r="I427" i="1"/>
  <c r="S427" i="1"/>
  <c r="T427" i="1"/>
  <c r="F428" i="1"/>
  <c r="I428" i="1"/>
  <c r="S428" i="1"/>
  <c r="T428" i="1"/>
  <c r="F429" i="1"/>
  <c r="I429" i="1"/>
  <c r="S429" i="1"/>
  <c r="T429" i="1"/>
  <c r="F430" i="1"/>
  <c r="I430" i="1"/>
  <c r="S430" i="1"/>
  <c r="T430" i="1"/>
  <c r="F431" i="1"/>
  <c r="I431" i="1"/>
  <c r="S431" i="1"/>
  <c r="T431" i="1"/>
  <c r="F432" i="1"/>
  <c r="I432" i="1"/>
  <c r="S432" i="1"/>
  <c r="T432" i="1"/>
  <c r="F433" i="1"/>
  <c r="I433" i="1"/>
  <c r="S433" i="1"/>
  <c r="T433" i="1"/>
  <c r="F434" i="1"/>
  <c r="I434" i="1"/>
  <c r="S434" i="1"/>
  <c r="T434" i="1"/>
  <c r="F435" i="1"/>
  <c r="I435" i="1"/>
  <c r="S435" i="1"/>
  <c r="T435" i="1"/>
  <c r="F436" i="1"/>
  <c r="I436" i="1"/>
  <c r="S436" i="1"/>
  <c r="T436" i="1"/>
  <c r="F437" i="1"/>
  <c r="I437" i="1"/>
  <c r="S437" i="1"/>
  <c r="T437" i="1"/>
  <c r="F438" i="1"/>
  <c r="I438" i="1"/>
  <c r="S438" i="1"/>
  <c r="T438" i="1"/>
  <c r="F439" i="1"/>
  <c r="I439" i="1"/>
  <c r="S439" i="1"/>
  <c r="T439" i="1"/>
  <c r="F440" i="1"/>
  <c r="I440" i="1"/>
  <c r="S440" i="1"/>
  <c r="T440" i="1"/>
  <c r="F441" i="1"/>
  <c r="I441" i="1"/>
  <c r="S441" i="1"/>
  <c r="T441" i="1"/>
  <c r="F442" i="1"/>
  <c r="I442" i="1"/>
  <c r="S442" i="1"/>
  <c r="T442" i="1"/>
  <c r="F443" i="1"/>
  <c r="I443" i="1"/>
  <c r="S443" i="1"/>
  <c r="T443" i="1"/>
  <c r="F444" i="1"/>
  <c r="I444" i="1"/>
  <c r="S444" i="1"/>
  <c r="T444" i="1"/>
  <c r="F445" i="1"/>
  <c r="I445" i="1"/>
  <c r="S445" i="1"/>
  <c r="T445" i="1"/>
  <c r="F446" i="1"/>
  <c r="I446" i="1"/>
  <c r="S446" i="1"/>
  <c r="T446" i="1"/>
  <c r="F447" i="1"/>
  <c r="I447" i="1"/>
  <c r="S447" i="1"/>
  <c r="T447" i="1"/>
  <c r="F448" i="1"/>
  <c r="I448" i="1"/>
  <c r="S448" i="1"/>
  <c r="T448" i="1"/>
  <c r="F449" i="1"/>
  <c r="I449" i="1"/>
  <c r="S449" i="1"/>
  <c r="T449" i="1"/>
  <c r="F450" i="1"/>
  <c r="I450" i="1"/>
  <c r="S450" i="1"/>
  <c r="T450" i="1"/>
  <c r="F451" i="1"/>
  <c r="I451" i="1"/>
  <c r="S451" i="1"/>
  <c r="T451" i="1"/>
  <c r="F452" i="1"/>
  <c r="I452" i="1"/>
  <c r="S452" i="1"/>
  <c r="T452" i="1"/>
  <c r="F453" i="1"/>
  <c r="I453" i="1"/>
  <c r="S453" i="1"/>
  <c r="T453" i="1"/>
  <c r="F454" i="1"/>
  <c r="I454" i="1"/>
  <c r="S454" i="1"/>
  <c r="T454" i="1"/>
  <c r="F455" i="1"/>
  <c r="I455" i="1"/>
  <c r="S455" i="1"/>
  <c r="T455" i="1"/>
  <c r="F456" i="1"/>
  <c r="I456" i="1"/>
  <c r="S456" i="1"/>
  <c r="T456" i="1"/>
  <c r="F457" i="1"/>
  <c r="I457" i="1"/>
  <c r="S457" i="1"/>
  <c r="T457" i="1"/>
  <c r="F458" i="1"/>
  <c r="I458" i="1"/>
  <c r="S458" i="1"/>
  <c r="T458" i="1"/>
  <c r="F459" i="1"/>
  <c r="I459" i="1"/>
  <c r="S459" i="1"/>
  <c r="T459" i="1"/>
  <c r="F460" i="1"/>
  <c r="I460" i="1"/>
  <c r="S460" i="1"/>
  <c r="T460" i="1"/>
  <c r="F461" i="1"/>
  <c r="I461" i="1"/>
  <c r="S461" i="1"/>
  <c r="T461" i="1"/>
  <c r="F462" i="1"/>
  <c r="I462" i="1"/>
  <c r="S462" i="1"/>
  <c r="T462" i="1"/>
  <c r="F463" i="1"/>
  <c r="I463" i="1"/>
  <c r="S463" i="1"/>
  <c r="T463" i="1"/>
  <c r="F464" i="1"/>
  <c r="I464" i="1"/>
  <c r="S464" i="1"/>
  <c r="T464" i="1"/>
  <c r="F465" i="1"/>
  <c r="I465" i="1"/>
  <c r="S465" i="1"/>
  <c r="T465" i="1"/>
  <c r="F466" i="1"/>
  <c r="I466" i="1"/>
  <c r="S466" i="1"/>
  <c r="T466" i="1"/>
  <c r="F467" i="1"/>
  <c r="I467" i="1"/>
  <c r="S467" i="1"/>
  <c r="T467" i="1"/>
  <c r="F468" i="1"/>
  <c r="I468" i="1"/>
  <c r="S468" i="1"/>
  <c r="T468" i="1"/>
  <c r="F469" i="1"/>
  <c r="I469" i="1"/>
  <c r="S469" i="1"/>
  <c r="T469" i="1"/>
  <c r="F470" i="1"/>
  <c r="I470" i="1"/>
  <c r="S470" i="1"/>
  <c r="T470" i="1"/>
  <c r="F471" i="1"/>
  <c r="I471" i="1"/>
  <c r="S471" i="1"/>
  <c r="T471" i="1"/>
  <c r="F472" i="1"/>
  <c r="I472" i="1"/>
  <c r="S472" i="1"/>
  <c r="T472" i="1"/>
  <c r="F473" i="1"/>
  <c r="I473" i="1"/>
  <c r="S473" i="1"/>
  <c r="T473" i="1"/>
  <c r="F474" i="1"/>
  <c r="I474" i="1"/>
  <c r="S474" i="1"/>
  <c r="T474" i="1"/>
  <c r="F475" i="1"/>
  <c r="I475" i="1"/>
  <c r="S475" i="1"/>
  <c r="T475" i="1"/>
  <c r="F476" i="1"/>
  <c r="I476" i="1"/>
  <c r="S476" i="1"/>
  <c r="T476" i="1"/>
  <c r="F477" i="1"/>
  <c r="I477" i="1"/>
  <c r="S477" i="1"/>
  <c r="T477" i="1"/>
  <c r="F478" i="1"/>
  <c r="I478" i="1"/>
  <c r="S478" i="1"/>
  <c r="T478" i="1"/>
  <c r="F479" i="1"/>
  <c r="I479" i="1"/>
  <c r="S479" i="1"/>
  <c r="T479" i="1"/>
  <c r="F480" i="1"/>
  <c r="I480" i="1"/>
  <c r="S480" i="1"/>
  <c r="T480" i="1"/>
  <c r="F481" i="1"/>
  <c r="I481" i="1"/>
  <c r="S481" i="1"/>
  <c r="T481" i="1"/>
  <c r="F482" i="1"/>
  <c r="I482" i="1"/>
  <c r="S482" i="1"/>
  <c r="T482" i="1"/>
  <c r="F483" i="1"/>
  <c r="I483" i="1"/>
  <c r="S483" i="1"/>
  <c r="T483" i="1"/>
  <c r="F484" i="1"/>
  <c r="I484" i="1"/>
  <c r="S484" i="1"/>
  <c r="T484" i="1"/>
  <c r="F485" i="1"/>
  <c r="I485" i="1"/>
  <c r="S485" i="1"/>
  <c r="T485" i="1"/>
  <c r="F486" i="1"/>
  <c r="I486" i="1"/>
  <c r="S486" i="1"/>
  <c r="T486" i="1"/>
  <c r="F487" i="1"/>
  <c r="I487" i="1"/>
  <c r="S487" i="1"/>
  <c r="T487" i="1"/>
  <c r="F488" i="1"/>
  <c r="I488" i="1"/>
  <c r="S488" i="1"/>
  <c r="T488" i="1"/>
  <c r="F489" i="1"/>
  <c r="I489" i="1"/>
  <c r="S489" i="1"/>
  <c r="T489" i="1"/>
  <c r="F490" i="1"/>
  <c r="I490" i="1"/>
  <c r="S490" i="1"/>
  <c r="T490" i="1"/>
  <c r="F491" i="1"/>
  <c r="I491" i="1"/>
  <c r="S491" i="1"/>
  <c r="T491" i="1"/>
  <c r="F492" i="1"/>
  <c r="I492" i="1"/>
  <c r="S492" i="1"/>
  <c r="T492" i="1"/>
  <c r="F493" i="1"/>
  <c r="I493" i="1"/>
  <c r="S493" i="1"/>
  <c r="T493" i="1"/>
  <c r="F494" i="1"/>
  <c r="I494" i="1"/>
  <c r="S494" i="1"/>
  <c r="T494" i="1"/>
  <c r="F495" i="1"/>
  <c r="I495" i="1"/>
  <c r="S495" i="1"/>
  <c r="T495" i="1"/>
  <c r="F496" i="1"/>
  <c r="I496" i="1"/>
  <c r="S496" i="1"/>
  <c r="T496" i="1"/>
  <c r="F497" i="1"/>
  <c r="I497" i="1"/>
  <c r="S497" i="1"/>
  <c r="T497" i="1"/>
  <c r="F498" i="1"/>
  <c r="I498" i="1"/>
  <c r="S498" i="1"/>
  <c r="T498" i="1"/>
  <c r="F499" i="1"/>
  <c r="I499" i="1"/>
  <c r="S499" i="1"/>
  <c r="T499" i="1"/>
  <c r="F500" i="1"/>
  <c r="I500" i="1"/>
  <c r="S500" i="1"/>
  <c r="T500" i="1"/>
  <c r="F501" i="1"/>
  <c r="I501" i="1"/>
  <c r="S501" i="1"/>
  <c r="T501" i="1"/>
  <c r="F502" i="1"/>
  <c r="I502" i="1"/>
  <c r="S502" i="1"/>
  <c r="T502" i="1"/>
  <c r="F503" i="1"/>
  <c r="I503" i="1"/>
  <c r="S503" i="1"/>
  <c r="T503" i="1"/>
  <c r="F504" i="1"/>
  <c r="I504" i="1"/>
  <c r="S504" i="1"/>
  <c r="T504" i="1"/>
  <c r="F505" i="1"/>
  <c r="I505" i="1"/>
  <c r="S505" i="1"/>
  <c r="T505" i="1"/>
  <c r="F506" i="1"/>
  <c r="I506" i="1"/>
  <c r="S506" i="1"/>
  <c r="T506" i="1"/>
  <c r="F507" i="1"/>
  <c r="I507" i="1"/>
  <c r="S507" i="1"/>
  <c r="T507" i="1"/>
  <c r="F508" i="1"/>
  <c r="I508" i="1"/>
  <c r="S508" i="1"/>
  <c r="T508" i="1"/>
  <c r="F509" i="1"/>
  <c r="I509" i="1"/>
  <c r="S509" i="1"/>
  <c r="T509" i="1"/>
  <c r="F510" i="1"/>
  <c r="I510" i="1"/>
  <c r="S510" i="1"/>
  <c r="T510" i="1"/>
  <c r="F511" i="1"/>
  <c r="I511" i="1"/>
  <c r="S511" i="1"/>
  <c r="T511" i="1"/>
  <c r="F512" i="1"/>
  <c r="I512" i="1"/>
  <c r="S512" i="1"/>
  <c r="T512" i="1"/>
  <c r="F513" i="1"/>
  <c r="I513" i="1"/>
  <c r="S513" i="1"/>
  <c r="T513" i="1"/>
  <c r="F514" i="1"/>
  <c r="I514" i="1"/>
  <c r="S514" i="1"/>
  <c r="T514" i="1"/>
  <c r="F515" i="1"/>
  <c r="I515" i="1"/>
  <c r="S515" i="1"/>
  <c r="T515" i="1"/>
  <c r="F516" i="1"/>
  <c r="I516" i="1"/>
  <c r="S516" i="1"/>
  <c r="T516" i="1"/>
  <c r="F517" i="1"/>
  <c r="I517" i="1"/>
  <c r="S517" i="1"/>
  <c r="T517" i="1"/>
  <c r="F518" i="1"/>
  <c r="I518" i="1"/>
  <c r="S518" i="1"/>
  <c r="T518" i="1"/>
  <c r="F519" i="1"/>
  <c r="I519" i="1"/>
  <c r="S519" i="1"/>
  <c r="T519" i="1"/>
  <c r="F520" i="1"/>
  <c r="I520" i="1"/>
  <c r="S520" i="1"/>
  <c r="T520" i="1"/>
  <c r="F521" i="1"/>
  <c r="I521" i="1"/>
  <c r="S521" i="1"/>
  <c r="T521" i="1"/>
  <c r="F522" i="1"/>
  <c r="I522" i="1"/>
  <c r="S522" i="1"/>
  <c r="T522" i="1"/>
  <c r="F523" i="1"/>
  <c r="I523" i="1"/>
  <c r="S523" i="1"/>
  <c r="T523" i="1"/>
  <c r="F524" i="1"/>
  <c r="I524" i="1"/>
  <c r="S524" i="1"/>
  <c r="T524" i="1"/>
  <c r="F525" i="1"/>
  <c r="I525" i="1"/>
  <c r="S525" i="1"/>
  <c r="T525" i="1"/>
  <c r="F526" i="1"/>
  <c r="I526" i="1"/>
  <c r="S526" i="1"/>
  <c r="T526" i="1"/>
  <c r="F527" i="1"/>
  <c r="I527" i="1"/>
  <c r="S527" i="1"/>
  <c r="T527" i="1"/>
  <c r="F528" i="1"/>
  <c r="I528" i="1"/>
  <c r="S528" i="1"/>
  <c r="T528" i="1"/>
  <c r="F529" i="1"/>
  <c r="I529" i="1"/>
  <c r="S529" i="1"/>
  <c r="T529" i="1"/>
  <c r="F530" i="1"/>
  <c r="I530" i="1"/>
  <c r="S530" i="1"/>
  <c r="T530" i="1"/>
  <c r="F531" i="1"/>
  <c r="I531" i="1"/>
  <c r="S531" i="1"/>
  <c r="T531" i="1"/>
  <c r="F532" i="1"/>
  <c r="I532" i="1"/>
  <c r="S532" i="1"/>
  <c r="T532" i="1"/>
  <c r="F534" i="1"/>
  <c r="I534" i="1"/>
  <c r="S534" i="1"/>
  <c r="T534" i="1"/>
  <c r="F535" i="1"/>
  <c r="I535" i="1"/>
  <c r="S535" i="1"/>
  <c r="T535" i="1"/>
  <c r="F536" i="1"/>
  <c r="I536" i="1"/>
  <c r="S536" i="1"/>
  <c r="T536" i="1"/>
  <c r="F537" i="1"/>
  <c r="I537" i="1"/>
  <c r="S537" i="1"/>
  <c r="T537" i="1"/>
  <c r="F538" i="1"/>
  <c r="I538" i="1"/>
  <c r="S538" i="1"/>
  <c r="T538" i="1"/>
  <c r="F539" i="1"/>
  <c r="I539" i="1"/>
  <c r="S539" i="1"/>
  <c r="T539" i="1"/>
  <c r="F540" i="1"/>
  <c r="I540" i="1"/>
  <c r="S540" i="1"/>
  <c r="T540" i="1"/>
  <c r="F541" i="1"/>
  <c r="I541" i="1"/>
  <c r="S541" i="1"/>
  <c r="T541" i="1"/>
  <c r="F542" i="1"/>
  <c r="I542" i="1"/>
  <c r="S542" i="1"/>
  <c r="T542" i="1"/>
  <c r="F543" i="1"/>
  <c r="I543" i="1"/>
  <c r="S543" i="1"/>
  <c r="T543" i="1"/>
  <c r="F544" i="1"/>
  <c r="I544" i="1"/>
  <c r="S544" i="1"/>
  <c r="T544" i="1"/>
  <c r="F545" i="1"/>
  <c r="I545" i="1"/>
  <c r="S545" i="1"/>
  <c r="T545" i="1"/>
  <c r="F546" i="1"/>
  <c r="I546" i="1"/>
  <c r="S546" i="1"/>
  <c r="T546" i="1"/>
  <c r="F547" i="1"/>
  <c r="I547" i="1"/>
  <c r="S547" i="1"/>
  <c r="T547" i="1"/>
  <c r="F548" i="1"/>
  <c r="I548" i="1"/>
  <c r="S548" i="1"/>
  <c r="T548" i="1"/>
  <c r="F549" i="1"/>
  <c r="I549" i="1"/>
  <c r="S549" i="1"/>
  <c r="T549" i="1"/>
  <c r="F550" i="1"/>
  <c r="I550" i="1"/>
  <c r="S550" i="1"/>
  <c r="T550" i="1"/>
  <c r="F551" i="1"/>
  <c r="I551" i="1"/>
  <c r="S551" i="1"/>
  <c r="T551" i="1"/>
  <c r="F552" i="1"/>
  <c r="I552" i="1"/>
  <c r="S552" i="1"/>
  <c r="T552" i="1"/>
  <c r="F553" i="1"/>
  <c r="I553" i="1"/>
  <c r="S553" i="1"/>
  <c r="T553" i="1"/>
  <c r="F554" i="1"/>
  <c r="I554" i="1"/>
  <c r="S554" i="1"/>
  <c r="T554" i="1"/>
  <c r="F555" i="1"/>
  <c r="I555" i="1"/>
  <c r="S555" i="1"/>
  <c r="T555" i="1"/>
  <c r="F556" i="1"/>
  <c r="I556" i="1"/>
  <c r="S556" i="1"/>
  <c r="T556" i="1"/>
  <c r="F557" i="1"/>
  <c r="I557" i="1"/>
  <c r="S557" i="1"/>
  <c r="T557" i="1"/>
  <c r="F558" i="1"/>
  <c r="I558" i="1"/>
  <c r="S558" i="1"/>
  <c r="T558" i="1"/>
  <c r="F559" i="1"/>
  <c r="I559" i="1"/>
  <c r="S559" i="1"/>
  <c r="T559" i="1"/>
  <c r="F560" i="1"/>
  <c r="I560" i="1"/>
  <c r="S560" i="1"/>
  <c r="T560" i="1"/>
  <c r="F561" i="1"/>
  <c r="I561" i="1"/>
  <c r="S561" i="1"/>
  <c r="T561" i="1"/>
  <c r="F562" i="1"/>
  <c r="I562" i="1"/>
  <c r="S562" i="1"/>
  <c r="T562" i="1"/>
  <c r="F563" i="1"/>
  <c r="I563" i="1"/>
  <c r="S563" i="1"/>
  <c r="T563" i="1"/>
  <c r="F564" i="1"/>
  <c r="I564" i="1"/>
  <c r="S564" i="1"/>
  <c r="T564" i="1"/>
  <c r="F565" i="1"/>
  <c r="I565" i="1"/>
  <c r="S565" i="1"/>
  <c r="T565" i="1"/>
  <c r="F566" i="1"/>
  <c r="I566" i="1"/>
  <c r="S566" i="1"/>
  <c r="T566" i="1"/>
  <c r="F567" i="1"/>
  <c r="I567" i="1"/>
  <c r="S567" i="1"/>
  <c r="T567" i="1"/>
  <c r="F568" i="1"/>
  <c r="I568" i="1"/>
  <c r="S568" i="1"/>
  <c r="T568" i="1"/>
  <c r="F569" i="1"/>
  <c r="I569" i="1"/>
  <c r="S569" i="1"/>
  <c r="T569" i="1"/>
  <c r="F570" i="1"/>
  <c r="I570" i="1"/>
  <c r="S570" i="1"/>
  <c r="T570" i="1"/>
  <c r="F571" i="1"/>
  <c r="I571" i="1"/>
  <c r="S571" i="1"/>
  <c r="T571" i="1"/>
  <c r="F572" i="1"/>
  <c r="I572" i="1"/>
  <c r="S572" i="1"/>
  <c r="T572" i="1"/>
  <c r="F573" i="1"/>
  <c r="I573" i="1"/>
  <c r="S573" i="1"/>
  <c r="T573" i="1"/>
  <c r="F574" i="1"/>
  <c r="I574" i="1"/>
  <c r="S574" i="1"/>
  <c r="T574" i="1"/>
  <c r="F575" i="1"/>
  <c r="I575" i="1"/>
  <c r="S575" i="1"/>
  <c r="T575" i="1"/>
  <c r="F576" i="1"/>
  <c r="I576" i="1"/>
  <c r="S576" i="1"/>
  <c r="T576" i="1"/>
  <c r="F577" i="1"/>
  <c r="I577" i="1"/>
  <c r="S577" i="1"/>
  <c r="T577" i="1"/>
  <c r="F578" i="1"/>
  <c r="I578" i="1"/>
  <c r="S578" i="1"/>
  <c r="T578" i="1"/>
  <c r="F579" i="1"/>
  <c r="I579" i="1"/>
  <c r="S579" i="1"/>
  <c r="T579" i="1"/>
  <c r="F580" i="1"/>
  <c r="I580" i="1"/>
  <c r="S580" i="1"/>
  <c r="T580" i="1"/>
  <c r="F581" i="1"/>
  <c r="I581" i="1"/>
  <c r="S581" i="1"/>
  <c r="T581" i="1"/>
  <c r="F582" i="1"/>
  <c r="I582" i="1"/>
  <c r="S582" i="1"/>
  <c r="T582" i="1"/>
  <c r="F583" i="1"/>
  <c r="I583" i="1"/>
  <c r="S583" i="1"/>
  <c r="T583" i="1"/>
  <c r="F584" i="1"/>
  <c r="I584" i="1"/>
  <c r="S584" i="1"/>
  <c r="T584" i="1"/>
  <c r="F585" i="1"/>
  <c r="I585" i="1"/>
  <c r="S585" i="1"/>
  <c r="T585" i="1"/>
  <c r="F586" i="1"/>
  <c r="I586" i="1"/>
  <c r="S586" i="1"/>
  <c r="T586" i="1"/>
  <c r="F587" i="1"/>
  <c r="I587" i="1"/>
  <c r="S587" i="1"/>
  <c r="T587" i="1"/>
  <c r="F588" i="1"/>
  <c r="I588" i="1"/>
  <c r="S588" i="1"/>
  <c r="T588" i="1"/>
  <c r="F589" i="1"/>
  <c r="I589" i="1"/>
  <c r="S589" i="1"/>
  <c r="T589" i="1"/>
  <c r="F590" i="1"/>
  <c r="I590" i="1"/>
  <c r="S590" i="1"/>
  <c r="T590" i="1"/>
  <c r="F591" i="1"/>
  <c r="I591" i="1"/>
  <c r="S591" i="1"/>
  <c r="T591" i="1"/>
  <c r="F592" i="1"/>
  <c r="I592" i="1"/>
  <c r="S592" i="1"/>
  <c r="T592" i="1"/>
  <c r="F593" i="1"/>
  <c r="I593" i="1"/>
  <c r="S593" i="1"/>
  <c r="T593" i="1"/>
  <c r="F594" i="1"/>
  <c r="I594" i="1"/>
  <c r="S594" i="1"/>
  <c r="T594" i="1"/>
  <c r="F595" i="1"/>
  <c r="I595" i="1"/>
  <c r="S595" i="1"/>
  <c r="T595" i="1"/>
  <c r="F596" i="1"/>
  <c r="I596" i="1"/>
  <c r="S596" i="1"/>
  <c r="T596" i="1"/>
  <c r="F597" i="1"/>
  <c r="I597" i="1"/>
  <c r="S597" i="1"/>
  <c r="T597" i="1"/>
  <c r="F598" i="1"/>
  <c r="I598" i="1"/>
  <c r="S598" i="1"/>
  <c r="T598" i="1"/>
  <c r="F599" i="1"/>
  <c r="I599" i="1"/>
  <c r="S599" i="1"/>
  <c r="T599" i="1"/>
  <c r="F600" i="1"/>
  <c r="I600" i="1"/>
  <c r="S600" i="1"/>
  <c r="T600" i="1"/>
  <c r="F601" i="1"/>
  <c r="I601" i="1"/>
  <c r="S601" i="1"/>
  <c r="T601" i="1"/>
  <c r="F602" i="1"/>
  <c r="I602" i="1"/>
  <c r="S602" i="1"/>
  <c r="T602" i="1"/>
  <c r="F603" i="1"/>
  <c r="I603" i="1"/>
  <c r="S603" i="1"/>
  <c r="T603" i="1"/>
  <c r="F604" i="1"/>
  <c r="I604" i="1"/>
  <c r="S604" i="1"/>
  <c r="T604" i="1"/>
  <c r="F605" i="1"/>
  <c r="I605" i="1"/>
  <c r="S605" i="1"/>
  <c r="T605" i="1"/>
  <c r="F606" i="1"/>
  <c r="I606" i="1"/>
  <c r="S606" i="1"/>
  <c r="T606" i="1"/>
  <c r="F607" i="1"/>
  <c r="I607" i="1"/>
  <c r="S607" i="1"/>
  <c r="T607" i="1"/>
  <c r="F608" i="1"/>
  <c r="I608" i="1"/>
  <c r="S608" i="1"/>
  <c r="T608" i="1"/>
  <c r="F609" i="1"/>
  <c r="I609" i="1"/>
  <c r="S609" i="1"/>
  <c r="T609" i="1"/>
  <c r="F610" i="1"/>
  <c r="I610" i="1"/>
  <c r="S610" i="1"/>
  <c r="T610" i="1"/>
  <c r="F611" i="1"/>
  <c r="I611" i="1"/>
  <c r="S611" i="1"/>
  <c r="T611" i="1"/>
  <c r="F612" i="1"/>
  <c r="I612" i="1"/>
  <c r="S612" i="1"/>
  <c r="T612" i="1"/>
  <c r="F613" i="1"/>
  <c r="I613" i="1"/>
  <c r="S613" i="1"/>
  <c r="T613" i="1"/>
  <c r="F614" i="1"/>
  <c r="I614" i="1"/>
  <c r="S614" i="1"/>
  <c r="T614" i="1"/>
  <c r="F615" i="1"/>
  <c r="I615" i="1"/>
  <c r="S615" i="1"/>
  <c r="T615" i="1"/>
  <c r="F616" i="1"/>
  <c r="I616" i="1"/>
  <c r="S616" i="1"/>
  <c r="T616" i="1"/>
  <c r="F617" i="1"/>
  <c r="I617" i="1"/>
  <c r="S617" i="1"/>
  <c r="T617" i="1"/>
  <c r="F618" i="1"/>
  <c r="I618" i="1"/>
  <c r="S618" i="1"/>
  <c r="T618" i="1"/>
  <c r="F619" i="1"/>
  <c r="I619" i="1"/>
  <c r="S619" i="1"/>
  <c r="T619" i="1"/>
  <c r="F620" i="1"/>
  <c r="I620" i="1"/>
  <c r="S620" i="1"/>
  <c r="T620" i="1"/>
  <c r="F621" i="1"/>
  <c r="I621" i="1"/>
  <c r="S621" i="1"/>
  <c r="T621" i="1"/>
  <c r="F622" i="1"/>
  <c r="I622" i="1"/>
  <c r="S622" i="1"/>
  <c r="T622" i="1"/>
  <c r="F623" i="1"/>
  <c r="I623" i="1"/>
  <c r="S623" i="1"/>
  <c r="T623" i="1"/>
  <c r="F624" i="1"/>
  <c r="I624" i="1"/>
  <c r="S624" i="1"/>
  <c r="T624" i="1"/>
  <c r="F625" i="1"/>
  <c r="I625" i="1"/>
  <c r="S625" i="1"/>
  <c r="T625" i="1"/>
  <c r="F626" i="1"/>
  <c r="I626" i="1"/>
  <c r="S626" i="1"/>
  <c r="T626" i="1"/>
  <c r="F627" i="1"/>
  <c r="I627" i="1"/>
  <c r="S627" i="1"/>
  <c r="T627" i="1"/>
  <c r="F628" i="1"/>
  <c r="I628" i="1"/>
  <c r="S628" i="1"/>
  <c r="T628" i="1"/>
  <c r="F629" i="1"/>
  <c r="I629" i="1"/>
  <c r="S629" i="1"/>
  <c r="T629" i="1"/>
  <c r="F630" i="1"/>
  <c r="I630" i="1"/>
  <c r="S630" i="1"/>
  <c r="T630" i="1"/>
  <c r="F631" i="1"/>
  <c r="I631" i="1"/>
  <c r="S631" i="1"/>
  <c r="T631" i="1"/>
  <c r="F632" i="1"/>
  <c r="I632" i="1"/>
  <c r="S632" i="1"/>
  <c r="T632" i="1"/>
  <c r="F633" i="1"/>
  <c r="I633" i="1"/>
  <c r="S633" i="1"/>
  <c r="T633" i="1"/>
  <c r="F635" i="1"/>
  <c r="I635" i="1"/>
  <c r="S635" i="1"/>
  <c r="T635" i="1"/>
  <c r="F636" i="1"/>
  <c r="I636" i="1"/>
  <c r="S636" i="1"/>
  <c r="T636" i="1"/>
  <c r="F637" i="1"/>
  <c r="I637" i="1"/>
  <c r="S637" i="1"/>
  <c r="T637" i="1"/>
  <c r="F638" i="1"/>
  <c r="I638" i="1"/>
  <c r="S638" i="1"/>
  <c r="T638" i="1"/>
  <c r="F639" i="1"/>
  <c r="I639" i="1"/>
  <c r="S639" i="1"/>
  <c r="T639" i="1"/>
  <c r="F640" i="1"/>
  <c r="I640" i="1"/>
  <c r="S640" i="1"/>
  <c r="T640" i="1"/>
  <c r="F642" i="1"/>
  <c r="I642" i="1"/>
  <c r="S642" i="1"/>
  <c r="T642" i="1"/>
  <c r="F643" i="1"/>
  <c r="I643" i="1"/>
  <c r="S643" i="1"/>
  <c r="T643" i="1"/>
  <c r="F644" i="1"/>
  <c r="I644" i="1"/>
  <c r="S644" i="1"/>
  <c r="T644" i="1"/>
  <c r="F645" i="1"/>
  <c r="I645" i="1"/>
  <c r="S645" i="1"/>
  <c r="T645" i="1"/>
  <c r="F646" i="1"/>
  <c r="I646" i="1"/>
  <c r="S646" i="1"/>
  <c r="T646" i="1"/>
  <c r="F647" i="1"/>
  <c r="I647" i="1"/>
  <c r="S647" i="1"/>
  <c r="T647" i="1"/>
  <c r="F648" i="1"/>
  <c r="I648" i="1"/>
  <c r="S648" i="1"/>
  <c r="T648" i="1"/>
  <c r="F649" i="1"/>
  <c r="I649" i="1"/>
  <c r="S649" i="1"/>
  <c r="T649" i="1"/>
  <c r="F650" i="1"/>
  <c r="I650" i="1"/>
  <c r="S650" i="1"/>
  <c r="T650" i="1"/>
  <c r="F651" i="1"/>
  <c r="I651" i="1"/>
  <c r="S651" i="1"/>
  <c r="T651" i="1"/>
  <c r="F652" i="1"/>
  <c r="I652" i="1"/>
  <c r="S652" i="1"/>
  <c r="T652" i="1"/>
  <c r="F653" i="1"/>
  <c r="I653" i="1"/>
  <c r="S653" i="1"/>
  <c r="T653" i="1"/>
  <c r="F654" i="1"/>
  <c r="I654" i="1"/>
  <c r="S654" i="1"/>
  <c r="T654" i="1"/>
  <c r="F655" i="1"/>
  <c r="I655" i="1"/>
  <c r="S655" i="1"/>
  <c r="T655" i="1"/>
  <c r="F656" i="1"/>
  <c r="I656" i="1"/>
  <c r="S656" i="1"/>
  <c r="T656" i="1"/>
  <c r="F657" i="1"/>
  <c r="I657" i="1"/>
  <c r="S657" i="1"/>
  <c r="T657" i="1"/>
  <c r="F658" i="1"/>
  <c r="I658" i="1"/>
  <c r="S658" i="1"/>
  <c r="T658" i="1"/>
  <c r="F659" i="1"/>
  <c r="I659" i="1"/>
  <c r="S659" i="1"/>
  <c r="T659" i="1"/>
  <c r="F660" i="1"/>
  <c r="I660" i="1"/>
  <c r="S660" i="1"/>
  <c r="T660" i="1"/>
  <c r="F661" i="1"/>
  <c r="I661" i="1"/>
  <c r="S661" i="1"/>
  <c r="T661" i="1"/>
  <c r="F662" i="1"/>
  <c r="I662" i="1"/>
  <c r="S662" i="1"/>
  <c r="T662" i="1"/>
  <c r="F663" i="1"/>
  <c r="I663" i="1"/>
  <c r="S663" i="1"/>
  <c r="T663" i="1"/>
  <c r="F664" i="1"/>
  <c r="I664" i="1"/>
  <c r="S664" i="1"/>
  <c r="T664" i="1"/>
  <c r="F665" i="1"/>
  <c r="I665" i="1"/>
  <c r="S665" i="1"/>
  <c r="T665" i="1"/>
  <c r="F666" i="1"/>
  <c r="I666" i="1"/>
  <c r="S666" i="1"/>
  <c r="T666" i="1"/>
  <c r="F667" i="1"/>
  <c r="I667" i="1"/>
  <c r="S667" i="1"/>
  <c r="T667" i="1"/>
  <c r="F668" i="1"/>
  <c r="I668" i="1"/>
  <c r="S668" i="1"/>
  <c r="T668" i="1"/>
  <c r="F669" i="1"/>
  <c r="I669" i="1"/>
  <c r="S669" i="1"/>
  <c r="T669" i="1"/>
  <c r="F670" i="1"/>
  <c r="I670" i="1"/>
  <c r="S670" i="1"/>
  <c r="T670" i="1"/>
  <c r="F671" i="1"/>
  <c r="I671" i="1"/>
  <c r="S671" i="1"/>
  <c r="T671" i="1"/>
  <c r="F672" i="1"/>
  <c r="I672" i="1"/>
  <c r="S672" i="1"/>
  <c r="T672" i="1"/>
  <c r="F673" i="1"/>
  <c r="I673" i="1"/>
  <c r="S673" i="1"/>
  <c r="T673" i="1"/>
  <c r="F674" i="1"/>
  <c r="I674" i="1"/>
  <c r="S674" i="1"/>
  <c r="T674" i="1"/>
  <c r="F675" i="1"/>
  <c r="I675" i="1"/>
  <c r="S675" i="1"/>
  <c r="T675" i="1"/>
  <c r="F676" i="1"/>
  <c r="I676" i="1"/>
  <c r="S676" i="1"/>
  <c r="T676" i="1"/>
  <c r="F677" i="1"/>
  <c r="I677" i="1"/>
  <c r="S677" i="1"/>
  <c r="T677" i="1"/>
  <c r="F678" i="1"/>
  <c r="I678" i="1"/>
  <c r="S678" i="1"/>
  <c r="T678" i="1"/>
  <c r="F679" i="1"/>
  <c r="I679" i="1"/>
  <c r="S679" i="1"/>
  <c r="T679" i="1"/>
  <c r="F680" i="1"/>
  <c r="I680" i="1"/>
  <c r="S680" i="1"/>
  <c r="T680" i="1"/>
  <c r="F681" i="1"/>
  <c r="I681" i="1"/>
  <c r="S681" i="1"/>
  <c r="T681" i="1"/>
  <c r="F682" i="1"/>
  <c r="I682" i="1"/>
  <c r="S682" i="1"/>
  <c r="T682" i="1"/>
  <c r="F683" i="1"/>
  <c r="I683" i="1"/>
  <c r="S683" i="1"/>
  <c r="T683" i="1"/>
  <c r="F684" i="1"/>
  <c r="I684" i="1"/>
  <c r="S684" i="1"/>
  <c r="T684" i="1"/>
  <c r="F685" i="1"/>
  <c r="I685" i="1"/>
  <c r="S685" i="1"/>
  <c r="T685" i="1"/>
  <c r="F686" i="1"/>
  <c r="I686" i="1"/>
  <c r="S686" i="1"/>
  <c r="T686" i="1"/>
  <c r="F687" i="1"/>
  <c r="I687" i="1"/>
  <c r="S687" i="1"/>
  <c r="T687" i="1"/>
  <c r="F688" i="1"/>
  <c r="I688" i="1"/>
  <c r="S688" i="1"/>
  <c r="T688" i="1"/>
  <c r="F689" i="1"/>
  <c r="I689" i="1"/>
  <c r="S689" i="1"/>
  <c r="T689" i="1"/>
  <c r="F690" i="1"/>
  <c r="I690" i="1"/>
  <c r="S690" i="1"/>
  <c r="T690" i="1"/>
  <c r="F691" i="1"/>
  <c r="I691" i="1"/>
  <c r="S691" i="1"/>
  <c r="T691" i="1"/>
  <c r="F692" i="1"/>
  <c r="I692" i="1"/>
  <c r="S692" i="1"/>
  <c r="T692" i="1"/>
  <c r="F693" i="1"/>
  <c r="I693" i="1"/>
  <c r="S693" i="1"/>
  <c r="T693" i="1"/>
  <c r="F694" i="1"/>
  <c r="I694" i="1"/>
  <c r="S694" i="1"/>
  <c r="T694" i="1"/>
  <c r="F695" i="1"/>
  <c r="I695" i="1"/>
  <c r="S695" i="1"/>
  <c r="T695" i="1"/>
  <c r="F696" i="1"/>
  <c r="I696" i="1"/>
  <c r="S696" i="1"/>
  <c r="T696" i="1"/>
  <c r="F697" i="1"/>
  <c r="I697" i="1"/>
  <c r="S697" i="1"/>
  <c r="T697" i="1"/>
  <c r="F698" i="1"/>
  <c r="I698" i="1"/>
  <c r="S698" i="1"/>
  <c r="T698" i="1"/>
  <c r="F699" i="1"/>
  <c r="I699" i="1"/>
  <c r="S699" i="1"/>
  <c r="T699" i="1"/>
  <c r="F700" i="1"/>
  <c r="I700" i="1"/>
  <c r="S700" i="1"/>
  <c r="T700" i="1"/>
  <c r="F701" i="1"/>
  <c r="I701" i="1"/>
  <c r="S701" i="1"/>
  <c r="T701" i="1"/>
  <c r="F702" i="1"/>
  <c r="I702" i="1"/>
  <c r="S702" i="1"/>
  <c r="T702" i="1"/>
  <c r="F703" i="1"/>
  <c r="I703" i="1"/>
  <c r="S703" i="1"/>
  <c r="T703" i="1"/>
  <c r="F704" i="1"/>
  <c r="I704" i="1"/>
  <c r="S704" i="1"/>
  <c r="T704" i="1"/>
  <c r="F705" i="1"/>
  <c r="I705" i="1"/>
  <c r="S705" i="1"/>
  <c r="T705" i="1"/>
  <c r="F706" i="1"/>
  <c r="I706" i="1"/>
  <c r="S706" i="1"/>
  <c r="T706" i="1"/>
  <c r="F707" i="1"/>
  <c r="I707" i="1"/>
  <c r="S707" i="1"/>
  <c r="T707" i="1"/>
  <c r="F708" i="1"/>
  <c r="I708" i="1"/>
  <c r="S708" i="1"/>
  <c r="T708" i="1"/>
  <c r="F709" i="1"/>
  <c r="I709" i="1"/>
  <c r="S709" i="1"/>
  <c r="T709" i="1"/>
  <c r="F710" i="1"/>
  <c r="I710" i="1"/>
  <c r="S710" i="1"/>
  <c r="T710" i="1"/>
  <c r="F711" i="1"/>
  <c r="I711" i="1"/>
  <c r="S711" i="1"/>
  <c r="T711" i="1"/>
  <c r="F712" i="1"/>
  <c r="I712" i="1"/>
  <c r="S712" i="1"/>
  <c r="T712" i="1"/>
  <c r="F713" i="1"/>
  <c r="I713" i="1"/>
  <c r="S713" i="1"/>
  <c r="T713" i="1"/>
  <c r="F714" i="1"/>
  <c r="I714" i="1"/>
  <c r="S714" i="1"/>
  <c r="T714" i="1"/>
  <c r="F715" i="1"/>
  <c r="I715" i="1"/>
  <c r="S715" i="1"/>
  <c r="T715" i="1"/>
  <c r="F716" i="1"/>
  <c r="I716" i="1"/>
  <c r="S716" i="1"/>
  <c r="T716" i="1"/>
  <c r="F717" i="1"/>
  <c r="I717" i="1"/>
  <c r="S717" i="1"/>
  <c r="T717" i="1"/>
  <c r="F718" i="1"/>
  <c r="I718" i="1"/>
  <c r="S718" i="1"/>
  <c r="T718" i="1"/>
  <c r="F719" i="1"/>
  <c r="I719" i="1"/>
  <c r="S719" i="1"/>
  <c r="T719" i="1"/>
  <c r="F720" i="1"/>
  <c r="I720" i="1"/>
  <c r="S720" i="1"/>
  <c r="T720" i="1"/>
  <c r="F721" i="1"/>
  <c r="I721" i="1"/>
  <c r="S721" i="1"/>
  <c r="T721" i="1"/>
  <c r="F722" i="1"/>
  <c r="I722" i="1"/>
  <c r="S722" i="1"/>
  <c r="T722" i="1"/>
  <c r="F723" i="1"/>
  <c r="I723" i="1"/>
  <c r="S723" i="1"/>
  <c r="T723" i="1"/>
  <c r="F724" i="1"/>
  <c r="I724" i="1"/>
  <c r="S724" i="1"/>
  <c r="T724" i="1"/>
  <c r="F725" i="1"/>
  <c r="I725" i="1"/>
  <c r="S725" i="1"/>
  <c r="T725" i="1"/>
  <c r="F726" i="1"/>
  <c r="I726" i="1"/>
  <c r="S726" i="1"/>
  <c r="T726" i="1"/>
  <c r="F727" i="1"/>
  <c r="I727" i="1"/>
  <c r="S727" i="1"/>
  <c r="T727" i="1"/>
  <c r="F728" i="1"/>
  <c r="I728" i="1"/>
  <c r="S728" i="1"/>
  <c r="T728" i="1"/>
  <c r="F729" i="1"/>
  <c r="I729" i="1"/>
  <c r="S729" i="1"/>
  <c r="T729" i="1"/>
  <c r="F730" i="1"/>
  <c r="I730" i="1"/>
  <c r="S730" i="1"/>
  <c r="T730" i="1"/>
  <c r="F731" i="1"/>
  <c r="I731" i="1"/>
  <c r="S731" i="1"/>
  <c r="T731" i="1"/>
  <c r="F732" i="1"/>
  <c r="I732" i="1"/>
  <c r="S732" i="1"/>
  <c r="T732" i="1"/>
  <c r="F733" i="1"/>
  <c r="I733" i="1"/>
  <c r="S733" i="1"/>
  <c r="T733" i="1"/>
  <c r="F734" i="1"/>
  <c r="I734" i="1"/>
  <c r="S734" i="1"/>
  <c r="T734" i="1"/>
  <c r="F735" i="1"/>
  <c r="I735" i="1"/>
  <c r="S735" i="1"/>
  <c r="T735" i="1"/>
  <c r="F736" i="1"/>
  <c r="I736" i="1"/>
  <c r="S736" i="1"/>
  <c r="T736" i="1"/>
  <c r="F737" i="1"/>
  <c r="I737" i="1"/>
  <c r="S737" i="1"/>
  <c r="T737" i="1"/>
  <c r="F738" i="1"/>
  <c r="I738" i="1"/>
  <c r="S738" i="1"/>
  <c r="T738" i="1"/>
  <c r="F739" i="1"/>
  <c r="I739" i="1"/>
  <c r="S739" i="1"/>
  <c r="T739" i="1"/>
  <c r="F740" i="1"/>
  <c r="I740" i="1"/>
  <c r="S740" i="1"/>
  <c r="T740" i="1"/>
  <c r="F741" i="1"/>
  <c r="I741" i="1"/>
  <c r="S741" i="1"/>
  <c r="T741" i="1"/>
  <c r="F742" i="1"/>
  <c r="I742" i="1"/>
  <c r="S742" i="1"/>
  <c r="T742" i="1"/>
  <c r="F743" i="1"/>
  <c r="I743" i="1"/>
  <c r="S743" i="1"/>
  <c r="T743" i="1"/>
  <c r="F744" i="1"/>
  <c r="I744" i="1"/>
  <c r="S744" i="1"/>
  <c r="T744" i="1"/>
  <c r="F745" i="1"/>
  <c r="I745" i="1"/>
  <c r="S745" i="1"/>
  <c r="T745" i="1"/>
  <c r="F746" i="1"/>
  <c r="I746" i="1"/>
  <c r="S746" i="1"/>
  <c r="T746" i="1"/>
  <c r="F747" i="1"/>
  <c r="I747" i="1"/>
  <c r="S747" i="1"/>
  <c r="T747" i="1"/>
  <c r="F748" i="1"/>
  <c r="I748" i="1"/>
  <c r="S748" i="1"/>
  <c r="T748" i="1"/>
  <c r="F749" i="1"/>
  <c r="I749" i="1"/>
  <c r="S749" i="1"/>
  <c r="T749" i="1"/>
  <c r="F750" i="1"/>
  <c r="I750" i="1"/>
  <c r="S750" i="1"/>
  <c r="T750" i="1"/>
  <c r="F751" i="1"/>
  <c r="I751" i="1"/>
  <c r="S751" i="1"/>
  <c r="T751" i="1"/>
  <c r="F752" i="1"/>
  <c r="I752" i="1"/>
  <c r="S752" i="1"/>
  <c r="T752" i="1"/>
  <c r="F753" i="1"/>
  <c r="I753" i="1"/>
  <c r="S753" i="1"/>
  <c r="T753" i="1"/>
  <c r="F754" i="1"/>
  <c r="I754" i="1"/>
  <c r="S754" i="1"/>
  <c r="T754" i="1"/>
  <c r="F755" i="1"/>
  <c r="I755" i="1"/>
  <c r="S755" i="1"/>
  <c r="T755" i="1"/>
  <c r="F756" i="1"/>
  <c r="I756" i="1"/>
  <c r="S756" i="1"/>
  <c r="T756" i="1"/>
  <c r="F757" i="1"/>
  <c r="I757" i="1"/>
  <c r="S757" i="1"/>
  <c r="T757" i="1"/>
  <c r="F758" i="1"/>
  <c r="I758" i="1"/>
  <c r="S758" i="1"/>
  <c r="T758" i="1"/>
  <c r="F759" i="1"/>
  <c r="I759" i="1"/>
  <c r="S759" i="1"/>
  <c r="T759" i="1"/>
  <c r="F760" i="1"/>
  <c r="I760" i="1"/>
  <c r="S760" i="1"/>
  <c r="T760" i="1"/>
  <c r="F761" i="1"/>
  <c r="I761" i="1"/>
  <c r="S761" i="1"/>
  <c r="T761" i="1"/>
  <c r="F762" i="1"/>
  <c r="I762" i="1"/>
  <c r="S762" i="1"/>
  <c r="T762" i="1"/>
  <c r="F763" i="1"/>
  <c r="I763" i="1"/>
  <c r="S763" i="1"/>
  <c r="T763" i="1"/>
  <c r="F764" i="1"/>
  <c r="I764" i="1"/>
  <c r="S764" i="1"/>
  <c r="T764" i="1"/>
  <c r="F765" i="1"/>
  <c r="I765" i="1"/>
  <c r="S765" i="1"/>
  <c r="T765" i="1"/>
  <c r="F766" i="1"/>
  <c r="I766" i="1"/>
  <c r="S766" i="1"/>
  <c r="T766" i="1"/>
  <c r="F767" i="1"/>
  <c r="I767" i="1"/>
  <c r="S767" i="1"/>
  <c r="T767" i="1"/>
  <c r="F768" i="1"/>
  <c r="I768" i="1"/>
  <c r="S768" i="1"/>
  <c r="T768" i="1"/>
  <c r="F769" i="1"/>
  <c r="I769" i="1"/>
  <c r="S769" i="1"/>
  <c r="T769" i="1"/>
  <c r="F770" i="1"/>
  <c r="I770" i="1"/>
  <c r="S770" i="1"/>
  <c r="T770" i="1"/>
  <c r="F771" i="1"/>
  <c r="I771" i="1"/>
  <c r="S771" i="1"/>
  <c r="T771" i="1"/>
  <c r="F772" i="1"/>
  <c r="I772" i="1"/>
  <c r="S772" i="1"/>
  <c r="T772" i="1"/>
  <c r="F773" i="1"/>
  <c r="I773" i="1"/>
  <c r="S773" i="1"/>
  <c r="T773" i="1"/>
  <c r="F774" i="1"/>
  <c r="I774" i="1"/>
  <c r="S774" i="1"/>
  <c r="T774" i="1"/>
  <c r="F775" i="1"/>
  <c r="I775" i="1"/>
  <c r="S775" i="1"/>
  <c r="T775" i="1"/>
  <c r="F776" i="1"/>
  <c r="I776" i="1"/>
  <c r="S776" i="1"/>
  <c r="T776" i="1"/>
  <c r="F777" i="1"/>
  <c r="I777" i="1"/>
  <c r="S777" i="1"/>
  <c r="T777" i="1"/>
  <c r="F778" i="1"/>
  <c r="I778" i="1"/>
  <c r="S778" i="1"/>
  <c r="T778" i="1"/>
  <c r="F779" i="1"/>
  <c r="I779" i="1"/>
  <c r="S779" i="1"/>
  <c r="T779" i="1"/>
  <c r="F780" i="1"/>
  <c r="I780" i="1"/>
  <c r="S780" i="1"/>
  <c r="T780" i="1"/>
  <c r="F781" i="1"/>
  <c r="I781" i="1"/>
  <c r="S781" i="1"/>
  <c r="T781" i="1"/>
  <c r="F782" i="1"/>
  <c r="I782" i="1"/>
  <c r="S782" i="1"/>
  <c r="T782" i="1"/>
  <c r="F783" i="1"/>
  <c r="I783" i="1"/>
  <c r="S783" i="1"/>
  <c r="T783" i="1"/>
  <c r="F784" i="1"/>
  <c r="I784" i="1"/>
  <c r="S784" i="1"/>
  <c r="T784" i="1"/>
  <c r="F785" i="1"/>
  <c r="I785" i="1"/>
  <c r="S785" i="1"/>
  <c r="T785" i="1"/>
  <c r="F786" i="1"/>
  <c r="I786" i="1"/>
  <c r="S786" i="1"/>
  <c r="T786" i="1"/>
  <c r="F787" i="1"/>
  <c r="I787" i="1"/>
  <c r="S787" i="1"/>
  <c r="T787" i="1"/>
  <c r="F788" i="1"/>
  <c r="I788" i="1"/>
  <c r="S788" i="1"/>
  <c r="T788" i="1"/>
  <c r="F789" i="1"/>
  <c r="I789" i="1"/>
  <c r="S789" i="1"/>
  <c r="T789" i="1"/>
  <c r="F791" i="1"/>
  <c r="I791" i="1"/>
  <c r="S791" i="1"/>
  <c r="T791" i="1"/>
  <c r="F792" i="1"/>
  <c r="I792" i="1"/>
  <c r="S792" i="1"/>
  <c r="T792" i="1"/>
  <c r="F793" i="1"/>
  <c r="I793" i="1"/>
  <c r="S793" i="1"/>
  <c r="T793" i="1"/>
  <c r="F794" i="1"/>
  <c r="I794" i="1"/>
  <c r="S794" i="1"/>
  <c r="T794" i="1"/>
  <c r="F795" i="1"/>
  <c r="I795" i="1"/>
  <c r="S795" i="1"/>
  <c r="T795" i="1"/>
  <c r="F796" i="1"/>
  <c r="I796" i="1"/>
  <c r="S796" i="1"/>
  <c r="T796" i="1"/>
  <c r="F797" i="1"/>
  <c r="I797" i="1"/>
  <c r="S797" i="1"/>
  <c r="T797" i="1"/>
  <c r="F798" i="1"/>
  <c r="I798" i="1"/>
  <c r="S798" i="1"/>
  <c r="T798" i="1"/>
  <c r="F799" i="1"/>
  <c r="I799" i="1"/>
  <c r="S799" i="1"/>
  <c r="T799" i="1"/>
  <c r="F800" i="1"/>
  <c r="I800" i="1"/>
  <c r="S800" i="1"/>
  <c r="T800" i="1"/>
  <c r="F801" i="1"/>
  <c r="I801" i="1"/>
  <c r="S801" i="1"/>
  <c r="T801" i="1"/>
  <c r="F802" i="1"/>
  <c r="I802" i="1"/>
  <c r="S802" i="1"/>
  <c r="T802" i="1"/>
  <c r="F803" i="1"/>
  <c r="I803" i="1"/>
  <c r="S803" i="1"/>
  <c r="T803" i="1"/>
  <c r="F804" i="1"/>
  <c r="I804" i="1"/>
  <c r="S804" i="1"/>
  <c r="T804" i="1"/>
  <c r="F805" i="1"/>
  <c r="I805" i="1"/>
  <c r="S805" i="1"/>
  <c r="T805" i="1"/>
  <c r="F806" i="1"/>
  <c r="I806" i="1"/>
  <c r="S806" i="1"/>
  <c r="T806" i="1"/>
  <c r="F807" i="1"/>
  <c r="I807" i="1"/>
  <c r="S807" i="1"/>
  <c r="T807" i="1"/>
  <c r="F808" i="1"/>
  <c r="I808" i="1"/>
  <c r="S808" i="1"/>
  <c r="T808" i="1"/>
  <c r="F809" i="1"/>
  <c r="I809" i="1"/>
  <c r="S809" i="1"/>
  <c r="T809" i="1"/>
  <c r="F810" i="1"/>
  <c r="I810" i="1"/>
  <c r="S810" i="1"/>
  <c r="T810" i="1"/>
  <c r="F811" i="1"/>
  <c r="I811" i="1"/>
  <c r="S811" i="1"/>
  <c r="T811" i="1"/>
  <c r="F812" i="1"/>
  <c r="I812" i="1"/>
  <c r="S812" i="1"/>
  <c r="T812" i="1"/>
  <c r="F813" i="1"/>
  <c r="I813" i="1"/>
  <c r="S813" i="1"/>
  <c r="T813" i="1"/>
  <c r="F814" i="1"/>
  <c r="I814" i="1"/>
  <c r="S814" i="1"/>
  <c r="T814" i="1"/>
  <c r="F815" i="1"/>
  <c r="I815" i="1"/>
  <c r="S815" i="1"/>
  <c r="T815" i="1"/>
  <c r="F816" i="1"/>
  <c r="I816" i="1"/>
  <c r="S816" i="1"/>
  <c r="T816" i="1"/>
  <c r="F817" i="1"/>
  <c r="I817" i="1"/>
  <c r="S817" i="1"/>
  <c r="T817" i="1"/>
  <c r="F818" i="1"/>
  <c r="I818" i="1"/>
  <c r="S818" i="1"/>
  <c r="T818" i="1"/>
  <c r="F819" i="1"/>
  <c r="I819" i="1"/>
  <c r="S819" i="1"/>
  <c r="T819" i="1"/>
  <c r="F820" i="1"/>
  <c r="I820" i="1"/>
  <c r="S820" i="1"/>
  <c r="T820" i="1"/>
  <c r="F821" i="1"/>
  <c r="I821" i="1"/>
  <c r="S821" i="1"/>
  <c r="T821" i="1"/>
  <c r="F822" i="1"/>
  <c r="I822" i="1"/>
  <c r="S822" i="1"/>
  <c r="T822" i="1"/>
  <c r="F823" i="1"/>
  <c r="I823" i="1"/>
  <c r="S823" i="1"/>
  <c r="T823" i="1"/>
  <c r="F824" i="1"/>
  <c r="I824" i="1"/>
  <c r="S824" i="1"/>
  <c r="T824" i="1"/>
  <c r="F825" i="1"/>
  <c r="I825" i="1"/>
  <c r="S825" i="1"/>
  <c r="T825" i="1"/>
  <c r="F826" i="1"/>
  <c r="I826" i="1"/>
  <c r="S826" i="1"/>
  <c r="T826" i="1"/>
  <c r="F827" i="1"/>
  <c r="I827" i="1"/>
  <c r="S827" i="1"/>
  <c r="T827" i="1"/>
  <c r="F828" i="1"/>
  <c r="I828" i="1"/>
  <c r="S828" i="1"/>
  <c r="T828" i="1"/>
  <c r="F829" i="1"/>
  <c r="I829" i="1"/>
  <c r="S829" i="1"/>
  <c r="T829" i="1"/>
  <c r="F830" i="1"/>
  <c r="I830" i="1"/>
  <c r="S830" i="1"/>
  <c r="T830" i="1"/>
  <c r="F831" i="1"/>
  <c r="I831" i="1"/>
  <c r="S831" i="1"/>
  <c r="T831" i="1"/>
  <c r="F832" i="1"/>
  <c r="I832" i="1"/>
  <c r="S832" i="1"/>
  <c r="T832" i="1"/>
  <c r="F833" i="1"/>
  <c r="I833" i="1"/>
  <c r="S833" i="1"/>
  <c r="T833" i="1"/>
  <c r="F834" i="1"/>
  <c r="I834" i="1"/>
  <c r="S834" i="1"/>
  <c r="T834" i="1"/>
  <c r="F835" i="1"/>
  <c r="I835" i="1"/>
  <c r="S835" i="1"/>
  <c r="T835" i="1"/>
  <c r="F836" i="1"/>
  <c r="I836" i="1"/>
  <c r="S836" i="1"/>
  <c r="T836" i="1"/>
  <c r="F837" i="1"/>
  <c r="I837" i="1"/>
  <c r="S837" i="1"/>
  <c r="T837" i="1"/>
  <c r="F838" i="1"/>
  <c r="I838" i="1"/>
  <c r="S838" i="1"/>
  <c r="T838" i="1"/>
  <c r="F839" i="1"/>
  <c r="I839" i="1"/>
  <c r="S839" i="1"/>
  <c r="T839" i="1"/>
  <c r="F840" i="1"/>
  <c r="I840" i="1"/>
  <c r="S840" i="1"/>
  <c r="T840" i="1"/>
  <c r="F841" i="1"/>
  <c r="I841" i="1"/>
  <c r="S841" i="1"/>
  <c r="T841" i="1"/>
  <c r="F842" i="1"/>
  <c r="I842" i="1"/>
  <c r="S842" i="1"/>
  <c r="T842" i="1"/>
  <c r="F843" i="1"/>
  <c r="I843" i="1"/>
  <c r="S843" i="1"/>
  <c r="T843" i="1"/>
  <c r="F844" i="1"/>
  <c r="I844" i="1"/>
  <c r="S844" i="1"/>
  <c r="T844" i="1"/>
  <c r="F845" i="1"/>
  <c r="I845" i="1"/>
  <c r="S845" i="1"/>
  <c r="T845" i="1"/>
  <c r="F846" i="1"/>
  <c r="I846" i="1"/>
  <c r="S846" i="1"/>
  <c r="T846" i="1"/>
  <c r="F847" i="1"/>
  <c r="I847" i="1"/>
  <c r="S847" i="1"/>
  <c r="T847" i="1"/>
  <c r="F848" i="1"/>
  <c r="I848" i="1"/>
  <c r="S848" i="1"/>
  <c r="T848" i="1"/>
  <c r="F849" i="1"/>
  <c r="I849" i="1"/>
  <c r="S849" i="1"/>
  <c r="T849" i="1"/>
  <c r="F850" i="1"/>
  <c r="I850" i="1"/>
  <c r="S850" i="1"/>
  <c r="T850" i="1"/>
  <c r="F851" i="1"/>
  <c r="I851" i="1"/>
  <c r="S851" i="1"/>
  <c r="T851" i="1"/>
  <c r="F852" i="1"/>
  <c r="I852" i="1"/>
  <c r="S852" i="1"/>
  <c r="T852" i="1"/>
  <c r="F853" i="1"/>
  <c r="I853" i="1"/>
  <c r="S853" i="1"/>
  <c r="T853" i="1"/>
  <c r="F854" i="1"/>
  <c r="I854" i="1"/>
  <c r="S854" i="1"/>
  <c r="T854" i="1"/>
  <c r="F855" i="1"/>
  <c r="I855" i="1"/>
  <c r="S855" i="1"/>
  <c r="T855" i="1"/>
  <c r="F856" i="1"/>
  <c r="I856" i="1"/>
  <c r="S856" i="1"/>
  <c r="T856" i="1"/>
  <c r="F857" i="1"/>
  <c r="I857" i="1"/>
  <c r="S857" i="1"/>
  <c r="T857" i="1"/>
  <c r="F858" i="1"/>
  <c r="I858" i="1"/>
  <c r="S858" i="1"/>
  <c r="T858" i="1"/>
  <c r="F859" i="1"/>
  <c r="I859" i="1"/>
  <c r="S859" i="1"/>
  <c r="T859" i="1"/>
  <c r="F860" i="1"/>
  <c r="I860" i="1"/>
  <c r="S860" i="1"/>
  <c r="T860" i="1"/>
  <c r="F861" i="1"/>
  <c r="I861" i="1"/>
  <c r="S861" i="1"/>
  <c r="T861" i="1"/>
  <c r="F862" i="1"/>
  <c r="I862" i="1"/>
  <c r="S862" i="1"/>
  <c r="T862" i="1"/>
  <c r="F863" i="1"/>
  <c r="I863" i="1"/>
  <c r="S863" i="1"/>
  <c r="T863" i="1"/>
  <c r="F864" i="1"/>
  <c r="I864" i="1"/>
  <c r="S864" i="1"/>
  <c r="T864" i="1"/>
  <c r="F865" i="1"/>
  <c r="I865" i="1"/>
  <c r="S865" i="1"/>
  <c r="T865" i="1"/>
  <c r="F866" i="1"/>
  <c r="I866" i="1"/>
  <c r="S866" i="1"/>
  <c r="T866" i="1"/>
  <c r="F867" i="1"/>
  <c r="I867" i="1"/>
  <c r="S867" i="1"/>
  <c r="T867" i="1"/>
  <c r="F868" i="1"/>
  <c r="I868" i="1"/>
  <c r="S868" i="1"/>
  <c r="T868" i="1"/>
  <c r="F869" i="1"/>
  <c r="I869" i="1"/>
  <c r="S869" i="1"/>
  <c r="T869" i="1"/>
  <c r="F870" i="1"/>
  <c r="I870" i="1"/>
  <c r="S870" i="1"/>
  <c r="T870" i="1"/>
  <c r="F871" i="1"/>
  <c r="I871" i="1"/>
  <c r="S871" i="1"/>
  <c r="T871" i="1"/>
  <c r="F872" i="1"/>
  <c r="I872" i="1"/>
  <c r="S872" i="1"/>
  <c r="T872" i="1"/>
  <c r="F873" i="1"/>
  <c r="I873" i="1"/>
  <c r="S873" i="1"/>
  <c r="T873" i="1"/>
  <c r="F874" i="1"/>
  <c r="I874" i="1"/>
  <c r="S874" i="1"/>
  <c r="T874" i="1"/>
  <c r="F875" i="1"/>
  <c r="I875" i="1"/>
  <c r="S875" i="1"/>
  <c r="T875" i="1"/>
  <c r="F876" i="1"/>
  <c r="I876" i="1"/>
  <c r="S876" i="1"/>
  <c r="T876" i="1"/>
  <c r="F877" i="1"/>
  <c r="I877" i="1"/>
  <c r="S877" i="1"/>
  <c r="T877" i="1"/>
  <c r="F878" i="1"/>
  <c r="I878" i="1"/>
  <c r="S878" i="1"/>
  <c r="T878" i="1"/>
  <c r="F879" i="1"/>
  <c r="I879" i="1"/>
  <c r="S879" i="1"/>
  <c r="T879" i="1"/>
  <c r="F880" i="1"/>
  <c r="I880" i="1"/>
  <c r="S880" i="1"/>
  <c r="T880" i="1"/>
  <c r="F881" i="1"/>
  <c r="I881" i="1"/>
  <c r="S881" i="1"/>
  <c r="T881" i="1"/>
  <c r="F882" i="1"/>
  <c r="I882" i="1"/>
  <c r="S882" i="1"/>
  <c r="T882" i="1"/>
  <c r="F883" i="1"/>
  <c r="I883" i="1"/>
  <c r="S883" i="1"/>
  <c r="T883" i="1"/>
  <c r="F884" i="1"/>
  <c r="I884" i="1"/>
  <c r="S884" i="1"/>
  <c r="T884" i="1"/>
  <c r="F885" i="1"/>
  <c r="I885" i="1"/>
  <c r="S885" i="1"/>
  <c r="T885" i="1"/>
  <c r="F886" i="1"/>
  <c r="I886" i="1"/>
  <c r="S886" i="1"/>
  <c r="T886" i="1"/>
  <c r="F887" i="1"/>
  <c r="I887" i="1"/>
  <c r="S887" i="1"/>
  <c r="T887" i="1"/>
  <c r="F888" i="1"/>
  <c r="I888" i="1"/>
  <c r="S888" i="1"/>
  <c r="T888" i="1"/>
  <c r="F889" i="1"/>
  <c r="I889" i="1"/>
  <c r="S889" i="1"/>
  <c r="T889" i="1"/>
  <c r="F890" i="1"/>
  <c r="I890" i="1"/>
  <c r="S890" i="1"/>
  <c r="T890" i="1"/>
  <c r="F891" i="1"/>
  <c r="I891" i="1"/>
  <c r="S891" i="1"/>
  <c r="T891" i="1"/>
  <c r="F892" i="1"/>
  <c r="I892" i="1"/>
  <c r="S892" i="1"/>
  <c r="T892" i="1"/>
  <c r="F893" i="1"/>
  <c r="I893" i="1"/>
  <c r="S893" i="1"/>
  <c r="T893" i="1"/>
  <c r="F894" i="1"/>
  <c r="I894" i="1"/>
  <c r="S894" i="1"/>
  <c r="T894" i="1"/>
  <c r="F895" i="1"/>
  <c r="I895" i="1"/>
  <c r="S895" i="1"/>
  <c r="T895" i="1"/>
  <c r="F896" i="1"/>
  <c r="I896" i="1"/>
  <c r="S896" i="1"/>
  <c r="T896" i="1"/>
  <c r="F897" i="1"/>
  <c r="I897" i="1"/>
  <c r="S897" i="1"/>
  <c r="T897" i="1"/>
  <c r="F898" i="1"/>
  <c r="I898" i="1"/>
  <c r="S898" i="1"/>
  <c r="T898" i="1"/>
  <c r="F899" i="1"/>
  <c r="I899" i="1"/>
  <c r="S899" i="1"/>
  <c r="T899" i="1"/>
  <c r="F900" i="1"/>
  <c r="I900" i="1"/>
  <c r="S900" i="1"/>
  <c r="T900" i="1"/>
  <c r="F901" i="1"/>
  <c r="I901" i="1"/>
  <c r="S901" i="1"/>
  <c r="T901" i="1"/>
  <c r="F902" i="1"/>
  <c r="I902" i="1"/>
  <c r="S902" i="1"/>
  <c r="T902" i="1"/>
  <c r="F903" i="1"/>
  <c r="I903" i="1"/>
  <c r="S903" i="1"/>
  <c r="T903" i="1"/>
  <c r="F904" i="1"/>
  <c r="I904" i="1"/>
  <c r="S904" i="1"/>
  <c r="T904" i="1"/>
  <c r="F906" i="1"/>
  <c r="I906" i="1"/>
  <c r="S906" i="1"/>
  <c r="T906" i="1"/>
  <c r="F907" i="1"/>
  <c r="I907" i="1"/>
  <c r="S907" i="1"/>
  <c r="T907" i="1"/>
  <c r="F908" i="1"/>
  <c r="I908" i="1"/>
  <c r="S908" i="1"/>
  <c r="T908" i="1"/>
  <c r="F909" i="1"/>
  <c r="I909" i="1"/>
  <c r="S909" i="1"/>
  <c r="T909" i="1"/>
  <c r="F910" i="1"/>
  <c r="I910" i="1"/>
  <c r="S910" i="1"/>
  <c r="T910" i="1"/>
  <c r="F911" i="1"/>
  <c r="I911" i="1"/>
  <c r="S911" i="1"/>
  <c r="T911" i="1"/>
  <c r="F912" i="1"/>
  <c r="I912" i="1"/>
  <c r="S912" i="1"/>
  <c r="T912" i="1"/>
  <c r="F913" i="1"/>
  <c r="I913" i="1"/>
  <c r="S913" i="1"/>
  <c r="T913" i="1"/>
  <c r="F914" i="1"/>
  <c r="I914" i="1"/>
  <c r="S914" i="1"/>
  <c r="T914" i="1"/>
  <c r="F915" i="1"/>
  <c r="I915" i="1"/>
  <c r="S915" i="1"/>
  <c r="T915" i="1"/>
  <c r="F916" i="1"/>
  <c r="I916" i="1"/>
  <c r="S916" i="1"/>
  <c r="T916" i="1"/>
  <c r="F917" i="1"/>
  <c r="I917" i="1"/>
  <c r="S917" i="1"/>
  <c r="T917" i="1"/>
  <c r="F918" i="1"/>
  <c r="I918" i="1"/>
  <c r="S918" i="1"/>
  <c r="T918" i="1"/>
  <c r="F920" i="1"/>
  <c r="I920" i="1"/>
  <c r="S920" i="1"/>
  <c r="T920" i="1"/>
  <c r="F921" i="1"/>
  <c r="I921" i="1"/>
  <c r="S921" i="1"/>
  <c r="T921" i="1"/>
  <c r="F922" i="1"/>
  <c r="I922" i="1"/>
  <c r="S922" i="1"/>
  <c r="T922" i="1"/>
  <c r="F923" i="1"/>
  <c r="I923" i="1"/>
  <c r="S923" i="1"/>
  <c r="T923" i="1"/>
  <c r="F924" i="1"/>
  <c r="I924" i="1"/>
  <c r="S924" i="1"/>
  <c r="T924" i="1"/>
  <c r="F925" i="1"/>
  <c r="I925" i="1"/>
  <c r="S925" i="1"/>
  <c r="T925" i="1"/>
  <c r="F926" i="1"/>
  <c r="I926" i="1"/>
  <c r="S926" i="1"/>
  <c r="T926" i="1"/>
  <c r="F927" i="1"/>
  <c r="I927" i="1"/>
  <c r="S927" i="1"/>
  <c r="T927" i="1"/>
  <c r="F928" i="1"/>
  <c r="I928" i="1"/>
  <c r="S928" i="1"/>
  <c r="T928" i="1"/>
  <c r="F929" i="1"/>
  <c r="I929" i="1"/>
  <c r="S929" i="1"/>
  <c r="T929" i="1"/>
  <c r="F930" i="1"/>
  <c r="I930" i="1"/>
  <c r="S930" i="1"/>
  <c r="T930" i="1"/>
  <c r="F931" i="1"/>
  <c r="I931" i="1"/>
  <c r="S931" i="1"/>
  <c r="T931" i="1"/>
  <c r="F932" i="1"/>
  <c r="I932" i="1"/>
  <c r="S932" i="1"/>
  <c r="T932" i="1"/>
  <c r="F933" i="1"/>
  <c r="I933" i="1"/>
  <c r="S933" i="1"/>
  <c r="T933" i="1"/>
  <c r="F934" i="1"/>
  <c r="I934" i="1"/>
  <c r="S934" i="1"/>
  <c r="T934" i="1"/>
  <c r="F935" i="1"/>
  <c r="I935" i="1"/>
  <c r="S935" i="1"/>
  <c r="T935" i="1"/>
  <c r="F936" i="1"/>
  <c r="I936" i="1"/>
  <c r="S936" i="1"/>
  <c r="T936" i="1"/>
  <c r="F937" i="1"/>
  <c r="I937" i="1"/>
  <c r="S937" i="1"/>
  <c r="T937" i="1"/>
  <c r="F938" i="1"/>
  <c r="I938" i="1"/>
  <c r="S938" i="1"/>
  <c r="T938" i="1"/>
  <c r="F939" i="1"/>
  <c r="I939" i="1"/>
  <c r="S939" i="1"/>
  <c r="T939" i="1"/>
  <c r="F940" i="1"/>
  <c r="I940" i="1"/>
  <c r="S940" i="1"/>
  <c r="T940" i="1"/>
  <c r="F941" i="1"/>
  <c r="I941" i="1"/>
  <c r="S941" i="1"/>
  <c r="T941" i="1"/>
  <c r="F943" i="1"/>
  <c r="I943" i="1"/>
  <c r="S943" i="1"/>
  <c r="T943" i="1"/>
  <c r="F944" i="1"/>
  <c r="I944" i="1"/>
  <c r="S944" i="1"/>
  <c r="T944" i="1"/>
  <c r="F945" i="1"/>
  <c r="I945" i="1"/>
  <c r="S945" i="1"/>
  <c r="T945" i="1"/>
  <c r="F946" i="1"/>
  <c r="I946" i="1"/>
  <c r="S946" i="1"/>
  <c r="T946" i="1"/>
  <c r="F947" i="1"/>
  <c r="I947" i="1"/>
  <c r="S947" i="1"/>
  <c r="T947" i="1"/>
  <c r="F948" i="1"/>
  <c r="I948" i="1"/>
  <c r="S948" i="1"/>
  <c r="T948" i="1"/>
  <c r="F949" i="1"/>
  <c r="I949" i="1"/>
  <c r="S949" i="1"/>
  <c r="T949" i="1"/>
  <c r="F950" i="1"/>
  <c r="I950" i="1"/>
  <c r="S950" i="1"/>
  <c r="T950" i="1"/>
  <c r="F951" i="1"/>
  <c r="I951" i="1"/>
  <c r="S951" i="1"/>
  <c r="T951" i="1"/>
  <c r="F952" i="1"/>
  <c r="I952" i="1"/>
  <c r="S952" i="1"/>
  <c r="T952" i="1"/>
  <c r="F953" i="1"/>
  <c r="I953" i="1"/>
  <c r="S953" i="1"/>
  <c r="T953" i="1"/>
  <c r="F954" i="1"/>
  <c r="I954" i="1"/>
  <c r="S954" i="1"/>
  <c r="T954" i="1"/>
  <c r="F955" i="1"/>
  <c r="I955" i="1"/>
  <c r="S955" i="1"/>
  <c r="T955" i="1"/>
  <c r="F956" i="1"/>
  <c r="I956" i="1"/>
  <c r="S956" i="1"/>
  <c r="T956" i="1"/>
  <c r="F957" i="1"/>
  <c r="I957" i="1"/>
  <c r="S957" i="1"/>
  <c r="T957" i="1"/>
  <c r="F958" i="1"/>
  <c r="I958" i="1"/>
  <c r="S958" i="1"/>
  <c r="T958" i="1"/>
  <c r="F959" i="1"/>
  <c r="I959" i="1"/>
  <c r="S959" i="1"/>
  <c r="T959" i="1"/>
  <c r="F960" i="1"/>
  <c r="I960" i="1"/>
  <c r="S960" i="1"/>
  <c r="T960" i="1"/>
  <c r="F961" i="1"/>
  <c r="I961" i="1"/>
  <c r="S961" i="1"/>
  <c r="T961" i="1"/>
  <c r="F962" i="1"/>
  <c r="I962" i="1"/>
  <c r="S962" i="1"/>
  <c r="T962" i="1"/>
  <c r="F963" i="1"/>
  <c r="I963" i="1"/>
  <c r="S963" i="1"/>
  <c r="T963" i="1"/>
  <c r="F964" i="1"/>
  <c r="I964" i="1"/>
  <c r="S964" i="1"/>
  <c r="T964" i="1"/>
  <c r="F965" i="1"/>
  <c r="I965" i="1"/>
  <c r="S965" i="1"/>
  <c r="T965" i="1"/>
  <c r="F966" i="1"/>
  <c r="I966" i="1"/>
  <c r="S966" i="1"/>
  <c r="T966" i="1"/>
  <c r="F967" i="1"/>
  <c r="I967" i="1"/>
  <c r="S967" i="1"/>
  <c r="T967" i="1"/>
  <c r="F968" i="1"/>
  <c r="I968" i="1"/>
  <c r="S968" i="1"/>
  <c r="T968" i="1"/>
  <c r="F969" i="1"/>
  <c r="I969" i="1"/>
  <c r="S969" i="1"/>
  <c r="T969" i="1"/>
  <c r="F970" i="1"/>
  <c r="I970" i="1"/>
  <c r="S970" i="1"/>
  <c r="T970" i="1"/>
  <c r="F971" i="1"/>
  <c r="I971" i="1"/>
  <c r="S971" i="1"/>
  <c r="T971" i="1"/>
  <c r="F972" i="1"/>
  <c r="I972" i="1"/>
  <c r="S972" i="1"/>
  <c r="T972" i="1"/>
  <c r="F973" i="1"/>
  <c r="I973" i="1"/>
  <c r="S973" i="1"/>
  <c r="T973" i="1"/>
  <c r="F974" i="1"/>
  <c r="I974" i="1"/>
  <c r="S974" i="1"/>
  <c r="T974" i="1"/>
  <c r="F975" i="1"/>
  <c r="I975" i="1"/>
  <c r="S975" i="1"/>
  <c r="T975" i="1"/>
  <c r="F976" i="1"/>
  <c r="I976" i="1"/>
  <c r="S976" i="1"/>
  <c r="T976" i="1"/>
  <c r="F977" i="1"/>
  <c r="I977" i="1"/>
  <c r="S977" i="1"/>
  <c r="T977" i="1"/>
  <c r="F978" i="1"/>
  <c r="I978" i="1"/>
  <c r="S978" i="1"/>
  <c r="T978" i="1"/>
  <c r="F979" i="1"/>
  <c r="I979" i="1"/>
  <c r="S979" i="1"/>
  <c r="T979" i="1"/>
  <c r="F980" i="1"/>
  <c r="I980" i="1"/>
  <c r="S980" i="1"/>
  <c r="T980" i="1"/>
  <c r="F981" i="1"/>
  <c r="I981" i="1"/>
  <c r="S981" i="1"/>
  <c r="T981" i="1"/>
  <c r="F982" i="1"/>
  <c r="I982" i="1"/>
  <c r="S982" i="1"/>
  <c r="T982" i="1"/>
  <c r="F983" i="1"/>
  <c r="I983" i="1"/>
  <c r="S983" i="1"/>
  <c r="T983" i="1"/>
  <c r="F984" i="1"/>
  <c r="I984" i="1"/>
  <c r="S984" i="1"/>
  <c r="T984" i="1"/>
  <c r="F985" i="1"/>
  <c r="I985" i="1"/>
  <c r="S985" i="1"/>
  <c r="T985" i="1"/>
  <c r="F986" i="1"/>
  <c r="I986" i="1"/>
  <c r="S986" i="1"/>
  <c r="T986" i="1"/>
  <c r="F987" i="1"/>
  <c r="I987" i="1"/>
  <c r="S987" i="1"/>
  <c r="T987" i="1"/>
  <c r="F988" i="1"/>
  <c r="I988" i="1"/>
  <c r="S988" i="1"/>
  <c r="T988" i="1"/>
  <c r="F989" i="1"/>
  <c r="I989" i="1"/>
  <c r="S989" i="1"/>
  <c r="T989" i="1"/>
  <c r="F990" i="1"/>
  <c r="I990" i="1"/>
  <c r="S990" i="1"/>
  <c r="T990" i="1"/>
  <c r="F991" i="1"/>
  <c r="I991" i="1"/>
  <c r="S991" i="1"/>
  <c r="T991" i="1"/>
  <c r="F992" i="1"/>
  <c r="I992" i="1"/>
  <c r="S992" i="1"/>
  <c r="T992" i="1"/>
  <c r="F993" i="1"/>
  <c r="I993" i="1"/>
  <c r="S993" i="1"/>
  <c r="T993" i="1"/>
  <c r="F994" i="1"/>
  <c r="I994" i="1"/>
  <c r="S994" i="1"/>
  <c r="T994" i="1"/>
  <c r="F995" i="1"/>
  <c r="I995" i="1"/>
  <c r="S995" i="1"/>
  <c r="T995" i="1"/>
  <c r="F996" i="1"/>
  <c r="I996" i="1"/>
  <c r="S996" i="1"/>
  <c r="T996" i="1"/>
  <c r="F997" i="1"/>
  <c r="I997" i="1"/>
  <c r="S997" i="1"/>
  <c r="T997" i="1"/>
  <c r="F998" i="1"/>
  <c r="I998" i="1"/>
  <c r="S998" i="1"/>
  <c r="T998" i="1"/>
  <c r="F999" i="1"/>
  <c r="I999" i="1"/>
  <c r="S999" i="1"/>
  <c r="T999" i="1"/>
  <c r="F1000" i="1"/>
  <c r="I1000" i="1"/>
  <c r="S1000" i="1"/>
  <c r="T1000" i="1"/>
  <c r="F1001" i="1"/>
  <c r="I1001" i="1"/>
  <c r="S1001" i="1"/>
  <c r="T1001" i="1"/>
  <c r="T10" i="1"/>
  <c r="T211" i="1"/>
  <c r="T273" i="1"/>
  <c r="T331" i="1"/>
  <c r="T357" i="1"/>
  <c r="T412" i="1"/>
  <c r="T415" i="1"/>
  <c r="T533" i="1"/>
  <c r="T634" i="1"/>
  <c r="T641" i="1"/>
  <c r="T790" i="1"/>
  <c r="T905" i="1"/>
  <c r="T919" i="1"/>
  <c r="T942" i="1"/>
  <c r="S10" i="1"/>
  <c r="S211" i="1"/>
  <c r="S273" i="1"/>
  <c r="S331" i="1"/>
  <c r="S357" i="1"/>
  <c r="S412" i="1"/>
  <c r="S415" i="1"/>
  <c r="S533" i="1"/>
  <c r="S634" i="1"/>
  <c r="S641" i="1"/>
  <c r="S790" i="1"/>
  <c r="S905" i="1"/>
  <c r="S919" i="1"/>
  <c r="S942" i="1"/>
  <c r="I10" i="1"/>
  <c r="I211" i="1"/>
  <c r="I273" i="1"/>
  <c r="I331" i="1"/>
  <c r="I357" i="1"/>
  <c r="I412" i="1"/>
  <c r="I415" i="1"/>
  <c r="I533" i="1"/>
  <c r="I634" i="1"/>
  <c r="I641" i="1"/>
  <c r="I790" i="1"/>
  <c r="I905" i="1"/>
  <c r="I919" i="1"/>
  <c r="I942" i="1"/>
  <c r="F10" i="1"/>
  <c r="F211" i="1"/>
  <c r="F273" i="1"/>
  <c r="F331" i="1"/>
  <c r="F357" i="1"/>
  <c r="F412" i="1"/>
  <c r="F415" i="1"/>
  <c r="F533" i="1"/>
  <c r="F634" i="1"/>
  <c r="F641" i="1"/>
  <c r="F790" i="1"/>
  <c r="F905" i="1"/>
  <c r="F919" i="1"/>
  <c r="F942" i="1"/>
  <c r="E2" i="25" l="1"/>
</calcChain>
</file>

<file path=xl/sharedStrings.xml><?xml version="1.0" encoding="utf-8"?>
<sst xmlns="http://schemas.openxmlformats.org/spreadsheetml/2006/main" count="7063" uniqueCount="2114">
  <si>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</si>
  <si>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</si>
  <si>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</si>
  <si>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</si>
  <si>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</si>
  <si>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</si>
  <si>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</si>
  <si>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</si>
  <si>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</si>
  <si>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</si>
  <si>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</si>
  <si>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</si>
  <si>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</si>
  <si>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</si>
  <si>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</si>
  <si>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</si>
  <si>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</si>
  <si>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</si>
  <si>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</si>
  <si>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</si>
  <si>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</si>
  <si>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</si>
  <si>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</si>
  <si>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</si>
  <si>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</si>
  <si>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</si>
  <si>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</si>
  <si>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</si>
  <si>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</si>
  <si>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</si>
  <si>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</si>
  <si>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</si>
  <si>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</si>
  <si>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</si>
  <si>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</si>
  <si>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</si>
  <si>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</si>
  <si>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</si>
  <si>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</si>
  <si>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</si>
  <si>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</si>
  <si>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</si>
  <si>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</si>
  <si>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</si>
  <si>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</si>
  <si>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</si>
  <si>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</si>
  <si>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</si>
  <si>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</si>
  <si>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</si>
  <si>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</si>
  <si>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</si>
  <si>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</si>
  <si>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</si>
  <si>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</si>
  <si>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</si>
  <si>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</si>
  <si>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</si>
  <si>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</si>
  <si>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</si>
  <si>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</si>
  <si>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</si>
  <si>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</si>
  <si>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</si>
  <si>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</si>
  <si>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</si>
  <si>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</si>
  <si>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</si>
  <si>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</si>
  <si>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</si>
  <si>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</si>
  <si>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</si>
  <si>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</si>
  <si>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</si>
  <si>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</si>
  <si>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</si>
  <si>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</si>
  <si>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</si>
  <si>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</si>
  <si>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</si>
  <si>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</si>
  <si>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</si>
  <si>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</si>
  <si>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</si>
  <si>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</si>
  <si>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</si>
  <si>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</si>
  <si>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</si>
  <si>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</si>
  <si>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</si>
  <si>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</si>
  <si>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</si>
  <si>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</si>
  <si>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</si>
  <si>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</si>
  <si>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</si>
  <si>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</si>
  <si>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</si>
  <si>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</si>
  <si>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</si>
  <si>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</si>
  <si>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</si>
  <si>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</si>
  <si>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</si>
  <si>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</si>
  <si>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</si>
  <si>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</si>
  <si>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</si>
  <si>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</si>
  <si>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</si>
  <si>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</si>
  <si>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</si>
  <si>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</si>
  <si>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</si>
  <si>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</si>
  <si>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</si>
  <si>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</si>
  <si>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</si>
  <si>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</si>
  <si>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</si>
  <si>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</si>
  <si>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</si>
  <si>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</si>
  <si>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</si>
  <si>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</si>
  <si>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</si>
  <si>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</si>
  <si>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</si>
  <si>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</si>
  <si>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</si>
  <si>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</si>
  <si>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</si>
  <si>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</si>
  <si>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</si>
  <si>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</si>
  <si>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</si>
  <si>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</si>
  <si>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</si>
  <si>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</si>
  <si>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</si>
  <si>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</si>
  <si>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</si>
  <si>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</si>
  <si>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</si>
  <si>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</si>
  <si>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</si>
  <si>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</si>
  <si>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</si>
  <si>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</si>
  <si>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</si>
  <si>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</si>
  <si>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</si>
  <si>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</si>
  <si>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</si>
  <si>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</si>
  <si>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</si>
  <si>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</si>
  <si>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</si>
  <si>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</si>
  <si>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</si>
  <si>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</si>
  <si>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</si>
  <si>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</si>
  <si>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</si>
  <si>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</si>
  <si>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</si>
  <si>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</si>
  <si>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</si>
  <si>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</si>
  <si>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</si>
  <si>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</si>
  <si>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</si>
  <si>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</si>
  <si>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</si>
  <si>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</si>
  <si>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</si>
  <si>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</si>
  <si>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</si>
  <si>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</si>
  <si>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</si>
  <si>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</si>
  <si>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</si>
  <si>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</si>
  <si>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</si>
  <si>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</si>
  <si>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</si>
  <si>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</si>
  <si>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</si>
  <si>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</si>
  <si>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</si>
  <si>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</si>
  <si>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</si>
  <si>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</si>
  <si>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</si>
  <si>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</si>
  <si>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</si>
  <si>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</si>
  <si>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</si>
  <si>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</si>
  <si>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</si>
  <si>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</si>
  <si>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</si>
  <si>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</si>
  <si>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</si>
  <si>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</si>
  <si>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</si>
  <si>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</si>
  <si>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</si>
  <si>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</si>
  <si>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</si>
  <si>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</si>
  <si>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</si>
  <si>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</si>
  <si>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</si>
  <si>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</si>
  <si>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</si>
  <si>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</si>
  <si>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</si>
  <si>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</si>
  <si>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</si>
  <si>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</si>
  <si>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</si>
  <si>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</si>
  <si>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</si>
  <si>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</si>
  <si>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</si>
  <si>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</si>
  <si>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</si>
  <si>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</si>
  <si>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</si>
  <si>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</si>
  <si>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</si>
  <si>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</si>
  <si>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</si>
  <si>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</si>
  <si>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</si>
  <si>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</si>
  <si>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</si>
  <si>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</si>
  <si>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</si>
  <si>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</si>
  <si>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</si>
  <si>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</si>
  <si>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</si>
  <si>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</si>
  <si>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</si>
  <si>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</si>
  <si>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</si>
  <si>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</si>
  <si>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</si>
  <si>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</si>
  <si>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</si>
  <si>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</si>
  <si>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</si>
  <si>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</si>
  <si>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</si>
  <si>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</si>
  <si>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</si>
  <si>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</si>
  <si>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</si>
  <si>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</si>
  <si>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</si>
  <si>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</si>
  <si>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</si>
  <si>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</si>
  <si>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</si>
  <si>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</si>
  <si>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</si>
  <si>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</si>
  <si>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</si>
  <si>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</si>
  <si>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</si>
  <si>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</si>
  <si>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</si>
  <si>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</si>
  <si>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</si>
  <si>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</si>
  <si>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</si>
  <si>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</si>
  <si>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</si>
  <si>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</si>
  <si>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</si>
  <si>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</si>
  <si>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</si>
  <si>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</si>
  <si>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</si>
  <si>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</si>
  <si>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</si>
  <si>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</si>
  <si>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</si>
  <si>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</si>
  <si>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</si>
  <si>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</si>
  <si>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</si>
  <si>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</si>
  <si>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</si>
  <si>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</si>
  <si>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</si>
  <si>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</si>
  <si>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</si>
  <si>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</si>
  <si>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</si>
  <si>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</si>
  <si>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</si>
  <si>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</si>
  <si>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</si>
  <si>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</si>
  <si>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</si>
  <si>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</si>
  <si>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</si>
  <si>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</si>
  <si>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</si>
  <si>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</si>
  <si>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</si>
  <si>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</si>
  <si>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</si>
  <si>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</si>
  <si>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</si>
  <si>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</si>
  <si>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</si>
  <si>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</si>
  <si>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</si>
  <si>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</si>
  <si>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</si>
  <si>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</si>
  <si>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</si>
  <si>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</si>
  <si>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</si>
  <si>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</si>
  <si>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</si>
  <si>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</si>
  <si>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</si>
  <si>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</si>
  <si>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</si>
  <si>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</si>
  <si>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</si>
  <si>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</si>
  <si>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</si>
  <si>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</si>
  <si>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</si>
  <si>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</si>
  <si>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</si>
  <si>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</si>
  <si>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</si>
  <si>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</si>
  <si>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</si>
  <si>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</si>
  <si>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</si>
  <si>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</si>
  <si>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</si>
  <si>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</si>
  <si>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</si>
  <si>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</si>
  <si>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</si>
  <si>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</si>
  <si>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</si>
  <si>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</si>
  <si>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</si>
  <si>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</si>
  <si>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</si>
  <si>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</si>
  <si>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</si>
  <si>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</si>
  <si>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</si>
  <si>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</si>
  <si>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</si>
  <si>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</si>
  <si>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</si>
  <si>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</si>
  <si>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</si>
  <si>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</si>
  <si>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</si>
  <si>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</si>
  <si>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</si>
  <si>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</si>
  <si>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</si>
  <si>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</si>
  <si>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</si>
  <si>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</si>
  <si>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</si>
  <si>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</si>
  <si>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</si>
  <si>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</si>
  <si>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</si>
  <si>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</si>
  <si>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</si>
  <si>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</si>
  <si>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</si>
  <si>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</si>
  <si>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</si>
  <si>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</si>
  <si>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</si>
  <si>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</si>
  <si>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</si>
  <si>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</si>
  <si>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</si>
  <si>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</si>
  <si>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</si>
  <si>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</si>
  <si>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</si>
  <si>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</si>
  <si>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</si>
  <si>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</si>
  <si>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</si>
  <si>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</si>
  <si>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</si>
  <si>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</si>
  <si>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</si>
  <si>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</si>
  <si>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</si>
  <si>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</si>
  <si>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</si>
  <si>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</si>
  <si>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</si>
  <si>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</si>
  <si>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</si>
  <si>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</si>
  <si>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</si>
  <si>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</si>
  <si>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</si>
  <si>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</si>
  <si>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</si>
  <si>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</si>
  <si>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</si>
  <si>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</si>
  <si>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</si>
  <si>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</si>
  <si>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</si>
  <si>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</si>
  <si>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</si>
  <si>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</si>
  <si>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</si>
  <si>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</si>
  <si>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</si>
  <si>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</si>
  <si>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</si>
  <si>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</si>
  <si>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</si>
  <si>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</si>
  <si>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</si>
  <si>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</si>
  <si>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</si>
  <si>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</si>
  <si>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</si>
  <si>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</si>
  <si>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</si>
  <si>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</si>
  <si>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</si>
  <si>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</si>
  <si>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</si>
  <si>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</si>
  <si>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</si>
  <si>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</si>
  <si>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</si>
  <si>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</si>
  <si>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</si>
  <si>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</si>
  <si>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</si>
  <si>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</si>
  <si>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</si>
  <si>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</si>
  <si>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</si>
  <si>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</si>
  <si>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</si>
  <si>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</si>
  <si>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</si>
  <si>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</si>
  <si>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</si>
  <si>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</si>
  <si>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</si>
  <si>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</si>
  <si>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</si>
  <si>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</si>
  <si>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</si>
  <si>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</si>
  <si>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</si>
  <si>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</si>
  <si>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</si>
  <si>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</si>
  <si>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</si>
  <si>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</si>
  <si>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</si>
  <si>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</si>
  <si>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</si>
  <si>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</si>
  <si>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</si>
  <si>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</si>
  <si>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</si>
  <si>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</si>
  <si>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</si>
  <si>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</si>
  <si>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</si>
  <si>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</si>
  <si>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</si>
  <si>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</si>
  <si>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</si>
  <si>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</si>
  <si>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</si>
  <si>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</si>
  <si>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</si>
  <si>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</si>
  <si>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</si>
  <si>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</si>
  <si>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</si>
  <si>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</si>
  <si>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</si>
  <si>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</si>
  <si>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</si>
  <si>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</si>
  <si>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</si>
  <si>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</si>
  <si>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</si>
  <si>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</si>
  <si>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</si>
  <si>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</si>
  <si>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</si>
  <si>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</si>
  <si>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</si>
  <si>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</si>
  <si>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</si>
  <si>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</si>
  <si>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</si>
  <si>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</si>
  <si>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</si>
  <si>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</si>
  <si>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</si>
  <si>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</si>
  <si>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</si>
  <si>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</si>
  <si>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</si>
  <si>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</si>
  <si>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</si>
  <si>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</si>
  <si>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</si>
  <si>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</si>
  <si>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</si>
  <si>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</si>
  <si>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</si>
  <si>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</si>
  <si>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</si>
  <si>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</si>
  <si>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</si>
  <si>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</si>
  <si>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</si>
  <si>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</si>
  <si>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</si>
  <si>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</si>
  <si>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</si>
  <si>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</si>
  <si>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</si>
  <si>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</si>
  <si>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</si>
  <si>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</si>
  <si>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</si>
  <si>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</si>
  <si>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</si>
  <si>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</si>
  <si>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</si>
  <si>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</si>
  <si>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</si>
  <si>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</si>
  <si>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</si>
  <si>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</si>
  <si>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</si>
  <si>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</si>
  <si>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</si>
  <si>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</si>
  <si>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</si>
  <si>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</si>
  <si>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</si>
  <si>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</si>
  <si>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</si>
  <si>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</si>
  <si>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</si>
  <si>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</si>
  <si>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</si>
  <si>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</si>
  <si>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</si>
  <si>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</si>
  <si>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</si>
  <si>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</si>
  <si>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</si>
  <si>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</si>
  <si>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</si>
  <si>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</si>
  <si>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</si>
  <si>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</si>
  <si>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</si>
  <si>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</si>
  <si>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</si>
  <si>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</si>
  <si>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</si>
  <si>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</si>
  <si>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</si>
  <si>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</si>
  <si>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</si>
  <si>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</si>
  <si>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</si>
  <si>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</si>
  <si>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</si>
  <si>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</si>
  <si>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</si>
  <si>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</si>
  <si>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</si>
  <si>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</si>
  <si>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</si>
  <si>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</si>
  <si>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</si>
  <si>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</si>
  <si>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</si>
  <si>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</si>
  <si>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</si>
  <si>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</si>
  <si>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</si>
  <si>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</si>
  <si>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</si>
  <si>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</si>
  <si>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</si>
  <si>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</si>
  <si>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</si>
  <si>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</si>
  <si>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</si>
  <si>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</si>
  <si>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</si>
  <si>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</si>
  <si>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</si>
  <si>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</si>
  <si>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</si>
  <si>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</si>
  <si>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</si>
  <si>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</si>
  <si>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</si>
  <si>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</si>
  <si>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</si>
  <si>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</si>
  <si>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</si>
  <si>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</si>
  <si>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</si>
  <si>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</si>
  <si>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</si>
  <si>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</si>
  <si>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</si>
  <si>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</si>
  <si>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</si>
  <si>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</si>
  <si>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</si>
  <si>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</si>
  <si>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</si>
  <si>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</si>
  <si>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</si>
  <si>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</si>
  <si>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</si>
  <si>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</si>
  <si>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</si>
  <si>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</si>
  <si>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</si>
  <si>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</si>
  <si>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</si>
  <si>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</si>
  <si>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</si>
  <si>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</si>
  <si>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</si>
  <si>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</si>
  <si>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</si>
  <si>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</si>
  <si>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</si>
  <si>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</si>
  <si>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</si>
  <si>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</si>
  <si>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</si>
  <si>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</si>
  <si>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</si>
  <si>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</si>
  <si>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</si>
  <si>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</si>
  <si>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</si>
  <si>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</si>
  <si>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</si>
  <si>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</si>
  <si>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</si>
  <si>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</si>
  <si>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</si>
  <si>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</si>
  <si>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</si>
  <si>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</si>
  <si>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</si>
  <si>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</si>
  <si>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</si>
  <si>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</si>
  <si>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</si>
  <si>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</si>
  <si>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</si>
  <si>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</si>
  <si>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</si>
  <si>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</si>
  <si>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</si>
  <si>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</si>
  <si>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</si>
  <si>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</si>
  <si>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</si>
  <si>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</si>
  <si>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</si>
  <si>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</si>
  <si>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</si>
  <si>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</si>
  <si>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</si>
  <si>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</si>
  <si>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</si>
  <si>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</si>
  <si>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</si>
  <si>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</si>
  <si>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</si>
  <si>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</si>
  <si>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</si>
  <si>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</si>
  <si>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</si>
  <si>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</si>
  <si>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</si>
  <si>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</si>
  <si>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</si>
  <si>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</si>
  <si>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</si>
  <si>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</si>
  <si>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</si>
  <si>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</si>
  <si>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</si>
  <si>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</si>
  <si>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</si>
  <si>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</si>
  <si>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</si>
  <si>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</si>
  <si>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</si>
  <si>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</si>
  <si>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</si>
  <si>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</si>
  <si>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</si>
  <si>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</si>
  <si>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</si>
  <si>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</si>
  <si>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</si>
  <si>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</si>
  <si>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</si>
  <si>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</si>
  <si>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</si>
  <si>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</si>
  <si>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</si>
  <si>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</si>
  <si>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</si>
  <si>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</si>
  <si>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</si>
  <si>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</si>
  <si>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</si>
  <si>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</si>
  <si>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</si>
  <si>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</si>
  <si>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</si>
  <si>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</si>
  <si>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</si>
  <si>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</si>
  <si>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</si>
  <si>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</si>
  <si>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</si>
  <si>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</si>
  <si>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</si>
  <si>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</si>
  <si>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</si>
  <si>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</si>
  <si>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</si>
  <si>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</si>
  <si>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</si>
  <si>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</si>
  <si>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</si>
  <si>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</si>
  <si>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</si>
  <si>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</si>
  <si>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</si>
  <si>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</si>
  <si>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</si>
  <si>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</si>
  <si>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</si>
  <si>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</si>
  <si>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</si>
  <si>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</si>
  <si>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</si>
  <si>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</si>
  <si>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</si>
  <si>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</si>
  <si>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</si>
  <si>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</si>
  <si>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</si>
  <si>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</si>
  <si>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</si>
  <si>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</si>
  <si>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</si>
  <si>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</si>
  <si>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</si>
  <si>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</si>
  <si>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</si>
  <si>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</si>
  <si>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</si>
  <si>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</si>
  <si>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</si>
  <si>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</si>
  <si>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</si>
  <si>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</si>
  <si>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</si>
  <si>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</si>
  <si>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</si>
  <si>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</si>
  <si>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</si>
  <si>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</si>
  <si>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</si>
  <si>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</si>
  <si>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</si>
  <si>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</si>
  <si>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</si>
  <si>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</si>
  <si>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</si>
  <si>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</si>
  <si>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</si>
  <si>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</si>
  <si>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</si>
  <si>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</si>
  <si>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</si>
  <si>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</si>
  <si>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</si>
  <si>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</si>
  <si>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</si>
  <si>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</si>
  <si>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</si>
  <si>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</si>
  <si>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</si>
  <si>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</si>
  <si>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</si>
  <si>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</si>
  <si>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</si>
  <si>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</si>
  <si>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</si>
  <si>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</si>
  <si>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</si>
  <si>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</si>
  <si>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</si>
  <si>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</si>
  <si>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</si>
  <si>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</si>
  <si>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</si>
  <si>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</si>
  <si>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</si>
  <si>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</si>
  <si>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</si>
  <si>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</si>
  <si>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</si>
  <si>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</si>
  <si>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</si>
  <si>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</si>
  <si>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</si>
  <si>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</si>
  <si>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</si>
  <si>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</si>
  <si>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</si>
  <si>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</si>
  <si>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</si>
  <si>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</si>
  <si>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</si>
  <si>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</si>
  <si>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</si>
  <si>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</si>
  <si>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</si>
  <si>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</si>
  <si>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</si>
  <si>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</si>
  <si>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</si>
  <si>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</si>
  <si>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</si>
  <si>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</si>
  <si>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</si>
  <si>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</si>
  <si>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</si>
  <si>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</si>
  <si>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</si>
  <si>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</si>
  <si>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</si>
  <si>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</si>
  <si>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</si>
  <si>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</si>
  <si>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</si>
  <si>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</si>
  <si>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</si>
  <si>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</si>
  <si>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</si>
  <si>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</si>
  <si>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</si>
  <si>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</si>
  <si>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</si>
  <si>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</si>
  <si>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</si>
  <si>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</si>
  <si>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</si>
  <si>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</si>
  <si>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</si>
  <si>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</si>
  <si>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</si>
  <si>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</si>
  <si>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</si>
  <si>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</si>
  <si>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</si>
  <si>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</si>
  <si>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</si>
  <si>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</si>
  <si>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</si>
  <si>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</si>
  <si>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</si>
  <si>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</si>
  <si>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</si>
  <si>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</si>
  <si>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</si>
  <si>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</si>
  <si>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</si>
  <si>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</si>
  <si>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</si>
  <si>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</si>
  <si>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</si>
  <si>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</si>
  <si>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</si>
  <si>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</si>
  <si>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</si>
  <si>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</si>
  <si>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</si>
  <si>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</si>
  <si>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</si>
  <si>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</si>
  <si>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</si>
  <si>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</si>
  <si>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</si>
  <si>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</si>
  <si>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</si>
  <si>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</si>
  <si>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</si>
  <si>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</si>
  <si>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</si>
  <si>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</si>
  <si>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</si>
  <si>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</si>
  <si>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</si>
  <si>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</si>
  <si>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</si>
  <si>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</si>
  <si>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</si>
  <si>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</si>
  <si>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</si>
  <si>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</si>
  <si>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</si>
  <si>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</si>
  <si>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</si>
  <si>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</si>
  <si>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</si>
  <si>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</si>
  <si>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</si>
  <si>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</si>
  <si>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</si>
  <si>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</si>
  <si>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</si>
  <si>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</si>
  <si>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</si>
  <si>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</si>
  <si>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</si>
  <si>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</si>
  <si>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</si>
  <si>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</si>
  <si>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</si>
  <si>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</si>
  <si>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</si>
  <si>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</si>
  <si>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</si>
  <si>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</si>
  <si>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</si>
  <si>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</si>
  <si>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</si>
  <si>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</si>
  <si>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</si>
  <si>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</si>
  <si>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</si>
  <si>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</si>
  <si>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</si>
  <si>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</si>
  <si>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</si>
  <si>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</si>
  <si>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</si>
  <si>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</si>
  <si>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</si>
  <si>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</si>
  <si>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</si>
  <si>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</si>
  <si>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</si>
  <si>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</si>
  <si>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</si>
  <si>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</si>
  <si>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</si>
  <si>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</si>
  <si>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</si>
  <si>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</si>
  <si>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</si>
  <si>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</si>
  <si>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</si>
  <si>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</si>
  <si>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</si>
  <si>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</si>
  <si>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</si>
  <si>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</si>
  <si>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</si>
  <si>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</si>
  <si>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</si>
  <si>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</si>
  <si>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</si>
  <si>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</si>
  <si>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</si>
  <si>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</si>
  <si>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</si>
  <si>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</si>
  <si>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</si>
  <si>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</si>
  <si>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</si>
  <si>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</si>
  <si>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</si>
  <si>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</si>
  <si>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</si>
  <si>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</si>
  <si>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</si>
  <si>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</si>
  <si>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</si>
  <si>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</si>
  <si>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</si>
  <si>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</si>
  <si>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</si>
  <si>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</si>
  <si>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</si>
  <si>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</si>
  <si>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</si>
  <si>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</si>
  <si>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</si>
  <si>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</si>
  <si>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</si>
  <si>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</si>
  <si>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</si>
  <si>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</si>
  <si>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</si>
  <si>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</si>
  <si>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</si>
  <si>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</si>
  <si>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</si>
  <si>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</si>
  <si>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</si>
  <si>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</si>
  <si>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</si>
  <si>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</si>
  <si>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</si>
  <si>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</si>
  <si>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</si>
  <si>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</si>
  <si>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</si>
  <si>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</si>
  <si>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</si>
  <si>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</si>
  <si>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</si>
  <si>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</si>
  <si>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</si>
  <si>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</si>
  <si>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</si>
  <si>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</si>
  <si>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</si>
  <si>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</si>
  <si>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</si>
  <si>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</si>
  <si>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</si>
  <si>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</si>
  <si>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</si>
  <si>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</si>
  <si>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</si>
  <si>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</si>
  <si>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</si>
  <si>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</si>
  <si>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</si>
  <si>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</si>
  <si>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</si>
  <si>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</si>
  <si>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</si>
  <si>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</si>
  <si>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</si>
  <si>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</si>
  <si>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</si>
  <si>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</si>
  <si>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</si>
  <si>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</si>
  <si>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</si>
  <si>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</si>
  <si>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</si>
  <si>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</si>
  <si>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</si>
  <si>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</si>
  <si>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</si>
  <si>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</si>
  <si>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</si>
  <si>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</si>
  <si>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</si>
  <si>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</si>
  <si>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</si>
  <si>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</si>
  <si>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</si>
  <si>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</si>
  <si>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</si>
  <si>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</si>
  <si>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</si>
  <si>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</si>
  <si>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</si>
  <si>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</si>
  <si>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</si>
  <si>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</si>
  <si>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</si>
  <si>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</si>
  <si>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</si>
  <si>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</si>
  <si>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</si>
  <si>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</si>
  <si>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</si>
  <si>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</si>
  <si>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</si>
  <si>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</si>
  <si>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</si>
  <si>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</si>
  <si>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</si>
  <si>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</si>
  <si>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</si>
  <si>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</si>
  <si>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</si>
  <si>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</si>
  <si>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</si>
  <si>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</si>
  <si>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</si>
  <si>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</si>
  <si>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</si>
  <si>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</si>
  <si>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</si>
  <si>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</si>
  <si>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</si>
  <si>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</si>
  <si>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</si>
  <si>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</si>
  <si>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</si>
  <si>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</si>
  <si>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</si>
  <si>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</si>
  <si>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</si>
  <si>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</si>
  <si>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</si>
  <si>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</si>
  <si>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</si>
  <si>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</si>
  <si>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</si>
  <si>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</si>
  <si>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</si>
  <si>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</si>
  <si>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</si>
  <si>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</si>
  <si>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</si>
  <si>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</si>
  <si>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</si>
  <si>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</si>
  <si>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</si>
  <si>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</si>
  <si>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</si>
  <si>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</si>
  <si>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</si>
  <si>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</si>
  <si>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</si>
  <si>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</si>
  <si>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</si>
  <si>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</si>
  <si>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</si>
  <si>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</si>
  <si>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</si>
  <si>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</si>
  <si>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</si>
  <si>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</si>
  <si>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</si>
  <si>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</si>
  <si>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</si>
  <si>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</si>
  <si>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</si>
  <si>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</si>
  <si>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</si>
  <si>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</si>
  <si>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</si>
  <si>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</si>
  <si>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</si>
  <si>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</si>
  <si>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</si>
  <si>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</si>
  <si>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</si>
  <si>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</si>
  <si>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</si>
  <si>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</si>
  <si>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</si>
  <si>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</si>
  <si>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</si>
  <si>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</si>
  <si>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</si>
  <si>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</si>
  <si>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</si>
  <si>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</si>
  <si>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</si>
  <si>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</si>
  <si>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</si>
  <si>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</si>
  <si>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</si>
  <si>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</si>
  <si>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</si>
  <si>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</si>
  <si>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</si>
  <si>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</si>
  <si>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</si>
  <si>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</si>
  <si>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</si>
  <si>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</si>
  <si>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</si>
  <si>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</si>
  <si>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</si>
  <si>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</si>
  <si>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</si>
  <si>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</si>
  <si>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</si>
  <si>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</si>
  <si>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</si>
  <si>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</si>
  <si>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</si>
  <si>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</si>
  <si>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</si>
  <si>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</si>
  <si>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</si>
  <si>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</si>
  <si>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</si>
  <si>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</si>
  <si>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</si>
  <si>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</si>
  <si>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</si>
  <si>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</si>
  <si>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</si>
  <si>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</si>
  <si>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</si>
  <si>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</si>
  <si>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</si>
  <si>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</si>
  <si>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</si>
  <si>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</si>
  <si>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</si>
  <si>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</si>
  <si>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</si>
  <si>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</si>
  <si>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</si>
  <si>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</si>
  <si>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</si>
  <si>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</si>
  <si>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</si>
  <si>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</si>
  <si>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</si>
  <si>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</si>
  <si>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</si>
  <si>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</si>
  <si>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</si>
  <si>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</si>
  <si>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</si>
  <si>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</si>
  <si>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</si>
  <si>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</si>
  <si>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</si>
  <si>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</si>
  <si>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</si>
  <si>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</si>
  <si>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</si>
  <si>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</si>
  <si>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</si>
  <si>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</si>
  <si>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</si>
  <si>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</si>
  <si>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</si>
  <si>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</si>
  <si>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</si>
  <si>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</si>
  <si>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</si>
  <si>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</si>
  <si>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</si>
  <si>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</si>
  <si>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</si>
  <si>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</si>
  <si>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</si>
  <si>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</si>
  <si>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</si>
  <si>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</si>
  <si>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</si>
  <si>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</si>
  <si>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</si>
  <si>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</si>
  <si>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</si>
  <si>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</si>
  <si>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</si>
  <si>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</si>
  <si>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</si>
  <si>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</si>
  <si>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</si>
  <si>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</si>
  <si>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</si>
  <si>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</si>
  <si>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</si>
  <si>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</si>
  <si>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</si>
  <si>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</si>
  <si>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</si>
  <si>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</si>
  <si>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</si>
  <si>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</si>
  <si>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</si>
  <si>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</si>
  <si>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</si>
  <si>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</si>
  <si>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</si>
  <si>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</si>
  <si>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</si>
  <si>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</si>
  <si>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</si>
  <si>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</si>
  <si>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</si>
  <si>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</si>
  <si>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</si>
  <si>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</si>
  <si>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</si>
  <si>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</si>
  <si>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</si>
  <si>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</si>
  <si>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</si>
  <si>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</si>
  <si>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</si>
  <si>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</si>
  <si>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</si>
  <si>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</si>
  <si>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</si>
  <si>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</si>
  <si>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</si>
  <si>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</si>
  <si>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</si>
  <si>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</si>
  <si>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</si>
  <si>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</si>
  <si>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</si>
  <si>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</si>
  <si>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</si>
  <si>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</si>
  <si>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</si>
  <si>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</si>
  <si>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</si>
  <si>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</si>
  <si>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</si>
  <si>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</si>
  <si>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</si>
  <si>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</si>
  <si>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</si>
  <si>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</si>
  <si>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</si>
  <si>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</si>
  <si>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</si>
  <si>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</si>
  <si>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</si>
  <si>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</si>
  <si>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</si>
  <si>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</si>
  <si>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</si>
  <si>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</si>
  <si>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</si>
  <si>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</si>
  <si>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</si>
  <si>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</si>
  <si>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</si>
  <si>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</si>
  <si>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</si>
  <si>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</si>
  <si>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</si>
  <si>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</si>
  <si>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</si>
  <si>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</si>
  <si>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</si>
  <si>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</si>
  <si>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</si>
  <si>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</si>
  <si>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</si>
  <si>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</si>
  <si>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</si>
  <si>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</si>
  <si>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</si>
  <si>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</si>
  <si>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</si>
  <si>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</si>
  <si>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</si>
  <si>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</si>
  <si>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</si>
  <si>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</si>
  <si>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</si>
  <si>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</si>
  <si>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</si>
  <si>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</si>
  <si>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</si>
  <si>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</si>
  <si>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</si>
  <si>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</si>
  <si>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</si>
  <si>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</si>
  <si>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</si>
  <si>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</si>
  <si>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</si>
  <si>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</si>
  <si>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</si>
  <si>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</si>
  <si>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</si>
  <si>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</si>
  <si>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</si>
  <si>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</si>
  <si>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</si>
  <si>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</si>
  <si>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</si>
  <si>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</si>
  <si>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</si>
  <si>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</si>
  <si>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</si>
  <si>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</si>
  <si>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</si>
  <si>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</si>
  <si>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</si>
  <si>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</si>
  <si>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</si>
  <si>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</si>
  <si>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</si>
  <si>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</si>
  <si>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</si>
  <si>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</si>
  <si>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</si>
  <si>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</si>
  <si>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</si>
  <si>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</si>
  <si>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</si>
  <si>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</si>
  <si>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</si>
  <si>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</si>
  <si>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</si>
  <si>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</si>
  <si>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</si>
  <si>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</si>
  <si>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</si>
  <si>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</si>
  <si>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</si>
  <si>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</si>
  <si>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</si>
  <si>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</si>
  <si>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</si>
  <si>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</si>
  <si>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</si>
  <si>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</si>
  <si>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</si>
  <si>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</si>
  <si>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</si>
  <si>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</si>
  <si>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</si>
  <si>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</si>
  <si>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</si>
  <si>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</si>
  <si>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</si>
  <si>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</si>
  <si>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</si>
  <si>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</si>
  <si>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</si>
  <si>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</si>
  <si>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</si>
  <si>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</si>
  <si>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</si>
  <si>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</si>
  <si>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</si>
  <si>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</si>
  <si>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</si>
  <si>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</si>
  <si>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</si>
  <si>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</si>
  <si>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</si>
  <si>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</si>
  <si>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</si>
  <si>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</si>
  <si>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</si>
  <si>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</si>
  <si>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</si>
  <si>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</si>
  <si>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</si>
  <si>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</si>
  <si>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</si>
  <si>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</si>
  <si>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</si>
  <si>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</si>
  <si>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</si>
  <si>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</si>
  <si>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</si>
  <si>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</si>
  <si>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</si>
  <si>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</si>
  <si>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</si>
  <si>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</si>
  <si>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</si>
  <si>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</si>
  <si>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</si>
  <si>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</si>
  <si>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</si>
  <si>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</si>
  <si>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</si>
  <si>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</si>
  <si>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</si>
  <si>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</si>
  <si>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</si>
  <si>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</si>
  <si>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</si>
  <si>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</si>
  <si>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</si>
  <si>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</si>
  <si>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</si>
  <si>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</si>
  <si>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</si>
  <si>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</si>
  <si>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</si>
  <si>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</si>
  <si>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</si>
  <si>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</si>
  <si>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</si>
  <si>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</si>
  <si>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</si>
  <si>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</si>
  <si>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</si>
  <si>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</si>
  <si>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</si>
  <si>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</si>
  <si>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</si>
  <si>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</si>
  <si>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</si>
  <si>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</si>
  <si>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</si>
  <si>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</si>
  <si>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</si>
  <si>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</si>
  <si>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</si>
  <si>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</si>
  <si>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</si>
  <si>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</si>
  <si>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</si>
  <si>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</si>
  <si>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</si>
  <si>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</si>
  <si>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</si>
  <si>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</si>
  <si>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</si>
  <si>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</si>
  <si>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</si>
  <si>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</si>
  <si>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</si>
  <si>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</si>
  <si>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</si>
  <si>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</si>
  <si>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</si>
  <si>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</si>
  <si>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</si>
  <si>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</si>
  <si>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</si>
  <si>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</si>
  <si>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</si>
  <si>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</si>
  <si>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</si>
  <si>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</si>
  <si>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</si>
  <si>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</si>
  <si>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</si>
  <si>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</si>
  <si>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</si>
  <si>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</si>
  <si>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</si>
  <si>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</si>
  <si>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</si>
  <si>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</si>
  <si>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</si>
  <si>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</si>
  <si>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</si>
  <si>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</si>
  <si>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</si>
  <si>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</si>
  <si>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</si>
  <si>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</si>
  <si>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</si>
  <si>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</si>
  <si>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</si>
  <si>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</si>
  <si>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</si>
  <si>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</si>
  <si>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</si>
  <si>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</si>
  <si>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</si>
  <si>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</si>
  <si>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</si>
  <si>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</si>
  <si>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</si>
  <si>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</si>
  <si>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</si>
  <si>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</si>
  <si>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</si>
  <si>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</si>
  <si>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</si>
  <si>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</si>
  <si>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</si>
  <si>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</si>
  <si>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</si>
  <si>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</si>
  <si>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</si>
  <si>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</si>
  <si>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</si>
  <si>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</si>
  <si>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</si>
  <si>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</si>
  <si>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</si>
  <si>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</si>
  <si>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</si>
  <si>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</si>
  <si>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</si>
  <si>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</si>
  <si>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</si>
  <si>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</si>
  <si>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</si>
  <si>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</si>
  <si>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</si>
  <si>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</si>
  <si>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</si>
  <si>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</si>
  <si>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</si>
  <si>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</si>
  <si>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</si>
  <si>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</si>
  <si>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</si>
  <si>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</si>
  <si>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</si>
  <si>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</si>
  <si>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</si>
  <si>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</si>
  <si>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</si>
  <si>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</si>
  <si>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</si>
  <si>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</si>
  <si>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</si>
  <si>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</si>
  <si>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</si>
  <si>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</si>
  <si>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</si>
  <si>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</si>
  <si>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</si>
  <si>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</si>
  <si>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</si>
  <si>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</si>
  <si>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</si>
  <si>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</si>
  <si>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</si>
  <si>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</si>
  <si>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</si>
  <si>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</si>
  <si>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</si>
  <si>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</si>
  <si>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</si>
  <si>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</si>
  <si>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</si>
  <si>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</si>
  <si>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</si>
  <si>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</si>
  <si>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</si>
  <si>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</si>
  <si>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</si>
  <si>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</si>
  <si>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</si>
  <si>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</si>
  <si>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</si>
  <si>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</si>
  <si>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</si>
  <si>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</si>
  <si>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</si>
  <si>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</si>
  <si>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</si>
  <si>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</si>
  <si>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</si>
  <si>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</si>
  <si>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</si>
  <si>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</si>
  <si>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</si>
  <si>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</si>
  <si>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</si>
  <si>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</si>
  <si>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</si>
  <si>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</si>
  <si>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</si>
  <si>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</si>
  <si>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</si>
  <si>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</si>
  <si>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</si>
  <si>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</si>
  <si>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</si>
  <si>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</si>
  <si>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</si>
  <si>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</si>
  <si>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</si>
  <si>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</si>
  <si>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</si>
  <si>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</si>
  <si>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</si>
  <si>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</si>
  <si>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</si>
  <si>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</si>
  <si>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</si>
  <si>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</si>
  <si>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</si>
  <si>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</si>
  <si>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</si>
  <si>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</si>
  <si>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</si>
  <si>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</si>
  <si>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</si>
  <si>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</si>
  <si>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</si>
  <si>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</si>
  <si>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</si>
  <si>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</si>
  <si>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</si>
  <si>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</si>
  <si>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</si>
  <si>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</si>
  <si>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</si>
  <si>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</si>
  <si>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</si>
  <si>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</si>
  <si>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</si>
  <si>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</si>
  <si>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</si>
  <si>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</si>
  <si>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</si>
  <si>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</si>
  <si>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</si>
  <si>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</si>
  <si>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</si>
  <si>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</si>
  <si>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</si>
  <si>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</si>
  <si>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</si>
  <si>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</si>
  <si>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</si>
  <si>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</si>
  <si>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</si>
  <si>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</si>
  <si>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</si>
  <si>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</si>
  <si>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</si>
  <si>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</si>
  <si>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</si>
  <si>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</si>
  <si>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</si>
  <si>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</si>
  <si>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</si>
  <si>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</si>
  <si>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</si>
  <si>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</si>
  <si>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</si>
  <si>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</si>
  <si>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</si>
  <si>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</si>
  <si>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</si>
  <si>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</si>
  <si>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</si>
  <si>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</si>
  <si>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</si>
  <si>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</si>
  <si>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</si>
  <si>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</si>
  <si>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</si>
  <si>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</si>
  <si>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</si>
  <si>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</si>
  <si>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</si>
  <si>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</si>
  <si>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</si>
  <si>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</si>
  <si>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</si>
  <si>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</si>
  <si>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</si>
  <si>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</si>
  <si>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</si>
  <si>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</si>
  <si>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</si>
  <si>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</si>
  <si>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</si>
  <si>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</si>
  <si>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</si>
  <si>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</si>
  <si>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</si>
  <si>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</si>
  <si>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</si>
  <si>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</si>
  <si>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</si>
  <si>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</si>
  <si>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</si>
  <si>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</si>
  <si>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</si>
  <si>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</si>
  <si>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</si>
  <si>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</si>
  <si>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</si>
  <si>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</si>
  <si>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</si>
  <si>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</si>
  <si>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</si>
  <si>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</si>
  <si>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</si>
  <si>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</si>
  <si>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</si>
  <si>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</si>
  <si>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</si>
  <si>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</si>
  <si>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</si>
  <si>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</si>
  <si>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</si>
  <si>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</si>
  <si>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</si>
  <si>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</si>
  <si>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</si>
  <si>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</si>
  <si>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</si>
  <si>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</si>
  <si>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</si>
  <si>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</si>
  <si>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</si>
  <si>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</si>
  <si>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</si>
  <si>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</si>
  <si>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</si>
  <si>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</si>
  <si>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</si>
  <si>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</si>
  <si>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</si>
  <si>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</si>
  <si>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</si>
  <si>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</si>
  <si>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</si>
  <si>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</si>
  <si>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</si>
  <si>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</si>
  <si>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</si>
  <si>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</si>
  <si>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</si>
  <si>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</si>
  <si>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</si>
  <si>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</si>
  <si>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</si>
  <si>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</si>
  <si>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</si>
  <si>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</si>
  <si>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</si>
  <si>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</si>
  <si>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</si>
  <si>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</si>
  <si>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</si>
  <si>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</si>
  <si>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</si>
  <si>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</si>
  <si>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</si>
  <si>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</si>
  <si>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</si>
  <si>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</si>
  <si>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</si>
  <si>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</si>
  <si>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</si>
  <si>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</si>
  <si>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</si>
  <si>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</si>
  <si>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</si>
  <si>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</si>
  <si>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</si>
  <si>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</si>
  <si>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</si>
  <si>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</si>
  <si>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</si>
  <si>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</si>
  <si>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</si>
  <si>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</si>
  <si>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</si>
  <si>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</si>
  <si>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</si>
  <si>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</si>
  <si>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</si>
  <si>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</si>
  <si>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</si>
  <si>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</si>
  <si>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</si>
  <si>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</si>
  <si>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</si>
  <si>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</si>
  <si>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</si>
  <si>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</si>
  <si>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</si>
  <si>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</si>
  <si>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</si>
  <si>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</si>
  <si>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</si>
  <si>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</si>
  <si>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</si>
  <si>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</si>
  <si>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</si>
  <si>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</si>
  <si>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</si>
  <si>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</si>
  <si>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</si>
  <si>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</si>
  <si>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</si>
  <si>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</si>
  <si>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</si>
  <si>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</si>
  <si>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</si>
  <si>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</si>
  <si>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</si>
  <si>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</si>
  <si>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</si>
  <si>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</si>
  <si>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</si>
  <si>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</si>
  <si>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</si>
  <si>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</si>
  <si>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</si>
  <si>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</si>
  <si>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</si>
  <si>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</si>
  <si>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</si>
  <si>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</si>
  <si>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</si>
  <si>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</si>
  <si>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</si>
  <si>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</si>
  <si>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</si>
  <si>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</si>
  <si>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</si>
  <si>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</si>
  <si>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</si>
  <si>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</si>
  <si>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</si>
  <si>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</si>
  <si>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</si>
  <si>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</si>
  <si>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</si>
  <si>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</si>
  <si>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</si>
  <si>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</si>
  <si>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</si>
  <si>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</si>
  <si>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</si>
  <si>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</si>
  <si>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</si>
  <si>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</si>
  <si>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</si>
  <si>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</si>
  <si>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</si>
  <si>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</si>
  <si>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</si>
  <si>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</si>
  <si>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</si>
  <si>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</si>
  <si>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</si>
  <si>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</si>
  <si>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</si>
  <si>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</si>
  <si>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</si>
  <si>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</si>
  <si>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</si>
  <si>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</si>
  <si>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</si>
  <si>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</si>
  <si>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</si>
  <si>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</si>
  <si>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</si>
  <si>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</si>
  <si>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</si>
  <si>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</si>
  <si>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</si>
  <si>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</si>
  <si>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</si>
  <si>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</si>
  <si>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</si>
  <si>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</si>
  <si>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</si>
  <si>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</si>
  <si>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</si>
  <si>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</si>
  <si>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</si>
  <si>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</si>
  <si>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</si>
  <si>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</si>
  <si>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</si>
  <si>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</si>
  <si>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</si>
  <si>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</si>
  <si>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</si>
  <si>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</si>
  <si>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</si>
  <si>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</si>
  <si>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</si>
  <si>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</si>
  <si>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</si>
  <si>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</si>
  <si>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</si>
  <si>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</si>
  <si>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</si>
  <si>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</si>
  <si>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</si>
  <si>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</si>
  <si>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</si>
  <si>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</si>
  <si>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</si>
  <si>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</si>
  <si>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</si>
  <si>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</si>
  <si>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</si>
  <si>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</si>
  <si>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</si>
  <si>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avarage donation</t>
  </si>
  <si>
    <t>parent category</t>
  </si>
  <si>
    <t>sub category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</si>
  <si>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</si>
  <si>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</si>
  <si>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</si>
  <si>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</si>
  <si>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</si>
  <si>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</si>
  <si>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</si>
  <si>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</si>
  <si>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</si>
  <si>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</si>
  <si>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</si>
  <si>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</si>
  <si>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</si>
  <si>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</si>
  <si>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(Multiple Items)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</si>
  <si>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</si>
  <si>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</si>
  <si>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</si>
  <si>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</si>
  <si>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</si>
  <si>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</si>
  <si>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</si>
  <si>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</si>
  <si>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</si>
  <si>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</si>
  <si>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</si>
  <si>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</si>
  <si>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</si>
  <si>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</si>
  <si>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</si>
  <si>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</si>
  <si>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</si>
  <si>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</si>
  <si>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</si>
  <si>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</si>
  <si>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</si>
  <si>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</si>
  <si>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</si>
  <si>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</si>
  <si>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</si>
  <si>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</si>
  <si>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</si>
  <si>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</si>
  <si>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</si>
  <si>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</si>
  <si>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</si>
  <si>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</si>
  <si>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</si>
  <si>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</si>
  <si>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</si>
  <si>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</si>
  <si>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</si>
  <si>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</si>
  <si>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</si>
  <si>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</si>
  <si>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</si>
  <si>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</si>
  <si>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</si>
  <si>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</si>
  <si>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</si>
  <si>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</si>
  <si>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>percentage canceled</t>
  </si>
  <si>
    <t>less than 1000</t>
  </si>
  <si>
    <t>5000 to 9999</t>
  </si>
  <si>
    <t>10000 to 14999</t>
  </si>
  <si>
    <t>1000 t0 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</si>
  <si>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</si>
  <si>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</si>
  <si>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</si>
  <si>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</si>
  <si>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</si>
  <si>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</si>
  <si>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</si>
  <si>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grater than or equal to 50000</t>
  </si>
  <si>
    <t>0UTCOME</t>
  </si>
  <si>
    <t>MEAN</t>
  </si>
  <si>
    <t>MEDIAN</t>
  </si>
  <si>
    <t>MAXIMUM</t>
  </si>
  <si>
    <t>MIN</t>
  </si>
  <si>
    <t>VARIANCE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</si>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</sst>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B954FF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B954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B954FF"/>
        </patternFill>
      </fill>
    </dxf>
  </dxfs>
  <tableStyles count="0" defaultTableStyle="TableStyleMedium2" defaultPivotStyle="PivotStyleLight16"/>
  <colors>
    <mruColors>
      <color rgb="FFFF0000"/>
      <color rgb="FFB954FF"/>
      <color rgb="FFB34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[CrowdfundingBook.xlsx]currently live per 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20922678398883"/>
          <c:y val="7.3226544622425629E-2"/>
          <c:w val="0.73933204498262783"/>
          <c:h val="0.705511450656768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'currently live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'currently live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'currently live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C-7945-BED9-16C044E5CD80}"/>
            </c:ext>
          </c:extLst>
        </c:ser>
        <c:ser>
          <c:idx val="1"/>
          <c:order val="1"/>
          <c:tx>
            <c:strRef>
              <c:f>'currently live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'currently live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'currently live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C-7945-BED9-16C044E5CD80}"/>
            </c:ext>
          </c:extLst>
        </c:ser>
        <c:ser>
          <c:idx val="2"/>
          <c:order val="2"/>
          <c:tx>
            <c:strRef>
              <c:f>'currently live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'currently live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'currently live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C-7945-BED9-16C044E5CD80}"/>
            </c:ext>
          </c:extLst>
        </c:ser>
        <c:ser>
          <c:idx val="3"/>
          <c:order val="3"/>
          <c:tx>
            <c:strRef>
              <c:f>'currently live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'currently live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'currently live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C-7945-BED9-16C044E5C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3965744"/>
        <c:axId val="1393967472"/>
      </c:barChart>
      <c:catAx>
        <c:axId val="13939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67472"/>
        <c:crosses val="autoZero"/>
        <c:auto val="1"/>
        <c:lblAlgn val="ctr"/>
        <c:lblOffset val="100"/>
        <c:noMultiLvlLbl val="0"/>
      </c:catAx>
      <c:valAx>
        <c:axId val="13939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[CrowdfundingBook.xlsx]currently live per sub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22462817147856"/>
          <c:y val="3.7037037037037035E-2"/>
          <c:w val="0.71033377077865267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'currently live 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'currently live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'currently live 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E-9648-9F6E-F4C1D5ED6440}"/>
            </c:ext>
          </c:extLst>
        </c:ser>
        <c:ser>
          <c:idx val="1"/>
          <c:order val="1"/>
          <c:tx>
            <c:strRef>
              <c:f>'currently live 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'currently live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'currently live 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E-9648-9F6E-F4C1D5ED6440}"/>
            </c:ext>
          </c:extLst>
        </c:ser>
        <c:ser>
          <c:idx val="2"/>
          <c:order val="2"/>
          <c:tx>
            <c:strRef>
              <c:f>'currently live 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'currently live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'currently live 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E-9648-9F6E-F4C1D5ED6440}"/>
            </c:ext>
          </c:extLst>
        </c:ser>
        <c:ser>
          <c:idx val="3"/>
          <c:order val="3"/>
          <c:tx>
            <c:strRef>
              <c:f>'currently live 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'currently live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'currently live 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6E-9648-9F6E-F4C1D5ED6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8336816"/>
        <c:axId val="1498341744"/>
      </c:barChart>
      <c:catAx>
        <c:axId val="14983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41744"/>
        <c:crosses val="autoZero"/>
        <c:auto val="1"/>
        <c:lblAlgn val="ctr"/>
        <c:lblOffset val="100"/>
        <c:noMultiLvlLbl val="0"/>
      </c:catAx>
      <c:valAx>
        <c:axId val="14983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[CrowdfundingBook.xlsx]filter based on parent category!PivotTable22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25439127801334E-2"/>
          <c:y val="3.5492696565103281E-2"/>
          <c:w val="0.69614085739282594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'filter based on 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'filter based on 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'filter based on parent category'!$B$6:$B$18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0-1647-8214-7DFDDB249A3E}"/>
            </c:ext>
          </c:extLst>
        </c:ser>
        <c:ser>
          <c:idx val="1"/>
          <c:order val="1"/>
          <c:tx>
            <c:strRef>
              <c:f>'filter based on 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'filter based on 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'filter based on parent category'!$C$6:$C$18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0-1647-8214-7DFDDB249A3E}"/>
            </c:ext>
          </c:extLst>
        </c:ser>
        <c:ser>
          <c:idx val="2"/>
          <c:order val="2"/>
          <c:tx>
            <c:strRef>
              <c:f>'filter based on parent 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'filter based on 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'filter based on parent category'!$D$6:$D$18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0-1647-8214-7DFDDB249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211568"/>
        <c:axId val="1993755792"/>
      </c:lineChart>
      <c:catAx>
        <c:axId val="21292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55792"/>
        <c:crosses val="autoZero"/>
        <c:auto val="1"/>
        <c:lblAlgn val="ctr"/>
        <c:lblOffset val="100"/>
        <c:noMultiLvlLbl val="0"/>
      </c:catAx>
      <c:valAx>
        <c:axId val="19937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1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44553805774278"/>
          <c:y val="0.17631962671332749"/>
          <c:w val="0.84069444444444441"/>
          <c:h val="0.3608996792067658"/>
        </c:manualLayout>
      </c:layout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t0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1-E147-A3AF-8EF88D1798AE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t0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1-E147-A3AF-8EF88D1798AE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t0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1-E147-A3AF-8EF88D17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055232"/>
        <c:axId val="1744086527"/>
      </c:lineChart>
      <c:catAx>
        <c:axId val="21190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86527"/>
        <c:crosses val="autoZero"/>
        <c:auto val="1"/>
        <c:lblAlgn val="ctr"/>
        <c:lblOffset val="100"/>
        <c:noMultiLvlLbl val="0"/>
      </c:catAx>
      <c:valAx>
        <c:axId val="174408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5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FCAF7FA5-F533-8040-B94E-AA97507051BC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ED345DB-ED94-9245-8E75-6607707A7C8D}">
          <cx:tx>
            <cx:txData>
              <cx:f>_xlchart.v1.3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23A4C66-697A-8346-B8B7-F7D00B636858}">
          <cx:tx>
            <cx:txData>
              <cx:f>_xlchart.v1.5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B281502-A94C-6041-B895-3E08AFFBA9B3}">
          <cx:tx>
            <cx:txData>
              <cx:f>_xlchart.v1.7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10</xdr:row>
      <xdr:rowOff>139700</xdr:rowOff>
    </xdr:from>
    <xdr:to>
      <xdr:col>12</xdr:col>
      <xdr:colOff>749300</xdr:colOff>
      <xdr:row>24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785D4E-EA17-B3BD-A1FE-F9CDC1C77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3</xdr:row>
      <xdr:rowOff>88900</xdr:rowOff>
    </xdr:from>
    <xdr:to>
      <xdr:col>14</xdr:col>
      <xdr:colOff>38100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58EA3-B61E-9B66-A8A3-6F7D59DF0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4</xdr:row>
      <xdr:rowOff>165100</xdr:rowOff>
    </xdr:from>
    <xdr:to>
      <xdr:col>12</xdr:col>
      <xdr:colOff>520700</xdr:colOff>
      <xdr:row>22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1874B9-096E-09DC-65C9-6E744929F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14</xdr:row>
      <xdr:rowOff>133350</xdr:rowOff>
    </xdr:from>
    <xdr:to>
      <xdr:col>10</xdr:col>
      <xdr:colOff>635000</xdr:colOff>
      <xdr:row>28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C3E893-AC93-ADE2-6248-27572EDFE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8</xdr:row>
      <xdr:rowOff>95250</xdr:rowOff>
    </xdr:from>
    <xdr:to>
      <xdr:col>12</xdr:col>
      <xdr:colOff>742950</xdr:colOff>
      <xdr:row>21</xdr:row>
      <xdr:rowOff>196850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25CC48B-CC57-323F-D7B2-886B4BE614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2650" y="1720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Users/smitpatel/Documents/CrowdfundingBook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it Patel" refreshedDate="45175.006360185187" createdVersion="8" refreshedVersion="8" minRefreshableVersion="3" recordCount="1001" xr:uid="{D253AD9D-06F1-F647-948D-309A06A03B0A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a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it Patel" refreshedDate="45175.967776967591" createdVersion="8" refreshedVersion="8" minRefreshableVersion="3" recordCount="987" xr:uid="{34D89B82-CEB8-234A-9578-A5EA48C6BB7E}">
  <cacheSource type="worksheet">
    <worksheetSource ref="A1:T1048576" sheet="Sheet9" r:id="rId2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0">
      <sharedItems containsString="0" containsBlank="1" containsNumber="1" containsInteger="1" minValue="0" maxValue="2339"/>
    </cacheField>
    <cacheField name="outcome" numFmtId="0">
      <sharedItems containsBlank="1" count="4">
        <s v="failed"/>
        <s v="successful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arage donation" numFmtId="0">
      <sharedItems containsString="0" containsBlank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71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0-08-09T05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6-12-12T06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7-03-25T05:00:00"/>
        <d v="2013-02-09T06:00:00"/>
        <d v="2012-01-18T06:00:00"/>
        <d v="2016-11-14T06:00:00"/>
        <d v="2010-07-27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_ended_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x v="1"/>
    <s v="Managed bottom-line architecture"/>
    <n v="1400"/>
    <n v="14560"/>
    <n v="1040"/>
    <x v="1"/>
    <n v="158"/>
    <n v="92.15"/>
    <x v="1"/>
    <s v="USD"/>
    <n v="1408424400"/>
    <n v="1408597200"/>
    <b v="0"/>
    <b v="1"/>
    <x v="1"/>
    <x v="1"/>
    <x v="1"/>
  </r>
  <r>
    <n v="2"/>
    <x v="2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x v="2"/>
    <x v="2"/>
    <x v="2"/>
  </r>
  <r>
    <n v="3"/>
    <x v="3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x v="1"/>
    <x v="1"/>
    <x v="1"/>
  </r>
  <r>
    <n v="4"/>
    <x v="4"/>
    <s v="Proactive foreground core"/>
    <n v="7600"/>
    <n v="5265"/>
    <n v="69"/>
    <x v="0"/>
    <n v="53"/>
    <n v="99.34"/>
    <x v="1"/>
    <s v="USD"/>
    <n v="1547964000"/>
    <n v="1548309600"/>
    <b v="0"/>
    <b v="0"/>
    <x v="3"/>
    <x v="3"/>
    <x v="3"/>
  </r>
  <r>
    <n v="5"/>
    <x v="5"/>
    <s v="Open-source optimizing database"/>
    <n v="7600"/>
    <n v="13195"/>
    <n v="174"/>
    <x v="1"/>
    <n v="174"/>
    <n v="75.83"/>
    <x v="3"/>
    <s v="DKK"/>
    <n v="1346130000"/>
    <n v="1347080400"/>
    <b v="0"/>
    <b v="0"/>
    <x v="3"/>
    <x v="3"/>
    <x v="3"/>
  </r>
  <r>
    <n v="6"/>
    <x v="6"/>
    <s v="Operative upward-trending algorithm"/>
    <n v="5200"/>
    <n v="1090"/>
    <n v="21"/>
    <x v="0"/>
    <n v="18"/>
    <n v="60.56"/>
    <x v="4"/>
    <s v="GBP"/>
    <n v="1505278800"/>
    <n v="1505365200"/>
    <b v="0"/>
    <b v="0"/>
    <x v="4"/>
    <x v="4"/>
    <x v="4"/>
  </r>
  <r>
    <n v="7"/>
    <x v="7"/>
    <s v="Centralized cohesive challenge"/>
    <n v="4500"/>
    <n v="14741"/>
    <n v="328"/>
    <x v="1"/>
    <n v="227"/>
    <n v="64.94"/>
    <x v="3"/>
    <s v="DKK"/>
    <n v="1439442000"/>
    <n v="1439614800"/>
    <b v="0"/>
    <b v="0"/>
    <x v="3"/>
    <x v="3"/>
    <x v="3"/>
  </r>
  <r>
    <n v="8"/>
    <x v="8"/>
    <s v="Exclusive attitude-oriented intranet"/>
    <n v="110100"/>
    <n v="21946"/>
    <n v="20"/>
    <x v="2"/>
    <n v="708"/>
    <n v="31"/>
    <x v="3"/>
    <s v="DKK"/>
    <n v="1281330000"/>
    <n v="1281502800"/>
    <b v="0"/>
    <b v="0"/>
    <x v="3"/>
    <x v="3"/>
    <x v="3"/>
  </r>
  <r>
    <n v="9"/>
    <x v="9"/>
    <s v="Open-source fresh-thinking model"/>
    <n v="6200"/>
    <n v="3208"/>
    <n v="52"/>
    <x v="0"/>
    <n v="44"/>
    <n v="72.91"/>
    <x v="1"/>
    <s v="USD"/>
    <n v="1379566800"/>
    <n v="1383804000"/>
    <b v="0"/>
    <b v="0"/>
    <x v="5"/>
    <x v="1"/>
    <x v="5"/>
  </r>
  <r>
    <n v="10"/>
    <x v="10"/>
    <s v="Monitored empowering installation"/>
    <n v="5200"/>
    <n v="13838"/>
    <n v="266"/>
    <x v="1"/>
    <n v="220"/>
    <n v="62.9"/>
    <x v="1"/>
    <s v="USD"/>
    <n v="1281762000"/>
    <n v="1285909200"/>
    <b v="0"/>
    <b v="0"/>
    <x v="6"/>
    <x v="4"/>
    <x v="6"/>
  </r>
  <r>
    <n v="11"/>
    <x v="11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x v="3"/>
    <x v="3"/>
    <x v="3"/>
  </r>
  <r>
    <n v="12"/>
    <x v="12"/>
    <s v="Assimilated hybrid intranet"/>
    <n v="6300"/>
    <n v="5629"/>
    <n v="89"/>
    <x v="0"/>
    <n v="55"/>
    <n v="102.35"/>
    <x v="1"/>
    <s v="USD"/>
    <n v="1571720400"/>
    <n v="1572411600"/>
    <b v="0"/>
    <b v="0"/>
    <x v="6"/>
    <x v="4"/>
    <x v="6"/>
  </r>
  <r>
    <n v="13"/>
    <x v="13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x v="7"/>
    <x v="1"/>
    <x v="7"/>
  </r>
  <r>
    <n v="14"/>
    <x v="14"/>
    <s v="Cloned directional synergy"/>
    <n v="28200"/>
    <n v="18829"/>
    <n v="67"/>
    <x v="0"/>
    <n v="200"/>
    <n v="94.15"/>
    <x v="1"/>
    <s v="USD"/>
    <n v="1331013600"/>
    <n v="1333342800"/>
    <b v="0"/>
    <b v="0"/>
    <x v="7"/>
    <x v="1"/>
    <x v="7"/>
  </r>
  <r>
    <n v="15"/>
    <x v="15"/>
    <s v="Extended eco-centric pricing structure"/>
    <n v="81200"/>
    <n v="38414"/>
    <n v="47"/>
    <x v="0"/>
    <n v="452"/>
    <n v="84.99"/>
    <x v="1"/>
    <s v="USD"/>
    <n v="1575957600"/>
    <n v="1576303200"/>
    <b v="0"/>
    <b v="0"/>
    <x v="8"/>
    <x v="2"/>
    <x v="8"/>
  </r>
  <r>
    <n v="16"/>
    <x v="16"/>
    <s v="Cross-platform systemic adapter"/>
    <n v="1700"/>
    <n v="11041"/>
    <n v="649"/>
    <x v="1"/>
    <n v="100"/>
    <n v="110.41"/>
    <x v="1"/>
    <s v="USD"/>
    <n v="1390370400"/>
    <n v="1392271200"/>
    <b v="0"/>
    <b v="0"/>
    <x v="9"/>
    <x v="5"/>
    <x v="9"/>
  </r>
  <r>
    <n v="17"/>
    <x v="17"/>
    <s v="Seamless 4thgeneration methodology"/>
    <n v="84600"/>
    <n v="134845"/>
    <n v="159"/>
    <x v="1"/>
    <n v="1249"/>
    <n v="107.96"/>
    <x v="1"/>
    <s v="USD"/>
    <n v="1294812000"/>
    <n v="1294898400"/>
    <b v="0"/>
    <b v="0"/>
    <x v="10"/>
    <x v="4"/>
    <x v="10"/>
  </r>
  <r>
    <n v="18"/>
    <x v="18"/>
    <s v="Exclusive needs-based adapter"/>
    <n v="9100"/>
    <n v="6089"/>
    <n v="67"/>
    <x v="3"/>
    <n v="135"/>
    <n v="45.1"/>
    <x v="1"/>
    <s v="USD"/>
    <n v="1536382800"/>
    <n v="1537074000"/>
    <b v="0"/>
    <b v="0"/>
    <x v="3"/>
    <x v="3"/>
    <x v="3"/>
  </r>
  <r>
    <n v="19"/>
    <x v="19"/>
    <s v="Down-sized cohesive archive"/>
    <n v="62500"/>
    <n v="30331"/>
    <n v="49"/>
    <x v="0"/>
    <n v="674"/>
    <n v="45"/>
    <x v="1"/>
    <s v="USD"/>
    <n v="1551679200"/>
    <n v="1553490000"/>
    <b v="0"/>
    <b v="1"/>
    <x v="3"/>
    <x v="3"/>
    <x v="3"/>
  </r>
  <r>
    <n v="20"/>
    <x v="20"/>
    <s v="Proactive composite alliance"/>
    <n v="131800"/>
    <n v="147936"/>
    <n v="112"/>
    <x v="1"/>
    <n v="1396"/>
    <n v="105.97"/>
    <x v="1"/>
    <s v="USD"/>
    <n v="1406523600"/>
    <n v="1406523600"/>
    <b v="0"/>
    <b v="0"/>
    <x v="6"/>
    <x v="4"/>
    <x v="6"/>
  </r>
  <r>
    <n v="21"/>
    <x v="21"/>
    <s v="Re-engineered intangible definition"/>
    <n v="94000"/>
    <n v="38533"/>
    <n v="41"/>
    <x v="0"/>
    <n v="558"/>
    <n v="69.06"/>
    <x v="1"/>
    <s v="USD"/>
    <n v="1313384400"/>
    <n v="1316322000"/>
    <b v="0"/>
    <b v="0"/>
    <x v="3"/>
    <x v="3"/>
    <x v="3"/>
  </r>
  <r>
    <n v="22"/>
    <x v="22"/>
    <s v="Enhanced dynamic definition"/>
    <n v="59100"/>
    <n v="75690"/>
    <n v="128"/>
    <x v="1"/>
    <n v="890"/>
    <n v="85.04"/>
    <x v="1"/>
    <s v="USD"/>
    <n v="1522731600"/>
    <n v="1524027600"/>
    <b v="0"/>
    <b v="0"/>
    <x v="3"/>
    <x v="3"/>
    <x v="3"/>
  </r>
  <r>
    <n v="23"/>
    <x v="23"/>
    <s v="Devolved next generation adapter"/>
    <n v="4500"/>
    <n v="14942"/>
    <n v="332"/>
    <x v="1"/>
    <n v="142"/>
    <n v="105.23"/>
    <x v="4"/>
    <s v="GBP"/>
    <n v="1550124000"/>
    <n v="1554699600"/>
    <b v="0"/>
    <b v="0"/>
    <x v="4"/>
    <x v="4"/>
    <x v="4"/>
  </r>
  <r>
    <n v="24"/>
    <x v="24"/>
    <s v="Cross-platform intermediate frame"/>
    <n v="92400"/>
    <n v="104257"/>
    <n v="113"/>
    <x v="1"/>
    <n v="2673"/>
    <n v="39"/>
    <x v="1"/>
    <s v="USD"/>
    <n v="1403326800"/>
    <n v="1403499600"/>
    <b v="0"/>
    <b v="0"/>
    <x v="8"/>
    <x v="2"/>
    <x v="8"/>
  </r>
  <r>
    <n v="25"/>
    <x v="25"/>
    <s v="Monitored impactful analyzer"/>
    <n v="5500"/>
    <n v="11904"/>
    <n v="216"/>
    <x v="1"/>
    <n v="163"/>
    <n v="73.03"/>
    <x v="1"/>
    <s v="USD"/>
    <n v="1305694800"/>
    <n v="1307422800"/>
    <b v="0"/>
    <b v="1"/>
    <x v="11"/>
    <x v="6"/>
    <x v="11"/>
  </r>
  <r>
    <n v="26"/>
    <x v="26"/>
    <s v="Optional responsive customer loyalty"/>
    <n v="107500"/>
    <n v="51814"/>
    <n v="48"/>
    <x v="3"/>
    <n v="1480"/>
    <n v="35.01"/>
    <x v="1"/>
    <s v="USD"/>
    <n v="1533013200"/>
    <n v="1535346000"/>
    <b v="0"/>
    <b v="0"/>
    <x v="3"/>
    <x v="3"/>
    <x v="3"/>
  </r>
  <r>
    <n v="27"/>
    <x v="27"/>
    <s v="Diverse transitional migration"/>
    <n v="2000"/>
    <n v="1599"/>
    <n v="80"/>
    <x v="0"/>
    <n v="15"/>
    <n v="106.6"/>
    <x v="1"/>
    <s v="USD"/>
    <n v="1443848400"/>
    <n v="1444539600"/>
    <b v="0"/>
    <b v="0"/>
    <x v="1"/>
    <x v="1"/>
    <x v="1"/>
  </r>
  <r>
    <n v="28"/>
    <x v="28"/>
    <s v="Synchronized global task-force"/>
    <n v="130800"/>
    <n v="137635"/>
    <n v="105"/>
    <x v="1"/>
    <n v="2220"/>
    <n v="62"/>
    <x v="1"/>
    <s v="USD"/>
    <n v="1265695200"/>
    <n v="1267682400"/>
    <b v="0"/>
    <b v="1"/>
    <x v="3"/>
    <x v="3"/>
    <x v="3"/>
  </r>
  <r>
    <n v="29"/>
    <x v="29"/>
    <s v="Focused 6thgeneration forecast"/>
    <n v="45900"/>
    <n v="150965"/>
    <n v="329"/>
    <x v="1"/>
    <n v="1606"/>
    <n v="94"/>
    <x v="5"/>
    <s v="CHF"/>
    <n v="1532062800"/>
    <n v="1535518800"/>
    <b v="0"/>
    <b v="0"/>
    <x v="12"/>
    <x v="4"/>
    <x v="12"/>
  </r>
  <r>
    <n v="30"/>
    <x v="30"/>
    <s v="Down-sized analyzing challenge"/>
    <n v="9000"/>
    <n v="14455"/>
    <n v="161"/>
    <x v="1"/>
    <n v="129"/>
    <n v="112.05"/>
    <x v="1"/>
    <s v="USD"/>
    <n v="1558674000"/>
    <n v="1559106000"/>
    <b v="0"/>
    <b v="0"/>
    <x v="10"/>
    <x v="4"/>
    <x v="10"/>
  </r>
  <r>
    <n v="31"/>
    <x v="31"/>
    <s v="Progressive needs-based focus group"/>
    <n v="3500"/>
    <n v="10850"/>
    <n v="310"/>
    <x v="1"/>
    <n v="226"/>
    <n v="48.01"/>
    <x v="4"/>
    <s v="GBP"/>
    <n v="1451973600"/>
    <n v="1454392800"/>
    <b v="0"/>
    <b v="0"/>
    <x v="11"/>
    <x v="6"/>
    <x v="11"/>
  </r>
  <r>
    <n v="32"/>
    <x v="32"/>
    <s v="Ergonomic 6thgeneration success"/>
    <n v="101000"/>
    <n v="87676"/>
    <n v="87"/>
    <x v="0"/>
    <n v="2307"/>
    <n v="38"/>
    <x v="6"/>
    <s v="EUR"/>
    <n v="1515564000"/>
    <n v="1517896800"/>
    <b v="0"/>
    <b v="0"/>
    <x v="4"/>
    <x v="4"/>
    <x v="4"/>
  </r>
  <r>
    <n v="33"/>
    <x v="33"/>
    <s v="Exclusive interactive approach"/>
    <n v="50200"/>
    <n v="189666"/>
    <n v="378"/>
    <x v="1"/>
    <n v="5419"/>
    <n v="35"/>
    <x v="1"/>
    <s v="USD"/>
    <n v="1412485200"/>
    <n v="1415685600"/>
    <b v="0"/>
    <b v="0"/>
    <x v="3"/>
    <x v="3"/>
    <x v="3"/>
  </r>
  <r>
    <n v="34"/>
    <x v="34"/>
    <s v="Reverse-engineered asynchronous archive"/>
    <n v="9300"/>
    <n v="14025"/>
    <n v="151"/>
    <x v="1"/>
    <n v="165"/>
    <n v="85"/>
    <x v="1"/>
    <s v="USD"/>
    <n v="1490245200"/>
    <n v="1490677200"/>
    <b v="0"/>
    <b v="0"/>
    <x v="4"/>
    <x v="4"/>
    <x v="4"/>
  </r>
  <r>
    <n v="35"/>
    <x v="35"/>
    <s v="Synergized intangible challenge"/>
    <n v="125500"/>
    <n v="188628"/>
    <n v="150"/>
    <x v="1"/>
    <n v="1965"/>
    <n v="95.99"/>
    <x v="3"/>
    <s v="DKK"/>
    <n v="1547877600"/>
    <n v="1551506400"/>
    <b v="0"/>
    <b v="1"/>
    <x v="6"/>
    <x v="4"/>
    <x v="6"/>
  </r>
  <r>
    <n v="36"/>
    <x v="36"/>
    <s v="Monitored multi-state encryption"/>
    <n v="700"/>
    <n v="1101"/>
    <n v="157"/>
    <x v="1"/>
    <n v="16"/>
    <n v="68.81"/>
    <x v="1"/>
    <s v="USD"/>
    <n v="1298700000"/>
    <n v="1300856400"/>
    <b v="0"/>
    <b v="0"/>
    <x v="3"/>
    <x v="3"/>
    <x v="3"/>
  </r>
  <r>
    <n v="37"/>
    <x v="37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x v="13"/>
    <x v="5"/>
    <x v="13"/>
  </r>
  <r>
    <n v="38"/>
    <x v="38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x v="14"/>
    <x v="7"/>
    <x v="14"/>
  </r>
  <r>
    <n v="39"/>
    <x v="39"/>
    <s v="Organized bi-directional function"/>
    <n v="9900"/>
    <n v="5027"/>
    <n v="51"/>
    <x v="0"/>
    <n v="88"/>
    <n v="57.13"/>
    <x v="3"/>
    <s v="DKK"/>
    <n v="1361772000"/>
    <n v="1362978000"/>
    <b v="0"/>
    <b v="0"/>
    <x v="3"/>
    <x v="3"/>
    <x v="3"/>
  </r>
  <r>
    <n v="40"/>
    <x v="40"/>
    <s v="Reduced stable middleware"/>
    <n v="8800"/>
    <n v="14878"/>
    <n v="169"/>
    <x v="1"/>
    <n v="198"/>
    <n v="75.14"/>
    <x v="1"/>
    <s v="USD"/>
    <n v="1275714000"/>
    <n v="1277355600"/>
    <b v="0"/>
    <b v="1"/>
    <x v="8"/>
    <x v="2"/>
    <x v="8"/>
  </r>
  <r>
    <n v="41"/>
    <x v="41"/>
    <s v="Universal 5thgeneration neural-net"/>
    <n v="5600"/>
    <n v="11924"/>
    <n v="213"/>
    <x v="1"/>
    <n v="111"/>
    <n v="107.42"/>
    <x v="6"/>
    <s v="EUR"/>
    <n v="1346734800"/>
    <n v="1348981200"/>
    <b v="0"/>
    <b v="1"/>
    <x v="1"/>
    <x v="1"/>
    <x v="1"/>
  </r>
  <r>
    <n v="42"/>
    <x v="42"/>
    <s v="Virtual uniform frame"/>
    <n v="1800"/>
    <n v="7991"/>
    <n v="444"/>
    <x v="1"/>
    <n v="222"/>
    <n v="36"/>
    <x v="1"/>
    <s v="USD"/>
    <n v="1309755600"/>
    <n v="1310533200"/>
    <b v="0"/>
    <b v="0"/>
    <x v="0"/>
    <x v="0"/>
    <x v="0"/>
  </r>
  <r>
    <n v="43"/>
    <x v="43"/>
    <s v="Profound explicit paradigm"/>
    <n v="90200"/>
    <n v="167717"/>
    <n v="186"/>
    <x v="1"/>
    <n v="6212"/>
    <n v="27"/>
    <x v="1"/>
    <s v="USD"/>
    <n v="1406178000"/>
    <n v="1407560400"/>
    <b v="0"/>
    <b v="0"/>
    <x v="15"/>
    <x v="5"/>
    <x v="15"/>
  </r>
  <r>
    <n v="44"/>
    <x v="44"/>
    <s v="Visionary real-time groupware"/>
    <n v="1600"/>
    <n v="10541"/>
    <n v="659"/>
    <x v="1"/>
    <n v="98"/>
    <n v="107.56"/>
    <x v="3"/>
    <s v="DKK"/>
    <n v="1552798800"/>
    <n v="1552885200"/>
    <b v="0"/>
    <b v="0"/>
    <x v="13"/>
    <x v="5"/>
    <x v="13"/>
  </r>
  <r>
    <n v="45"/>
    <x v="45"/>
    <s v="Networked tertiary Graphical User Interface"/>
    <n v="9500"/>
    <n v="4530"/>
    <n v="48"/>
    <x v="0"/>
    <n v="48"/>
    <n v="94.38"/>
    <x v="1"/>
    <s v="USD"/>
    <n v="1478062800"/>
    <n v="1479362400"/>
    <b v="0"/>
    <b v="1"/>
    <x v="3"/>
    <x v="3"/>
    <x v="3"/>
  </r>
  <r>
    <n v="46"/>
    <x v="46"/>
    <s v="Virtual grid-enabled task-force"/>
    <n v="3700"/>
    <n v="4247"/>
    <n v="115"/>
    <x v="1"/>
    <n v="92"/>
    <n v="46.16"/>
    <x v="1"/>
    <s v="USD"/>
    <n v="1278565200"/>
    <n v="1280552400"/>
    <b v="0"/>
    <b v="0"/>
    <x v="1"/>
    <x v="1"/>
    <x v="1"/>
  </r>
  <r>
    <n v="47"/>
    <x v="47"/>
    <s v="Function-based multi-state software"/>
    <n v="1500"/>
    <n v="7129"/>
    <n v="475"/>
    <x v="1"/>
    <n v="149"/>
    <n v="47.85"/>
    <x v="1"/>
    <s v="USD"/>
    <n v="1396069200"/>
    <n v="1398661200"/>
    <b v="0"/>
    <b v="0"/>
    <x v="3"/>
    <x v="3"/>
    <x v="3"/>
  </r>
  <r>
    <n v="48"/>
    <x v="48"/>
    <s v="Optimized leadingedge concept"/>
    <n v="33300"/>
    <n v="128862"/>
    <n v="387"/>
    <x v="1"/>
    <n v="2431"/>
    <n v="53.01"/>
    <x v="1"/>
    <s v="USD"/>
    <n v="1435208400"/>
    <n v="1436245200"/>
    <b v="0"/>
    <b v="0"/>
    <x v="3"/>
    <x v="3"/>
    <x v="3"/>
  </r>
  <r>
    <n v="49"/>
    <x v="49"/>
    <s v="Sharable holistic interface"/>
    <n v="7200"/>
    <n v="13653"/>
    <n v="190"/>
    <x v="1"/>
    <n v="303"/>
    <n v="45.06"/>
    <x v="1"/>
    <s v="USD"/>
    <n v="1571547600"/>
    <n v="1575439200"/>
    <b v="0"/>
    <b v="0"/>
    <x v="1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x v="51"/>
    <s v="Inverse secondary infrastructure"/>
    <n v="158100"/>
    <n v="145243"/>
    <n v="92"/>
    <x v="0"/>
    <n v="1467"/>
    <n v="99.01"/>
    <x v="4"/>
    <s v="GBP"/>
    <n v="1332824400"/>
    <n v="1334206800"/>
    <b v="0"/>
    <b v="1"/>
    <x v="8"/>
    <x v="2"/>
    <x v="8"/>
  </r>
  <r>
    <n v="52"/>
    <x v="52"/>
    <s v="Organic foreground leverage"/>
    <n v="7200"/>
    <n v="2459"/>
    <n v="34"/>
    <x v="0"/>
    <n v="75"/>
    <n v="32.79"/>
    <x v="1"/>
    <s v="USD"/>
    <n v="1284526800"/>
    <n v="1284872400"/>
    <b v="0"/>
    <b v="0"/>
    <x v="3"/>
    <x v="3"/>
    <x v="3"/>
  </r>
  <r>
    <n v="53"/>
    <x v="53"/>
    <s v="Reverse-engineered static concept"/>
    <n v="8800"/>
    <n v="12356"/>
    <n v="140"/>
    <x v="1"/>
    <n v="209"/>
    <n v="59.12"/>
    <x v="1"/>
    <s v="USD"/>
    <n v="1400562000"/>
    <n v="1403931600"/>
    <b v="0"/>
    <b v="0"/>
    <x v="6"/>
    <x v="4"/>
    <x v="6"/>
  </r>
  <r>
    <n v="54"/>
    <x v="54"/>
    <s v="Multi-channeled neutral customer loyalty"/>
    <n v="6000"/>
    <n v="5392"/>
    <n v="90"/>
    <x v="0"/>
    <n v="120"/>
    <n v="44.93"/>
    <x v="1"/>
    <s v="USD"/>
    <n v="1520748000"/>
    <n v="1521262800"/>
    <b v="0"/>
    <b v="0"/>
    <x v="8"/>
    <x v="2"/>
    <x v="8"/>
  </r>
  <r>
    <n v="55"/>
    <x v="55"/>
    <s v="Reverse-engineered bifurcated strategy"/>
    <n v="6600"/>
    <n v="11746"/>
    <n v="178"/>
    <x v="1"/>
    <n v="131"/>
    <n v="89.66"/>
    <x v="1"/>
    <s v="USD"/>
    <n v="1532926800"/>
    <n v="1533358800"/>
    <b v="0"/>
    <b v="0"/>
    <x v="17"/>
    <x v="1"/>
    <x v="17"/>
  </r>
  <r>
    <n v="56"/>
    <x v="56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x v="8"/>
    <x v="2"/>
    <x v="8"/>
  </r>
  <r>
    <n v="57"/>
    <x v="57"/>
    <s v="Cross-group multi-state task-force"/>
    <n v="2900"/>
    <n v="6243"/>
    <n v="215"/>
    <x v="1"/>
    <n v="201"/>
    <n v="31.06"/>
    <x v="1"/>
    <s v="USD"/>
    <n v="1504242000"/>
    <n v="1505278800"/>
    <b v="0"/>
    <b v="0"/>
    <x v="11"/>
    <x v="6"/>
    <x v="11"/>
  </r>
  <r>
    <n v="58"/>
    <x v="58"/>
    <s v="Expanded 3rdgeneration strategy"/>
    <n v="2700"/>
    <n v="6132"/>
    <n v="227"/>
    <x v="1"/>
    <n v="211"/>
    <n v="29.06"/>
    <x v="1"/>
    <s v="USD"/>
    <n v="1442811600"/>
    <n v="1443934800"/>
    <b v="0"/>
    <b v="0"/>
    <x v="3"/>
    <x v="3"/>
    <x v="3"/>
  </r>
  <r>
    <n v="59"/>
    <x v="59"/>
    <s v="Assimilated real-time support"/>
    <n v="1400"/>
    <n v="3851"/>
    <n v="275"/>
    <x v="1"/>
    <n v="128"/>
    <n v="30.09"/>
    <x v="1"/>
    <s v="USD"/>
    <n v="1497243600"/>
    <n v="1498539600"/>
    <b v="0"/>
    <b v="1"/>
    <x v="3"/>
    <x v="3"/>
    <x v="3"/>
  </r>
  <r>
    <n v="60"/>
    <x v="60"/>
    <s v="User-centric regional database"/>
    <n v="94200"/>
    <n v="135997"/>
    <n v="144"/>
    <x v="1"/>
    <n v="1600"/>
    <n v="85"/>
    <x v="0"/>
    <s v="CAD"/>
    <n v="1342501200"/>
    <n v="1342760400"/>
    <b v="0"/>
    <b v="0"/>
    <x v="3"/>
    <x v="3"/>
    <x v="3"/>
  </r>
  <r>
    <n v="61"/>
    <x v="61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x v="3"/>
    <x v="3"/>
    <x v="3"/>
  </r>
  <r>
    <n v="62"/>
    <x v="62"/>
    <s v="Organized incremental standardization"/>
    <n v="2000"/>
    <n v="14452"/>
    <n v="723"/>
    <x v="1"/>
    <n v="249"/>
    <n v="58.04"/>
    <x v="1"/>
    <s v="USD"/>
    <n v="1433480400"/>
    <n v="1433566800"/>
    <b v="0"/>
    <b v="0"/>
    <x v="2"/>
    <x v="2"/>
    <x v="2"/>
  </r>
  <r>
    <n v="63"/>
    <x v="63"/>
    <s v="Assimilated didactic open system"/>
    <n v="4700"/>
    <n v="557"/>
    <n v="12"/>
    <x v="0"/>
    <n v="5"/>
    <n v="111.4"/>
    <x v="1"/>
    <s v="USD"/>
    <n v="1493355600"/>
    <n v="1493874000"/>
    <b v="0"/>
    <b v="0"/>
    <x v="3"/>
    <x v="3"/>
    <x v="3"/>
  </r>
  <r>
    <n v="64"/>
    <x v="64"/>
    <s v="Vision-oriented logistical intranet"/>
    <n v="2800"/>
    <n v="2734"/>
    <n v="98"/>
    <x v="0"/>
    <n v="38"/>
    <n v="71.95"/>
    <x v="1"/>
    <s v="USD"/>
    <n v="1530507600"/>
    <n v="1531803600"/>
    <b v="0"/>
    <b v="1"/>
    <x v="2"/>
    <x v="2"/>
    <x v="2"/>
  </r>
  <r>
    <n v="65"/>
    <x v="65"/>
    <s v="Mandatory incremental projection"/>
    <n v="6100"/>
    <n v="14405"/>
    <n v="236"/>
    <x v="1"/>
    <n v="236"/>
    <n v="61.04"/>
    <x v="1"/>
    <s v="USD"/>
    <n v="1296108000"/>
    <n v="1296712800"/>
    <b v="0"/>
    <b v="0"/>
    <x v="3"/>
    <x v="3"/>
    <x v="3"/>
  </r>
  <r>
    <n v="66"/>
    <x v="66"/>
    <s v="Grass-roots needs-based encryption"/>
    <n v="2900"/>
    <n v="1307"/>
    <n v="45"/>
    <x v="0"/>
    <n v="12"/>
    <n v="108.92"/>
    <x v="1"/>
    <s v="USD"/>
    <n v="1428469200"/>
    <n v="1428901200"/>
    <b v="0"/>
    <b v="1"/>
    <x v="3"/>
    <x v="3"/>
    <x v="3"/>
  </r>
  <r>
    <n v="67"/>
    <x v="67"/>
    <s v="Team-oriented 6thgeneration middleware"/>
    <n v="72600"/>
    <n v="117892"/>
    <n v="162"/>
    <x v="1"/>
    <n v="4065"/>
    <n v="29"/>
    <x v="4"/>
    <s v="GBP"/>
    <n v="1264399200"/>
    <n v="1264831200"/>
    <b v="0"/>
    <b v="1"/>
    <x v="8"/>
    <x v="2"/>
    <x v="8"/>
  </r>
  <r>
    <n v="68"/>
    <x v="68"/>
    <s v="Inverse multi-tasking installation"/>
    <n v="5700"/>
    <n v="14508"/>
    <n v="255"/>
    <x v="1"/>
    <n v="246"/>
    <n v="58.98"/>
    <x v="6"/>
    <s v="EUR"/>
    <n v="1501131600"/>
    <n v="1505192400"/>
    <b v="0"/>
    <b v="1"/>
    <x v="3"/>
    <x v="3"/>
    <x v="3"/>
  </r>
  <r>
    <n v="69"/>
    <x v="69"/>
    <s v="Switchable disintermediate moderator"/>
    <n v="7900"/>
    <n v="1901"/>
    <n v="24"/>
    <x v="3"/>
    <n v="17"/>
    <n v="111.82"/>
    <x v="1"/>
    <s v="USD"/>
    <n v="1292738400"/>
    <n v="1295676000"/>
    <b v="0"/>
    <b v="0"/>
    <x v="3"/>
    <x v="3"/>
    <x v="3"/>
  </r>
  <r>
    <n v="70"/>
    <x v="70"/>
    <s v="Re-engineered 24/7 task-force"/>
    <n v="128000"/>
    <n v="158389"/>
    <n v="124"/>
    <x v="1"/>
    <n v="2475"/>
    <n v="64"/>
    <x v="6"/>
    <s v="EUR"/>
    <n v="1288674000"/>
    <n v="1292911200"/>
    <b v="0"/>
    <b v="1"/>
    <x v="3"/>
    <x v="3"/>
    <x v="3"/>
  </r>
  <r>
    <n v="71"/>
    <x v="71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x v="3"/>
    <x v="3"/>
    <x v="3"/>
  </r>
  <r>
    <n v="72"/>
    <x v="72"/>
    <s v="Seamless coherent parallelism"/>
    <n v="600"/>
    <n v="4022"/>
    <n v="670"/>
    <x v="1"/>
    <n v="54"/>
    <n v="74.48"/>
    <x v="1"/>
    <s v="USD"/>
    <n v="1435726800"/>
    <n v="1438837200"/>
    <b v="0"/>
    <b v="0"/>
    <x v="10"/>
    <x v="4"/>
    <x v="10"/>
  </r>
  <r>
    <n v="73"/>
    <x v="73"/>
    <s v="Cross-platform even-keeled initiative"/>
    <n v="1400"/>
    <n v="9253"/>
    <n v="661"/>
    <x v="1"/>
    <n v="88"/>
    <n v="105.15"/>
    <x v="1"/>
    <s v="USD"/>
    <n v="1480226400"/>
    <n v="1480485600"/>
    <b v="0"/>
    <b v="0"/>
    <x v="17"/>
    <x v="1"/>
    <x v="17"/>
  </r>
  <r>
    <n v="74"/>
    <x v="74"/>
    <s v="Progressive tertiary framework"/>
    <n v="3900"/>
    <n v="4776"/>
    <n v="122"/>
    <x v="1"/>
    <n v="85"/>
    <n v="56.19"/>
    <x v="4"/>
    <s v="GBP"/>
    <n v="1459054800"/>
    <n v="1459141200"/>
    <b v="0"/>
    <b v="0"/>
    <x v="16"/>
    <x v="1"/>
    <x v="16"/>
  </r>
  <r>
    <n v="75"/>
    <x v="75"/>
    <s v="Multi-layered dynamic protocol"/>
    <n v="9700"/>
    <n v="14606"/>
    <n v="151"/>
    <x v="1"/>
    <n v="170"/>
    <n v="85.92"/>
    <x v="1"/>
    <s v="USD"/>
    <n v="1531630800"/>
    <n v="1532322000"/>
    <b v="0"/>
    <b v="0"/>
    <x v="14"/>
    <x v="7"/>
    <x v="14"/>
  </r>
  <r>
    <n v="76"/>
    <x v="76"/>
    <s v="Horizontal next generation function"/>
    <n v="122900"/>
    <n v="95993"/>
    <n v="78"/>
    <x v="0"/>
    <n v="1684"/>
    <n v="57"/>
    <x v="1"/>
    <s v="USD"/>
    <n v="1421992800"/>
    <n v="1426222800"/>
    <b v="1"/>
    <b v="1"/>
    <x v="3"/>
    <x v="3"/>
    <x v="3"/>
  </r>
  <r>
    <n v="77"/>
    <x v="77"/>
    <s v="Pre-emptive impactful model"/>
    <n v="9500"/>
    <n v="4460"/>
    <n v="47"/>
    <x v="0"/>
    <n v="56"/>
    <n v="79.64"/>
    <x v="1"/>
    <s v="USD"/>
    <n v="1285563600"/>
    <n v="1286773200"/>
    <b v="0"/>
    <b v="1"/>
    <x v="10"/>
    <x v="4"/>
    <x v="10"/>
  </r>
  <r>
    <n v="78"/>
    <x v="78"/>
    <s v="User-centric bifurcated knowledge user"/>
    <n v="4500"/>
    <n v="13536"/>
    <n v="301"/>
    <x v="1"/>
    <n v="330"/>
    <n v="41.02"/>
    <x v="1"/>
    <s v="USD"/>
    <n v="1523854800"/>
    <n v="1523941200"/>
    <b v="0"/>
    <b v="0"/>
    <x v="18"/>
    <x v="5"/>
    <x v="18"/>
  </r>
  <r>
    <n v="79"/>
    <x v="79"/>
    <s v="Triple-buffered reciprocal project"/>
    <n v="57800"/>
    <n v="40228"/>
    <n v="70"/>
    <x v="0"/>
    <n v="838"/>
    <n v="48"/>
    <x v="1"/>
    <s v="USD"/>
    <n v="1529125200"/>
    <n v="1529557200"/>
    <b v="0"/>
    <b v="0"/>
    <x v="3"/>
    <x v="3"/>
    <x v="3"/>
  </r>
  <r>
    <n v="80"/>
    <x v="80"/>
    <s v="Cross-platform needs-based approach"/>
    <n v="1100"/>
    <n v="7012"/>
    <n v="637"/>
    <x v="1"/>
    <n v="127"/>
    <n v="55.21"/>
    <x v="1"/>
    <s v="USD"/>
    <n v="1503982800"/>
    <n v="1506574800"/>
    <b v="0"/>
    <b v="0"/>
    <x v="11"/>
    <x v="6"/>
    <x v="11"/>
  </r>
  <r>
    <n v="81"/>
    <x v="81"/>
    <s v="User-friendly static contingency"/>
    <n v="16800"/>
    <n v="37857"/>
    <n v="225"/>
    <x v="1"/>
    <n v="411"/>
    <n v="92.11"/>
    <x v="1"/>
    <s v="USD"/>
    <n v="1511416800"/>
    <n v="1513576800"/>
    <b v="0"/>
    <b v="0"/>
    <x v="1"/>
    <x v="1"/>
    <x v="1"/>
  </r>
  <r>
    <n v="82"/>
    <x v="82"/>
    <s v="Reactive content-based framework"/>
    <n v="1000"/>
    <n v="14973"/>
    <n v="1497"/>
    <x v="1"/>
    <n v="180"/>
    <n v="83.18"/>
    <x v="4"/>
    <s v="GBP"/>
    <n v="1547704800"/>
    <n v="1548309600"/>
    <b v="0"/>
    <b v="1"/>
    <x v="11"/>
    <x v="6"/>
    <x v="11"/>
  </r>
  <r>
    <n v="83"/>
    <x v="83"/>
    <s v="Realigned user-facing concept"/>
    <n v="106400"/>
    <n v="39996"/>
    <n v="38"/>
    <x v="0"/>
    <n v="1000"/>
    <n v="40"/>
    <x v="1"/>
    <s v="USD"/>
    <n v="1469682000"/>
    <n v="1471582800"/>
    <b v="0"/>
    <b v="0"/>
    <x v="5"/>
    <x v="1"/>
    <x v="5"/>
  </r>
  <r>
    <n v="84"/>
    <x v="84"/>
    <s v="Public-key zero tolerance orchestration"/>
    <n v="31400"/>
    <n v="41564"/>
    <n v="132"/>
    <x v="1"/>
    <n v="374"/>
    <n v="111.13"/>
    <x v="1"/>
    <s v="USD"/>
    <n v="1343451600"/>
    <n v="1344315600"/>
    <b v="0"/>
    <b v="0"/>
    <x v="8"/>
    <x v="2"/>
    <x v="8"/>
  </r>
  <r>
    <n v="85"/>
    <x v="85"/>
    <s v="Multi-tiered eco-centric architecture"/>
    <n v="4900"/>
    <n v="6430"/>
    <n v="131"/>
    <x v="1"/>
    <n v="71"/>
    <n v="90.56"/>
    <x v="2"/>
    <s v="AUD"/>
    <n v="1315717200"/>
    <n v="1316408400"/>
    <b v="0"/>
    <b v="0"/>
    <x v="7"/>
    <x v="1"/>
    <x v="7"/>
  </r>
  <r>
    <n v="86"/>
    <x v="86"/>
    <s v="Organic motivating firmware"/>
    <n v="7400"/>
    <n v="12405"/>
    <n v="168"/>
    <x v="1"/>
    <n v="203"/>
    <n v="61.11"/>
    <x v="1"/>
    <s v="USD"/>
    <n v="1430715600"/>
    <n v="1431838800"/>
    <b v="1"/>
    <b v="0"/>
    <x v="3"/>
    <x v="3"/>
    <x v="3"/>
  </r>
  <r>
    <n v="87"/>
    <x v="87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x v="1"/>
    <x v="1"/>
    <x v="1"/>
  </r>
  <r>
    <n v="88"/>
    <x v="88"/>
    <s v="Grass-roots fault-tolerant policy"/>
    <n v="4800"/>
    <n v="12516"/>
    <n v="261"/>
    <x v="1"/>
    <n v="113"/>
    <n v="110.76"/>
    <x v="1"/>
    <s v="USD"/>
    <n v="1429160400"/>
    <n v="1431061200"/>
    <b v="0"/>
    <b v="0"/>
    <x v="18"/>
    <x v="5"/>
    <x v="18"/>
  </r>
  <r>
    <n v="89"/>
    <x v="89"/>
    <s v="Monitored scalable knowledgebase"/>
    <n v="3400"/>
    <n v="8588"/>
    <n v="253"/>
    <x v="1"/>
    <n v="96"/>
    <n v="89.46"/>
    <x v="1"/>
    <s v="USD"/>
    <n v="1271307600"/>
    <n v="1271480400"/>
    <b v="0"/>
    <b v="0"/>
    <x v="3"/>
    <x v="3"/>
    <x v="3"/>
  </r>
  <r>
    <n v="90"/>
    <x v="90"/>
    <s v="Synergistic explicit parallelism"/>
    <n v="7800"/>
    <n v="6132"/>
    <n v="79"/>
    <x v="0"/>
    <n v="106"/>
    <n v="57.85"/>
    <x v="1"/>
    <s v="USD"/>
    <n v="1456380000"/>
    <n v="1456380000"/>
    <b v="0"/>
    <b v="1"/>
    <x v="3"/>
    <x v="3"/>
    <x v="3"/>
  </r>
  <r>
    <n v="91"/>
    <x v="91"/>
    <s v="Enhanced systemic analyzer"/>
    <n v="154300"/>
    <n v="74688"/>
    <n v="48"/>
    <x v="0"/>
    <n v="679"/>
    <n v="110"/>
    <x v="6"/>
    <s v="EUR"/>
    <n v="1470459600"/>
    <n v="1472878800"/>
    <b v="0"/>
    <b v="0"/>
    <x v="18"/>
    <x v="5"/>
    <x v="18"/>
  </r>
  <r>
    <n v="92"/>
    <x v="92"/>
    <s v="Object-based analyzing knowledge user"/>
    <n v="20000"/>
    <n v="51775"/>
    <n v="259"/>
    <x v="1"/>
    <n v="498"/>
    <n v="103.97"/>
    <x v="5"/>
    <s v="CHF"/>
    <n v="1277269200"/>
    <n v="1277355600"/>
    <b v="0"/>
    <b v="1"/>
    <x v="11"/>
    <x v="6"/>
    <x v="11"/>
  </r>
  <r>
    <n v="93"/>
    <x v="93"/>
    <s v="Pre-emptive radical architecture"/>
    <n v="108800"/>
    <n v="65877"/>
    <n v="61"/>
    <x v="3"/>
    <n v="610"/>
    <n v="108"/>
    <x v="1"/>
    <s v="USD"/>
    <n v="1350709200"/>
    <n v="1351054800"/>
    <b v="0"/>
    <b v="1"/>
    <x v="3"/>
    <x v="3"/>
    <x v="3"/>
  </r>
  <r>
    <n v="94"/>
    <x v="94"/>
    <s v="Grass-roots web-enabled contingency"/>
    <n v="2900"/>
    <n v="8807"/>
    <n v="304"/>
    <x v="1"/>
    <n v="180"/>
    <n v="48.93"/>
    <x v="4"/>
    <s v="GBP"/>
    <n v="1554613200"/>
    <n v="1555563600"/>
    <b v="0"/>
    <b v="0"/>
    <x v="2"/>
    <x v="2"/>
    <x v="2"/>
  </r>
  <r>
    <n v="95"/>
    <x v="95"/>
    <s v="Stand-alone system-worthy standardization"/>
    <n v="900"/>
    <n v="1017"/>
    <n v="113"/>
    <x v="1"/>
    <n v="27"/>
    <n v="37.67"/>
    <x v="1"/>
    <s v="USD"/>
    <n v="1571029200"/>
    <n v="1571634000"/>
    <b v="0"/>
    <b v="0"/>
    <x v="4"/>
    <x v="4"/>
    <x v="4"/>
  </r>
  <r>
    <n v="96"/>
    <x v="96"/>
    <s v="Down-sized systematic policy"/>
    <n v="69700"/>
    <n v="151513"/>
    <n v="217"/>
    <x v="1"/>
    <n v="2331"/>
    <n v="65"/>
    <x v="1"/>
    <s v="USD"/>
    <n v="1299736800"/>
    <n v="1300856400"/>
    <b v="0"/>
    <b v="0"/>
    <x v="3"/>
    <x v="3"/>
    <x v="3"/>
  </r>
  <r>
    <n v="97"/>
    <x v="97"/>
    <s v="Cloned bi-directional architecture"/>
    <n v="1300"/>
    <n v="12047"/>
    <n v="927"/>
    <x v="1"/>
    <n v="113"/>
    <n v="106.61"/>
    <x v="1"/>
    <s v="USD"/>
    <n v="1435208400"/>
    <n v="1439874000"/>
    <b v="0"/>
    <b v="0"/>
    <x v="0"/>
    <x v="0"/>
    <x v="0"/>
  </r>
  <r>
    <n v="98"/>
    <x v="98"/>
    <s v="Seamless transitional portal"/>
    <n v="97800"/>
    <n v="32951"/>
    <n v="34"/>
    <x v="0"/>
    <n v="1220"/>
    <n v="27.01"/>
    <x v="2"/>
    <s v="AUD"/>
    <n v="1437973200"/>
    <n v="1438318800"/>
    <b v="0"/>
    <b v="0"/>
    <x v="11"/>
    <x v="6"/>
    <x v="11"/>
  </r>
  <r>
    <n v="99"/>
    <x v="99"/>
    <s v="Fully-configurable motivating approach"/>
    <n v="7600"/>
    <n v="14951"/>
    <n v="197"/>
    <x v="1"/>
    <n v="164"/>
    <n v="91.16"/>
    <x v="1"/>
    <s v="USD"/>
    <n v="1416895200"/>
    <n v="1419400800"/>
    <b v="0"/>
    <b v="0"/>
    <x v="3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x v="101"/>
    <s v="Reduced heuristic moratorium"/>
    <n v="900"/>
    <n v="9193"/>
    <n v="1021"/>
    <x v="1"/>
    <n v="164"/>
    <n v="56.05"/>
    <x v="1"/>
    <s v="USD"/>
    <n v="1424498400"/>
    <n v="1425103200"/>
    <b v="0"/>
    <b v="1"/>
    <x v="5"/>
    <x v="1"/>
    <x v="5"/>
  </r>
  <r>
    <n v="102"/>
    <x v="102"/>
    <s v="Front-line web-enabled model"/>
    <n v="3700"/>
    <n v="10422"/>
    <n v="282"/>
    <x v="1"/>
    <n v="336"/>
    <n v="31.02"/>
    <x v="1"/>
    <s v="USD"/>
    <n v="1526274000"/>
    <n v="1526878800"/>
    <b v="0"/>
    <b v="1"/>
    <x v="8"/>
    <x v="2"/>
    <x v="8"/>
  </r>
  <r>
    <n v="103"/>
    <x v="103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x v="5"/>
    <x v="1"/>
    <x v="5"/>
  </r>
  <r>
    <n v="104"/>
    <x v="104"/>
    <s v="Self-enabling grid-enabled initiative"/>
    <n v="119200"/>
    <n v="170623"/>
    <n v="143"/>
    <x v="1"/>
    <n v="1917"/>
    <n v="89.01"/>
    <x v="1"/>
    <s v="USD"/>
    <n v="1495515600"/>
    <n v="1495602000"/>
    <b v="0"/>
    <b v="0"/>
    <x v="7"/>
    <x v="1"/>
    <x v="7"/>
  </r>
  <r>
    <n v="105"/>
    <x v="105"/>
    <s v="Total fresh-thinking system engine"/>
    <n v="6800"/>
    <n v="9829"/>
    <n v="145"/>
    <x v="1"/>
    <n v="95"/>
    <n v="103.46"/>
    <x v="1"/>
    <s v="USD"/>
    <n v="1364878800"/>
    <n v="1366434000"/>
    <b v="0"/>
    <b v="0"/>
    <x v="2"/>
    <x v="2"/>
    <x v="2"/>
  </r>
  <r>
    <n v="106"/>
    <x v="106"/>
    <s v="Ameliorated clear-thinking circuit"/>
    <n v="3900"/>
    <n v="14006"/>
    <n v="359"/>
    <x v="1"/>
    <n v="147"/>
    <n v="95.28"/>
    <x v="1"/>
    <s v="USD"/>
    <n v="1567918800"/>
    <n v="1568350800"/>
    <b v="0"/>
    <b v="0"/>
    <x v="3"/>
    <x v="3"/>
    <x v="3"/>
  </r>
  <r>
    <n v="107"/>
    <x v="107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x v="3"/>
    <x v="3"/>
    <x v="3"/>
  </r>
  <r>
    <n v="108"/>
    <x v="108"/>
    <s v="Universal encompassing implementation"/>
    <n v="1500"/>
    <n v="8929"/>
    <n v="595"/>
    <x v="1"/>
    <n v="83"/>
    <n v="107.58"/>
    <x v="1"/>
    <s v="USD"/>
    <n v="1333688400"/>
    <n v="1336885200"/>
    <b v="0"/>
    <b v="0"/>
    <x v="4"/>
    <x v="4"/>
    <x v="4"/>
  </r>
  <r>
    <n v="109"/>
    <x v="109"/>
    <s v="Object-based client-server application"/>
    <n v="5200"/>
    <n v="3079"/>
    <n v="59"/>
    <x v="0"/>
    <n v="60"/>
    <n v="51.32"/>
    <x v="1"/>
    <s v="USD"/>
    <n v="1389506400"/>
    <n v="1389679200"/>
    <b v="0"/>
    <b v="0"/>
    <x v="19"/>
    <x v="4"/>
    <x v="19"/>
  </r>
  <r>
    <n v="110"/>
    <x v="110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x v="0"/>
    <x v="0"/>
    <x v="0"/>
  </r>
  <r>
    <n v="111"/>
    <x v="111"/>
    <s v="Re-engineered user-facing approach"/>
    <n v="61400"/>
    <n v="73653"/>
    <n v="120"/>
    <x v="1"/>
    <n v="676"/>
    <n v="108.95"/>
    <x v="1"/>
    <s v="USD"/>
    <n v="1348290000"/>
    <n v="1348808400"/>
    <b v="0"/>
    <b v="0"/>
    <x v="15"/>
    <x v="5"/>
    <x v="15"/>
  </r>
  <r>
    <n v="112"/>
    <x v="112"/>
    <s v="Re-engineered client-driven hub"/>
    <n v="4700"/>
    <n v="12635"/>
    <n v="269"/>
    <x v="1"/>
    <n v="361"/>
    <n v="35"/>
    <x v="2"/>
    <s v="AUD"/>
    <n v="1408856400"/>
    <n v="1410152400"/>
    <b v="0"/>
    <b v="0"/>
    <x v="2"/>
    <x v="2"/>
    <x v="2"/>
  </r>
  <r>
    <n v="113"/>
    <x v="113"/>
    <s v="User-friendly tertiary array"/>
    <n v="3300"/>
    <n v="12437"/>
    <n v="377"/>
    <x v="1"/>
    <n v="131"/>
    <n v="94.94"/>
    <x v="1"/>
    <s v="USD"/>
    <n v="1505192400"/>
    <n v="1505797200"/>
    <b v="0"/>
    <b v="0"/>
    <x v="0"/>
    <x v="0"/>
    <x v="0"/>
  </r>
  <r>
    <n v="114"/>
    <x v="114"/>
    <s v="Robust heuristic encoding"/>
    <n v="1900"/>
    <n v="13816"/>
    <n v="727"/>
    <x v="1"/>
    <n v="126"/>
    <n v="109.65"/>
    <x v="1"/>
    <s v="USD"/>
    <n v="1554786000"/>
    <n v="1554872400"/>
    <b v="0"/>
    <b v="1"/>
    <x v="8"/>
    <x v="2"/>
    <x v="8"/>
  </r>
  <r>
    <n v="115"/>
    <x v="115"/>
    <s v="Team-oriented clear-thinking capacity"/>
    <n v="166700"/>
    <n v="145382"/>
    <n v="87"/>
    <x v="0"/>
    <n v="3304"/>
    <n v="44"/>
    <x v="6"/>
    <s v="EUR"/>
    <n v="1510898400"/>
    <n v="1513922400"/>
    <b v="0"/>
    <b v="0"/>
    <x v="13"/>
    <x v="5"/>
    <x v="13"/>
  </r>
  <r>
    <n v="116"/>
    <x v="116"/>
    <s v="De-engineered motivating standardization"/>
    <n v="7200"/>
    <n v="6336"/>
    <n v="88"/>
    <x v="0"/>
    <n v="73"/>
    <n v="86.79"/>
    <x v="1"/>
    <s v="USD"/>
    <n v="1442552400"/>
    <n v="1442638800"/>
    <b v="0"/>
    <b v="0"/>
    <x v="3"/>
    <x v="3"/>
    <x v="3"/>
  </r>
  <r>
    <n v="117"/>
    <x v="117"/>
    <s v="Business-focused 24hour groupware"/>
    <n v="4900"/>
    <n v="8523"/>
    <n v="174"/>
    <x v="1"/>
    <n v="275"/>
    <n v="30.99"/>
    <x v="1"/>
    <s v="USD"/>
    <n v="1316667600"/>
    <n v="1317186000"/>
    <b v="0"/>
    <b v="0"/>
    <x v="19"/>
    <x v="4"/>
    <x v="19"/>
  </r>
  <r>
    <n v="118"/>
    <x v="118"/>
    <s v="Organic next generation protocol"/>
    <n v="5400"/>
    <n v="6351"/>
    <n v="118"/>
    <x v="1"/>
    <n v="67"/>
    <n v="94.79"/>
    <x v="1"/>
    <s v="USD"/>
    <n v="1390716000"/>
    <n v="1391234400"/>
    <b v="0"/>
    <b v="0"/>
    <x v="14"/>
    <x v="7"/>
    <x v="14"/>
  </r>
  <r>
    <n v="119"/>
    <x v="119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x v="4"/>
    <x v="4"/>
    <x v="4"/>
  </r>
  <r>
    <n v="120"/>
    <x v="120"/>
    <s v="Synchronized regional synergy"/>
    <n v="75100"/>
    <n v="112272"/>
    <n v="149"/>
    <x v="1"/>
    <n v="1782"/>
    <n v="63"/>
    <x v="1"/>
    <s v="USD"/>
    <n v="1429246800"/>
    <n v="1429592400"/>
    <b v="0"/>
    <b v="1"/>
    <x v="20"/>
    <x v="6"/>
    <x v="20"/>
  </r>
  <r>
    <n v="121"/>
    <x v="121"/>
    <s v="Multi-lateral homogeneous success"/>
    <n v="45300"/>
    <n v="99361"/>
    <n v="219"/>
    <x v="1"/>
    <n v="903"/>
    <n v="110.03"/>
    <x v="1"/>
    <s v="USD"/>
    <n v="1412485200"/>
    <n v="1413608400"/>
    <b v="0"/>
    <b v="0"/>
    <x v="11"/>
    <x v="6"/>
    <x v="11"/>
  </r>
  <r>
    <n v="122"/>
    <x v="122"/>
    <s v="Seamless zero-defect solution"/>
    <n v="136800"/>
    <n v="88055"/>
    <n v="64"/>
    <x v="0"/>
    <n v="3387"/>
    <n v="26"/>
    <x v="1"/>
    <s v="USD"/>
    <n v="1417068000"/>
    <n v="1419400800"/>
    <b v="0"/>
    <b v="0"/>
    <x v="13"/>
    <x v="5"/>
    <x v="13"/>
  </r>
  <r>
    <n v="123"/>
    <x v="123"/>
    <s v="Enhanced scalable concept"/>
    <n v="177700"/>
    <n v="33092"/>
    <n v="19"/>
    <x v="0"/>
    <n v="662"/>
    <n v="49.99"/>
    <x v="0"/>
    <s v="CAD"/>
    <n v="1448344800"/>
    <n v="1448604000"/>
    <b v="1"/>
    <b v="0"/>
    <x v="3"/>
    <x v="3"/>
    <x v="3"/>
  </r>
  <r>
    <n v="124"/>
    <x v="124"/>
    <s v="Polarized uniform software"/>
    <n v="2600"/>
    <n v="9562"/>
    <n v="368"/>
    <x v="1"/>
    <n v="94"/>
    <n v="101.72"/>
    <x v="6"/>
    <s v="EUR"/>
    <n v="1557723600"/>
    <n v="1562302800"/>
    <b v="0"/>
    <b v="0"/>
    <x v="14"/>
    <x v="7"/>
    <x v="14"/>
  </r>
  <r>
    <n v="125"/>
    <x v="125"/>
    <s v="Stand-alone web-enabled moderator"/>
    <n v="5300"/>
    <n v="8475"/>
    <n v="160"/>
    <x v="1"/>
    <n v="180"/>
    <n v="47.08"/>
    <x v="1"/>
    <s v="USD"/>
    <n v="1537333200"/>
    <n v="1537678800"/>
    <b v="0"/>
    <b v="0"/>
    <x v="3"/>
    <x v="3"/>
    <x v="3"/>
  </r>
  <r>
    <n v="126"/>
    <x v="126"/>
    <s v="Proactive methodical benchmark"/>
    <n v="180200"/>
    <n v="69617"/>
    <n v="39"/>
    <x v="0"/>
    <n v="774"/>
    <n v="89.94"/>
    <x v="1"/>
    <s v="USD"/>
    <n v="1471150800"/>
    <n v="1473570000"/>
    <b v="0"/>
    <b v="1"/>
    <x v="3"/>
    <x v="3"/>
    <x v="3"/>
  </r>
  <r>
    <n v="127"/>
    <x v="127"/>
    <s v="Team-oriented 6thgeneration matrix"/>
    <n v="103200"/>
    <n v="53067"/>
    <n v="51"/>
    <x v="0"/>
    <n v="672"/>
    <n v="78.97"/>
    <x v="0"/>
    <s v="CAD"/>
    <n v="1273640400"/>
    <n v="1273899600"/>
    <b v="0"/>
    <b v="0"/>
    <x v="3"/>
    <x v="3"/>
    <x v="3"/>
  </r>
  <r>
    <n v="128"/>
    <x v="128"/>
    <s v="Phased human-resource core"/>
    <n v="70600"/>
    <n v="42596"/>
    <n v="60"/>
    <x v="3"/>
    <n v="532"/>
    <n v="80.069999999999993"/>
    <x v="1"/>
    <s v="USD"/>
    <n v="1282885200"/>
    <n v="1284008400"/>
    <b v="0"/>
    <b v="0"/>
    <x v="1"/>
    <x v="1"/>
    <x v="1"/>
  </r>
  <r>
    <n v="129"/>
    <x v="129"/>
    <s v="Mandatory tertiary implementation"/>
    <n v="148500"/>
    <n v="4756"/>
    <n v="3"/>
    <x v="3"/>
    <n v="55"/>
    <n v="86.47"/>
    <x v="2"/>
    <s v="AUD"/>
    <n v="1422943200"/>
    <n v="1425103200"/>
    <b v="0"/>
    <b v="0"/>
    <x v="0"/>
    <x v="0"/>
    <x v="0"/>
  </r>
  <r>
    <n v="130"/>
    <x v="130"/>
    <s v="Secured directional encryption"/>
    <n v="9600"/>
    <n v="14925"/>
    <n v="155"/>
    <x v="1"/>
    <n v="533"/>
    <n v="28"/>
    <x v="3"/>
    <s v="DKK"/>
    <n v="1319605200"/>
    <n v="1320991200"/>
    <b v="0"/>
    <b v="0"/>
    <x v="6"/>
    <x v="4"/>
    <x v="6"/>
  </r>
  <r>
    <n v="131"/>
    <x v="131"/>
    <s v="Distributed 5thgeneration implementation"/>
    <n v="164700"/>
    <n v="166116"/>
    <n v="101"/>
    <x v="1"/>
    <n v="2443"/>
    <n v="68"/>
    <x v="4"/>
    <s v="GBP"/>
    <n v="1385704800"/>
    <n v="1386828000"/>
    <b v="0"/>
    <b v="0"/>
    <x v="2"/>
    <x v="2"/>
    <x v="2"/>
  </r>
  <r>
    <n v="132"/>
    <x v="132"/>
    <s v="Virtual static core"/>
    <n v="3300"/>
    <n v="3834"/>
    <n v="116"/>
    <x v="1"/>
    <n v="89"/>
    <n v="43.08"/>
    <x v="1"/>
    <s v="USD"/>
    <n v="1515736800"/>
    <n v="1517119200"/>
    <b v="0"/>
    <b v="1"/>
    <x v="3"/>
    <x v="3"/>
    <x v="3"/>
  </r>
  <r>
    <n v="133"/>
    <x v="133"/>
    <s v="Secured content-based product"/>
    <n v="4500"/>
    <n v="13985"/>
    <n v="311"/>
    <x v="1"/>
    <n v="159"/>
    <n v="87.96"/>
    <x v="1"/>
    <s v="USD"/>
    <n v="1313125200"/>
    <n v="1315026000"/>
    <b v="0"/>
    <b v="0"/>
    <x v="21"/>
    <x v="1"/>
    <x v="21"/>
  </r>
  <r>
    <n v="134"/>
    <x v="134"/>
    <s v="Secured executive concept"/>
    <n v="99500"/>
    <n v="89288"/>
    <n v="90"/>
    <x v="0"/>
    <n v="940"/>
    <n v="94.99"/>
    <x v="5"/>
    <s v="CHF"/>
    <n v="1308459600"/>
    <n v="1312693200"/>
    <b v="0"/>
    <b v="1"/>
    <x v="4"/>
    <x v="4"/>
    <x v="4"/>
  </r>
  <r>
    <n v="135"/>
    <x v="135"/>
    <s v="Balanced zero-defect software"/>
    <n v="7700"/>
    <n v="5488"/>
    <n v="71"/>
    <x v="0"/>
    <n v="117"/>
    <n v="46.91"/>
    <x v="1"/>
    <s v="USD"/>
    <n v="1362636000"/>
    <n v="1363064400"/>
    <b v="0"/>
    <b v="1"/>
    <x v="3"/>
    <x v="3"/>
    <x v="3"/>
  </r>
  <r>
    <n v="136"/>
    <x v="136"/>
    <s v="Distributed context-sensitive flexibility"/>
    <n v="82800"/>
    <n v="2721"/>
    <n v="3"/>
    <x v="3"/>
    <n v="58"/>
    <n v="46.91"/>
    <x v="1"/>
    <s v="USD"/>
    <n v="1402117200"/>
    <n v="1403154000"/>
    <b v="0"/>
    <b v="1"/>
    <x v="6"/>
    <x v="4"/>
    <x v="6"/>
  </r>
  <r>
    <n v="137"/>
    <x v="137"/>
    <s v="Down-sized disintermediate support"/>
    <n v="1800"/>
    <n v="4712"/>
    <n v="262"/>
    <x v="1"/>
    <n v="50"/>
    <n v="94.24"/>
    <x v="1"/>
    <s v="USD"/>
    <n v="1286341200"/>
    <n v="1286859600"/>
    <b v="0"/>
    <b v="0"/>
    <x v="9"/>
    <x v="5"/>
    <x v="9"/>
  </r>
  <r>
    <n v="138"/>
    <x v="138"/>
    <s v="Stand-alone mission-critical moratorium"/>
    <n v="9600"/>
    <n v="9216"/>
    <n v="96"/>
    <x v="0"/>
    <n v="115"/>
    <n v="80.14"/>
    <x v="1"/>
    <s v="USD"/>
    <n v="1348808400"/>
    <n v="1349326800"/>
    <b v="0"/>
    <b v="0"/>
    <x v="20"/>
    <x v="6"/>
    <x v="20"/>
  </r>
  <r>
    <n v="139"/>
    <x v="139"/>
    <s v="Down-sized empowering protocol"/>
    <n v="92100"/>
    <n v="19246"/>
    <n v="21"/>
    <x v="0"/>
    <n v="326"/>
    <n v="59.04"/>
    <x v="1"/>
    <s v="USD"/>
    <n v="1429592400"/>
    <n v="1430974800"/>
    <b v="0"/>
    <b v="1"/>
    <x v="8"/>
    <x v="2"/>
    <x v="8"/>
  </r>
  <r>
    <n v="140"/>
    <x v="140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x v="4"/>
    <x v="4"/>
    <x v="4"/>
  </r>
  <r>
    <n v="141"/>
    <x v="141"/>
    <s v="Distributed motivating algorithm"/>
    <n v="64300"/>
    <n v="65323"/>
    <n v="102"/>
    <x v="1"/>
    <n v="1071"/>
    <n v="60.99"/>
    <x v="1"/>
    <s v="USD"/>
    <n v="1434085200"/>
    <n v="1434603600"/>
    <b v="0"/>
    <b v="0"/>
    <x v="2"/>
    <x v="2"/>
    <x v="2"/>
  </r>
  <r>
    <n v="142"/>
    <x v="142"/>
    <s v="Expanded solution-oriented benchmark"/>
    <n v="5000"/>
    <n v="11502"/>
    <n v="230"/>
    <x v="1"/>
    <n v="117"/>
    <n v="98.31"/>
    <x v="1"/>
    <s v="USD"/>
    <n v="1333688400"/>
    <n v="1337230800"/>
    <b v="0"/>
    <b v="0"/>
    <x v="2"/>
    <x v="2"/>
    <x v="2"/>
  </r>
  <r>
    <n v="143"/>
    <x v="143"/>
    <s v="Implemented discrete secured line"/>
    <n v="5400"/>
    <n v="7322"/>
    <n v="136"/>
    <x v="1"/>
    <n v="70"/>
    <n v="104.6"/>
    <x v="1"/>
    <s v="USD"/>
    <n v="1277701200"/>
    <n v="1279429200"/>
    <b v="0"/>
    <b v="0"/>
    <x v="7"/>
    <x v="1"/>
    <x v="7"/>
  </r>
  <r>
    <n v="144"/>
    <x v="144"/>
    <s v="Multi-lateral actuating installation"/>
    <n v="9000"/>
    <n v="11619"/>
    <n v="129"/>
    <x v="1"/>
    <n v="135"/>
    <n v="86.07"/>
    <x v="1"/>
    <s v="USD"/>
    <n v="1560747600"/>
    <n v="1561438800"/>
    <b v="0"/>
    <b v="0"/>
    <x v="3"/>
    <x v="3"/>
    <x v="3"/>
  </r>
  <r>
    <n v="145"/>
    <x v="145"/>
    <s v="Secured reciprocal array"/>
    <n v="25000"/>
    <n v="59128"/>
    <n v="237"/>
    <x v="1"/>
    <n v="768"/>
    <n v="76.989999999999995"/>
    <x v="5"/>
    <s v="CHF"/>
    <n v="1410066000"/>
    <n v="1410498000"/>
    <b v="0"/>
    <b v="0"/>
    <x v="8"/>
    <x v="2"/>
    <x v="8"/>
  </r>
  <r>
    <n v="146"/>
    <x v="146"/>
    <s v="Optional bandwidth-monitored middleware"/>
    <n v="8800"/>
    <n v="1518"/>
    <n v="17"/>
    <x v="3"/>
    <n v="51"/>
    <n v="29.76"/>
    <x v="1"/>
    <s v="USD"/>
    <n v="1320732000"/>
    <n v="1322460000"/>
    <b v="0"/>
    <b v="0"/>
    <x v="3"/>
    <x v="3"/>
    <x v="3"/>
  </r>
  <r>
    <n v="147"/>
    <x v="147"/>
    <s v="Upgradable upward-trending workforce"/>
    <n v="8300"/>
    <n v="9337"/>
    <n v="112"/>
    <x v="1"/>
    <n v="199"/>
    <n v="46.92"/>
    <x v="1"/>
    <s v="USD"/>
    <n v="1465794000"/>
    <n v="1466312400"/>
    <b v="0"/>
    <b v="1"/>
    <x v="3"/>
    <x v="3"/>
    <x v="3"/>
  </r>
  <r>
    <n v="148"/>
    <x v="148"/>
    <s v="Upgradable hybrid capability"/>
    <n v="9300"/>
    <n v="11255"/>
    <n v="121"/>
    <x v="1"/>
    <n v="107"/>
    <n v="105.19"/>
    <x v="1"/>
    <s v="USD"/>
    <n v="1500958800"/>
    <n v="1501736400"/>
    <b v="0"/>
    <b v="0"/>
    <x v="8"/>
    <x v="2"/>
    <x v="8"/>
  </r>
  <r>
    <n v="149"/>
    <x v="149"/>
    <s v="Managed fresh-thinking flexibility"/>
    <n v="6200"/>
    <n v="13632"/>
    <n v="220"/>
    <x v="1"/>
    <n v="195"/>
    <n v="69.91"/>
    <x v="1"/>
    <s v="USD"/>
    <n v="1357020000"/>
    <n v="1361512800"/>
    <b v="0"/>
    <b v="0"/>
    <x v="7"/>
    <x v="1"/>
    <x v="7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x v="151"/>
    <s v="Customizable intermediate extranet"/>
    <n v="137200"/>
    <n v="88037"/>
    <n v="64"/>
    <x v="0"/>
    <n v="1467"/>
    <n v="60.01"/>
    <x v="1"/>
    <s v="USD"/>
    <n v="1402290000"/>
    <n v="1406696400"/>
    <b v="0"/>
    <b v="0"/>
    <x v="5"/>
    <x v="1"/>
    <x v="5"/>
  </r>
  <r>
    <n v="152"/>
    <x v="152"/>
    <s v="User-centric fault-tolerant task-force"/>
    <n v="41500"/>
    <n v="175573"/>
    <n v="423"/>
    <x v="1"/>
    <n v="3376"/>
    <n v="52.01"/>
    <x v="1"/>
    <s v="USD"/>
    <n v="1487311200"/>
    <n v="1487916000"/>
    <b v="0"/>
    <b v="0"/>
    <x v="7"/>
    <x v="1"/>
    <x v="7"/>
  </r>
  <r>
    <n v="153"/>
    <x v="153"/>
    <s v="Multi-tiered radical definition"/>
    <n v="189400"/>
    <n v="176112"/>
    <n v="93"/>
    <x v="0"/>
    <n v="5681"/>
    <n v="31"/>
    <x v="1"/>
    <s v="USD"/>
    <n v="1350622800"/>
    <n v="1351141200"/>
    <b v="0"/>
    <b v="0"/>
    <x v="3"/>
    <x v="3"/>
    <x v="3"/>
  </r>
  <r>
    <n v="154"/>
    <x v="154"/>
    <s v="Devolved foreground benchmark"/>
    <n v="171300"/>
    <n v="100650"/>
    <n v="59"/>
    <x v="0"/>
    <n v="1059"/>
    <n v="95.04"/>
    <x v="1"/>
    <s v="USD"/>
    <n v="1463029200"/>
    <n v="1465016400"/>
    <b v="0"/>
    <b v="1"/>
    <x v="7"/>
    <x v="1"/>
    <x v="7"/>
  </r>
  <r>
    <n v="155"/>
    <x v="155"/>
    <s v="Distributed eco-centric methodology"/>
    <n v="139500"/>
    <n v="90706"/>
    <n v="65"/>
    <x v="0"/>
    <n v="1194"/>
    <n v="75.97"/>
    <x v="1"/>
    <s v="USD"/>
    <n v="1269493200"/>
    <n v="1270789200"/>
    <b v="0"/>
    <b v="0"/>
    <x v="3"/>
    <x v="3"/>
    <x v="3"/>
  </r>
  <r>
    <n v="156"/>
    <x v="156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x v="1"/>
    <x v="1"/>
    <x v="1"/>
  </r>
  <r>
    <n v="157"/>
    <x v="157"/>
    <s v="User-friendly reciprocal initiative"/>
    <n v="4200"/>
    <n v="2212"/>
    <n v="53"/>
    <x v="0"/>
    <n v="30"/>
    <n v="73.73"/>
    <x v="2"/>
    <s v="AUD"/>
    <n v="1388383200"/>
    <n v="1389420000"/>
    <b v="0"/>
    <b v="0"/>
    <x v="14"/>
    <x v="7"/>
    <x v="14"/>
  </r>
  <r>
    <n v="158"/>
    <x v="158"/>
    <s v="Ergonomic fresh-thinking installation"/>
    <n v="2100"/>
    <n v="4640"/>
    <n v="221"/>
    <x v="1"/>
    <n v="41"/>
    <n v="113.17"/>
    <x v="1"/>
    <s v="USD"/>
    <n v="1449554400"/>
    <n v="1449640800"/>
    <b v="0"/>
    <b v="0"/>
    <x v="1"/>
    <x v="1"/>
    <x v="1"/>
  </r>
  <r>
    <n v="159"/>
    <x v="159"/>
    <s v="Robust explicit hardware"/>
    <n v="191200"/>
    <n v="191222"/>
    <n v="100"/>
    <x v="1"/>
    <n v="1821"/>
    <n v="105.01"/>
    <x v="1"/>
    <s v="USD"/>
    <n v="1553662800"/>
    <n v="1555218000"/>
    <b v="0"/>
    <b v="1"/>
    <x v="3"/>
    <x v="3"/>
    <x v="3"/>
  </r>
  <r>
    <n v="160"/>
    <x v="160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x v="8"/>
    <x v="2"/>
    <x v="8"/>
  </r>
  <r>
    <n v="161"/>
    <x v="161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x v="2"/>
    <x v="2"/>
    <x v="2"/>
  </r>
  <r>
    <n v="162"/>
    <x v="162"/>
    <s v="Extended bottom-line open architecture"/>
    <n v="6100"/>
    <n v="9134"/>
    <n v="150"/>
    <x v="1"/>
    <n v="157"/>
    <n v="58.18"/>
    <x v="5"/>
    <s v="CHF"/>
    <n v="1544248800"/>
    <n v="1546840800"/>
    <b v="0"/>
    <b v="0"/>
    <x v="1"/>
    <x v="1"/>
    <x v="1"/>
  </r>
  <r>
    <n v="163"/>
    <x v="163"/>
    <s v="Extended reciprocal circuit"/>
    <n v="3500"/>
    <n v="8864"/>
    <n v="253"/>
    <x v="1"/>
    <n v="246"/>
    <n v="36.03"/>
    <x v="1"/>
    <s v="USD"/>
    <n v="1508475600"/>
    <n v="1512712800"/>
    <b v="0"/>
    <b v="1"/>
    <x v="14"/>
    <x v="7"/>
    <x v="14"/>
  </r>
  <r>
    <n v="164"/>
    <x v="164"/>
    <s v="Polarized human-resource protocol"/>
    <n v="150500"/>
    <n v="150755"/>
    <n v="100"/>
    <x v="1"/>
    <n v="1396"/>
    <n v="107.99"/>
    <x v="1"/>
    <s v="USD"/>
    <n v="1507438800"/>
    <n v="1507525200"/>
    <b v="0"/>
    <b v="0"/>
    <x v="3"/>
    <x v="3"/>
    <x v="3"/>
  </r>
  <r>
    <n v="165"/>
    <x v="165"/>
    <s v="Synergized radical product"/>
    <n v="90400"/>
    <n v="110279"/>
    <n v="122"/>
    <x v="1"/>
    <n v="2506"/>
    <n v="44.01"/>
    <x v="1"/>
    <s v="USD"/>
    <n v="1501563600"/>
    <n v="1504328400"/>
    <b v="0"/>
    <b v="0"/>
    <x v="2"/>
    <x v="2"/>
    <x v="2"/>
  </r>
  <r>
    <n v="166"/>
    <x v="166"/>
    <s v="Robust heuristic artificial intelligence"/>
    <n v="9800"/>
    <n v="13439"/>
    <n v="137"/>
    <x v="1"/>
    <n v="244"/>
    <n v="55.08"/>
    <x v="1"/>
    <s v="USD"/>
    <n v="1292997600"/>
    <n v="1293343200"/>
    <b v="0"/>
    <b v="0"/>
    <x v="14"/>
    <x v="7"/>
    <x v="14"/>
  </r>
  <r>
    <n v="167"/>
    <x v="167"/>
    <s v="Robust content-based emulation"/>
    <n v="2600"/>
    <n v="10804"/>
    <n v="416"/>
    <x v="1"/>
    <n v="146"/>
    <n v="74"/>
    <x v="2"/>
    <s v="AUD"/>
    <n v="1370840400"/>
    <n v="1371704400"/>
    <b v="0"/>
    <b v="0"/>
    <x v="3"/>
    <x v="3"/>
    <x v="3"/>
  </r>
  <r>
    <n v="168"/>
    <x v="168"/>
    <s v="Ergonomic uniform open system"/>
    <n v="128100"/>
    <n v="40107"/>
    <n v="31"/>
    <x v="0"/>
    <n v="955"/>
    <n v="42"/>
    <x v="3"/>
    <s v="DKK"/>
    <n v="1550815200"/>
    <n v="1552798800"/>
    <b v="0"/>
    <b v="1"/>
    <x v="7"/>
    <x v="1"/>
    <x v="7"/>
  </r>
  <r>
    <n v="169"/>
    <x v="169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x v="12"/>
    <x v="4"/>
    <x v="12"/>
  </r>
  <r>
    <n v="170"/>
    <x v="170"/>
    <s v="Mandatory mobile product"/>
    <n v="188100"/>
    <n v="5528"/>
    <n v="3"/>
    <x v="0"/>
    <n v="67"/>
    <n v="82.51"/>
    <x v="1"/>
    <s v="USD"/>
    <n v="1501736400"/>
    <n v="1502341200"/>
    <b v="0"/>
    <b v="0"/>
    <x v="7"/>
    <x v="1"/>
    <x v="7"/>
  </r>
  <r>
    <n v="171"/>
    <x v="171"/>
    <s v="Public-key 3rdgeneration budgetary management"/>
    <n v="4900"/>
    <n v="521"/>
    <n v="11"/>
    <x v="0"/>
    <n v="5"/>
    <n v="104.2"/>
    <x v="1"/>
    <s v="USD"/>
    <n v="1395291600"/>
    <n v="1397192400"/>
    <b v="0"/>
    <b v="0"/>
    <x v="18"/>
    <x v="5"/>
    <x v="18"/>
  </r>
  <r>
    <n v="172"/>
    <x v="172"/>
    <s v="Centralized national firmware"/>
    <n v="800"/>
    <n v="663"/>
    <n v="83"/>
    <x v="0"/>
    <n v="26"/>
    <n v="25.5"/>
    <x v="1"/>
    <s v="USD"/>
    <n v="1405746000"/>
    <n v="1407042000"/>
    <b v="0"/>
    <b v="1"/>
    <x v="4"/>
    <x v="4"/>
    <x v="4"/>
  </r>
  <r>
    <n v="173"/>
    <x v="173"/>
    <s v="Cross-group 4thgeneration middleware"/>
    <n v="96700"/>
    <n v="157635"/>
    <n v="163"/>
    <x v="1"/>
    <n v="1561"/>
    <n v="100.98"/>
    <x v="1"/>
    <s v="USD"/>
    <n v="1368853200"/>
    <n v="1369371600"/>
    <b v="0"/>
    <b v="0"/>
    <x v="3"/>
    <x v="3"/>
    <x v="3"/>
  </r>
  <r>
    <n v="174"/>
    <x v="174"/>
    <s v="Pre-emptive scalable access"/>
    <n v="600"/>
    <n v="5368"/>
    <n v="895"/>
    <x v="1"/>
    <n v="48"/>
    <n v="111.83"/>
    <x v="1"/>
    <s v="USD"/>
    <n v="1444021200"/>
    <n v="1444107600"/>
    <b v="0"/>
    <b v="1"/>
    <x v="8"/>
    <x v="2"/>
    <x v="8"/>
  </r>
  <r>
    <n v="175"/>
    <x v="175"/>
    <s v="Sharable intangible migration"/>
    <n v="181200"/>
    <n v="47459"/>
    <n v="26"/>
    <x v="0"/>
    <n v="1130"/>
    <n v="42"/>
    <x v="1"/>
    <s v="USD"/>
    <n v="1472619600"/>
    <n v="1474261200"/>
    <b v="0"/>
    <b v="0"/>
    <x v="3"/>
    <x v="3"/>
    <x v="3"/>
  </r>
  <r>
    <n v="176"/>
    <x v="176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x v="3"/>
    <x v="3"/>
    <x v="3"/>
  </r>
  <r>
    <n v="177"/>
    <x v="177"/>
    <s v="Digitized solution-oriented product"/>
    <n v="38800"/>
    <n v="161593"/>
    <n v="416"/>
    <x v="1"/>
    <n v="2739"/>
    <n v="59"/>
    <x v="1"/>
    <s v="USD"/>
    <n v="1289800800"/>
    <n v="1291960800"/>
    <b v="0"/>
    <b v="0"/>
    <x v="3"/>
    <x v="3"/>
    <x v="3"/>
  </r>
  <r>
    <n v="178"/>
    <x v="178"/>
    <s v="Triple-buffered cohesive structure"/>
    <n v="7200"/>
    <n v="6927"/>
    <n v="96"/>
    <x v="0"/>
    <n v="210"/>
    <n v="32.99"/>
    <x v="1"/>
    <s v="USD"/>
    <n v="1505970000"/>
    <n v="1506747600"/>
    <b v="0"/>
    <b v="0"/>
    <x v="0"/>
    <x v="0"/>
    <x v="0"/>
  </r>
  <r>
    <n v="179"/>
    <x v="179"/>
    <s v="Realigned human-resource orchestration"/>
    <n v="44500"/>
    <n v="159185"/>
    <n v="358"/>
    <x v="1"/>
    <n v="3537"/>
    <n v="45.01"/>
    <x v="0"/>
    <s v="CAD"/>
    <n v="1363496400"/>
    <n v="1363582800"/>
    <b v="0"/>
    <b v="1"/>
    <x v="3"/>
    <x v="3"/>
    <x v="3"/>
  </r>
  <r>
    <n v="180"/>
    <x v="180"/>
    <s v="Optional clear-thinking software"/>
    <n v="56000"/>
    <n v="172736"/>
    <n v="308"/>
    <x v="1"/>
    <n v="2107"/>
    <n v="81.98"/>
    <x v="2"/>
    <s v="AUD"/>
    <n v="1269234000"/>
    <n v="1269666000"/>
    <b v="0"/>
    <b v="0"/>
    <x v="8"/>
    <x v="2"/>
    <x v="8"/>
  </r>
  <r>
    <n v="181"/>
    <x v="181"/>
    <s v="Centralized global approach"/>
    <n v="8600"/>
    <n v="5315"/>
    <n v="62"/>
    <x v="0"/>
    <n v="136"/>
    <n v="39.08"/>
    <x v="1"/>
    <s v="USD"/>
    <n v="1507093200"/>
    <n v="1508648400"/>
    <b v="0"/>
    <b v="0"/>
    <x v="2"/>
    <x v="2"/>
    <x v="2"/>
  </r>
  <r>
    <n v="182"/>
    <x v="182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x v="3"/>
    <x v="3"/>
    <x v="3"/>
  </r>
  <r>
    <n v="183"/>
    <x v="183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x v="1"/>
    <x v="1"/>
    <x v="1"/>
  </r>
  <r>
    <n v="184"/>
    <x v="184"/>
    <s v="Adaptive asynchronous emulation"/>
    <n v="3600"/>
    <n v="10550"/>
    <n v="293"/>
    <x v="1"/>
    <n v="340"/>
    <n v="31.03"/>
    <x v="1"/>
    <s v="USD"/>
    <n v="1556859600"/>
    <n v="1556946000"/>
    <b v="0"/>
    <b v="0"/>
    <x v="3"/>
    <x v="3"/>
    <x v="3"/>
  </r>
  <r>
    <n v="185"/>
    <x v="185"/>
    <s v="Innovative actuating conglomeration"/>
    <n v="1000"/>
    <n v="718"/>
    <n v="72"/>
    <x v="0"/>
    <n v="19"/>
    <n v="37.79"/>
    <x v="1"/>
    <s v="USD"/>
    <n v="1526187600"/>
    <n v="1527138000"/>
    <b v="0"/>
    <b v="0"/>
    <x v="19"/>
    <x v="4"/>
    <x v="19"/>
  </r>
  <r>
    <n v="186"/>
    <x v="186"/>
    <s v="Grass-roots foreground policy"/>
    <n v="88800"/>
    <n v="28358"/>
    <n v="32"/>
    <x v="0"/>
    <n v="886"/>
    <n v="32.01"/>
    <x v="1"/>
    <s v="USD"/>
    <n v="1400821200"/>
    <n v="1402117200"/>
    <b v="0"/>
    <b v="0"/>
    <x v="3"/>
    <x v="3"/>
    <x v="3"/>
  </r>
  <r>
    <n v="187"/>
    <x v="187"/>
    <s v="Horizontal transitional paradigm"/>
    <n v="60200"/>
    <n v="138384"/>
    <n v="230"/>
    <x v="1"/>
    <n v="1442"/>
    <n v="95.97"/>
    <x v="0"/>
    <s v="CAD"/>
    <n v="1361599200"/>
    <n v="1364014800"/>
    <b v="0"/>
    <b v="1"/>
    <x v="12"/>
    <x v="4"/>
    <x v="12"/>
  </r>
  <r>
    <n v="188"/>
    <x v="188"/>
    <s v="Networked didactic info-mediaries"/>
    <n v="8200"/>
    <n v="2625"/>
    <n v="32"/>
    <x v="0"/>
    <n v="35"/>
    <n v="75"/>
    <x v="6"/>
    <s v="EUR"/>
    <n v="1417500000"/>
    <n v="1417586400"/>
    <b v="0"/>
    <b v="0"/>
    <x v="3"/>
    <x v="3"/>
    <x v="3"/>
  </r>
  <r>
    <n v="189"/>
    <x v="189"/>
    <s v="Switchable contextually-based access"/>
    <n v="191300"/>
    <n v="45004"/>
    <n v="24"/>
    <x v="3"/>
    <n v="441"/>
    <n v="102.05"/>
    <x v="1"/>
    <s v="USD"/>
    <n v="1457071200"/>
    <n v="1457071200"/>
    <b v="0"/>
    <b v="0"/>
    <x v="3"/>
    <x v="3"/>
    <x v="3"/>
  </r>
  <r>
    <n v="190"/>
    <x v="190"/>
    <s v="Up-sized dynamic throughput"/>
    <n v="3700"/>
    <n v="2538"/>
    <n v="69"/>
    <x v="0"/>
    <n v="24"/>
    <n v="105.75"/>
    <x v="1"/>
    <s v="USD"/>
    <n v="1370322000"/>
    <n v="1370408400"/>
    <b v="0"/>
    <b v="1"/>
    <x v="3"/>
    <x v="3"/>
    <x v="3"/>
  </r>
  <r>
    <n v="191"/>
    <x v="191"/>
    <s v="Mandatory reciprocal superstructure"/>
    <n v="8400"/>
    <n v="3188"/>
    <n v="38"/>
    <x v="0"/>
    <n v="86"/>
    <n v="37.07"/>
    <x v="6"/>
    <s v="EUR"/>
    <n v="1552366800"/>
    <n v="1552626000"/>
    <b v="0"/>
    <b v="0"/>
    <x v="3"/>
    <x v="3"/>
    <x v="3"/>
  </r>
  <r>
    <n v="192"/>
    <x v="192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x v="1"/>
    <x v="1"/>
    <x v="1"/>
  </r>
  <r>
    <n v="193"/>
    <x v="193"/>
    <s v="Progressive discrete hub"/>
    <n v="6600"/>
    <n v="3012"/>
    <n v="46"/>
    <x v="0"/>
    <n v="65"/>
    <n v="46.34"/>
    <x v="1"/>
    <s v="USD"/>
    <n v="1523163600"/>
    <n v="1523509200"/>
    <b v="1"/>
    <b v="0"/>
    <x v="7"/>
    <x v="1"/>
    <x v="7"/>
  </r>
  <r>
    <n v="194"/>
    <x v="194"/>
    <s v="Assimilated multi-tasking archive"/>
    <n v="7100"/>
    <n v="8716"/>
    <n v="123"/>
    <x v="1"/>
    <n v="126"/>
    <n v="69.17"/>
    <x v="1"/>
    <s v="USD"/>
    <n v="1442206800"/>
    <n v="1443589200"/>
    <b v="0"/>
    <b v="0"/>
    <x v="16"/>
    <x v="1"/>
    <x v="16"/>
  </r>
  <r>
    <n v="195"/>
    <x v="195"/>
    <s v="Upgradable high-level solution"/>
    <n v="15800"/>
    <n v="57157"/>
    <n v="362"/>
    <x v="1"/>
    <n v="524"/>
    <n v="109.08"/>
    <x v="1"/>
    <s v="USD"/>
    <n v="1532840400"/>
    <n v="1533445200"/>
    <b v="0"/>
    <b v="0"/>
    <x v="5"/>
    <x v="1"/>
    <x v="5"/>
  </r>
  <r>
    <n v="196"/>
    <x v="196"/>
    <s v="Organic bandwidth-monitored frame"/>
    <n v="8200"/>
    <n v="5178"/>
    <n v="63"/>
    <x v="0"/>
    <n v="100"/>
    <n v="51.78"/>
    <x v="3"/>
    <s v="DKK"/>
    <n v="1472878800"/>
    <n v="1474520400"/>
    <b v="0"/>
    <b v="0"/>
    <x v="8"/>
    <x v="2"/>
    <x v="8"/>
  </r>
  <r>
    <n v="197"/>
    <x v="197"/>
    <s v="Business-focused logistical framework"/>
    <n v="54700"/>
    <n v="163118"/>
    <n v="298"/>
    <x v="1"/>
    <n v="1989"/>
    <n v="82.01"/>
    <x v="1"/>
    <s v="USD"/>
    <n v="1498194000"/>
    <n v="1499403600"/>
    <b v="0"/>
    <b v="0"/>
    <x v="6"/>
    <x v="4"/>
    <x v="6"/>
  </r>
  <r>
    <n v="198"/>
    <x v="198"/>
    <s v="Universal multi-state capability"/>
    <n v="63200"/>
    <n v="6041"/>
    <n v="10"/>
    <x v="0"/>
    <n v="168"/>
    <n v="35.96"/>
    <x v="1"/>
    <s v="USD"/>
    <n v="1281070800"/>
    <n v="1283576400"/>
    <b v="0"/>
    <b v="0"/>
    <x v="5"/>
    <x v="1"/>
    <x v="5"/>
  </r>
  <r>
    <n v="199"/>
    <x v="199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x v="1"/>
    <x v="1"/>
    <x v="1"/>
  </r>
  <r>
    <n v="200"/>
    <x v="200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x v="201"/>
    <s v="Cross-platform bi-directional workforce"/>
    <n v="2100"/>
    <n v="14305"/>
    <n v="681"/>
    <x v="1"/>
    <n v="157"/>
    <n v="91.11"/>
    <x v="1"/>
    <s v="USD"/>
    <n v="1406264400"/>
    <n v="1407819600"/>
    <b v="0"/>
    <b v="0"/>
    <x v="2"/>
    <x v="2"/>
    <x v="2"/>
  </r>
  <r>
    <n v="202"/>
    <x v="202"/>
    <s v="Upgradable scalable methodology"/>
    <n v="8300"/>
    <n v="6543"/>
    <n v="79"/>
    <x v="3"/>
    <n v="82"/>
    <n v="79.790000000000006"/>
    <x v="1"/>
    <s v="USD"/>
    <n v="1317531600"/>
    <n v="1317877200"/>
    <b v="0"/>
    <b v="0"/>
    <x v="0"/>
    <x v="0"/>
    <x v="0"/>
  </r>
  <r>
    <n v="203"/>
    <x v="203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x v="3"/>
    <x v="3"/>
    <x v="3"/>
  </r>
  <r>
    <n v="204"/>
    <x v="204"/>
    <s v="Mandatory multimedia leverage"/>
    <n v="75000"/>
    <n v="2529"/>
    <n v="3"/>
    <x v="0"/>
    <n v="40"/>
    <n v="63.23"/>
    <x v="1"/>
    <s v="USD"/>
    <n v="1301806800"/>
    <n v="1302670800"/>
    <b v="0"/>
    <b v="0"/>
    <x v="17"/>
    <x v="1"/>
    <x v="17"/>
  </r>
  <r>
    <n v="205"/>
    <x v="205"/>
    <s v="Focused analyzing circuit"/>
    <n v="1300"/>
    <n v="5614"/>
    <n v="432"/>
    <x v="1"/>
    <n v="80"/>
    <n v="70.180000000000007"/>
    <x v="1"/>
    <s v="USD"/>
    <n v="1539752400"/>
    <n v="1540789200"/>
    <b v="1"/>
    <b v="0"/>
    <x v="3"/>
    <x v="3"/>
    <x v="3"/>
  </r>
  <r>
    <n v="206"/>
    <x v="206"/>
    <s v="Fundamental grid-enabled strategy"/>
    <n v="9000"/>
    <n v="3496"/>
    <n v="39"/>
    <x v="3"/>
    <n v="57"/>
    <n v="61.33"/>
    <x v="1"/>
    <s v="USD"/>
    <n v="1267250400"/>
    <n v="1268028000"/>
    <b v="0"/>
    <b v="0"/>
    <x v="13"/>
    <x v="5"/>
    <x v="13"/>
  </r>
  <r>
    <n v="207"/>
    <x v="207"/>
    <s v="Digitized 5thgeneration knowledgebase"/>
    <n v="1000"/>
    <n v="4257"/>
    <n v="426"/>
    <x v="1"/>
    <n v="43"/>
    <n v="99"/>
    <x v="1"/>
    <s v="USD"/>
    <n v="1535432400"/>
    <n v="1537160400"/>
    <b v="0"/>
    <b v="1"/>
    <x v="1"/>
    <x v="1"/>
    <x v="1"/>
  </r>
  <r>
    <n v="208"/>
    <x v="208"/>
    <s v="Mandatory multi-tasking encryption"/>
    <n v="196900"/>
    <n v="199110"/>
    <n v="101"/>
    <x v="1"/>
    <n v="2053"/>
    <n v="96.98"/>
    <x v="1"/>
    <s v="USD"/>
    <n v="1510207200"/>
    <n v="1512280800"/>
    <b v="0"/>
    <b v="0"/>
    <x v="4"/>
    <x v="4"/>
    <x v="4"/>
  </r>
  <r>
    <n v="209"/>
    <x v="209"/>
    <s v="Distributed system-worthy application"/>
    <n v="194500"/>
    <n v="41212"/>
    <n v="21"/>
    <x v="2"/>
    <n v="808"/>
    <n v="51"/>
    <x v="2"/>
    <s v="AUD"/>
    <n v="1462510800"/>
    <n v="1463115600"/>
    <b v="0"/>
    <b v="0"/>
    <x v="4"/>
    <x v="4"/>
    <x v="4"/>
  </r>
  <r>
    <n v="210"/>
    <x v="210"/>
    <s v="Synergistic tertiary time-frame"/>
    <n v="9400"/>
    <n v="6338"/>
    <n v="67"/>
    <x v="0"/>
    <n v="226"/>
    <n v="28.04"/>
    <x v="3"/>
    <s v="DKK"/>
    <n v="1488520800"/>
    <n v="1490850000"/>
    <b v="0"/>
    <b v="0"/>
    <x v="22"/>
    <x v="4"/>
    <x v="22"/>
  </r>
  <r>
    <n v="211"/>
    <x v="211"/>
    <s v="Customer-focused impactful benchmark"/>
    <n v="104400"/>
    <n v="99100"/>
    <n v="95"/>
    <x v="0"/>
    <n v="1625"/>
    <n v="60.98"/>
    <x v="1"/>
    <s v="USD"/>
    <n v="1377579600"/>
    <n v="1379653200"/>
    <b v="0"/>
    <b v="0"/>
    <x v="3"/>
    <x v="3"/>
    <x v="3"/>
  </r>
  <r>
    <n v="212"/>
    <x v="212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x v="3"/>
    <x v="3"/>
    <x v="3"/>
  </r>
  <r>
    <n v="213"/>
    <x v="213"/>
    <s v="Face-to-face encompassing info-mediaries"/>
    <n v="87900"/>
    <n v="171549"/>
    <n v="195"/>
    <x v="1"/>
    <n v="4289"/>
    <n v="40"/>
    <x v="1"/>
    <s v="USD"/>
    <n v="1289019600"/>
    <n v="1289714400"/>
    <b v="0"/>
    <b v="1"/>
    <x v="7"/>
    <x v="1"/>
    <x v="7"/>
  </r>
  <r>
    <n v="214"/>
    <x v="214"/>
    <s v="Open-source fresh-thinking policy"/>
    <n v="1400"/>
    <n v="14324"/>
    <n v="1023"/>
    <x v="1"/>
    <n v="165"/>
    <n v="86.81"/>
    <x v="1"/>
    <s v="USD"/>
    <n v="1282194000"/>
    <n v="1282712400"/>
    <b v="0"/>
    <b v="0"/>
    <x v="1"/>
    <x v="1"/>
    <x v="1"/>
  </r>
  <r>
    <n v="215"/>
    <x v="215"/>
    <s v="Extended 24/7 implementation"/>
    <n v="156800"/>
    <n v="6024"/>
    <n v="4"/>
    <x v="0"/>
    <n v="143"/>
    <n v="42.13"/>
    <x v="1"/>
    <s v="USD"/>
    <n v="1550037600"/>
    <n v="1550210400"/>
    <b v="0"/>
    <b v="0"/>
    <x v="3"/>
    <x v="3"/>
    <x v="3"/>
  </r>
  <r>
    <n v="216"/>
    <x v="216"/>
    <s v="Organic dynamic algorithm"/>
    <n v="121700"/>
    <n v="188721"/>
    <n v="155"/>
    <x v="1"/>
    <n v="1815"/>
    <n v="103.98"/>
    <x v="1"/>
    <s v="USD"/>
    <n v="1321941600"/>
    <n v="1322114400"/>
    <b v="0"/>
    <b v="0"/>
    <x v="3"/>
    <x v="3"/>
    <x v="3"/>
  </r>
  <r>
    <n v="217"/>
    <x v="217"/>
    <s v="Organic multi-tasking focus group"/>
    <n v="129400"/>
    <n v="57911"/>
    <n v="45"/>
    <x v="0"/>
    <n v="934"/>
    <n v="62"/>
    <x v="1"/>
    <s v="USD"/>
    <n v="1556427600"/>
    <n v="1557205200"/>
    <b v="0"/>
    <b v="0"/>
    <x v="22"/>
    <x v="4"/>
    <x v="22"/>
  </r>
  <r>
    <n v="218"/>
    <x v="218"/>
    <s v="Adaptive logistical initiative"/>
    <n v="5700"/>
    <n v="12309"/>
    <n v="216"/>
    <x v="1"/>
    <n v="397"/>
    <n v="31.01"/>
    <x v="4"/>
    <s v="GBP"/>
    <n v="1320991200"/>
    <n v="1323928800"/>
    <b v="0"/>
    <b v="1"/>
    <x v="12"/>
    <x v="4"/>
    <x v="12"/>
  </r>
  <r>
    <n v="219"/>
    <x v="219"/>
    <s v="Stand-alone mobile customer loyalty"/>
    <n v="41700"/>
    <n v="138497"/>
    <n v="332"/>
    <x v="1"/>
    <n v="1539"/>
    <n v="89.99"/>
    <x v="1"/>
    <s v="USD"/>
    <n v="1345093200"/>
    <n v="1346130000"/>
    <b v="0"/>
    <b v="0"/>
    <x v="10"/>
    <x v="4"/>
    <x v="10"/>
  </r>
  <r>
    <n v="220"/>
    <x v="220"/>
    <s v="Focused composite approach"/>
    <n v="7900"/>
    <n v="667"/>
    <n v="8"/>
    <x v="0"/>
    <n v="17"/>
    <n v="39.24"/>
    <x v="1"/>
    <s v="USD"/>
    <n v="1309496400"/>
    <n v="1311051600"/>
    <b v="1"/>
    <b v="0"/>
    <x v="3"/>
    <x v="3"/>
    <x v="3"/>
  </r>
  <r>
    <n v="221"/>
    <x v="221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x v="0"/>
    <x v="0"/>
    <x v="0"/>
  </r>
  <r>
    <n v="222"/>
    <x v="222"/>
    <s v="Cross-group cohesive circuit"/>
    <n v="4800"/>
    <n v="6623"/>
    <n v="138"/>
    <x v="1"/>
    <n v="138"/>
    <n v="47.99"/>
    <x v="1"/>
    <s v="USD"/>
    <n v="1412226000"/>
    <n v="1412312400"/>
    <b v="0"/>
    <b v="0"/>
    <x v="14"/>
    <x v="7"/>
    <x v="14"/>
  </r>
  <r>
    <n v="223"/>
    <x v="223"/>
    <s v="Synergistic explicit capability"/>
    <n v="87300"/>
    <n v="81897"/>
    <n v="94"/>
    <x v="0"/>
    <n v="931"/>
    <n v="87.97"/>
    <x v="1"/>
    <s v="USD"/>
    <n v="1458104400"/>
    <n v="1459314000"/>
    <b v="0"/>
    <b v="0"/>
    <x v="3"/>
    <x v="3"/>
    <x v="3"/>
  </r>
  <r>
    <n v="224"/>
    <x v="224"/>
    <s v="Diverse analyzing definition"/>
    <n v="46300"/>
    <n v="186885"/>
    <n v="404"/>
    <x v="1"/>
    <n v="3594"/>
    <n v="52"/>
    <x v="1"/>
    <s v="USD"/>
    <n v="1411534800"/>
    <n v="1415426400"/>
    <b v="0"/>
    <b v="0"/>
    <x v="22"/>
    <x v="4"/>
    <x v="22"/>
  </r>
  <r>
    <n v="225"/>
    <x v="225"/>
    <s v="Enterprise-wide reciprocal success"/>
    <n v="67800"/>
    <n v="176398"/>
    <n v="260"/>
    <x v="1"/>
    <n v="5880"/>
    <n v="30"/>
    <x v="1"/>
    <s v="USD"/>
    <n v="1399093200"/>
    <n v="1399093200"/>
    <b v="1"/>
    <b v="0"/>
    <x v="1"/>
    <x v="1"/>
    <x v="1"/>
  </r>
  <r>
    <n v="226"/>
    <x v="102"/>
    <s v="Progressive neutral middleware"/>
    <n v="3000"/>
    <n v="10999"/>
    <n v="367"/>
    <x v="1"/>
    <n v="112"/>
    <n v="98.21"/>
    <x v="1"/>
    <s v="USD"/>
    <n v="1270702800"/>
    <n v="1273899600"/>
    <b v="0"/>
    <b v="0"/>
    <x v="14"/>
    <x v="7"/>
    <x v="14"/>
  </r>
  <r>
    <n v="227"/>
    <x v="226"/>
    <s v="Intuitive exuding process improvement"/>
    <n v="60900"/>
    <n v="102751"/>
    <n v="169"/>
    <x v="1"/>
    <n v="943"/>
    <n v="108.96"/>
    <x v="1"/>
    <s v="USD"/>
    <n v="1431666000"/>
    <n v="1432184400"/>
    <b v="0"/>
    <b v="0"/>
    <x v="20"/>
    <x v="6"/>
    <x v="20"/>
  </r>
  <r>
    <n v="228"/>
    <x v="227"/>
    <s v="Exclusive real-time protocol"/>
    <n v="137900"/>
    <n v="165352"/>
    <n v="120"/>
    <x v="1"/>
    <n v="2468"/>
    <n v="67"/>
    <x v="1"/>
    <s v="USD"/>
    <n v="1472619600"/>
    <n v="1474779600"/>
    <b v="0"/>
    <b v="0"/>
    <x v="10"/>
    <x v="4"/>
    <x v="10"/>
  </r>
  <r>
    <n v="229"/>
    <x v="228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x v="20"/>
    <x v="6"/>
    <x v="20"/>
  </r>
  <r>
    <n v="230"/>
    <x v="229"/>
    <s v="Progressive value-added ability"/>
    <n v="2400"/>
    <n v="10084"/>
    <n v="420"/>
    <x v="1"/>
    <n v="101"/>
    <n v="99.84"/>
    <x v="1"/>
    <s v="USD"/>
    <n v="1575612000"/>
    <n v="1575612000"/>
    <b v="0"/>
    <b v="0"/>
    <x v="11"/>
    <x v="6"/>
    <x v="11"/>
  </r>
  <r>
    <n v="231"/>
    <x v="230"/>
    <s v="Cross-platform uniform hardware"/>
    <n v="7200"/>
    <n v="5523"/>
    <n v="77"/>
    <x v="3"/>
    <n v="67"/>
    <n v="82.43"/>
    <x v="1"/>
    <s v="USD"/>
    <n v="1369112400"/>
    <n v="1374123600"/>
    <b v="0"/>
    <b v="0"/>
    <x v="3"/>
    <x v="3"/>
    <x v="3"/>
  </r>
  <r>
    <n v="232"/>
    <x v="231"/>
    <s v="Progressive secondary portal"/>
    <n v="3400"/>
    <n v="5823"/>
    <n v="171"/>
    <x v="1"/>
    <n v="92"/>
    <n v="63.29"/>
    <x v="1"/>
    <s v="USD"/>
    <n v="1469422800"/>
    <n v="1469509200"/>
    <b v="0"/>
    <b v="0"/>
    <x v="3"/>
    <x v="3"/>
    <x v="3"/>
  </r>
  <r>
    <n v="233"/>
    <x v="232"/>
    <s v="Multi-lateral national adapter"/>
    <n v="3800"/>
    <n v="6000"/>
    <n v="158"/>
    <x v="1"/>
    <n v="62"/>
    <n v="96.77"/>
    <x v="1"/>
    <s v="USD"/>
    <n v="1307854800"/>
    <n v="1309237200"/>
    <b v="0"/>
    <b v="0"/>
    <x v="10"/>
    <x v="4"/>
    <x v="10"/>
  </r>
  <r>
    <n v="234"/>
    <x v="233"/>
    <s v="Enterprise-wide motivating matrices"/>
    <n v="7500"/>
    <n v="8181"/>
    <n v="109"/>
    <x v="1"/>
    <n v="149"/>
    <n v="54.91"/>
    <x v="6"/>
    <s v="EUR"/>
    <n v="1503378000"/>
    <n v="1503982800"/>
    <b v="0"/>
    <b v="1"/>
    <x v="11"/>
    <x v="6"/>
    <x v="11"/>
  </r>
  <r>
    <n v="235"/>
    <x v="234"/>
    <s v="Polarized upward-trending Local Area Network"/>
    <n v="8600"/>
    <n v="3589"/>
    <n v="42"/>
    <x v="0"/>
    <n v="92"/>
    <n v="39.01"/>
    <x v="1"/>
    <s v="USD"/>
    <n v="1486965600"/>
    <n v="1487397600"/>
    <b v="0"/>
    <b v="0"/>
    <x v="10"/>
    <x v="4"/>
    <x v="10"/>
  </r>
  <r>
    <n v="236"/>
    <x v="235"/>
    <s v="Object-based directional function"/>
    <n v="39500"/>
    <n v="4323"/>
    <n v="11"/>
    <x v="0"/>
    <n v="57"/>
    <n v="75.84"/>
    <x v="2"/>
    <s v="AUD"/>
    <n v="1561438800"/>
    <n v="1562043600"/>
    <b v="0"/>
    <b v="1"/>
    <x v="1"/>
    <x v="1"/>
    <x v="1"/>
  </r>
  <r>
    <n v="237"/>
    <x v="236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x v="10"/>
    <x v="4"/>
    <x v="10"/>
  </r>
  <r>
    <n v="238"/>
    <x v="237"/>
    <s v="Distributed systemic adapter"/>
    <n v="2400"/>
    <n v="10138"/>
    <n v="422"/>
    <x v="1"/>
    <n v="97"/>
    <n v="104.52"/>
    <x v="3"/>
    <s v="DKK"/>
    <n v="1513231200"/>
    <n v="1515391200"/>
    <b v="0"/>
    <b v="1"/>
    <x v="3"/>
    <x v="3"/>
    <x v="3"/>
  </r>
  <r>
    <n v="239"/>
    <x v="238"/>
    <s v="Networked web-enabled instruction set"/>
    <n v="3200"/>
    <n v="3127"/>
    <n v="98"/>
    <x v="0"/>
    <n v="41"/>
    <n v="76.27"/>
    <x v="1"/>
    <s v="USD"/>
    <n v="1440824400"/>
    <n v="1441170000"/>
    <b v="0"/>
    <b v="0"/>
    <x v="8"/>
    <x v="2"/>
    <x v="8"/>
  </r>
  <r>
    <n v="240"/>
    <x v="239"/>
    <s v="Vision-oriented dynamic service-desk"/>
    <n v="29400"/>
    <n v="123124"/>
    <n v="419"/>
    <x v="1"/>
    <n v="1784"/>
    <n v="69.02"/>
    <x v="1"/>
    <s v="USD"/>
    <n v="1281070800"/>
    <n v="1281157200"/>
    <b v="0"/>
    <b v="0"/>
    <x v="3"/>
    <x v="3"/>
    <x v="3"/>
  </r>
  <r>
    <n v="241"/>
    <x v="240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x v="9"/>
    <x v="5"/>
    <x v="9"/>
  </r>
  <r>
    <n v="242"/>
    <x v="241"/>
    <s v="Sharable scalable core"/>
    <n v="8400"/>
    <n v="10729"/>
    <n v="128"/>
    <x v="1"/>
    <n v="250"/>
    <n v="42.92"/>
    <x v="1"/>
    <s v="USD"/>
    <n v="1494392400"/>
    <n v="1495256400"/>
    <b v="0"/>
    <b v="1"/>
    <x v="1"/>
    <x v="1"/>
    <x v="1"/>
  </r>
  <r>
    <n v="243"/>
    <x v="242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x v="3"/>
    <x v="3"/>
    <x v="3"/>
  </r>
  <r>
    <n v="244"/>
    <x v="243"/>
    <s v="Reverse-engineered system-worthy extranet"/>
    <n v="700"/>
    <n v="3988"/>
    <n v="570"/>
    <x v="1"/>
    <n v="53"/>
    <n v="75.25"/>
    <x v="1"/>
    <s v="USD"/>
    <n v="1405314000"/>
    <n v="1409806800"/>
    <b v="0"/>
    <b v="0"/>
    <x v="3"/>
    <x v="3"/>
    <x v="3"/>
  </r>
  <r>
    <n v="245"/>
    <x v="244"/>
    <s v="Re-engineered systematic monitoring"/>
    <n v="2900"/>
    <n v="14771"/>
    <n v="509"/>
    <x v="1"/>
    <n v="214"/>
    <n v="69.02"/>
    <x v="1"/>
    <s v="USD"/>
    <n v="1396846800"/>
    <n v="1396933200"/>
    <b v="0"/>
    <b v="0"/>
    <x v="3"/>
    <x v="3"/>
    <x v="3"/>
  </r>
  <r>
    <n v="246"/>
    <x v="245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x v="2"/>
    <x v="2"/>
    <x v="2"/>
  </r>
  <r>
    <n v="247"/>
    <x v="246"/>
    <s v="Triple-buffered fresh-thinking frame"/>
    <n v="19800"/>
    <n v="184658"/>
    <n v="933"/>
    <x v="1"/>
    <n v="1884"/>
    <n v="98.01"/>
    <x v="1"/>
    <s v="USD"/>
    <n v="1482386400"/>
    <n v="1483682400"/>
    <b v="0"/>
    <b v="1"/>
    <x v="13"/>
    <x v="5"/>
    <x v="13"/>
  </r>
  <r>
    <n v="248"/>
    <x v="247"/>
    <s v="Streamlined holistic knowledgebase"/>
    <n v="6200"/>
    <n v="13103"/>
    <n v="211"/>
    <x v="1"/>
    <n v="218"/>
    <n v="60.11"/>
    <x v="2"/>
    <s v="AUD"/>
    <n v="1420005600"/>
    <n v="1420437600"/>
    <b v="0"/>
    <b v="0"/>
    <x v="20"/>
    <x v="6"/>
    <x v="20"/>
  </r>
  <r>
    <n v="249"/>
    <x v="248"/>
    <s v="Up-sized intermediate website"/>
    <n v="61500"/>
    <n v="168095"/>
    <n v="273"/>
    <x v="1"/>
    <n v="6465"/>
    <n v="26"/>
    <x v="1"/>
    <s v="USD"/>
    <n v="1420178400"/>
    <n v="1420783200"/>
    <b v="0"/>
    <b v="0"/>
    <x v="18"/>
    <x v="5"/>
    <x v="18"/>
  </r>
  <r>
    <n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x v="250"/>
    <s v="Enhanced user-facing function"/>
    <n v="7100"/>
    <n v="3840"/>
    <n v="54"/>
    <x v="0"/>
    <n v="101"/>
    <n v="38.020000000000003"/>
    <x v="1"/>
    <s v="USD"/>
    <n v="1355032800"/>
    <n v="1355205600"/>
    <b v="0"/>
    <b v="0"/>
    <x v="3"/>
    <x v="3"/>
    <x v="3"/>
  </r>
  <r>
    <n v="252"/>
    <x v="251"/>
    <s v="Operative bandwidth-monitored interface"/>
    <n v="1000"/>
    <n v="6263"/>
    <n v="626"/>
    <x v="1"/>
    <n v="59"/>
    <n v="106.15"/>
    <x v="1"/>
    <s v="USD"/>
    <n v="1382677200"/>
    <n v="1383109200"/>
    <b v="0"/>
    <b v="0"/>
    <x v="3"/>
    <x v="3"/>
    <x v="3"/>
  </r>
  <r>
    <n v="253"/>
    <x v="252"/>
    <s v="Upgradable multi-state instruction set"/>
    <n v="121500"/>
    <n v="108161"/>
    <n v="89"/>
    <x v="0"/>
    <n v="1335"/>
    <n v="81.02"/>
    <x v="0"/>
    <s v="CAD"/>
    <n v="1302238800"/>
    <n v="1303275600"/>
    <b v="0"/>
    <b v="0"/>
    <x v="6"/>
    <x v="4"/>
    <x v="6"/>
  </r>
  <r>
    <n v="254"/>
    <x v="253"/>
    <s v="De-engineered static Local Area Network"/>
    <n v="4600"/>
    <n v="8505"/>
    <n v="185"/>
    <x v="1"/>
    <n v="88"/>
    <n v="96.65"/>
    <x v="1"/>
    <s v="USD"/>
    <n v="1487656800"/>
    <n v="1487829600"/>
    <b v="0"/>
    <b v="0"/>
    <x v="9"/>
    <x v="5"/>
    <x v="9"/>
  </r>
  <r>
    <n v="255"/>
    <x v="254"/>
    <s v="Upgradable grid-enabled superstructure"/>
    <n v="80500"/>
    <n v="96735"/>
    <n v="120"/>
    <x v="1"/>
    <n v="1697"/>
    <n v="57"/>
    <x v="1"/>
    <s v="USD"/>
    <n v="1297836000"/>
    <n v="1298268000"/>
    <b v="0"/>
    <b v="1"/>
    <x v="1"/>
    <x v="1"/>
    <x v="1"/>
  </r>
  <r>
    <n v="256"/>
    <x v="255"/>
    <s v="Optimized actuating toolset"/>
    <n v="4100"/>
    <n v="959"/>
    <n v="23"/>
    <x v="0"/>
    <n v="15"/>
    <n v="63.93"/>
    <x v="4"/>
    <s v="GBP"/>
    <n v="1453615200"/>
    <n v="1456812000"/>
    <b v="0"/>
    <b v="0"/>
    <x v="1"/>
    <x v="1"/>
    <x v="1"/>
  </r>
  <r>
    <n v="257"/>
    <x v="256"/>
    <s v="Decentralized exuding strategy"/>
    <n v="5700"/>
    <n v="8322"/>
    <n v="146"/>
    <x v="1"/>
    <n v="92"/>
    <n v="90.46"/>
    <x v="1"/>
    <s v="USD"/>
    <n v="1362463200"/>
    <n v="1363669200"/>
    <b v="0"/>
    <b v="0"/>
    <x v="3"/>
    <x v="3"/>
    <x v="3"/>
  </r>
  <r>
    <n v="258"/>
    <x v="257"/>
    <s v="Assimilated coherent hardware"/>
    <n v="5000"/>
    <n v="13424"/>
    <n v="268"/>
    <x v="1"/>
    <n v="186"/>
    <n v="72.17"/>
    <x v="1"/>
    <s v="USD"/>
    <n v="1481176800"/>
    <n v="1482904800"/>
    <b v="0"/>
    <b v="1"/>
    <x v="3"/>
    <x v="3"/>
    <x v="3"/>
  </r>
  <r>
    <n v="259"/>
    <x v="258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x v="14"/>
    <x v="7"/>
    <x v="14"/>
  </r>
  <r>
    <n v="260"/>
    <x v="259"/>
    <s v="Centralized modular initiative"/>
    <n v="6300"/>
    <n v="9935"/>
    <n v="158"/>
    <x v="1"/>
    <n v="261"/>
    <n v="38.07"/>
    <x v="1"/>
    <s v="USD"/>
    <n v="1348808400"/>
    <n v="1349845200"/>
    <b v="0"/>
    <b v="0"/>
    <x v="1"/>
    <x v="1"/>
    <x v="1"/>
  </r>
  <r>
    <n v="261"/>
    <x v="260"/>
    <s v="Reverse-engineered cohesive migration"/>
    <n v="84300"/>
    <n v="26303"/>
    <n v="31"/>
    <x v="0"/>
    <n v="454"/>
    <n v="57.94"/>
    <x v="1"/>
    <s v="USD"/>
    <n v="1282712400"/>
    <n v="1283058000"/>
    <b v="0"/>
    <b v="1"/>
    <x v="1"/>
    <x v="1"/>
    <x v="1"/>
  </r>
  <r>
    <n v="262"/>
    <x v="261"/>
    <s v="Compatible multimedia hub"/>
    <n v="1700"/>
    <n v="5328"/>
    <n v="313"/>
    <x v="1"/>
    <n v="107"/>
    <n v="49.79"/>
    <x v="1"/>
    <s v="USD"/>
    <n v="1301979600"/>
    <n v="1304226000"/>
    <b v="0"/>
    <b v="1"/>
    <x v="7"/>
    <x v="1"/>
    <x v="7"/>
  </r>
  <r>
    <n v="263"/>
    <x v="262"/>
    <s v="Organic eco-centric success"/>
    <n v="2900"/>
    <n v="10756"/>
    <n v="371"/>
    <x v="1"/>
    <n v="199"/>
    <n v="54.05"/>
    <x v="1"/>
    <s v="USD"/>
    <n v="1263016800"/>
    <n v="1263016800"/>
    <b v="0"/>
    <b v="0"/>
    <x v="14"/>
    <x v="7"/>
    <x v="14"/>
  </r>
  <r>
    <n v="264"/>
    <x v="263"/>
    <s v="Virtual reciprocal policy"/>
    <n v="45600"/>
    <n v="165375"/>
    <n v="363"/>
    <x v="1"/>
    <n v="5512"/>
    <n v="30"/>
    <x v="1"/>
    <s v="USD"/>
    <n v="1360648800"/>
    <n v="1362031200"/>
    <b v="0"/>
    <b v="0"/>
    <x v="3"/>
    <x v="3"/>
    <x v="3"/>
  </r>
  <r>
    <n v="265"/>
    <x v="264"/>
    <s v="Persevering interactive emulation"/>
    <n v="4900"/>
    <n v="6031"/>
    <n v="123"/>
    <x v="1"/>
    <n v="86"/>
    <n v="70.13"/>
    <x v="1"/>
    <s v="USD"/>
    <n v="1451800800"/>
    <n v="1455602400"/>
    <b v="0"/>
    <b v="0"/>
    <x v="3"/>
    <x v="3"/>
    <x v="3"/>
  </r>
  <r>
    <n v="266"/>
    <x v="265"/>
    <s v="Proactive responsive emulation"/>
    <n v="111900"/>
    <n v="85902"/>
    <n v="77"/>
    <x v="0"/>
    <n v="3182"/>
    <n v="27"/>
    <x v="6"/>
    <s v="EUR"/>
    <n v="1415340000"/>
    <n v="1418191200"/>
    <b v="0"/>
    <b v="1"/>
    <x v="17"/>
    <x v="1"/>
    <x v="17"/>
  </r>
  <r>
    <n v="267"/>
    <x v="266"/>
    <s v="Extended eco-centric function"/>
    <n v="61600"/>
    <n v="143910"/>
    <n v="234"/>
    <x v="1"/>
    <n v="2768"/>
    <n v="51.99"/>
    <x v="2"/>
    <s v="AUD"/>
    <n v="1351054800"/>
    <n v="1352440800"/>
    <b v="0"/>
    <b v="0"/>
    <x v="3"/>
    <x v="3"/>
    <x v="3"/>
  </r>
  <r>
    <n v="268"/>
    <x v="267"/>
    <s v="Networked optimal productivity"/>
    <n v="1500"/>
    <n v="2708"/>
    <n v="181"/>
    <x v="1"/>
    <n v="48"/>
    <n v="56.42"/>
    <x v="1"/>
    <s v="USD"/>
    <n v="1349326800"/>
    <n v="1353304800"/>
    <b v="0"/>
    <b v="0"/>
    <x v="4"/>
    <x v="4"/>
    <x v="4"/>
  </r>
  <r>
    <n v="269"/>
    <x v="268"/>
    <s v="Persistent attitude-oriented approach"/>
    <n v="3500"/>
    <n v="8842"/>
    <n v="253"/>
    <x v="1"/>
    <n v="87"/>
    <n v="101.63"/>
    <x v="1"/>
    <s v="USD"/>
    <n v="1548914400"/>
    <n v="1550728800"/>
    <b v="0"/>
    <b v="0"/>
    <x v="19"/>
    <x v="4"/>
    <x v="19"/>
  </r>
  <r>
    <n v="270"/>
    <x v="269"/>
    <s v="Triple-buffered 4thgeneration toolset"/>
    <n v="173900"/>
    <n v="47260"/>
    <n v="27"/>
    <x v="3"/>
    <n v="1890"/>
    <n v="25.01"/>
    <x v="1"/>
    <s v="USD"/>
    <n v="1291269600"/>
    <n v="1291442400"/>
    <b v="0"/>
    <b v="0"/>
    <x v="11"/>
    <x v="6"/>
    <x v="11"/>
  </r>
  <r>
    <n v="271"/>
    <x v="270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x v="14"/>
    <x v="7"/>
    <x v="14"/>
  </r>
  <r>
    <n v="272"/>
    <x v="271"/>
    <s v="Networked radical neural-net"/>
    <n v="51100"/>
    <n v="155349"/>
    <n v="304"/>
    <x v="1"/>
    <n v="1894"/>
    <n v="82.02"/>
    <x v="1"/>
    <s v="USD"/>
    <n v="1562734800"/>
    <n v="1564894800"/>
    <b v="0"/>
    <b v="1"/>
    <x v="3"/>
    <x v="3"/>
    <x v="3"/>
  </r>
  <r>
    <n v="273"/>
    <x v="272"/>
    <s v="Re-engineered heuristic forecast"/>
    <n v="7800"/>
    <n v="10704"/>
    <n v="137"/>
    <x v="1"/>
    <n v="282"/>
    <n v="37.96"/>
    <x v="0"/>
    <s v="CAD"/>
    <n v="1505624400"/>
    <n v="1505883600"/>
    <b v="0"/>
    <b v="0"/>
    <x v="3"/>
    <x v="3"/>
    <x v="3"/>
  </r>
  <r>
    <n v="274"/>
    <x v="273"/>
    <s v="Fully-configurable background algorithm"/>
    <n v="2400"/>
    <n v="773"/>
    <n v="32"/>
    <x v="0"/>
    <n v="15"/>
    <n v="51.53"/>
    <x v="1"/>
    <s v="USD"/>
    <n v="1509948000"/>
    <n v="1510380000"/>
    <b v="0"/>
    <b v="0"/>
    <x v="3"/>
    <x v="3"/>
    <x v="3"/>
  </r>
  <r>
    <n v="275"/>
    <x v="274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x v="18"/>
    <x v="5"/>
    <x v="18"/>
  </r>
  <r>
    <n v="276"/>
    <x v="275"/>
    <s v="Front-line foreground project"/>
    <n v="5500"/>
    <n v="5324"/>
    <n v="97"/>
    <x v="0"/>
    <n v="133"/>
    <n v="40.03"/>
    <x v="1"/>
    <s v="USD"/>
    <n v="1334811600"/>
    <n v="1335243600"/>
    <b v="0"/>
    <b v="1"/>
    <x v="11"/>
    <x v="6"/>
    <x v="11"/>
  </r>
  <r>
    <n v="277"/>
    <x v="276"/>
    <s v="Persevering system-worthy info-mediaries"/>
    <n v="700"/>
    <n v="7465"/>
    <n v="1066"/>
    <x v="1"/>
    <n v="83"/>
    <n v="89.94"/>
    <x v="1"/>
    <s v="USD"/>
    <n v="1279515600"/>
    <n v="1279688400"/>
    <b v="0"/>
    <b v="0"/>
    <x v="3"/>
    <x v="3"/>
    <x v="3"/>
  </r>
  <r>
    <n v="278"/>
    <x v="277"/>
    <s v="Distributed multi-tasking strategy"/>
    <n v="2700"/>
    <n v="8799"/>
    <n v="326"/>
    <x v="1"/>
    <n v="91"/>
    <n v="96.69"/>
    <x v="1"/>
    <s v="USD"/>
    <n v="1353909600"/>
    <n v="1356069600"/>
    <b v="0"/>
    <b v="0"/>
    <x v="2"/>
    <x v="2"/>
    <x v="2"/>
  </r>
  <r>
    <n v="279"/>
    <x v="278"/>
    <s v="Vision-oriented methodical application"/>
    <n v="8000"/>
    <n v="13656"/>
    <n v="171"/>
    <x v="1"/>
    <n v="546"/>
    <n v="25.01"/>
    <x v="1"/>
    <s v="USD"/>
    <n v="1535950800"/>
    <n v="1536210000"/>
    <b v="0"/>
    <b v="0"/>
    <x v="3"/>
    <x v="3"/>
    <x v="3"/>
  </r>
  <r>
    <n v="280"/>
    <x v="279"/>
    <s v="Function-based high-level infrastructure"/>
    <n v="2500"/>
    <n v="14536"/>
    <n v="581"/>
    <x v="1"/>
    <n v="393"/>
    <n v="36.99"/>
    <x v="1"/>
    <s v="USD"/>
    <n v="1511244000"/>
    <n v="1511762400"/>
    <b v="0"/>
    <b v="0"/>
    <x v="10"/>
    <x v="4"/>
    <x v="10"/>
  </r>
  <r>
    <n v="281"/>
    <x v="280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x v="3"/>
    <x v="3"/>
    <x v="3"/>
  </r>
  <r>
    <n v="282"/>
    <x v="281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x v="19"/>
    <x v="4"/>
    <x v="19"/>
  </r>
  <r>
    <n v="283"/>
    <x v="282"/>
    <s v="Business-focused dynamic instruction set"/>
    <n v="8100"/>
    <n v="1517"/>
    <n v="19"/>
    <x v="0"/>
    <n v="29"/>
    <n v="52.31"/>
    <x v="3"/>
    <s v="DKK"/>
    <n v="1464584400"/>
    <n v="1465016400"/>
    <b v="0"/>
    <b v="0"/>
    <x v="1"/>
    <x v="1"/>
    <x v="1"/>
  </r>
  <r>
    <n v="284"/>
    <x v="283"/>
    <s v="Ameliorated fresh-thinking protocol"/>
    <n v="9800"/>
    <n v="8153"/>
    <n v="83"/>
    <x v="0"/>
    <n v="132"/>
    <n v="61.77"/>
    <x v="1"/>
    <s v="USD"/>
    <n v="1335848400"/>
    <n v="1336280400"/>
    <b v="0"/>
    <b v="0"/>
    <x v="2"/>
    <x v="2"/>
    <x v="2"/>
  </r>
  <r>
    <n v="285"/>
    <x v="284"/>
    <s v="Front-line optimizing emulation"/>
    <n v="900"/>
    <n v="6357"/>
    <n v="706"/>
    <x v="1"/>
    <n v="254"/>
    <n v="25.03"/>
    <x v="1"/>
    <s v="USD"/>
    <n v="1473483600"/>
    <n v="1476766800"/>
    <b v="0"/>
    <b v="0"/>
    <x v="3"/>
    <x v="3"/>
    <x v="3"/>
  </r>
  <r>
    <n v="286"/>
    <x v="285"/>
    <s v="Devolved uniform complexity"/>
    <n v="112100"/>
    <n v="19557"/>
    <n v="17"/>
    <x v="3"/>
    <n v="184"/>
    <n v="106.29"/>
    <x v="1"/>
    <s v="USD"/>
    <n v="1479880800"/>
    <n v="1480485600"/>
    <b v="0"/>
    <b v="0"/>
    <x v="3"/>
    <x v="3"/>
    <x v="3"/>
  </r>
  <r>
    <n v="287"/>
    <x v="286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x v="5"/>
    <x v="1"/>
    <x v="5"/>
  </r>
  <r>
    <n v="288"/>
    <x v="287"/>
    <s v="Secured global success"/>
    <n v="5600"/>
    <n v="5476"/>
    <n v="98"/>
    <x v="0"/>
    <n v="137"/>
    <n v="39.97"/>
    <x v="3"/>
    <s v="DKK"/>
    <n v="1331701200"/>
    <n v="1331787600"/>
    <b v="0"/>
    <b v="1"/>
    <x v="16"/>
    <x v="1"/>
    <x v="16"/>
  </r>
  <r>
    <n v="289"/>
    <x v="288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x v="3"/>
    <x v="3"/>
    <x v="3"/>
  </r>
  <r>
    <n v="290"/>
    <x v="289"/>
    <s v="Advanced global data-warehouse"/>
    <n v="168600"/>
    <n v="91722"/>
    <n v="54"/>
    <x v="0"/>
    <n v="908"/>
    <n v="101.02"/>
    <x v="1"/>
    <s v="USD"/>
    <n v="1368162000"/>
    <n v="1370926800"/>
    <b v="0"/>
    <b v="1"/>
    <x v="4"/>
    <x v="4"/>
    <x v="4"/>
  </r>
  <r>
    <n v="291"/>
    <x v="290"/>
    <s v="Self-enabling uniform complexity"/>
    <n v="1800"/>
    <n v="8219"/>
    <n v="457"/>
    <x v="1"/>
    <n v="107"/>
    <n v="76.81"/>
    <x v="1"/>
    <s v="USD"/>
    <n v="1318654800"/>
    <n v="1319000400"/>
    <b v="1"/>
    <b v="0"/>
    <x v="2"/>
    <x v="2"/>
    <x v="2"/>
  </r>
  <r>
    <n v="292"/>
    <x v="291"/>
    <s v="Versatile cohesive encoding"/>
    <n v="7300"/>
    <n v="717"/>
    <n v="10"/>
    <x v="0"/>
    <n v="10"/>
    <n v="71.7"/>
    <x v="1"/>
    <s v="USD"/>
    <n v="1331874000"/>
    <n v="1333429200"/>
    <b v="0"/>
    <b v="0"/>
    <x v="0"/>
    <x v="0"/>
    <x v="0"/>
  </r>
  <r>
    <n v="293"/>
    <x v="292"/>
    <s v="Organized executive solution"/>
    <n v="6500"/>
    <n v="1065"/>
    <n v="16"/>
    <x v="3"/>
    <n v="32"/>
    <n v="33.28"/>
    <x v="6"/>
    <s v="EUR"/>
    <n v="1286254800"/>
    <n v="1287032400"/>
    <b v="0"/>
    <b v="0"/>
    <x v="3"/>
    <x v="3"/>
    <x v="3"/>
  </r>
  <r>
    <n v="294"/>
    <x v="293"/>
    <s v="Automated local emulation"/>
    <n v="600"/>
    <n v="8038"/>
    <n v="1340"/>
    <x v="1"/>
    <n v="183"/>
    <n v="43.92"/>
    <x v="1"/>
    <s v="USD"/>
    <n v="1540530000"/>
    <n v="1541570400"/>
    <b v="0"/>
    <b v="0"/>
    <x v="3"/>
    <x v="3"/>
    <x v="3"/>
  </r>
  <r>
    <n v="295"/>
    <x v="294"/>
    <s v="Enterprise-wide intermediate middleware"/>
    <n v="192900"/>
    <n v="68769"/>
    <n v="36"/>
    <x v="0"/>
    <n v="1910"/>
    <n v="36"/>
    <x v="5"/>
    <s v="CHF"/>
    <n v="1381813200"/>
    <n v="1383976800"/>
    <b v="0"/>
    <b v="0"/>
    <x v="3"/>
    <x v="3"/>
    <x v="3"/>
  </r>
  <r>
    <n v="296"/>
    <x v="295"/>
    <s v="Grass-roots real-time Local Area Network"/>
    <n v="6100"/>
    <n v="3352"/>
    <n v="55"/>
    <x v="0"/>
    <n v="38"/>
    <n v="88.21"/>
    <x v="2"/>
    <s v="AUD"/>
    <n v="1548655200"/>
    <n v="1550556000"/>
    <b v="0"/>
    <b v="0"/>
    <x v="3"/>
    <x v="3"/>
    <x v="3"/>
  </r>
  <r>
    <n v="297"/>
    <x v="296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x v="3"/>
    <x v="3"/>
    <x v="3"/>
  </r>
  <r>
    <n v="298"/>
    <x v="297"/>
    <s v="Adaptive intangible database"/>
    <n v="3500"/>
    <n v="5037"/>
    <n v="144"/>
    <x v="1"/>
    <n v="72"/>
    <n v="69.959999999999994"/>
    <x v="1"/>
    <s v="USD"/>
    <n v="1456466400"/>
    <n v="1458018000"/>
    <b v="0"/>
    <b v="1"/>
    <x v="1"/>
    <x v="1"/>
    <x v="1"/>
  </r>
  <r>
    <n v="299"/>
    <x v="298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x v="0"/>
    <x v="0"/>
    <x v="0"/>
  </r>
  <r>
    <n v="300"/>
    <x v="299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x v="300"/>
    <s v="Multi-channeled disintermediate policy"/>
    <n v="900"/>
    <n v="12102"/>
    <n v="1345"/>
    <x v="1"/>
    <n v="295"/>
    <n v="41.02"/>
    <x v="1"/>
    <s v="USD"/>
    <n v="1424930400"/>
    <n v="1426395600"/>
    <b v="0"/>
    <b v="0"/>
    <x v="4"/>
    <x v="4"/>
    <x v="4"/>
  </r>
  <r>
    <n v="302"/>
    <x v="301"/>
    <s v="Customizable bi-directional hardware"/>
    <n v="76100"/>
    <n v="24234"/>
    <n v="32"/>
    <x v="0"/>
    <n v="245"/>
    <n v="98.91"/>
    <x v="1"/>
    <s v="USD"/>
    <n v="1535864400"/>
    <n v="1537074000"/>
    <b v="0"/>
    <b v="0"/>
    <x v="3"/>
    <x v="3"/>
    <x v="3"/>
  </r>
  <r>
    <n v="303"/>
    <x v="302"/>
    <s v="Networked optimal architecture"/>
    <n v="3400"/>
    <n v="2809"/>
    <n v="83"/>
    <x v="0"/>
    <n v="32"/>
    <n v="87.78"/>
    <x v="1"/>
    <s v="USD"/>
    <n v="1452146400"/>
    <n v="1452578400"/>
    <b v="0"/>
    <b v="0"/>
    <x v="7"/>
    <x v="1"/>
    <x v="7"/>
  </r>
  <r>
    <n v="304"/>
    <x v="303"/>
    <s v="User-friendly discrete benchmark"/>
    <n v="2100"/>
    <n v="11469"/>
    <n v="546"/>
    <x v="1"/>
    <n v="142"/>
    <n v="80.77"/>
    <x v="1"/>
    <s v="USD"/>
    <n v="1470546000"/>
    <n v="1474088400"/>
    <b v="0"/>
    <b v="0"/>
    <x v="4"/>
    <x v="4"/>
    <x v="4"/>
  </r>
  <r>
    <n v="305"/>
    <x v="304"/>
    <s v="Grass-roots actuating policy"/>
    <n v="2800"/>
    <n v="8014"/>
    <n v="286"/>
    <x v="1"/>
    <n v="85"/>
    <n v="94.28"/>
    <x v="1"/>
    <s v="USD"/>
    <n v="1458363600"/>
    <n v="1461906000"/>
    <b v="0"/>
    <b v="0"/>
    <x v="3"/>
    <x v="3"/>
    <x v="3"/>
  </r>
  <r>
    <n v="306"/>
    <x v="305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x v="3"/>
    <x v="3"/>
    <x v="3"/>
  </r>
  <r>
    <n v="307"/>
    <x v="306"/>
    <s v="Face-to-face zero tolerance moderator"/>
    <n v="32900"/>
    <n v="43473"/>
    <n v="132"/>
    <x v="1"/>
    <n v="659"/>
    <n v="65.97"/>
    <x v="3"/>
    <s v="DKK"/>
    <n v="1338958800"/>
    <n v="1340686800"/>
    <b v="0"/>
    <b v="1"/>
    <x v="13"/>
    <x v="5"/>
    <x v="13"/>
  </r>
  <r>
    <n v="308"/>
    <x v="307"/>
    <s v="Grass-roots optimizing projection"/>
    <n v="118200"/>
    <n v="87560"/>
    <n v="74"/>
    <x v="0"/>
    <n v="803"/>
    <n v="109.04"/>
    <x v="1"/>
    <s v="USD"/>
    <n v="1303102800"/>
    <n v="1303189200"/>
    <b v="0"/>
    <b v="0"/>
    <x v="3"/>
    <x v="3"/>
    <x v="3"/>
  </r>
  <r>
    <n v="309"/>
    <x v="308"/>
    <s v="User-centric 6thgeneration attitude"/>
    <n v="4100"/>
    <n v="3087"/>
    <n v="75"/>
    <x v="3"/>
    <n v="75"/>
    <n v="41.16"/>
    <x v="1"/>
    <s v="USD"/>
    <n v="1316581200"/>
    <n v="1318309200"/>
    <b v="0"/>
    <b v="1"/>
    <x v="7"/>
    <x v="1"/>
    <x v="7"/>
  </r>
  <r>
    <n v="310"/>
    <x v="309"/>
    <s v="Switchable zero tolerance website"/>
    <n v="7800"/>
    <n v="1586"/>
    <n v="20"/>
    <x v="0"/>
    <n v="16"/>
    <n v="99.13"/>
    <x v="1"/>
    <s v="USD"/>
    <n v="1270789200"/>
    <n v="1272171600"/>
    <b v="0"/>
    <b v="0"/>
    <x v="11"/>
    <x v="6"/>
    <x v="11"/>
  </r>
  <r>
    <n v="311"/>
    <x v="310"/>
    <s v="Focused real-time help-desk"/>
    <n v="6300"/>
    <n v="12812"/>
    <n v="203"/>
    <x v="1"/>
    <n v="121"/>
    <n v="105.88"/>
    <x v="1"/>
    <s v="USD"/>
    <n v="1297836000"/>
    <n v="1298872800"/>
    <b v="0"/>
    <b v="0"/>
    <x v="3"/>
    <x v="3"/>
    <x v="3"/>
  </r>
  <r>
    <n v="312"/>
    <x v="311"/>
    <s v="Robust impactful approach"/>
    <n v="59100"/>
    <n v="183345"/>
    <n v="310"/>
    <x v="1"/>
    <n v="3742"/>
    <n v="49"/>
    <x v="1"/>
    <s v="USD"/>
    <n v="1382677200"/>
    <n v="1383282000"/>
    <b v="0"/>
    <b v="0"/>
    <x v="3"/>
    <x v="3"/>
    <x v="3"/>
  </r>
  <r>
    <n v="313"/>
    <x v="312"/>
    <s v="Secured maximized policy"/>
    <n v="2200"/>
    <n v="8697"/>
    <n v="395"/>
    <x v="1"/>
    <n v="223"/>
    <n v="39"/>
    <x v="1"/>
    <s v="USD"/>
    <n v="1330322400"/>
    <n v="1330495200"/>
    <b v="0"/>
    <b v="0"/>
    <x v="1"/>
    <x v="1"/>
    <x v="1"/>
  </r>
  <r>
    <n v="314"/>
    <x v="313"/>
    <s v="Realigned upward-trending strategy"/>
    <n v="1400"/>
    <n v="4126"/>
    <n v="295"/>
    <x v="1"/>
    <n v="133"/>
    <n v="31.02"/>
    <x v="1"/>
    <s v="USD"/>
    <n v="1552366800"/>
    <n v="1552798800"/>
    <b v="0"/>
    <b v="1"/>
    <x v="4"/>
    <x v="4"/>
    <x v="4"/>
  </r>
  <r>
    <n v="315"/>
    <x v="314"/>
    <s v="Open-source interactive knowledge user"/>
    <n v="9500"/>
    <n v="3220"/>
    <n v="34"/>
    <x v="0"/>
    <n v="31"/>
    <n v="103.87"/>
    <x v="1"/>
    <s v="USD"/>
    <n v="1400907600"/>
    <n v="1403413200"/>
    <b v="0"/>
    <b v="0"/>
    <x v="3"/>
    <x v="3"/>
    <x v="3"/>
  </r>
  <r>
    <n v="316"/>
    <x v="315"/>
    <s v="Configurable demand-driven matrix"/>
    <n v="9600"/>
    <n v="6401"/>
    <n v="67"/>
    <x v="0"/>
    <n v="108"/>
    <n v="59.27"/>
    <x v="6"/>
    <s v="EUR"/>
    <n v="1574143200"/>
    <n v="1574229600"/>
    <b v="0"/>
    <b v="1"/>
    <x v="0"/>
    <x v="0"/>
    <x v="0"/>
  </r>
  <r>
    <n v="317"/>
    <x v="316"/>
    <s v="Cross-group coherent hierarchy"/>
    <n v="6600"/>
    <n v="1269"/>
    <n v="19"/>
    <x v="0"/>
    <n v="30"/>
    <n v="42.3"/>
    <x v="1"/>
    <s v="USD"/>
    <n v="1494738000"/>
    <n v="1495861200"/>
    <b v="0"/>
    <b v="0"/>
    <x v="3"/>
    <x v="3"/>
    <x v="3"/>
  </r>
  <r>
    <n v="318"/>
    <x v="317"/>
    <s v="Decentralized demand-driven open system"/>
    <n v="5700"/>
    <n v="903"/>
    <n v="16"/>
    <x v="0"/>
    <n v="17"/>
    <n v="53.12"/>
    <x v="1"/>
    <s v="USD"/>
    <n v="1392357600"/>
    <n v="1392530400"/>
    <b v="0"/>
    <b v="0"/>
    <x v="1"/>
    <x v="1"/>
    <x v="1"/>
  </r>
  <r>
    <n v="319"/>
    <x v="318"/>
    <s v="Advanced empowering matrix"/>
    <n v="8400"/>
    <n v="3251"/>
    <n v="39"/>
    <x v="3"/>
    <n v="64"/>
    <n v="50.8"/>
    <x v="1"/>
    <s v="USD"/>
    <n v="1281589200"/>
    <n v="1283662800"/>
    <b v="0"/>
    <b v="0"/>
    <x v="2"/>
    <x v="2"/>
    <x v="2"/>
  </r>
  <r>
    <n v="320"/>
    <x v="319"/>
    <s v="Phased holistic implementation"/>
    <n v="84400"/>
    <n v="8092"/>
    <n v="10"/>
    <x v="0"/>
    <n v="80"/>
    <n v="101.15"/>
    <x v="1"/>
    <s v="USD"/>
    <n v="1305003600"/>
    <n v="1305781200"/>
    <b v="0"/>
    <b v="0"/>
    <x v="13"/>
    <x v="5"/>
    <x v="13"/>
  </r>
  <r>
    <n v="321"/>
    <x v="320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x v="12"/>
    <x v="4"/>
    <x v="12"/>
  </r>
  <r>
    <n v="322"/>
    <x v="321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x v="3"/>
    <x v="3"/>
    <x v="3"/>
  </r>
  <r>
    <n v="323"/>
    <x v="322"/>
    <s v="Integrated zero-defect help-desk"/>
    <n v="8900"/>
    <n v="2148"/>
    <n v="24"/>
    <x v="0"/>
    <n v="26"/>
    <n v="82.62"/>
    <x v="4"/>
    <s v="GBP"/>
    <n v="1395896400"/>
    <n v="1396069200"/>
    <b v="0"/>
    <b v="0"/>
    <x v="4"/>
    <x v="4"/>
    <x v="4"/>
  </r>
  <r>
    <n v="324"/>
    <x v="323"/>
    <s v="Inverse analyzing matrices"/>
    <n v="7100"/>
    <n v="11648"/>
    <n v="164"/>
    <x v="1"/>
    <n v="307"/>
    <n v="37.94"/>
    <x v="1"/>
    <s v="USD"/>
    <n v="1434862800"/>
    <n v="1435899600"/>
    <b v="0"/>
    <b v="1"/>
    <x v="3"/>
    <x v="3"/>
    <x v="3"/>
  </r>
  <r>
    <n v="325"/>
    <x v="324"/>
    <s v="Programmable systemic implementation"/>
    <n v="6500"/>
    <n v="5897"/>
    <n v="91"/>
    <x v="0"/>
    <n v="73"/>
    <n v="80.78"/>
    <x v="1"/>
    <s v="USD"/>
    <n v="1529125200"/>
    <n v="1531112400"/>
    <b v="0"/>
    <b v="1"/>
    <x v="3"/>
    <x v="3"/>
    <x v="3"/>
  </r>
  <r>
    <n v="326"/>
    <x v="325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x v="10"/>
    <x v="4"/>
    <x v="10"/>
  </r>
  <r>
    <n v="327"/>
    <x v="326"/>
    <s v="Digitized 3rdgeneration encoding"/>
    <n v="2600"/>
    <n v="1002"/>
    <n v="39"/>
    <x v="0"/>
    <n v="33"/>
    <n v="30.36"/>
    <x v="1"/>
    <s v="USD"/>
    <n v="1566968400"/>
    <n v="1567314000"/>
    <b v="0"/>
    <b v="1"/>
    <x v="3"/>
    <x v="3"/>
    <x v="3"/>
  </r>
  <r>
    <n v="328"/>
    <x v="327"/>
    <s v="Innovative well-modulated functionalities"/>
    <n v="98700"/>
    <n v="131826"/>
    <n v="134"/>
    <x v="1"/>
    <n v="2441"/>
    <n v="54"/>
    <x v="1"/>
    <s v="USD"/>
    <n v="1543557600"/>
    <n v="1544508000"/>
    <b v="0"/>
    <b v="0"/>
    <x v="1"/>
    <x v="1"/>
    <x v="1"/>
  </r>
  <r>
    <n v="329"/>
    <x v="328"/>
    <s v="Fundamental incremental database"/>
    <n v="93800"/>
    <n v="21477"/>
    <n v="23"/>
    <x v="2"/>
    <n v="211"/>
    <n v="101.79"/>
    <x v="1"/>
    <s v="USD"/>
    <n v="1481522400"/>
    <n v="1482472800"/>
    <b v="0"/>
    <b v="0"/>
    <x v="11"/>
    <x v="6"/>
    <x v="11"/>
  </r>
  <r>
    <n v="330"/>
    <x v="329"/>
    <s v="Expanded encompassing open architecture"/>
    <n v="33700"/>
    <n v="62330"/>
    <n v="185"/>
    <x v="1"/>
    <n v="1385"/>
    <n v="45"/>
    <x v="4"/>
    <s v="GBP"/>
    <n v="1512712800"/>
    <n v="1512799200"/>
    <b v="0"/>
    <b v="0"/>
    <x v="4"/>
    <x v="4"/>
    <x v="4"/>
  </r>
  <r>
    <n v="331"/>
    <x v="330"/>
    <s v="Intuitive static portal"/>
    <n v="3300"/>
    <n v="14643"/>
    <n v="444"/>
    <x v="1"/>
    <n v="190"/>
    <n v="77.069999999999993"/>
    <x v="1"/>
    <s v="USD"/>
    <n v="1324274400"/>
    <n v="1324360800"/>
    <b v="0"/>
    <b v="0"/>
    <x v="0"/>
    <x v="0"/>
    <x v="0"/>
  </r>
  <r>
    <n v="332"/>
    <x v="331"/>
    <s v="Optional bandwidth-monitored definition"/>
    <n v="20700"/>
    <n v="41396"/>
    <n v="200"/>
    <x v="1"/>
    <n v="470"/>
    <n v="88.08"/>
    <x v="1"/>
    <s v="USD"/>
    <n v="1364446800"/>
    <n v="1364533200"/>
    <b v="0"/>
    <b v="0"/>
    <x v="8"/>
    <x v="2"/>
    <x v="8"/>
  </r>
  <r>
    <n v="333"/>
    <x v="332"/>
    <s v="Persistent well-modulated synergy"/>
    <n v="9600"/>
    <n v="11900"/>
    <n v="124"/>
    <x v="1"/>
    <n v="253"/>
    <n v="47.04"/>
    <x v="1"/>
    <s v="USD"/>
    <n v="1542693600"/>
    <n v="1545112800"/>
    <b v="0"/>
    <b v="0"/>
    <x v="3"/>
    <x v="3"/>
    <x v="3"/>
  </r>
  <r>
    <n v="334"/>
    <x v="333"/>
    <s v="Assimilated discrete algorithm"/>
    <n v="66200"/>
    <n v="123538"/>
    <n v="187"/>
    <x v="1"/>
    <n v="1113"/>
    <n v="111"/>
    <x v="1"/>
    <s v="USD"/>
    <n v="1515564000"/>
    <n v="1516168800"/>
    <b v="0"/>
    <b v="0"/>
    <x v="1"/>
    <x v="1"/>
    <x v="1"/>
  </r>
  <r>
    <n v="335"/>
    <x v="334"/>
    <s v="Operative uniform hub"/>
    <n v="173800"/>
    <n v="198628"/>
    <n v="114"/>
    <x v="1"/>
    <n v="2283"/>
    <n v="87"/>
    <x v="1"/>
    <s v="USD"/>
    <n v="1573797600"/>
    <n v="1574920800"/>
    <b v="0"/>
    <b v="0"/>
    <x v="1"/>
    <x v="1"/>
    <x v="1"/>
  </r>
  <r>
    <n v="336"/>
    <x v="335"/>
    <s v="Customizable intangible capability"/>
    <n v="70700"/>
    <n v="68602"/>
    <n v="97"/>
    <x v="0"/>
    <n v="1072"/>
    <n v="63.99"/>
    <x v="1"/>
    <s v="USD"/>
    <n v="1292392800"/>
    <n v="1292479200"/>
    <b v="0"/>
    <b v="1"/>
    <x v="1"/>
    <x v="1"/>
    <x v="1"/>
  </r>
  <r>
    <n v="337"/>
    <x v="336"/>
    <s v="Innovative didactic analyzer"/>
    <n v="94500"/>
    <n v="116064"/>
    <n v="123"/>
    <x v="1"/>
    <n v="1095"/>
    <n v="105.99"/>
    <x v="1"/>
    <s v="USD"/>
    <n v="1573452000"/>
    <n v="1573538400"/>
    <b v="0"/>
    <b v="0"/>
    <x v="3"/>
    <x v="3"/>
    <x v="3"/>
  </r>
  <r>
    <n v="338"/>
    <x v="337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x v="3"/>
    <x v="3"/>
    <x v="3"/>
  </r>
  <r>
    <n v="339"/>
    <x v="338"/>
    <s v="Front-line transitional algorithm"/>
    <n v="136300"/>
    <n v="108974"/>
    <n v="80"/>
    <x v="3"/>
    <n v="1297"/>
    <n v="84.02"/>
    <x v="0"/>
    <s v="CAD"/>
    <n v="1501650000"/>
    <n v="1502859600"/>
    <b v="0"/>
    <b v="0"/>
    <x v="3"/>
    <x v="3"/>
    <x v="3"/>
  </r>
  <r>
    <n v="340"/>
    <x v="339"/>
    <s v="Switchable didactic matrices"/>
    <n v="37100"/>
    <n v="34964"/>
    <n v="94"/>
    <x v="0"/>
    <n v="393"/>
    <n v="88.97"/>
    <x v="1"/>
    <s v="USD"/>
    <n v="1323669600"/>
    <n v="1323756000"/>
    <b v="0"/>
    <b v="0"/>
    <x v="14"/>
    <x v="7"/>
    <x v="14"/>
  </r>
  <r>
    <n v="341"/>
    <x v="340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x v="7"/>
    <x v="1"/>
    <x v="7"/>
  </r>
  <r>
    <n v="342"/>
    <x v="341"/>
    <s v="Visionary foreground middleware"/>
    <n v="47900"/>
    <n v="31864"/>
    <n v="67"/>
    <x v="0"/>
    <n v="328"/>
    <n v="97.15"/>
    <x v="1"/>
    <s v="USD"/>
    <n v="1374296400"/>
    <n v="1375333200"/>
    <b v="0"/>
    <b v="0"/>
    <x v="3"/>
    <x v="3"/>
    <x v="3"/>
  </r>
  <r>
    <n v="343"/>
    <x v="342"/>
    <s v="Optional zero-defect task-force"/>
    <n v="9000"/>
    <n v="4853"/>
    <n v="54"/>
    <x v="0"/>
    <n v="147"/>
    <n v="33.01"/>
    <x v="1"/>
    <s v="USD"/>
    <n v="1384840800"/>
    <n v="1389420000"/>
    <b v="0"/>
    <b v="0"/>
    <x v="3"/>
    <x v="3"/>
    <x v="3"/>
  </r>
  <r>
    <n v="344"/>
    <x v="343"/>
    <s v="Devolved exuding emulation"/>
    <n v="197600"/>
    <n v="82959"/>
    <n v="42"/>
    <x v="0"/>
    <n v="830"/>
    <n v="99.95"/>
    <x v="1"/>
    <s v="USD"/>
    <n v="1516600800"/>
    <n v="1520056800"/>
    <b v="0"/>
    <b v="0"/>
    <x v="11"/>
    <x v="6"/>
    <x v="11"/>
  </r>
  <r>
    <n v="345"/>
    <x v="344"/>
    <s v="Open-source neutral task-force"/>
    <n v="157600"/>
    <n v="23159"/>
    <n v="15"/>
    <x v="0"/>
    <n v="331"/>
    <n v="69.97"/>
    <x v="4"/>
    <s v="GBP"/>
    <n v="1436418000"/>
    <n v="1436504400"/>
    <b v="0"/>
    <b v="0"/>
    <x v="6"/>
    <x v="4"/>
    <x v="6"/>
  </r>
  <r>
    <n v="346"/>
    <x v="345"/>
    <s v="Virtual attitude-oriented migration"/>
    <n v="8000"/>
    <n v="2758"/>
    <n v="34"/>
    <x v="0"/>
    <n v="25"/>
    <n v="110.32"/>
    <x v="1"/>
    <s v="USD"/>
    <n v="1503550800"/>
    <n v="1508302800"/>
    <b v="0"/>
    <b v="1"/>
    <x v="7"/>
    <x v="1"/>
    <x v="7"/>
  </r>
  <r>
    <n v="347"/>
    <x v="346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x v="2"/>
    <x v="2"/>
    <x v="2"/>
  </r>
  <r>
    <n v="348"/>
    <x v="347"/>
    <s v="Versatile cohesive open system"/>
    <n v="199000"/>
    <n v="142823"/>
    <n v="72"/>
    <x v="0"/>
    <n v="3483"/>
    <n v="41.01"/>
    <x v="1"/>
    <s v="USD"/>
    <n v="1487224800"/>
    <n v="1488348000"/>
    <b v="0"/>
    <b v="0"/>
    <x v="0"/>
    <x v="0"/>
    <x v="0"/>
  </r>
  <r>
    <n v="349"/>
    <x v="348"/>
    <s v="Multi-layered bottom-line frame"/>
    <n v="180800"/>
    <n v="95958"/>
    <n v="53"/>
    <x v="0"/>
    <n v="923"/>
    <n v="103.96"/>
    <x v="1"/>
    <s v="USD"/>
    <n v="1500008400"/>
    <n v="1502600400"/>
    <b v="0"/>
    <b v="0"/>
    <x v="3"/>
    <x v="3"/>
    <x v="3"/>
  </r>
  <r>
    <n v="350"/>
    <x v="349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x v="350"/>
    <s v="Universal maximized methodology"/>
    <n v="74100"/>
    <n v="94631"/>
    <n v="128"/>
    <x v="1"/>
    <n v="2013"/>
    <n v="47.01"/>
    <x v="1"/>
    <s v="USD"/>
    <n v="1440392400"/>
    <n v="1441602000"/>
    <b v="0"/>
    <b v="0"/>
    <x v="1"/>
    <x v="1"/>
    <x v="1"/>
  </r>
  <r>
    <n v="352"/>
    <x v="351"/>
    <s v="Expanded hybrid hardware"/>
    <n v="2800"/>
    <n v="977"/>
    <n v="35"/>
    <x v="0"/>
    <n v="33"/>
    <n v="29.61"/>
    <x v="0"/>
    <s v="CAD"/>
    <n v="1446876000"/>
    <n v="1447567200"/>
    <b v="0"/>
    <b v="0"/>
    <x v="3"/>
    <x v="3"/>
    <x v="3"/>
  </r>
  <r>
    <n v="353"/>
    <x v="352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x v="3"/>
    <x v="3"/>
    <x v="3"/>
  </r>
  <r>
    <n v="354"/>
    <x v="353"/>
    <s v="Profit-focused transitional capability"/>
    <n v="6100"/>
    <n v="7548"/>
    <n v="124"/>
    <x v="1"/>
    <n v="80"/>
    <n v="94.35"/>
    <x v="3"/>
    <s v="DKK"/>
    <n v="1378184400"/>
    <n v="1378789200"/>
    <b v="0"/>
    <b v="0"/>
    <x v="4"/>
    <x v="4"/>
    <x v="4"/>
  </r>
  <r>
    <n v="355"/>
    <x v="354"/>
    <s v="Front-line scalable definition"/>
    <n v="3800"/>
    <n v="2241"/>
    <n v="59"/>
    <x v="2"/>
    <n v="86"/>
    <n v="26.06"/>
    <x v="1"/>
    <s v="USD"/>
    <n v="1485064800"/>
    <n v="1488520800"/>
    <b v="0"/>
    <b v="0"/>
    <x v="8"/>
    <x v="2"/>
    <x v="8"/>
  </r>
  <r>
    <n v="356"/>
    <x v="355"/>
    <s v="Open-source systematic protocol"/>
    <n v="9300"/>
    <n v="3431"/>
    <n v="37"/>
    <x v="0"/>
    <n v="40"/>
    <n v="85.78"/>
    <x v="6"/>
    <s v="EUR"/>
    <n v="1326520800"/>
    <n v="1327298400"/>
    <b v="0"/>
    <b v="0"/>
    <x v="3"/>
    <x v="3"/>
    <x v="3"/>
  </r>
  <r>
    <n v="357"/>
    <x v="356"/>
    <s v="Implemented tangible algorithm"/>
    <n v="2300"/>
    <n v="4253"/>
    <n v="185"/>
    <x v="1"/>
    <n v="41"/>
    <n v="103.73"/>
    <x v="1"/>
    <s v="USD"/>
    <n v="1441256400"/>
    <n v="1443416400"/>
    <b v="0"/>
    <b v="0"/>
    <x v="11"/>
    <x v="6"/>
    <x v="11"/>
  </r>
  <r>
    <n v="358"/>
    <x v="357"/>
    <s v="Profit-focused 3rdgeneration circuit"/>
    <n v="9700"/>
    <n v="1146"/>
    <n v="12"/>
    <x v="0"/>
    <n v="23"/>
    <n v="49.83"/>
    <x v="0"/>
    <s v="CAD"/>
    <n v="1533877200"/>
    <n v="1534136400"/>
    <b v="1"/>
    <b v="0"/>
    <x v="14"/>
    <x v="7"/>
    <x v="14"/>
  </r>
  <r>
    <n v="359"/>
    <x v="358"/>
    <s v="Compatible needs-based architecture"/>
    <n v="4000"/>
    <n v="11948"/>
    <n v="299"/>
    <x v="1"/>
    <n v="187"/>
    <n v="63.89"/>
    <x v="1"/>
    <s v="USD"/>
    <n v="1314421200"/>
    <n v="1315026000"/>
    <b v="0"/>
    <b v="0"/>
    <x v="10"/>
    <x v="4"/>
    <x v="10"/>
  </r>
  <r>
    <n v="360"/>
    <x v="359"/>
    <s v="Right-sized zero tolerance migration"/>
    <n v="59700"/>
    <n v="135132"/>
    <n v="226"/>
    <x v="1"/>
    <n v="2875"/>
    <n v="47"/>
    <x v="4"/>
    <s v="GBP"/>
    <n v="1293861600"/>
    <n v="1295071200"/>
    <b v="0"/>
    <b v="1"/>
    <x v="3"/>
    <x v="3"/>
    <x v="3"/>
  </r>
  <r>
    <n v="361"/>
    <x v="360"/>
    <s v="Quality-focused reciprocal structure"/>
    <n v="5500"/>
    <n v="9546"/>
    <n v="174"/>
    <x v="1"/>
    <n v="88"/>
    <n v="108.48"/>
    <x v="1"/>
    <s v="USD"/>
    <n v="1507352400"/>
    <n v="1509426000"/>
    <b v="0"/>
    <b v="0"/>
    <x v="3"/>
    <x v="3"/>
    <x v="3"/>
  </r>
  <r>
    <n v="362"/>
    <x v="361"/>
    <s v="Automated actuating conglomeration"/>
    <n v="3700"/>
    <n v="13755"/>
    <n v="372"/>
    <x v="1"/>
    <n v="191"/>
    <n v="72.02"/>
    <x v="1"/>
    <s v="USD"/>
    <n v="1296108000"/>
    <n v="1299391200"/>
    <b v="0"/>
    <b v="0"/>
    <x v="1"/>
    <x v="1"/>
    <x v="1"/>
  </r>
  <r>
    <n v="363"/>
    <x v="362"/>
    <s v="Re-contextualized local initiative"/>
    <n v="5200"/>
    <n v="8330"/>
    <n v="160"/>
    <x v="1"/>
    <n v="139"/>
    <n v="59.93"/>
    <x v="1"/>
    <s v="USD"/>
    <n v="1324965600"/>
    <n v="1325052000"/>
    <b v="0"/>
    <b v="0"/>
    <x v="1"/>
    <x v="1"/>
    <x v="1"/>
  </r>
  <r>
    <n v="364"/>
    <x v="363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x v="7"/>
    <x v="1"/>
    <x v="7"/>
  </r>
  <r>
    <n v="365"/>
    <x v="364"/>
    <s v="Networked bottom-line initiative"/>
    <n v="1600"/>
    <n v="11735"/>
    <n v="733"/>
    <x v="1"/>
    <n v="112"/>
    <n v="104.78"/>
    <x v="2"/>
    <s v="AUD"/>
    <n v="1482991200"/>
    <n v="1485324000"/>
    <b v="0"/>
    <b v="0"/>
    <x v="3"/>
    <x v="3"/>
    <x v="3"/>
  </r>
  <r>
    <n v="366"/>
    <x v="365"/>
    <s v="Robust directional system engine"/>
    <n v="1800"/>
    <n v="10658"/>
    <n v="592"/>
    <x v="1"/>
    <n v="101"/>
    <n v="105.52"/>
    <x v="1"/>
    <s v="USD"/>
    <n v="1294034400"/>
    <n v="1294120800"/>
    <b v="0"/>
    <b v="1"/>
    <x v="3"/>
    <x v="3"/>
    <x v="3"/>
  </r>
  <r>
    <n v="367"/>
    <x v="366"/>
    <s v="Triple-buffered explicit methodology"/>
    <n v="9900"/>
    <n v="1870"/>
    <n v="19"/>
    <x v="0"/>
    <n v="75"/>
    <n v="24.93"/>
    <x v="1"/>
    <s v="USD"/>
    <n v="1413608400"/>
    <n v="1415685600"/>
    <b v="0"/>
    <b v="1"/>
    <x v="3"/>
    <x v="3"/>
    <x v="3"/>
  </r>
  <r>
    <n v="368"/>
    <x v="367"/>
    <s v="Reactive directional capacity"/>
    <n v="5200"/>
    <n v="14394"/>
    <n v="277"/>
    <x v="1"/>
    <n v="206"/>
    <n v="69.87"/>
    <x v="4"/>
    <s v="GBP"/>
    <n v="1286946000"/>
    <n v="1288933200"/>
    <b v="0"/>
    <b v="1"/>
    <x v="4"/>
    <x v="4"/>
    <x v="4"/>
  </r>
  <r>
    <n v="369"/>
    <x v="368"/>
    <s v="Polarized needs-based approach"/>
    <n v="5400"/>
    <n v="14743"/>
    <n v="273"/>
    <x v="1"/>
    <n v="154"/>
    <n v="95.73"/>
    <x v="1"/>
    <s v="USD"/>
    <n v="1359871200"/>
    <n v="1363237200"/>
    <b v="0"/>
    <b v="1"/>
    <x v="19"/>
    <x v="4"/>
    <x v="19"/>
  </r>
  <r>
    <n v="370"/>
    <x v="369"/>
    <s v="Intuitive well-modulated middleware"/>
    <n v="112300"/>
    <n v="178965"/>
    <n v="159"/>
    <x v="1"/>
    <n v="5966"/>
    <n v="30"/>
    <x v="1"/>
    <s v="USD"/>
    <n v="1555304400"/>
    <n v="1555822800"/>
    <b v="0"/>
    <b v="0"/>
    <x v="3"/>
    <x v="3"/>
    <x v="3"/>
  </r>
  <r>
    <n v="371"/>
    <x v="370"/>
    <s v="Multi-channeled logistical matrices"/>
    <n v="189200"/>
    <n v="128410"/>
    <n v="68"/>
    <x v="0"/>
    <n v="2176"/>
    <n v="59.01"/>
    <x v="1"/>
    <s v="USD"/>
    <n v="1423375200"/>
    <n v="1427778000"/>
    <b v="0"/>
    <b v="0"/>
    <x v="3"/>
    <x v="3"/>
    <x v="3"/>
  </r>
  <r>
    <n v="372"/>
    <x v="371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x v="4"/>
    <x v="4"/>
    <x v="4"/>
  </r>
  <r>
    <n v="373"/>
    <x v="372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x v="3"/>
    <x v="3"/>
    <x v="3"/>
  </r>
  <r>
    <n v="374"/>
    <x v="373"/>
    <s v="Open-source multi-tasking data-warehouse"/>
    <n v="167400"/>
    <n v="22073"/>
    <n v="13"/>
    <x v="0"/>
    <n v="441"/>
    <n v="50.05"/>
    <x v="1"/>
    <s v="USD"/>
    <n v="1547186400"/>
    <n v="1547618400"/>
    <b v="0"/>
    <b v="1"/>
    <x v="4"/>
    <x v="4"/>
    <x v="4"/>
  </r>
  <r>
    <n v="375"/>
    <x v="374"/>
    <s v="Future-proofed upward-trending contingency"/>
    <n v="2700"/>
    <n v="1479"/>
    <n v="55"/>
    <x v="0"/>
    <n v="25"/>
    <n v="59.16"/>
    <x v="1"/>
    <s v="USD"/>
    <n v="1444971600"/>
    <n v="1449900000"/>
    <b v="0"/>
    <b v="0"/>
    <x v="7"/>
    <x v="1"/>
    <x v="7"/>
  </r>
  <r>
    <n v="376"/>
    <x v="375"/>
    <s v="Mandatory uniform matrix"/>
    <n v="3400"/>
    <n v="12275"/>
    <n v="361"/>
    <x v="1"/>
    <n v="131"/>
    <n v="93.7"/>
    <x v="1"/>
    <s v="USD"/>
    <n v="1404622800"/>
    <n v="1405141200"/>
    <b v="0"/>
    <b v="0"/>
    <x v="1"/>
    <x v="1"/>
    <x v="1"/>
  </r>
  <r>
    <n v="377"/>
    <x v="376"/>
    <s v="Phased methodical initiative"/>
    <n v="49700"/>
    <n v="5098"/>
    <n v="10"/>
    <x v="0"/>
    <n v="127"/>
    <n v="40.14"/>
    <x v="1"/>
    <s v="USD"/>
    <n v="1571720400"/>
    <n v="1572933600"/>
    <b v="0"/>
    <b v="0"/>
    <x v="3"/>
    <x v="3"/>
    <x v="3"/>
  </r>
  <r>
    <n v="378"/>
    <x v="377"/>
    <s v="Managed stable function"/>
    <n v="178200"/>
    <n v="24882"/>
    <n v="14"/>
    <x v="0"/>
    <n v="355"/>
    <n v="70.09"/>
    <x v="1"/>
    <s v="USD"/>
    <n v="1526878800"/>
    <n v="1530162000"/>
    <b v="0"/>
    <b v="0"/>
    <x v="4"/>
    <x v="4"/>
    <x v="4"/>
  </r>
  <r>
    <n v="379"/>
    <x v="378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x v="3"/>
    <x v="3"/>
    <x v="3"/>
  </r>
  <r>
    <n v="380"/>
    <x v="379"/>
    <s v="Optional clear-thinking process improvement"/>
    <n v="2500"/>
    <n v="4008"/>
    <n v="160"/>
    <x v="1"/>
    <n v="84"/>
    <n v="47.71"/>
    <x v="1"/>
    <s v="USD"/>
    <n v="1371963600"/>
    <n v="1372395600"/>
    <b v="0"/>
    <b v="0"/>
    <x v="3"/>
    <x v="3"/>
    <x v="3"/>
  </r>
  <r>
    <n v="381"/>
    <x v="380"/>
    <s v="Cross-group global moratorium"/>
    <n v="5300"/>
    <n v="9749"/>
    <n v="184"/>
    <x v="1"/>
    <n v="155"/>
    <n v="62.9"/>
    <x v="1"/>
    <s v="USD"/>
    <n v="1433739600"/>
    <n v="1437714000"/>
    <b v="0"/>
    <b v="0"/>
    <x v="3"/>
    <x v="3"/>
    <x v="3"/>
  </r>
  <r>
    <n v="382"/>
    <x v="381"/>
    <s v="Visionary systemic process improvement"/>
    <n v="9100"/>
    <n v="5803"/>
    <n v="64"/>
    <x v="0"/>
    <n v="67"/>
    <n v="86.61"/>
    <x v="1"/>
    <s v="USD"/>
    <n v="1508130000"/>
    <n v="1509771600"/>
    <b v="0"/>
    <b v="0"/>
    <x v="14"/>
    <x v="7"/>
    <x v="14"/>
  </r>
  <r>
    <n v="383"/>
    <x v="382"/>
    <s v="Progressive intangible flexibility"/>
    <n v="6300"/>
    <n v="14199"/>
    <n v="225"/>
    <x v="1"/>
    <n v="189"/>
    <n v="75.13"/>
    <x v="1"/>
    <s v="USD"/>
    <n v="1550037600"/>
    <n v="1550556000"/>
    <b v="0"/>
    <b v="1"/>
    <x v="0"/>
    <x v="0"/>
    <x v="0"/>
  </r>
  <r>
    <n v="384"/>
    <x v="383"/>
    <s v="Reactive real-time software"/>
    <n v="114400"/>
    <n v="196779"/>
    <n v="172"/>
    <x v="1"/>
    <n v="4799"/>
    <n v="41"/>
    <x v="1"/>
    <s v="USD"/>
    <n v="1486706400"/>
    <n v="1489039200"/>
    <b v="1"/>
    <b v="1"/>
    <x v="4"/>
    <x v="4"/>
    <x v="4"/>
  </r>
  <r>
    <n v="385"/>
    <x v="384"/>
    <s v="Programmable incremental knowledge user"/>
    <n v="38900"/>
    <n v="56859"/>
    <n v="146"/>
    <x v="1"/>
    <n v="1137"/>
    <n v="50.01"/>
    <x v="1"/>
    <s v="USD"/>
    <n v="1553835600"/>
    <n v="1556600400"/>
    <b v="0"/>
    <b v="0"/>
    <x v="9"/>
    <x v="5"/>
    <x v="9"/>
  </r>
  <r>
    <n v="386"/>
    <x v="385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x v="3"/>
    <x v="3"/>
    <x v="3"/>
  </r>
  <r>
    <n v="387"/>
    <x v="386"/>
    <s v="Triple-buffered logistical frame"/>
    <n v="109000"/>
    <n v="42795"/>
    <n v="39"/>
    <x v="0"/>
    <n v="424"/>
    <n v="100.93"/>
    <x v="1"/>
    <s v="USD"/>
    <n v="1339477200"/>
    <n v="1339909200"/>
    <b v="0"/>
    <b v="0"/>
    <x v="8"/>
    <x v="2"/>
    <x v="8"/>
  </r>
  <r>
    <n v="388"/>
    <x v="387"/>
    <s v="Exclusive dynamic adapter"/>
    <n v="114800"/>
    <n v="12938"/>
    <n v="11"/>
    <x v="3"/>
    <n v="145"/>
    <n v="89.23"/>
    <x v="5"/>
    <s v="CHF"/>
    <n v="1325656800"/>
    <n v="1325829600"/>
    <b v="0"/>
    <b v="0"/>
    <x v="7"/>
    <x v="1"/>
    <x v="7"/>
  </r>
  <r>
    <n v="389"/>
    <x v="388"/>
    <s v="Automated systemic hierarchy"/>
    <n v="83000"/>
    <n v="101352"/>
    <n v="122"/>
    <x v="1"/>
    <n v="1152"/>
    <n v="87.98"/>
    <x v="1"/>
    <s v="USD"/>
    <n v="1288242000"/>
    <n v="1290578400"/>
    <b v="0"/>
    <b v="0"/>
    <x v="3"/>
    <x v="3"/>
    <x v="3"/>
  </r>
  <r>
    <n v="390"/>
    <x v="389"/>
    <s v="Digitized eco-centric core"/>
    <n v="2400"/>
    <n v="4477"/>
    <n v="187"/>
    <x v="1"/>
    <n v="50"/>
    <n v="89.54"/>
    <x v="1"/>
    <s v="USD"/>
    <n v="1379048400"/>
    <n v="1380344400"/>
    <b v="0"/>
    <b v="0"/>
    <x v="14"/>
    <x v="7"/>
    <x v="14"/>
  </r>
  <r>
    <n v="391"/>
    <x v="390"/>
    <s v="Mandatory uniform strategy"/>
    <n v="60400"/>
    <n v="4393"/>
    <n v="7"/>
    <x v="0"/>
    <n v="151"/>
    <n v="29.09"/>
    <x v="1"/>
    <s v="USD"/>
    <n v="1389679200"/>
    <n v="1389852000"/>
    <b v="0"/>
    <b v="0"/>
    <x v="9"/>
    <x v="5"/>
    <x v="9"/>
  </r>
  <r>
    <n v="392"/>
    <x v="391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x v="8"/>
    <x v="2"/>
    <x v="8"/>
  </r>
  <r>
    <n v="393"/>
    <x v="392"/>
    <s v="De-engineered static orchestration"/>
    <n v="62800"/>
    <n v="143788"/>
    <n v="229"/>
    <x v="1"/>
    <n v="3059"/>
    <n v="47"/>
    <x v="0"/>
    <s v="CAD"/>
    <n v="1500267600"/>
    <n v="1500354000"/>
    <b v="0"/>
    <b v="0"/>
    <x v="17"/>
    <x v="1"/>
    <x v="17"/>
  </r>
  <r>
    <n v="394"/>
    <x v="393"/>
    <s v="Customizable dynamic info-mediaries"/>
    <n v="800"/>
    <n v="3755"/>
    <n v="469"/>
    <x v="1"/>
    <n v="34"/>
    <n v="110.44"/>
    <x v="1"/>
    <s v="USD"/>
    <n v="1375074000"/>
    <n v="1375938000"/>
    <b v="0"/>
    <b v="1"/>
    <x v="4"/>
    <x v="4"/>
    <x v="4"/>
  </r>
  <r>
    <n v="395"/>
    <x v="122"/>
    <s v="Enhanced incremental budgetary management"/>
    <n v="7100"/>
    <n v="9238"/>
    <n v="130"/>
    <x v="1"/>
    <n v="220"/>
    <n v="41.99"/>
    <x v="1"/>
    <s v="USD"/>
    <n v="1323324000"/>
    <n v="1323410400"/>
    <b v="1"/>
    <b v="0"/>
    <x v="3"/>
    <x v="3"/>
    <x v="3"/>
  </r>
  <r>
    <n v="396"/>
    <x v="394"/>
    <s v="Digitized local info-mediaries"/>
    <n v="46100"/>
    <n v="77012"/>
    <n v="167"/>
    <x v="1"/>
    <n v="1604"/>
    <n v="48.01"/>
    <x v="2"/>
    <s v="AUD"/>
    <n v="1538715600"/>
    <n v="1539406800"/>
    <b v="0"/>
    <b v="0"/>
    <x v="6"/>
    <x v="4"/>
    <x v="6"/>
  </r>
  <r>
    <n v="397"/>
    <x v="395"/>
    <s v="Virtual systematic monitoring"/>
    <n v="8100"/>
    <n v="14083"/>
    <n v="174"/>
    <x v="1"/>
    <n v="454"/>
    <n v="31.02"/>
    <x v="1"/>
    <s v="USD"/>
    <n v="1369285200"/>
    <n v="1369803600"/>
    <b v="0"/>
    <b v="0"/>
    <x v="1"/>
    <x v="1"/>
    <x v="1"/>
  </r>
  <r>
    <n v="398"/>
    <x v="396"/>
    <s v="Reactive bottom-line open architecture"/>
    <n v="1700"/>
    <n v="12202"/>
    <n v="718"/>
    <x v="1"/>
    <n v="123"/>
    <n v="99.2"/>
    <x v="6"/>
    <s v="EUR"/>
    <n v="1525755600"/>
    <n v="1525928400"/>
    <b v="0"/>
    <b v="1"/>
    <x v="10"/>
    <x v="4"/>
    <x v="10"/>
  </r>
  <r>
    <n v="399"/>
    <x v="397"/>
    <s v="Pre-emptive interactive model"/>
    <n v="97300"/>
    <n v="62127"/>
    <n v="64"/>
    <x v="0"/>
    <n v="941"/>
    <n v="66.02"/>
    <x v="1"/>
    <s v="USD"/>
    <n v="1296626400"/>
    <n v="1297231200"/>
    <b v="0"/>
    <b v="0"/>
    <x v="7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x v="399"/>
    <s v="Inverse radical hierarchy"/>
    <n v="900"/>
    <n v="13772"/>
    <n v="1530"/>
    <x v="1"/>
    <n v="299"/>
    <n v="46.06"/>
    <x v="1"/>
    <s v="USD"/>
    <n v="1572152400"/>
    <n v="1572152400"/>
    <b v="0"/>
    <b v="0"/>
    <x v="3"/>
    <x v="3"/>
    <x v="3"/>
  </r>
  <r>
    <n v="402"/>
    <x v="400"/>
    <s v="Team-oriented static interface"/>
    <n v="7300"/>
    <n v="2946"/>
    <n v="40"/>
    <x v="0"/>
    <n v="40"/>
    <n v="73.650000000000006"/>
    <x v="1"/>
    <s v="USD"/>
    <n v="1325829600"/>
    <n v="1329890400"/>
    <b v="0"/>
    <b v="1"/>
    <x v="12"/>
    <x v="4"/>
    <x v="12"/>
  </r>
  <r>
    <n v="403"/>
    <x v="401"/>
    <s v="Virtual foreground throughput"/>
    <n v="195800"/>
    <n v="168820"/>
    <n v="86"/>
    <x v="0"/>
    <n v="3015"/>
    <n v="55.99"/>
    <x v="0"/>
    <s v="CAD"/>
    <n v="1273640400"/>
    <n v="1276750800"/>
    <b v="0"/>
    <b v="1"/>
    <x v="3"/>
    <x v="3"/>
    <x v="3"/>
  </r>
  <r>
    <n v="404"/>
    <x v="402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x v="3"/>
    <x v="3"/>
    <x v="3"/>
  </r>
  <r>
    <n v="405"/>
    <x v="403"/>
    <s v="Synchronized secondary analyzer"/>
    <n v="29600"/>
    <n v="26527"/>
    <n v="90"/>
    <x v="0"/>
    <n v="435"/>
    <n v="60.98"/>
    <x v="1"/>
    <s v="USD"/>
    <n v="1528088400"/>
    <n v="1532408400"/>
    <b v="0"/>
    <b v="0"/>
    <x v="3"/>
    <x v="3"/>
    <x v="3"/>
  </r>
  <r>
    <n v="406"/>
    <x v="404"/>
    <s v="Balanced attitude-oriented parallelism"/>
    <n v="39300"/>
    <n v="71583"/>
    <n v="182"/>
    <x v="1"/>
    <n v="645"/>
    <n v="110.98"/>
    <x v="1"/>
    <s v="USD"/>
    <n v="1359525600"/>
    <n v="1360562400"/>
    <b v="1"/>
    <b v="0"/>
    <x v="4"/>
    <x v="4"/>
    <x v="4"/>
  </r>
  <r>
    <n v="407"/>
    <x v="405"/>
    <s v="Organized bandwidth-monitored core"/>
    <n v="3400"/>
    <n v="12100"/>
    <n v="356"/>
    <x v="1"/>
    <n v="484"/>
    <n v="25"/>
    <x v="3"/>
    <s v="DKK"/>
    <n v="1570942800"/>
    <n v="1571547600"/>
    <b v="0"/>
    <b v="0"/>
    <x v="3"/>
    <x v="3"/>
    <x v="3"/>
  </r>
  <r>
    <n v="408"/>
    <x v="406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x v="4"/>
    <x v="4"/>
    <x v="4"/>
  </r>
  <r>
    <n v="409"/>
    <x v="97"/>
    <s v="Secured asymmetric projection"/>
    <n v="135600"/>
    <n v="62804"/>
    <n v="46"/>
    <x v="0"/>
    <n v="714"/>
    <n v="87.96"/>
    <x v="1"/>
    <s v="USD"/>
    <n v="1492491600"/>
    <n v="1492837200"/>
    <b v="0"/>
    <b v="0"/>
    <x v="1"/>
    <x v="1"/>
    <x v="1"/>
  </r>
  <r>
    <n v="410"/>
    <x v="407"/>
    <s v="Advanced cohesive Graphic Interface"/>
    <n v="153700"/>
    <n v="55536"/>
    <n v="36"/>
    <x v="2"/>
    <n v="1111"/>
    <n v="49.99"/>
    <x v="1"/>
    <s v="USD"/>
    <n v="1430197200"/>
    <n v="1430197200"/>
    <b v="0"/>
    <b v="0"/>
    <x v="20"/>
    <x v="6"/>
    <x v="20"/>
  </r>
  <r>
    <n v="411"/>
    <x v="408"/>
    <s v="Down-sized maximized function"/>
    <n v="7800"/>
    <n v="8161"/>
    <n v="105"/>
    <x v="1"/>
    <n v="82"/>
    <n v="99.52"/>
    <x v="1"/>
    <s v="USD"/>
    <n v="1496034000"/>
    <n v="1496206800"/>
    <b v="0"/>
    <b v="0"/>
    <x v="3"/>
    <x v="3"/>
    <x v="3"/>
  </r>
  <r>
    <n v="412"/>
    <x v="409"/>
    <s v="Realigned zero tolerance software"/>
    <n v="2100"/>
    <n v="14046"/>
    <n v="669"/>
    <x v="1"/>
    <n v="134"/>
    <n v="104.82"/>
    <x v="1"/>
    <s v="USD"/>
    <n v="1388728800"/>
    <n v="1389592800"/>
    <b v="0"/>
    <b v="0"/>
    <x v="13"/>
    <x v="5"/>
    <x v="13"/>
  </r>
  <r>
    <n v="413"/>
    <x v="410"/>
    <s v="Persevering analyzing extranet"/>
    <n v="189500"/>
    <n v="117628"/>
    <n v="62"/>
    <x v="2"/>
    <n v="1089"/>
    <n v="108.01"/>
    <x v="1"/>
    <s v="USD"/>
    <n v="1543298400"/>
    <n v="1545631200"/>
    <b v="0"/>
    <b v="0"/>
    <x v="10"/>
    <x v="4"/>
    <x v="10"/>
  </r>
  <r>
    <n v="414"/>
    <x v="411"/>
    <s v="Innovative human-resource migration"/>
    <n v="188200"/>
    <n v="159405"/>
    <n v="85"/>
    <x v="0"/>
    <n v="5497"/>
    <n v="29"/>
    <x v="1"/>
    <s v="USD"/>
    <n v="1271739600"/>
    <n v="1272430800"/>
    <b v="0"/>
    <b v="1"/>
    <x v="0"/>
    <x v="0"/>
    <x v="0"/>
  </r>
  <r>
    <n v="415"/>
    <x v="412"/>
    <s v="Intuitive needs-based monitoring"/>
    <n v="113500"/>
    <n v="12552"/>
    <n v="11"/>
    <x v="0"/>
    <n v="418"/>
    <n v="30.03"/>
    <x v="1"/>
    <s v="USD"/>
    <n v="1326434400"/>
    <n v="1327903200"/>
    <b v="0"/>
    <b v="0"/>
    <x v="3"/>
    <x v="3"/>
    <x v="3"/>
  </r>
  <r>
    <n v="416"/>
    <x v="413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x v="4"/>
    <x v="4"/>
    <x v="4"/>
  </r>
  <r>
    <n v="417"/>
    <x v="414"/>
    <s v="Upgradable 24/7 emulation"/>
    <n v="1700"/>
    <n v="943"/>
    <n v="55"/>
    <x v="0"/>
    <n v="15"/>
    <n v="62.87"/>
    <x v="1"/>
    <s v="USD"/>
    <n v="1541221200"/>
    <n v="1543298400"/>
    <b v="0"/>
    <b v="0"/>
    <x v="3"/>
    <x v="3"/>
    <x v="3"/>
  </r>
  <r>
    <n v="418"/>
    <x v="32"/>
    <s v="Quality-focused client-server core"/>
    <n v="163700"/>
    <n v="93963"/>
    <n v="57"/>
    <x v="0"/>
    <n v="1999"/>
    <n v="47.01"/>
    <x v="0"/>
    <s v="CAD"/>
    <n v="1336280400"/>
    <n v="1336366800"/>
    <b v="0"/>
    <b v="0"/>
    <x v="4"/>
    <x v="4"/>
    <x v="4"/>
  </r>
  <r>
    <n v="419"/>
    <x v="415"/>
    <s v="Upgradable maximized protocol"/>
    <n v="113800"/>
    <n v="140469"/>
    <n v="123"/>
    <x v="1"/>
    <n v="5203"/>
    <n v="27"/>
    <x v="1"/>
    <s v="USD"/>
    <n v="1324533600"/>
    <n v="1325052000"/>
    <b v="0"/>
    <b v="0"/>
    <x v="2"/>
    <x v="2"/>
    <x v="2"/>
  </r>
  <r>
    <n v="420"/>
    <x v="416"/>
    <s v="Cross-platform interactive synergy"/>
    <n v="5000"/>
    <n v="6423"/>
    <n v="128"/>
    <x v="1"/>
    <n v="94"/>
    <n v="68.33"/>
    <x v="1"/>
    <s v="USD"/>
    <n v="1498366800"/>
    <n v="1499576400"/>
    <b v="0"/>
    <b v="0"/>
    <x v="3"/>
    <x v="3"/>
    <x v="3"/>
  </r>
  <r>
    <n v="421"/>
    <x v="417"/>
    <s v="User-centric fault-tolerant archive"/>
    <n v="9400"/>
    <n v="6015"/>
    <n v="64"/>
    <x v="0"/>
    <n v="118"/>
    <n v="50.97"/>
    <x v="1"/>
    <s v="USD"/>
    <n v="1498712400"/>
    <n v="1501304400"/>
    <b v="0"/>
    <b v="1"/>
    <x v="8"/>
    <x v="2"/>
    <x v="8"/>
  </r>
  <r>
    <n v="422"/>
    <x v="418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x v="3"/>
    <x v="3"/>
    <x v="3"/>
  </r>
  <r>
    <n v="423"/>
    <x v="419"/>
    <s v="Self-enabling real-time definition"/>
    <n v="147800"/>
    <n v="15723"/>
    <n v="11"/>
    <x v="0"/>
    <n v="162"/>
    <n v="97.06"/>
    <x v="1"/>
    <s v="USD"/>
    <n v="1316667600"/>
    <n v="1316840400"/>
    <b v="0"/>
    <b v="1"/>
    <x v="0"/>
    <x v="0"/>
    <x v="0"/>
  </r>
  <r>
    <n v="424"/>
    <x v="420"/>
    <s v="User-centric impactful projection"/>
    <n v="5100"/>
    <n v="2064"/>
    <n v="40"/>
    <x v="0"/>
    <n v="83"/>
    <n v="24.87"/>
    <x v="1"/>
    <s v="USD"/>
    <n v="1524027600"/>
    <n v="1524546000"/>
    <b v="0"/>
    <b v="0"/>
    <x v="7"/>
    <x v="1"/>
    <x v="7"/>
  </r>
  <r>
    <n v="425"/>
    <x v="421"/>
    <s v="Vision-oriented actuating hardware"/>
    <n v="2700"/>
    <n v="7767"/>
    <n v="288"/>
    <x v="1"/>
    <n v="92"/>
    <n v="84.42"/>
    <x v="1"/>
    <s v="USD"/>
    <n v="1438059600"/>
    <n v="1438578000"/>
    <b v="0"/>
    <b v="0"/>
    <x v="14"/>
    <x v="7"/>
    <x v="14"/>
  </r>
  <r>
    <n v="426"/>
    <x v="422"/>
    <s v="Virtual leadingedge framework"/>
    <n v="1800"/>
    <n v="10313"/>
    <n v="573"/>
    <x v="1"/>
    <n v="219"/>
    <n v="47.09"/>
    <x v="1"/>
    <s v="USD"/>
    <n v="1361944800"/>
    <n v="1362549600"/>
    <b v="0"/>
    <b v="0"/>
    <x v="3"/>
    <x v="3"/>
    <x v="3"/>
  </r>
  <r>
    <n v="427"/>
    <x v="423"/>
    <s v="Managed discrete framework"/>
    <n v="174500"/>
    <n v="197018"/>
    <n v="113"/>
    <x v="1"/>
    <n v="2526"/>
    <n v="78"/>
    <x v="1"/>
    <s v="USD"/>
    <n v="1410584400"/>
    <n v="1413349200"/>
    <b v="0"/>
    <b v="1"/>
    <x v="3"/>
    <x v="3"/>
    <x v="3"/>
  </r>
  <r>
    <n v="428"/>
    <x v="424"/>
    <s v="Progressive zero-defect capability"/>
    <n v="101400"/>
    <n v="47037"/>
    <n v="46"/>
    <x v="0"/>
    <n v="747"/>
    <n v="62.97"/>
    <x v="1"/>
    <s v="USD"/>
    <n v="1297404000"/>
    <n v="1298008800"/>
    <b v="0"/>
    <b v="0"/>
    <x v="10"/>
    <x v="4"/>
    <x v="10"/>
  </r>
  <r>
    <n v="429"/>
    <x v="425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x v="14"/>
    <x v="7"/>
    <x v="14"/>
  </r>
  <r>
    <n v="430"/>
    <x v="426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x v="3"/>
    <x v="3"/>
    <x v="3"/>
  </r>
  <r>
    <n v="431"/>
    <x v="427"/>
    <s v="Compatible multimedia utilization"/>
    <n v="5100"/>
    <n v="9817"/>
    <n v="192"/>
    <x v="1"/>
    <n v="94"/>
    <n v="104.44"/>
    <x v="1"/>
    <s v="USD"/>
    <n v="1529643600"/>
    <n v="1531112400"/>
    <b v="1"/>
    <b v="0"/>
    <x v="3"/>
    <x v="3"/>
    <x v="3"/>
  </r>
  <r>
    <n v="432"/>
    <x v="428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x v="3"/>
    <x v="3"/>
    <x v="3"/>
  </r>
  <r>
    <n v="433"/>
    <x v="429"/>
    <s v="Decentralized composite paradigm"/>
    <n v="121400"/>
    <n v="65755"/>
    <n v="54"/>
    <x v="0"/>
    <n v="792"/>
    <n v="83.02"/>
    <x v="1"/>
    <s v="USD"/>
    <n v="1385359200"/>
    <n v="1386741600"/>
    <b v="0"/>
    <b v="1"/>
    <x v="4"/>
    <x v="4"/>
    <x v="4"/>
  </r>
  <r>
    <n v="434"/>
    <x v="430"/>
    <s v="Cloned transitional hierarchy"/>
    <n v="5400"/>
    <n v="903"/>
    <n v="17"/>
    <x v="3"/>
    <n v="10"/>
    <n v="90.3"/>
    <x v="0"/>
    <s v="CAD"/>
    <n v="1480572000"/>
    <n v="1481781600"/>
    <b v="1"/>
    <b v="0"/>
    <x v="3"/>
    <x v="3"/>
    <x v="3"/>
  </r>
  <r>
    <n v="435"/>
    <x v="431"/>
    <s v="Advanced discrete leverage"/>
    <n v="152400"/>
    <n v="178120"/>
    <n v="117"/>
    <x v="1"/>
    <n v="1713"/>
    <n v="103.98"/>
    <x v="6"/>
    <s v="EUR"/>
    <n v="1418623200"/>
    <n v="1419660000"/>
    <b v="0"/>
    <b v="1"/>
    <x v="3"/>
    <x v="3"/>
    <x v="3"/>
  </r>
  <r>
    <n v="436"/>
    <x v="432"/>
    <s v="Open-source incremental throughput"/>
    <n v="1300"/>
    <n v="13678"/>
    <n v="1052"/>
    <x v="1"/>
    <n v="249"/>
    <n v="54.93"/>
    <x v="1"/>
    <s v="USD"/>
    <n v="1555736400"/>
    <n v="1555822800"/>
    <b v="0"/>
    <b v="0"/>
    <x v="17"/>
    <x v="1"/>
    <x v="17"/>
  </r>
  <r>
    <n v="437"/>
    <x v="433"/>
    <s v="Centralized regional interface"/>
    <n v="8100"/>
    <n v="9969"/>
    <n v="123"/>
    <x v="1"/>
    <n v="192"/>
    <n v="51.92"/>
    <x v="1"/>
    <s v="USD"/>
    <n v="1442120400"/>
    <n v="1442379600"/>
    <b v="0"/>
    <b v="1"/>
    <x v="10"/>
    <x v="4"/>
    <x v="10"/>
  </r>
  <r>
    <n v="438"/>
    <x v="434"/>
    <s v="Streamlined web-enabled knowledgebase"/>
    <n v="8300"/>
    <n v="14827"/>
    <n v="179"/>
    <x v="1"/>
    <n v="247"/>
    <n v="60.03"/>
    <x v="1"/>
    <s v="USD"/>
    <n v="1362376800"/>
    <n v="1364965200"/>
    <b v="0"/>
    <b v="0"/>
    <x v="3"/>
    <x v="3"/>
    <x v="3"/>
  </r>
  <r>
    <n v="439"/>
    <x v="435"/>
    <s v="Digitized transitional monitoring"/>
    <n v="28400"/>
    <n v="100900"/>
    <n v="355"/>
    <x v="1"/>
    <n v="2293"/>
    <n v="44"/>
    <x v="1"/>
    <s v="USD"/>
    <n v="1478408400"/>
    <n v="1479016800"/>
    <b v="0"/>
    <b v="0"/>
    <x v="22"/>
    <x v="4"/>
    <x v="22"/>
  </r>
  <r>
    <n v="440"/>
    <x v="436"/>
    <s v="Networked optimal adapter"/>
    <n v="102500"/>
    <n v="165954"/>
    <n v="162"/>
    <x v="1"/>
    <n v="3131"/>
    <n v="53"/>
    <x v="1"/>
    <s v="USD"/>
    <n v="1498798800"/>
    <n v="1499662800"/>
    <b v="0"/>
    <b v="0"/>
    <x v="19"/>
    <x v="4"/>
    <x v="19"/>
  </r>
  <r>
    <n v="441"/>
    <x v="437"/>
    <s v="Automated optimal function"/>
    <n v="7000"/>
    <n v="1744"/>
    <n v="25"/>
    <x v="0"/>
    <n v="32"/>
    <n v="54.5"/>
    <x v="1"/>
    <s v="USD"/>
    <n v="1335416400"/>
    <n v="1337835600"/>
    <b v="0"/>
    <b v="0"/>
    <x v="8"/>
    <x v="2"/>
    <x v="8"/>
  </r>
  <r>
    <n v="442"/>
    <x v="438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x v="3"/>
    <x v="3"/>
    <x v="3"/>
  </r>
  <r>
    <n v="443"/>
    <x v="439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x v="3"/>
    <x v="3"/>
    <x v="3"/>
  </r>
  <r>
    <n v="444"/>
    <x v="347"/>
    <s v="Versatile global attitude"/>
    <n v="6200"/>
    <n v="10938"/>
    <n v="176"/>
    <x v="1"/>
    <n v="296"/>
    <n v="36.950000000000003"/>
    <x v="1"/>
    <s v="USD"/>
    <n v="1311483600"/>
    <n v="1311656400"/>
    <b v="0"/>
    <b v="1"/>
    <x v="7"/>
    <x v="1"/>
    <x v="7"/>
  </r>
  <r>
    <n v="445"/>
    <x v="440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x v="3"/>
    <x v="3"/>
    <x v="3"/>
  </r>
  <r>
    <n v="446"/>
    <x v="441"/>
    <s v="Assimilated uniform methodology"/>
    <n v="6800"/>
    <n v="5579"/>
    <n v="82"/>
    <x v="0"/>
    <n v="186"/>
    <n v="29.99"/>
    <x v="1"/>
    <s v="USD"/>
    <n v="1355810400"/>
    <n v="1355983200"/>
    <b v="0"/>
    <b v="0"/>
    <x v="8"/>
    <x v="2"/>
    <x v="8"/>
  </r>
  <r>
    <n v="447"/>
    <x v="442"/>
    <s v="Self-enabling next generation algorithm"/>
    <n v="155200"/>
    <n v="37754"/>
    <n v="24"/>
    <x v="3"/>
    <n v="439"/>
    <n v="86"/>
    <x v="4"/>
    <s v="GBP"/>
    <n v="1513663200"/>
    <n v="1515045600"/>
    <b v="0"/>
    <b v="0"/>
    <x v="19"/>
    <x v="4"/>
    <x v="19"/>
  </r>
  <r>
    <n v="448"/>
    <x v="443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x v="11"/>
    <x v="6"/>
    <x v="11"/>
  </r>
  <r>
    <n v="449"/>
    <x v="444"/>
    <s v="Public-key coherent ability"/>
    <n v="900"/>
    <n v="8703"/>
    <n v="967"/>
    <x v="1"/>
    <n v="86"/>
    <n v="101.2"/>
    <x v="3"/>
    <s v="DKK"/>
    <n v="1551852000"/>
    <n v="1553317200"/>
    <b v="0"/>
    <b v="0"/>
    <x v="11"/>
    <x v="6"/>
    <x v="11"/>
  </r>
  <r>
    <n v="450"/>
    <x v="445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x v="446"/>
    <s v="Innovative exuding matrix"/>
    <n v="148400"/>
    <n v="182302"/>
    <n v="123"/>
    <x v="1"/>
    <n v="6286"/>
    <n v="29"/>
    <x v="1"/>
    <s v="USD"/>
    <n v="1500440400"/>
    <n v="1503118800"/>
    <b v="0"/>
    <b v="0"/>
    <x v="1"/>
    <x v="1"/>
    <x v="1"/>
  </r>
  <r>
    <n v="452"/>
    <x v="447"/>
    <s v="Realigned impactful artificial intelligence"/>
    <n v="4800"/>
    <n v="3045"/>
    <n v="63"/>
    <x v="0"/>
    <n v="31"/>
    <n v="98.23"/>
    <x v="1"/>
    <s v="USD"/>
    <n v="1278392400"/>
    <n v="1278478800"/>
    <b v="0"/>
    <b v="0"/>
    <x v="6"/>
    <x v="4"/>
    <x v="6"/>
  </r>
  <r>
    <n v="453"/>
    <x v="448"/>
    <s v="Multi-layered multi-tasking secured line"/>
    <n v="182400"/>
    <n v="102749"/>
    <n v="56"/>
    <x v="0"/>
    <n v="1181"/>
    <n v="87"/>
    <x v="1"/>
    <s v="USD"/>
    <n v="1480572000"/>
    <n v="1484114400"/>
    <b v="0"/>
    <b v="0"/>
    <x v="22"/>
    <x v="4"/>
    <x v="22"/>
  </r>
  <r>
    <n v="454"/>
    <x v="449"/>
    <s v="Upgradable upward-trending portal"/>
    <n v="4000"/>
    <n v="1763"/>
    <n v="44"/>
    <x v="0"/>
    <n v="39"/>
    <n v="45.21"/>
    <x v="1"/>
    <s v="USD"/>
    <n v="1382331600"/>
    <n v="1385445600"/>
    <b v="0"/>
    <b v="1"/>
    <x v="6"/>
    <x v="4"/>
    <x v="6"/>
  </r>
  <r>
    <n v="455"/>
    <x v="450"/>
    <s v="Profit-focused global product"/>
    <n v="116500"/>
    <n v="137904"/>
    <n v="118"/>
    <x v="1"/>
    <n v="3727"/>
    <n v="37"/>
    <x v="1"/>
    <s v="USD"/>
    <n v="1316754000"/>
    <n v="1318741200"/>
    <b v="0"/>
    <b v="0"/>
    <x v="3"/>
    <x v="3"/>
    <x v="3"/>
  </r>
  <r>
    <n v="456"/>
    <x v="451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x v="7"/>
    <x v="1"/>
    <x v="7"/>
  </r>
  <r>
    <n v="457"/>
    <x v="452"/>
    <s v="Cloned asymmetric functionalities"/>
    <n v="5000"/>
    <n v="1332"/>
    <n v="27"/>
    <x v="0"/>
    <n v="46"/>
    <n v="28.96"/>
    <x v="1"/>
    <s v="USD"/>
    <n v="1476421200"/>
    <n v="1476594000"/>
    <b v="0"/>
    <b v="0"/>
    <x v="3"/>
    <x v="3"/>
    <x v="3"/>
  </r>
  <r>
    <n v="458"/>
    <x v="453"/>
    <s v="Pre-emptive neutral portal"/>
    <n v="33800"/>
    <n v="118706"/>
    <n v="351"/>
    <x v="1"/>
    <n v="2120"/>
    <n v="55.99"/>
    <x v="1"/>
    <s v="USD"/>
    <n v="1269752400"/>
    <n v="1273554000"/>
    <b v="0"/>
    <b v="0"/>
    <x v="3"/>
    <x v="3"/>
    <x v="3"/>
  </r>
  <r>
    <n v="459"/>
    <x v="454"/>
    <s v="Switchable demand-driven help-desk"/>
    <n v="6300"/>
    <n v="5674"/>
    <n v="90"/>
    <x v="0"/>
    <n v="105"/>
    <n v="54.04"/>
    <x v="1"/>
    <s v="USD"/>
    <n v="1419746400"/>
    <n v="1421906400"/>
    <b v="0"/>
    <b v="0"/>
    <x v="4"/>
    <x v="4"/>
    <x v="4"/>
  </r>
  <r>
    <n v="460"/>
    <x v="455"/>
    <s v="Business-focused static ability"/>
    <n v="2400"/>
    <n v="4119"/>
    <n v="172"/>
    <x v="1"/>
    <n v="50"/>
    <n v="82.38"/>
    <x v="1"/>
    <s v="USD"/>
    <n v="1281330000"/>
    <n v="1281589200"/>
    <b v="0"/>
    <b v="0"/>
    <x v="3"/>
    <x v="3"/>
    <x v="3"/>
  </r>
  <r>
    <n v="461"/>
    <x v="456"/>
    <s v="Networked secondary structure"/>
    <n v="98800"/>
    <n v="139354"/>
    <n v="141"/>
    <x v="1"/>
    <n v="2080"/>
    <n v="67"/>
    <x v="1"/>
    <s v="USD"/>
    <n v="1398661200"/>
    <n v="1400389200"/>
    <b v="0"/>
    <b v="0"/>
    <x v="6"/>
    <x v="4"/>
    <x v="6"/>
  </r>
  <r>
    <n v="462"/>
    <x v="457"/>
    <s v="Total multimedia website"/>
    <n v="188800"/>
    <n v="57734"/>
    <n v="31"/>
    <x v="0"/>
    <n v="535"/>
    <n v="107.91"/>
    <x v="1"/>
    <s v="USD"/>
    <n v="1359525600"/>
    <n v="1362808800"/>
    <b v="0"/>
    <b v="0"/>
    <x v="20"/>
    <x v="6"/>
    <x v="20"/>
  </r>
  <r>
    <n v="463"/>
    <x v="458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x v="10"/>
    <x v="4"/>
    <x v="10"/>
  </r>
  <r>
    <n v="464"/>
    <x v="459"/>
    <s v="Pre-emptive mission-critical hardware"/>
    <n v="71200"/>
    <n v="95020"/>
    <n v="133"/>
    <x v="1"/>
    <n v="2436"/>
    <n v="39.01"/>
    <x v="1"/>
    <s v="USD"/>
    <n v="1518328800"/>
    <n v="1519538400"/>
    <b v="0"/>
    <b v="0"/>
    <x v="3"/>
    <x v="3"/>
    <x v="3"/>
  </r>
  <r>
    <n v="465"/>
    <x v="460"/>
    <s v="Up-sized responsive protocol"/>
    <n v="4700"/>
    <n v="8829"/>
    <n v="188"/>
    <x v="1"/>
    <n v="80"/>
    <n v="110.36"/>
    <x v="1"/>
    <s v="USD"/>
    <n v="1517032800"/>
    <n v="1517810400"/>
    <b v="0"/>
    <b v="0"/>
    <x v="18"/>
    <x v="5"/>
    <x v="18"/>
  </r>
  <r>
    <n v="466"/>
    <x v="461"/>
    <s v="Pre-emptive transitional frame"/>
    <n v="1200"/>
    <n v="3984"/>
    <n v="332"/>
    <x v="1"/>
    <n v="42"/>
    <n v="94.86"/>
    <x v="1"/>
    <s v="USD"/>
    <n v="1368594000"/>
    <n v="1370581200"/>
    <b v="0"/>
    <b v="1"/>
    <x v="8"/>
    <x v="2"/>
    <x v="8"/>
  </r>
  <r>
    <n v="467"/>
    <x v="462"/>
    <s v="Profit-focused content-based application"/>
    <n v="1400"/>
    <n v="8053"/>
    <n v="575"/>
    <x v="1"/>
    <n v="139"/>
    <n v="57.94"/>
    <x v="0"/>
    <s v="CAD"/>
    <n v="1448258400"/>
    <n v="1448863200"/>
    <b v="0"/>
    <b v="1"/>
    <x v="2"/>
    <x v="2"/>
    <x v="2"/>
  </r>
  <r>
    <n v="468"/>
    <x v="463"/>
    <s v="Streamlined neutral analyzer"/>
    <n v="4000"/>
    <n v="1620"/>
    <n v="41"/>
    <x v="0"/>
    <n v="16"/>
    <n v="101.25"/>
    <x v="1"/>
    <s v="USD"/>
    <n v="1555218000"/>
    <n v="1556600400"/>
    <b v="0"/>
    <b v="0"/>
    <x v="3"/>
    <x v="3"/>
    <x v="3"/>
  </r>
  <r>
    <n v="469"/>
    <x v="464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x v="6"/>
    <x v="4"/>
    <x v="6"/>
  </r>
  <r>
    <n v="470"/>
    <x v="465"/>
    <s v="Extended dedicated archive"/>
    <n v="3600"/>
    <n v="10289"/>
    <n v="286"/>
    <x v="1"/>
    <n v="381"/>
    <n v="27.01"/>
    <x v="1"/>
    <s v="USD"/>
    <n v="1481522400"/>
    <n v="1482127200"/>
    <b v="0"/>
    <b v="0"/>
    <x v="8"/>
    <x v="2"/>
    <x v="8"/>
  </r>
  <r>
    <n v="471"/>
    <x v="197"/>
    <s v="Configurable static help-desk"/>
    <n v="3100"/>
    <n v="9889"/>
    <n v="319"/>
    <x v="1"/>
    <n v="194"/>
    <n v="50.97"/>
    <x v="4"/>
    <s v="GBP"/>
    <n v="1335934800"/>
    <n v="1335934800"/>
    <b v="0"/>
    <b v="1"/>
    <x v="0"/>
    <x v="0"/>
    <x v="0"/>
  </r>
  <r>
    <n v="472"/>
    <x v="466"/>
    <s v="Self-enabling clear-thinking framework"/>
    <n v="153800"/>
    <n v="60342"/>
    <n v="39"/>
    <x v="0"/>
    <n v="575"/>
    <n v="104.94"/>
    <x v="1"/>
    <s v="USD"/>
    <n v="1552280400"/>
    <n v="1556946000"/>
    <b v="0"/>
    <b v="0"/>
    <x v="1"/>
    <x v="1"/>
    <x v="1"/>
  </r>
  <r>
    <n v="473"/>
    <x v="467"/>
    <s v="Assimilated fault-tolerant capacity"/>
    <n v="5000"/>
    <n v="8907"/>
    <n v="178"/>
    <x v="1"/>
    <n v="106"/>
    <n v="84.03"/>
    <x v="1"/>
    <s v="USD"/>
    <n v="1529989200"/>
    <n v="1530075600"/>
    <b v="0"/>
    <b v="0"/>
    <x v="5"/>
    <x v="1"/>
    <x v="5"/>
  </r>
  <r>
    <n v="474"/>
    <x v="468"/>
    <s v="Enhanced neutral ability"/>
    <n v="4000"/>
    <n v="14606"/>
    <n v="365"/>
    <x v="1"/>
    <n v="142"/>
    <n v="102.86"/>
    <x v="1"/>
    <s v="USD"/>
    <n v="1418709600"/>
    <n v="1418796000"/>
    <b v="0"/>
    <b v="0"/>
    <x v="19"/>
    <x v="4"/>
    <x v="19"/>
  </r>
  <r>
    <n v="475"/>
    <x v="469"/>
    <s v="Function-based attitude-oriented groupware"/>
    <n v="7400"/>
    <n v="8432"/>
    <n v="114"/>
    <x v="1"/>
    <n v="211"/>
    <n v="39.96"/>
    <x v="1"/>
    <s v="USD"/>
    <n v="1372136400"/>
    <n v="1372482000"/>
    <b v="0"/>
    <b v="1"/>
    <x v="18"/>
    <x v="5"/>
    <x v="18"/>
  </r>
  <r>
    <n v="476"/>
    <x v="470"/>
    <s v="Optional solution-oriented instruction set"/>
    <n v="191500"/>
    <n v="57122"/>
    <n v="30"/>
    <x v="0"/>
    <n v="1120"/>
    <n v="51"/>
    <x v="1"/>
    <s v="USD"/>
    <n v="1533877200"/>
    <n v="1534395600"/>
    <b v="0"/>
    <b v="0"/>
    <x v="13"/>
    <x v="5"/>
    <x v="13"/>
  </r>
  <r>
    <n v="477"/>
    <x v="471"/>
    <s v="Organic object-oriented core"/>
    <n v="8500"/>
    <n v="4613"/>
    <n v="54"/>
    <x v="0"/>
    <n v="113"/>
    <n v="40.82"/>
    <x v="1"/>
    <s v="USD"/>
    <n v="1309064400"/>
    <n v="1311397200"/>
    <b v="0"/>
    <b v="0"/>
    <x v="22"/>
    <x v="4"/>
    <x v="22"/>
  </r>
  <r>
    <n v="478"/>
    <x v="472"/>
    <s v="Balanced impactful circuit"/>
    <n v="68800"/>
    <n v="162603"/>
    <n v="236"/>
    <x v="1"/>
    <n v="2756"/>
    <n v="59"/>
    <x v="1"/>
    <s v="USD"/>
    <n v="1425877200"/>
    <n v="1426914000"/>
    <b v="0"/>
    <b v="0"/>
    <x v="8"/>
    <x v="2"/>
    <x v="8"/>
  </r>
  <r>
    <n v="479"/>
    <x v="473"/>
    <s v="Future-proofed heuristic encryption"/>
    <n v="2400"/>
    <n v="12310"/>
    <n v="513"/>
    <x v="1"/>
    <n v="173"/>
    <n v="71.16"/>
    <x v="4"/>
    <s v="GBP"/>
    <n v="1501304400"/>
    <n v="1501477200"/>
    <b v="0"/>
    <b v="0"/>
    <x v="0"/>
    <x v="0"/>
    <x v="0"/>
  </r>
  <r>
    <n v="480"/>
    <x v="474"/>
    <s v="Balanced bifurcated leverage"/>
    <n v="8600"/>
    <n v="8656"/>
    <n v="101"/>
    <x v="1"/>
    <n v="87"/>
    <n v="99.49"/>
    <x v="1"/>
    <s v="USD"/>
    <n v="1268287200"/>
    <n v="1269061200"/>
    <b v="0"/>
    <b v="1"/>
    <x v="14"/>
    <x v="7"/>
    <x v="14"/>
  </r>
  <r>
    <n v="481"/>
    <x v="475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x v="3"/>
    <x v="3"/>
    <x v="3"/>
  </r>
  <r>
    <n v="482"/>
    <x v="476"/>
    <s v="Focused solution-oriented instruction set"/>
    <n v="4200"/>
    <n v="689"/>
    <n v="16"/>
    <x v="0"/>
    <n v="9"/>
    <n v="76.56"/>
    <x v="1"/>
    <s v="USD"/>
    <n v="1330063200"/>
    <n v="1331013600"/>
    <b v="0"/>
    <b v="1"/>
    <x v="13"/>
    <x v="5"/>
    <x v="13"/>
  </r>
  <r>
    <n v="483"/>
    <x v="477"/>
    <s v="Down-sized actuating infrastructure"/>
    <n v="91400"/>
    <n v="48236"/>
    <n v="53"/>
    <x v="0"/>
    <n v="554"/>
    <n v="87.07"/>
    <x v="1"/>
    <s v="USD"/>
    <n v="1576130400"/>
    <n v="1576735200"/>
    <b v="0"/>
    <b v="0"/>
    <x v="3"/>
    <x v="3"/>
    <x v="3"/>
  </r>
  <r>
    <n v="484"/>
    <x v="478"/>
    <s v="Synergistic cohesive adapter"/>
    <n v="29600"/>
    <n v="77021"/>
    <n v="260"/>
    <x v="1"/>
    <n v="1572"/>
    <n v="49"/>
    <x v="4"/>
    <s v="GBP"/>
    <n v="1407128400"/>
    <n v="1411362000"/>
    <b v="0"/>
    <b v="1"/>
    <x v="0"/>
    <x v="0"/>
    <x v="0"/>
  </r>
  <r>
    <n v="485"/>
    <x v="479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x v="3"/>
    <x v="3"/>
    <x v="3"/>
  </r>
  <r>
    <n v="486"/>
    <x v="480"/>
    <s v="Compatible exuding Graphical User Interface"/>
    <n v="5200"/>
    <n v="702"/>
    <n v="14"/>
    <x v="0"/>
    <n v="21"/>
    <n v="33.43"/>
    <x v="4"/>
    <s v="GBP"/>
    <n v="1520575200"/>
    <n v="1521867600"/>
    <b v="0"/>
    <b v="1"/>
    <x v="18"/>
    <x v="5"/>
    <x v="18"/>
  </r>
  <r>
    <n v="487"/>
    <x v="481"/>
    <s v="Monitored 24/7 time-frame"/>
    <n v="110300"/>
    <n v="197024"/>
    <n v="179"/>
    <x v="1"/>
    <n v="2346"/>
    <n v="83.98"/>
    <x v="1"/>
    <s v="USD"/>
    <n v="1492664400"/>
    <n v="1495515600"/>
    <b v="0"/>
    <b v="0"/>
    <x v="3"/>
    <x v="3"/>
    <x v="3"/>
  </r>
  <r>
    <n v="488"/>
    <x v="482"/>
    <s v="Virtual secondary open architecture"/>
    <n v="5300"/>
    <n v="11663"/>
    <n v="220"/>
    <x v="1"/>
    <n v="115"/>
    <n v="101.42"/>
    <x v="1"/>
    <s v="USD"/>
    <n v="1454479200"/>
    <n v="1455948000"/>
    <b v="0"/>
    <b v="0"/>
    <x v="3"/>
    <x v="3"/>
    <x v="3"/>
  </r>
  <r>
    <n v="489"/>
    <x v="483"/>
    <s v="Down-sized mobile time-frame"/>
    <n v="9200"/>
    <n v="9339"/>
    <n v="102"/>
    <x v="1"/>
    <n v="85"/>
    <n v="109.87"/>
    <x v="6"/>
    <s v="EUR"/>
    <n v="1281934800"/>
    <n v="1282366800"/>
    <b v="0"/>
    <b v="0"/>
    <x v="8"/>
    <x v="2"/>
    <x v="8"/>
  </r>
  <r>
    <n v="490"/>
    <x v="484"/>
    <s v="Innovative disintermediate encryption"/>
    <n v="2400"/>
    <n v="4596"/>
    <n v="192"/>
    <x v="1"/>
    <n v="144"/>
    <n v="31.92"/>
    <x v="1"/>
    <s v="USD"/>
    <n v="1573970400"/>
    <n v="1574575200"/>
    <b v="0"/>
    <b v="0"/>
    <x v="23"/>
    <x v="8"/>
    <x v="23"/>
  </r>
  <r>
    <n v="491"/>
    <x v="485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x v="0"/>
    <x v="0"/>
    <x v="0"/>
  </r>
  <r>
    <n v="492"/>
    <x v="486"/>
    <s v="Persevering interactive matrix"/>
    <n v="191000"/>
    <n v="45831"/>
    <n v="24"/>
    <x v="3"/>
    <n v="595"/>
    <n v="77.03"/>
    <x v="1"/>
    <s v="USD"/>
    <n v="1275886800"/>
    <n v="1278910800"/>
    <b v="1"/>
    <b v="1"/>
    <x v="12"/>
    <x v="4"/>
    <x v="12"/>
  </r>
  <r>
    <n v="493"/>
    <x v="487"/>
    <s v="Seamless background framework"/>
    <n v="900"/>
    <n v="6514"/>
    <n v="724"/>
    <x v="1"/>
    <n v="64"/>
    <n v="101.78"/>
    <x v="1"/>
    <s v="USD"/>
    <n v="1561784400"/>
    <n v="1562907600"/>
    <b v="0"/>
    <b v="0"/>
    <x v="14"/>
    <x v="7"/>
    <x v="14"/>
  </r>
  <r>
    <n v="494"/>
    <x v="488"/>
    <s v="Balanced upward-trending productivity"/>
    <n v="2500"/>
    <n v="13684"/>
    <n v="547"/>
    <x v="1"/>
    <n v="268"/>
    <n v="51.06"/>
    <x v="1"/>
    <s v="USD"/>
    <n v="1332392400"/>
    <n v="1332478800"/>
    <b v="0"/>
    <b v="0"/>
    <x v="8"/>
    <x v="2"/>
    <x v="8"/>
  </r>
  <r>
    <n v="495"/>
    <x v="489"/>
    <s v="Centralized clear-thinking solution"/>
    <n v="3200"/>
    <n v="13264"/>
    <n v="415"/>
    <x v="1"/>
    <n v="195"/>
    <n v="68.02"/>
    <x v="3"/>
    <s v="DKK"/>
    <n v="1402376400"/>
    <n v="1402722000"/>
    <b v="0"/>
    <b v="0"/>
    <x v="3"/>
    <x v="3"/>
    <x v="3"/>
  </r>
  <r>
    <n v="496"/>
    <x v="490"/>
    <s v="Optimized bi-directional extranet"/>
    <n v="183800"/>
    <n v="1667"/>
    <n v="1"/>
    <x v="0"/>
    <n v="54"/>
    <n v="30.87"/>
    <x v="1"/>
    <s v="USD"/>
    <n v="1495342800"/>
    <n v="1496811600"/>
    <b v="0"/>
    <b v="0"/>
    <x v="10"/>
    <x v="4"/>
    <x v="10"/>
  </r>
  <r>
    <n v="497"/>
    <x v="491"/>
    <s v="Intuitive actuating benchmark"/>
    <n v="9800"/>
    <n v="3349"/>
    <n v="34"/>
    <x v="0"/>
    <n v="120"/>
    <n v="27.91"/>
    <x v="1"/>
    <s v="USD"/>
    <n v="1482213600"/>
    <n v="1482213600"/>
    <b v="0"/>
    <b v="1"/>
    <x v="8"/>
    <x v="2"/>
    <x v="8"/>
  </r>
  <r>
    <n v="498"/>
    <x v="492"/>
    <s v="Devolved background project"/>
    <n v="193400"/>
    <n v="46317"/>
    <n v="24"/>
    <x v="0"/>
    <n v="579"/>
    <n v="79.989999999999995"/>
    <x v="3"/>
    <s v="DKK"/>
    <n v="1420092000"/>
    <n v="1420264800"/>
    <b v="0"/>
    <b v="0"/>
    <x v="2"/>
    <x v="2"/>
    <x v="2"/>
  </r>
  <r>
    <n v="499"/>
    <x v="493"/>
    <s v="Reverse-engineered executive emulation"/>
    <n v="163800"/>
    <n v="78743"/>
    <n v="48"/>
    <x v="0"/>
    <n v="2072"/>
    <n v="38"/>
    <x v="1"/>
    <s v="USD"/>
    <n v="1458018000"/>
    <n v="1458450000"/>
    <b v="0"/>
    <b v="1"/>
    <x v="4"/>
    <x v="4"/>
    <x v="4"/>
  </r>
  <r>
    <n v="500"/>
    <x v="494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  <x v="3"/>
  </r>
  <r>
    <n v="501"/>
    <x v="495"/>
    <s v="Focused coherent methodology"/>
    <n v="153600"/>
    <n v="107743"/>
    <n v="70"/>
    <x v="0"/>
    <n v="1796"/>
    <n v="59.99"/>
    <x v="1"/>
    <s v="USD"/>
    <n v="1363064400"/>
    <n v="1363237200"/>
    <b v="0"/>
    <b v="0"/>
    <x v="4"/>
    <x v="4"/>
    <x v="4"/>
  </r>
  <r>
    <n v="502"/>
    <x v="212"/>
    <s v="Reduced context-sensitive complexity"/>
    <n v="1300"/>
    <n v="6889"/>
    <n v="530"/>
    <x v="1"/>
    <n v="186"/>
    <n v="37.04"/>
    <x v="2"/>
    <s v="AUD"/>
    <n v="1343365200"/>
    <n v="1345870800"/>
    <b v="0"/>
    <b v="1"/>
    <x v="11"/>
    <x v="6"/>
    <x v="11"/>
  </r>
  <r>
    <n v="503"/>
    <x v="496"/>
    <s v="Decentralized 4thgeneration time-frame"/>
    <n v="25500"/>
    <n v="45983"/>
    <n v="180"/>
    <x v="1"/>
    <n v="460"/>
    <n v="99.96"/>
    <x v="1"/>
    <s v="USD"/>
    <n v="1435726800"/>
    <n v="1437454800"/>
    <b v="0"/>
    <b v="0"/>
    <x v="6"/>
    <x v="4"/>
    <x v="6"/>
  </r>
  <r>
    <n v="504"/>
    <x v="497"/>
    <s v="De-engineered cohesive moderator"/>
    <n v="7500"/>
    <n v="6924"/>
    <n v="92"/>
    <x v="0"/>
    <n v="62"/>
    <n v="111.68"/>
    <x v="6"/>
    <s v="EUR"/>
    <n v="1431925200"/>
    <n v="1432011600"/>
    <b v="0"/>
    <b v="0"/>
    <x v="1"/>
    <x v="1"/>
    <x v="1"/>
  </r>
  <r>
    <n v="505"/>
    <x v="498"/>
    <s v="Ameliorated explicit parallelism"/>
    <n v="89900"/>
    <n v="12497"/>
    <n v="14"/>
    <x v="0"/>
    <n v="347"/>
    <n v="36.01"/>
    <x v="1"/>
    <s v="USD"/>
    <n v="1362722400"/>
    <n v="1366347600"/>
    <b v="0"/>
    <b v="1"/>
    <x v="15"/>
    <x v="5"/>
    <x v="15"/>
  </r>
  <r>
    <n v="506"/>
    <x v="499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x v="3"/>
    <x v="3"/>
    <x v="3"/>
  </r>
  <r>
    <n v="507"/>
    <x v="500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x v="2"/>
    <x v="2"/>
    <x v="2"/>
  </r>
  <r>
    <n v="508"/>
    <x v="501"/>
    <s v="Up-sized radical pricing structure"/>
    <n v="172700"/>
    <n v="193820"/>
    <n v="112"/>
    <x v="1"/>
    <n v="3657"/>
    <n v="53"/>
    <x v="1"/>
    <s v="USD"/>
    <n v="1532840400"/>
    <n v="1534654800"/>
    <b v="0"/>
    <b v="0"/>
    <x v="3"/>
    <x v="3"/>
    <x v="3"/>
  </r>
  <r>
    <n v="509"/>
    <x v="173"/>
    <s v="Robust zero-defect project"/>
    <n v="168500"/>
    <n v="119510"/>
    <n v="71"/>
    <x v="0"/>
    <n v="1258"/>
    <n v="95"/>
    <x v="1"/>
    <s v="USD"/>
    <n v="1336194000"/>
    <n v="1337058000"/>
    <b v="0"/>
    <b v="0"/>
    <x v="3"/>
    <x v="3"/>
    <x v="3"/>
  </r>
  <r>
    <n v="510"/>
    <x v="502"/>
    <s v="Re-engineered mobile task-force"/>
    <n v="7800"/>
    <n v="9289"/>
    <n v="119"/>
    <x v="1"/>
    <n v="131"/>
    <n v="70.91"/>
    <x v="2"/>
    <s v="AUD"/>
    <n v="1527742800"/>
    <n v="1529816400"/>
    <b v="0"/>
    <b v="0"/>
    <x v="6"/>
    <x v="4"/>
    <x v="6"/>
  </r>
  <r>
    <n v="511"/>
    <x v="503"/>
    <s v="User-centric intangible neural-net"/>
    <n v="147800"/>
    <n v="35498"/>
    <n v="24"/>
    <x v="0"/>
    <n v="362"/>
    <n v="98.06"/>
    <x v="1"/>
    <s v="USD"/>
    <n v="1564030800"/>
    <n v="1564894800"/>
    <b v="0"/>
    <b v="0"/>
    <x v="3"/>
    <x v="3"/>
    <x v="3"/>
  </r>
  <r>
    <n v="512"/>
    <x v="504"/>
    <s v="Organized explicit core"/>
    <n v="9100"/>
    <n v="12678"/>
    <n v="139"/>
    <x v="1"/>
    <n v="239"/>
    <n v="53.05"/>
    <x v="1"/>
    <s v="USD"/>
    <n v="1404536400"/>
    <n v="1404622800"/>
    <b v="0"/>
    <b v="1"/>
    <x v="11"/>
    <x v="6"/>
    <x v="11"/>
  </r>
  <r>
    <n v="513"/>
    <x v="505"/>
    <s v="Synchronized 6thgeneration adapter"/>
    <n v="8300"/>
    <n v="3260"/>
    <n v="39"/>
    <x v="3"/>
    <n v="35"/>
    <n v="93.14"/>
    <x v="1"/>
    <s v="USD"/>
    <n v="1284008400"/>
    <n v="1284181200"/>
    <b v="0"/>
    <b v="0"/>
    <x v="19"/>
    <x v="4"/>
    <x v="19"/>
  </r>
  <r>
    <n v="514"/>
    <x v="506"/>
    <s v="Centralized motivating capacity"/>
    <n v="138700"/>
    <n v="31123"/>
    <n v="22"/>
    <x v="3"/>
    <n v="528"/>
    <n v="58.95"/>
    <x v="5"/>
    <s v="CHF"/>
    <n v="1386309600"/>
    <n v="1386741600"/>
    <b v="0"/>
    <b v="1"/>
    <x v="1"/>
    <x v="1"/>
    <x v="1"/>
  </r>
  <r>
    <n v="515"/>
    <x v="507"/>
    <s v="Phased 24hour flexibility"/>
    <n v="8600"/>
    <n v="4797"/>
    <n v="56"/>
    <x v="0"/>
    <n v="133"/>
    <n v="36.07"/>
    <x v="0"/>
    <s v="CAD"/>
    <n v="1324620000"/>
    <n v="1324792800"/>
    <b v="0"/>
    <b v="1"/>
    <x v="3"/>
    <x v="3"/>
    <x v="3"/>
  </r>
  <r>
    <n v="516"/>
    <x v="508"/>
    <s v="Exclusive 5thgeneration structure"/>
    <n v="125400"/>
    <n v="53324"/>
    <n v="43"/>
    <x v="0"/>
    <n v="846"/>
    <n v="63.03"/>
    <x v="1"/>
    <s v="USD"/>
    <n v="1281070800"/>
    <n v="1284354000"/>
    <b v="0"/>
    <b v="0"/>
    <x v="9"/>
    <x v="5"/>
    <x v="9"/>
  </r>
  <r>
    <n v="517"/>
    <x v="509"/>
    <s v="Multi-tiered maximized orchestration"/>
    <n v="5900"/>
    <n v="6608"/>
    <n v="112"/>
    <x v="1"/>
    <n v="78"/>
    <n v="84.72"/>
    <x v="1"/>
    <s v="USD"/>
    <n v="1493960400"/>
    <n v="1494392400"/>
    <b v="0"/>
    <b v="0"/>
    <x v="0"/>
    <x v="0"/>
    <x v="0"/>
  </r>
  <r>
    <n v="518"/>
    <x v="510"/>
    <s v="Open-architected uniform instruction set"/>
    <n v="8800"/>
    <n v="622"/>
    <n v="7"/>
    <x v="0"/>
    <n v="10"/>
    <n v="62.2"/>
    <x v="1"/>
    <s v="USD"/>
    <n v="1519365600"/>
    <n v="1519538400"/>
    <b v="0"/>
    <b v="1"/>
    <x v="10"/>
    <x v="4"/>
    <x v="10"/>
  </r>
  <r>
    <n v="519"/>
    <x v="511"/>
    <s v="Exclusive asymmetric analyzer"/>
    <n v="177700"/>
    <n v="180802"/>
    <n v="102"/>
    <x v="1"/>
    <n v="1773"/>
    <n v="101.98"/>
    <x v="1"/>
    <s v="USD"/>
    <n v="1420696800"/>
    <n v="1421906400"/>
    <b v="0"/>
    <b v="1"/>
    <x v="1"/>
    <x v="1"/>
    <x v="1"/>
  </r>
  <r>
    <n v="520"/>
    <x v="512"/>
    <s v="Organic radical collaboration"/>
    <n v="800"/>
    <n v="3406"/>
    <n v="426"/>
    <x v="1"/>
    <n v="32"/>
    <n v="106.44"/>
    <x v="1"/>
    <s v="USD"/>
    <n v="1555650000"/>
    <n v="1555909200"/>
    <b v="0"/>
    <b v="0"/>
    <x v="3"/>
    <x v="3"/>
    <x v="3"/>
  </r>
  <r>
    <n v="521"/>
    <x v="513"/>
    <s v="Function-based multi-state software"/>
    <n v="7600"/>
    <n v="11061"/>
    <n v="146"/>
    <x v="1"/>
    <n v="369"/>
    <n v="29.98"/>
    <x v="1"/>
    <s v="USD"/>
    <n v="1471928400"/>
    <n v="1472446800"/>
    <b v="0"/>
    <b v="1"/>
    <x v="6"/>
    <x v="4"/>
    <x v="6"/>
  </r>
  <r>
    <n v="522"/>
    <x v="514"/>
    <s v="Innovative static budgetary management"/>
    <n v="50500"/>
    <n v="16389"/>
    <n v="32"/>
    <x v="0"/>
    <n v="191"/>
    <n v="85.81"/>
    <x v="1"/>
    <s v="USD"/>
    <n v="1341291600"/>
    <n v="1342328400"/>
    <b v="0"/>
    <b v="0"/>
    <x v="12"/>
    <x v="4"/>
    <x v="12"/>
  </r>
  <r>
    <n v="523"/>
    <x v="515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x v="12"/>
    <x v="4"/>
    <x v="12"/>
  </r>
  <r>
    <n v="524"/>
    <x v="516"/>
    <s v="Diverse scalable superstructure"/>
    <n v="96700"/>
    <n v="81136"/>
    <n v="84"/>
    <x v="0"/>
    <n v="1979"/>
    <n v="41"/>
    <x v="1"/>
    <s v="USD"/>
    <n v="1272258000"/>
    <n v="1273381200"/>
    <b v="0"/>
    <b v="0"/>
    <x v="3"/>
    <x v="3"/>
    <x v="3"/>
  </r>
  <r>
    <n v="525"/>
    <x v="517"/>
    <s v="Balanced leadingedge data-warehouse"/>
    <n v="2100"/>
    <n v="1768"/>
    <n v="84"/>
    <x v="0"/>
    <n v="63"/>
    <n v="28.06"/>
    <x v="1"/>
    <s v="USD"/>
    <n v="1290492000"/>
    <n v="1290837600"/>
    <b v="0"/>
    <b v="0"/>
    <x v="8"/>
    <x v="2"/>
    <x v="8"/>
  </r>
  <r>
    <n v="526"/>
    <x v="518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x v="3"/>
    <x v="3"/>
    <x v="3"/>
  </r>
  <r>
    <n v="527"/>
    <x v="519"/>
    <s v="Enterprise-wide intermediate portal"/>
    <n v="189200"/>
    <n v="188480"/>
    <n v="100"/>
    <x v="0"/>
    <n v="6080"/>
    <n v="31"/>
    <x v="0"/>
    <s v="CAD"/>
    <n v="1454652000"/>
    <n v="1457762400"/>
    <b v="0"/>
    <b v="0"/>
    <x v="10"/>
    <x v="4"/>
    <x v="10"/>
  </r>
  <r>
    <n v="528"/>
    <x v="520"/>
    <s v="Focused leadingedge matrix"/>
    <n v="9000"/>
    <n v="7227"/>
    <n v="80"/>
    <x v="0"/>
    <n v="80"/>
    <n v="90.34"/>
    <x v="4"/>
    <s v="GBP"/>
    <n v="1385186400"/>
    <n v="1389074400"/>
    <b v="0"/>
    <b v="0"/>
    <x v="7"/>
    <x v="1"/>
    <x v="7"/>
  </r>
  <r>
    <n v="529"/>
    <x v="521"/>
    <s v="Seamless logistical encryption"/>
    <n v="5100"/>
    <n v="574"/>
    <n v="11"/>
    <x v="0"/>
    <n v="9"/>
    <n v="63.78"/>
    <x v="1"/>
    <s v="USD"/>
    <n v="1399698000"/>
    <n v="1402117200"/>
    <b v="0"/>
    <b v="0"/>
    <x v="11"/>
    <x v="6"/>
    <x v="11"/>
  </r>
  <r>
    <n v="530"/>
    <x v="522"/>
    <s v="Stand-alone human-resource workforce"/>
    <n v="105000"/>
    <n v="96328"/>
    <n v="92"/>
    <x v="0"/>
    <n v="1784"/>
    <n v="54"/>
    <x v="1"/>
    <s v="USD"/>
    <n v="1283230800"/>
    <n v="1284440400"/>
    <b v="0"/>
    <b v="1"/>
    <x v="13"/>
    <x v="5"/>
    <x v="13"/>
  </r>
  <r>
    <n v="531"/>
    <x v="523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x v="11"/>
    <x v="6"/>
    <x v="11"/>
  </r>
  <r>
    <n v="532"/>
    <x v="524"/>
    <s v="Pre-emptive grid-enabled contingency"/>
    <n v="1600"/>
    <n v="8046"/>
    <n v="503"/>
    <x v="1"/>
    <n v="126"/>
    <n v="63.86"/>
    <x v="0"/>
    <s v="CAD"/>
    <n v="1516860000"/>
    <n v="1516946400"/>
    <b v="0"/>
    <b v="0"/>
    <x v="3"/>
    <x v="3"/>
    <x v="3"/>
  </r>
  <r>
    <n v="533"/>
    <x v="525"/>
    <s v="Multi-lateral didactic encoding"/>
    <n v="115600"/>
    <n v="184086"/>
    <n v="159"/>
    <x v="1"/>
    <n v="2218"/>
    <n v="83"/>
    <x v="4"/>
    <s v="GBP"/>
    <n v="1374642000"/>
    <n v="1377752400"/>
    <b v="0"/>
    <b v="0"/>
    <x v="7"/>
    <x v="1"/>
    <x v="7"/>
  </r>
  <r>
    <n v="534"/>
    <x v="526"/>
    <s v="Self-enabling didactic orchestration"/>
    <n v="89100"/>
    <n v="13385"/>
    <n v="15"/>
    <x v="0"/>
    <n v="243"/>
    <n v="55.08"/>
    <x v="1"/>
    <s v="USD"/>
    <n v="1534482000"/>
    <n v="1534568400"/>
    <b v="0"/>
    <b v="1"/>
    <x v="6"/>
    <x v="4"/>
    <x v="6"/>
  </r>
  <r>
    <n v="535"/>
    <x v="527"/>
    <s v="Profit-focused 24/7 data-warehouse"/>
    <n v="2600"/>
    <n v="12533"/>
    <n v="482"/>
    <x v="1"/>
    <n v="202"/>
    <n v="62.04"/>
    <x v="6"/>
    <s v="EUR"/>
    <n v="1528434000"/>
    <n v="1528606800"/>
    <b v="0"/>
    <b v="1"/>
    <x v="3"/>
    <x v="3"/>
    <x v="3"/>
  </r>
  <r>
    <n v="536"/>
    <x v="528"/>
    <s v="Enhanced methodical middleware"/>
    <n v="9800"/>
    <n v="14697"/>
    <n v="150"/>
    <x v="1"/>
    <n v="140"/>
    <n v="104.98"/>
    <x v="6"/>
    <s v="EUR"/>
    <n v="1282626000"/>
    <n v="1284872400"/>
    <b v="0"/>
    <b v="0"/>
    <x v="13"/>
    <x v="5"/>
    <x v="13"/>
  </r>
  <r>
    <n v="537"/>
    <x v="529"/>
    <s v="Synchronized client-driven projection"/>
    <n v="84400"/>
    <n v="98935"/>
    <n v="117"/>
    <x v="1"/>
    <n v="1052"/>
    <n v="94.04"/>
    <x v="3"/>
    <s v="DKK"/>
    <n v="1535605200"/>
    <n v="1537592400"/>
    <b v="1"/>
    <b v="1"/>
    <x v="4"/>
    <x v="4"/>
    <x v="4"/>
  </r>
  <r>
    <n v="538"/>
    <x v="530"/>
    <s v="Networked didactic time-frame"/>
    <n v="151300"/>
    <n v="57034"/>
    <n v="38"/>
    <x v="0"/>
    <n v="1296"/>
    <n v="44.01"/>
    <x v="1"/>
    <s v="USD"/>
    <n v="1379826000"/>
    <n v="1381208400"/>
    <b v="0"/>
    <b v="0"/>
    <x v="20"/>
    <x v="6"/>
    <x v="20"/>
  </r>
  <r>
    <n v="539"/>
    <x v="531"/>
    <s v="Assimilated exuding toolset"/>
    <n v="9800"/>
    <n v="7120"/>
    <n v="73"/>
    <x v="0"/>
    <n v="77"/>
    <n v="92.47"/>
    <x v="1"/>
    <s v="USD"/>
    <n v="1561957200"/>
    <n v="1562475600"/>
    <b v="0"/>
    <b v="1"/>
    <x v="0"/>
    <x v="0"/>
    <x v="0"/>
  </r>
  <r>
    <n v="540"/>
    <x v="532"/>
    <s v="Front-line client-server secured line"/>
    <n v="5300"/>
    <n v="14097"/>
    <n v="266"/>
    <x v="1"/>
    <n v="247"/>
    <n v="57.07"/>
    <x v="1"/>
    <s v="USD"/>
    <n v="1525496400"/>
    <n v="1527397200"/>
    <b v="0"/>
    <b v="0"/>
    <x v="14"/>
    <x v="7"/>
    <x v="14"/>
  </r>
  <r>
    <n v="541"/>
    <x v="533"/>
    <s v="Polarized systemic Internet solution"/>
    <n v="178000"/>
    <n v="43086"/>
    <n v="24"/>
    <x v="0"/>
    <n v="395"/>
    <n v="109.08"/>
    <x v="6"/>
    <s v="EUR"/>
    <n v="1433912400"/>
    <n v="1436158800"/>
    <b v="0"/>
    <b v="0"/>
    <x v="20"/>
    <x v="6"/>
    <x v="20"/>
  </r>
  <r>
    <n v="542"/>
    <x v="534"/>
    <s v="Profit-focused exuding moderator"/>
    <n v="77000"/>
    <n v="1930"/>
    <n v="3"/>
    <x v="0"/>
    <n v="49"/>
    <n v="39.39"/>
    <x v="4"/>
    <s v="GBP"/>
    <n v="1453442400"/>
    <n v="1456034400"/>
    <b v="0"/>
    <b v="0"/>
    <x v="7"/>
    <x v="1"/>
    <x v="7"/>
  </r>
  <r>
    <n v="543"/>
    <x v="535"/>
    <s v="Cross-group high-level moderator"/>
    <n v="84900"/>
    <n v="13864"/>
    <n v="16"/>
    <x v="0"/>
    <n v="180"/>
    <n v="77.02"/>
    <x v="1"/>
    <s v="USD"/>
    <n v="1378875600"/>
    <n v="1380171600"/>
    <b v="0"/>
    <b v="0"/>
    <x v="11"/>
    <x v="6"/>
    <x v="11"/>
  </r>
  <r>
    <n v="544"/>
    <x v="536"/>
    <s v="Public-key 3rdgeneration system engine"/>
    <n v="2800"/>
    <n v="7742"/>
    <n v="277"/>
    <x v="1"/>
    <n v="84"/>
    <n v="92.17"/>
    <x v="1"/>
    <s v="USD"/>
    <n v="1452232800"/>
    <n v="1453356000"/>
    <b v="0"/>
    <b v="0"/>
    <x v="1"/>
    <x v="1"/>
    <x v="1"/>
  </r>
  <r>
    <n v="545"/>
    <x v="537"/>
    <s v="Organized value-added access"/>
    <n v="184800"/>
    <n v="164109"/>
    <n v="89"/>
    <x v="0"/>
    <n v="2690"/>
    <n v="61.01"/>
    <x v="1"/>
    <s v="USD"/>
    <n v="1577253600"/>
    <n v="1578981600"/>
    <b v="0"/>
    <b v="0"/>
    <x v="3"/>
    <x v="3"/>
    <x v="3"/>
  </r>
  <r>
    <n v="546"/>
    <x v="538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x v="3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x v="540"/>
    <s v="Monitored discrete toolset"/>
    <n v="66100"/>
    <n v="179074"/>
    <n v="271"/>
    <x v="1"/>
    <n v="2985"/>
    <n v="59.99"/>
    <x v="1"/>
    <s v="USD"/>
    <n v="1459486800"/>
    <n v="1460610000"/>
    <b v="0"/>
    <b v="0"/>
    <x v="3"/>
    <x v="3"/>
    <x v="3"/>
  </r>
  <r>
    <n v="549"/>
    <x v="541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x v="8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x v="543"/>
    <s v="Streamlined upward-trending analyzer"/>
    <n v="180100"/>
    <n v="105598"/>
    <n v="59"/>
    <x v="0"/>
    <n v="2779"/>
    <n v="38"/>
    <x v="2"/>
    <s v="AUD"/>
    <n v="1419055200"/>
    <n v="1422511200"/>
    <b v="0"/>
    <b v="1"/>
    <x v="2"/>
    <x v="2"/>
    <x v="2"/>
  </r>
  <r>
    <n v="552"/>
    <x v="544"/>
    <s v="Distributed human-resource policy"/>
    <n v="9000"/>
    <n v="8866"/>
    <n v="99"/>
    <x v="0"/>
    <n v="92"/>
    <n v="96.37"/>
    <x v="1"/>
    <s v="USD"/>
    <n v="1480140000"/>
    <n v="1480312800"/>
    <b v="0"/>
    <b v="0"/>
    <x v="3"/>
    <x v="3"/>
    <x v="3"/>
  </r>
  <r>
    <n v="553"/>
    <x v="545"/>
    <s v="De-engineered 5thgeneration contingency"/>
    <n v="170600"/>
    <n v="75022"/>
    <n v="44"/>
    <x v="0"/>
    <n v="1028"/>
    <n v="72.98"/>
    <x v="1"/>
    <s v="USD"/>
    <n v="1293948000"/>
    <n v="1294034400"/>
    <b v="0"/>
    <b v="0"/>
    <x v="1"/>
    <x v="1"/>
    <x v="1"/>
  </r>
  <r>
    <n v="554"/>
    <x v="546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x v="7"/>
    <x v="1"/>
    <x v="7"/>
  </r>
  <r>
    <n v="555"/>
    <x v="547"/>
    <s v="Organic maximized database"/>
    <n v="6300"/>
    <n v="14089"/>
    <n v="224"/>
    <x v="1"/>
    <n v="135"/>
    <n v="104.36"/>
    <x v="3"/>
    <s v="DKK"/>
    <n v="1396414800"/>
    <n v="1399093200"/>
    <b v="0"/>
    <b v="0"/>
    <x v="1"/>
    <x v="1"/>
    <x v="1"/>
  </r>
  <r>
    <n v="556"/>
    <x v="195"/>
    <s v="Grass-roots 24/7 attitude"/>
    <n v="5200"/>
    <n v="12467"/>
    <n v="240"/>
    <x v="1"/>
    <n v="122"/>
    <n v="102.19"/>
    <x v="1"/>
    <s v="USD"/>
    <n v="1315285200"/>
    <n v="1315890000"/>
    <b v="0"/>
    <b v="1"/>
    <x v="18"/>
    <x v="5"/>
    <x v="18"/>
  </r>
  <r>
    <n v="557"/>
    <x v="548"/>
    <s v="Team-oriented global strategy"/>
    <n v="6000"/>
    <n v="11960"/>
    <n v="199"/>
    <x v="1"/>
    <n v="221"/>
    <n v="54.12"/>
    <x v="1"/>
    <s v="USD"/>
    <n v="1443762000"/>
    <n v="1444021200"/>
    <b v="0"/>
    <b v="1"/>
    <x v="22"/>
    <x v="4"/>
    <x v="22"/>
  </r>
  <r>
    <n v="558"/>
    <x v="549"/>
    <s v="Enhanced client-driven capacity"/>
    <n v="5800"/>
    <n v="7966"/>
    <n v="137"/>
    <x v="1"/>
    <n v="126"/>
    <n v="63.22"/>
    <x v="1"/>
    <s v="USD"/>
    <n v="1456293600"/>
    <n v="1460005200"/>
    <b v="0"/>
    <b v="0"/>
    <x v="3"/>
    <x v="3"/>
    <x v="3"/>
  </r>
  <r>
    <n v="559"/>
    <x v="550"/>
    <s v="Exclusive systematic productivity"/>
    <n v="105300"/>
    <n v="106321"/>
    <n v="101"/>
    <x v="1"/>
    <n v="1022"/>
    <n v="104.03"/>
    <x v="1"/>
    <s v="USD"/>
    <n v="1470114000"/>
    <n v="1470718800"/>
    <b v="0"/>
    <b v="0"/>
    <x v="3"/>
    <x v="3"/>
    <x v="3"/>
  </r>
  <r>
    <n v="560"/>
    <x v="551"/>
    <s v="Re-engineered radical policy"/>
    <n v="20000"/>
    <n v="158832"/>
    <n v="794"/>
    <x v="1"/>
    <n v="3177"/>
    <n v="49.99"/>
    <x v="1"/>
    <s v="USD"/>
    <n v="1321596000"/>
    <n v="1325052000"/>
    <b v="0"/>
    <b v="0"/>
    <x v="10"/>
    <x v="4"/>
    <x v="10"/>
  </r>
  <r>
    <n v="561"/>
    <x v="552"/>
    <s v="Down-sized logistical adapter"/>
    <n v="3000"/>
    <n v="11091"/>
    <n v="370"/>
    <x v="1"/>
    <n v="198"/>
    <n v="56.02"/>
    <x v="5"/>
    <s v="CHF"/>
    <n v="1318827600"/>
    <n v="1319000400"/>
    <b v="0"/>
    <b v="0"/>
    <x v="3"/>
    <x v="3"/>
    <x v="3"/>
  </r>
  <r>
    <n v="562"/>
    <x v="553"/>
    <s v="Configurable bandwidth-monitored throughput"/>
    <n v="9900"/>
    <n v="1269"/>
    <n v="13"/>
    <x v="0"/>
    <n v="26"/>
    <n v="48.81"/>
    <x v="5"/>
    <s v="CHF"/>
    <n v="1552366800"/>
    <n v="1552539600"/>
    <b v="0"/>
    <b v="0"/>
    <x v="1"/>
    <x v="1"/>
    <x v="1"/>
  </r>
  <r>
    <n v="563"/>
    <x v="554"/>
    <s v="Optional tangible pricing structure"/>
    <n v="3700"/>
    <n v="5107"/>
    <n v="138"/>
    <x v="1"/>
    <n v="85"/>
    <n v="60.08"/>
    <x v="2"/>
    <s v="AUD"/>
    <n v="1542088800"/>
    <n v="1543816800"/>
    <b v="0"/>
    <b v="0"/>
    <x v="4"/>
    <x v="4"/>
    <x v="4"/>
  </r>
  <r>
    <n v="564"/>
    <x v="555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x v="3"/>
    <x v="3"/>
    <x v="3"/>
  </r>
  <r>
    <n v="565"/>
    <x v="556"/>
    <s v="Decentralized logistical collaboration"/>
    <n v="94900"/>
    <n v="194166"/>
    <n v="205"/>
    <x v="1"/>
    <n v="3596"/>
    <n v="53.99"/>
    <x v="1"/>
    <s v="USD"/>
    <n v="1321336800"/>
    <n v="1323064800"/>
    <b v="0"/>
    <b v="0"/>
    <x v="3"/>
    <x v="3"/>
    <x v="3"/>
  </r>
  <r>
    <n v="566"/>
    <x v="557"/>
    <s v="Advanced content-based installation"/>
    <n v="9300"/>
    <n v="4124"/>
    <n v="44"/>
    <x v="0"/>
    <n v="37"/>
    <n v="111.46"/>
    <x v="1"/>
    <s v="USD"/>
    <n v="1456293600"/>
    <n v="1458277200"/>
    <b v="0"/>
    <b v="1"/>
    <x v="5"/>
    <x v="1"/>
    <x v="5"/>
  </r>
  <r>
    <n v="567"/>
    <x v="558"/>
    <s v="Distributed high-level open architecture"/>
    <n v="6800"/>
    <n v="14865"/>
    <n v="219"/>
    <x v="1"/>
    <n v="244"/>
    <n v="60.92"/>
    <x v="1"/>
    <s v="USD"/>
    <n v="1404968400"/>
    <n v="1405141200"/>
    <b v="0"/>
    <b v="0"/>
    <x v="1"/>
    <x v="1"/>
    <x v="1"/>
  </r>
  <r>
    <n v="568"/>
    <x v="559"/>
    <s v="Synergized zero tolerance help-desk"/>
    <n v="72400"/>
    <n v="134688"/>
    <n v="186"/>
    <x v="1"/>
    <n v="5180"/>
    <n v="26"/>
    <x v="1"/>
    <s v="USD"/>
    <n v="1279170000"/>
    <n v="1283058000"/>
    <b v="0"/>
    <b v="0"/>
    <x v="3"/>
    <x v="3"/>
    <x v="3"/>
  </r>
  <r>
    <n v="569"/>
    <x v="560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x v="10"/>
    <x v="4"/>
    <x v="10"/>
  </r>
  <r>
    <n v="570"/>
    <x v="561"/>
    <s v="Realigned uniform knowledge user"/>
    <n v="31200"/>
    <n v="95364"/>
    <n v="306"/>
    <x v="1"/>
    <n v="2725"/>
    <n v="35"/>
    <x v="1"/>
    <s v="USD"/>
    <n v="1419055200"/>
    <n v="1419573600"/>
    <b v="0"/>
    <b v="1"/>
    <x v="1"/>
    <x v="1"/>
    <x v="1"/>
  </r>
  <r>
    <n v="571"/>
    <x v="562"/>
    <s v="Monitored grid-enabled model"/>
    <n v="3500"/>
    <n v="3295"/>
    <n v="94"/>
    <x v="0"/>
    <n v="35"/>
    <n v="94.14"/>
    <x v="6"/>
    <s v="EUR"/>
    <n v="1434690000"/>
    <n v="1438750800"/>
    <b v="0"/>
    <b v="0"/>
    <x v="12"/>
    <x v="4"/>
    <x v="12"/>
  </r>
  <r>
    <n v="572"/>
    <x v="563"/>
    <s v="Assimilated actuating policy"/>
    <n v="9000"/>
    <n v="4896"/>
    <n v="54"/>
    <x v="3"/>
    <n v="94"/>
    <n v="52.09"/>
    <x v="1"/>
    <s v="USD"/>
    <n v="1443416400"/>
    <n v="1444798800"/>
    <b v="0"/>
    <b v="1"/>
    <x v="1"/>
    <x v="1"/>
    <x v="1"/>
  </r>
  <r>
    <n v="573"/>
    <x v="564"/>
    <s v="Total incremental productivity"/>
    <n v="6700"/>
    <n v="7496"/>
    <n v="112"/>
    <x v="1"/>
    <n v="300"/>
    <n v="24.99"/>
    <x v="1"/>
    <s v="USD"/>
    <n v="1399006800"/>
    <n v="1399179600"/>
    <b v="0"/>
    <b v="0"/>
    <x v="23"/>
    <x v="8"/>
    <x v="23"/>
  </r>
  <r>
    <n v="574"/>
    <x v="565"/>
    <s v="Adaptive local task-force"/>
    <n v="2700"/>
    <n v="9967"/>
    <n v="369"/>
    <x v="1"/>
    <n v="144"/>
    <n v="69.22"/>
    <x v="1"/>
    <s v="USD"/>
    <n v="1575698400"/>
    <n v="1576562400"/>
    <b v="0"/>
    <b v="1"/>
    <x v="0"/>
    <x v="0"/>
    <x v="0"/>
  </r>
  <r>
    <n v="575"/>
    <x v="566"/>
    <s v="Universal zero-defect concept"/>
    <n v="83300"/>
    <n v="52421"/>
    <n v="63"/>
    <x v="0"/>
    <n v="558"/>
    <n v="93.94"/>
    <x v="1"/>
    <s v="USD"/>
    <n v="1400562000"/>
    <n v="1400821200"/>
    <b v="0"/>
    <b v="1"/>
    <x v="3"/>
    <x v="3"/>
    <x v="3"/>
  </r>
  <r>
    <n v="576"/>
    <x v="567"/>
    <s v="Object-based bottom-line superstructure"/>
    <n v="9700"/>
    <n v="6298"/>
    <n v="65"/>
    <x v="0"/>
    <n v="64"/>
    <n v="98.41"/>
    <x v="1"/>
    <s v="USD"/>
    <n v="1509512400"/>
    <n v="1510984800"/>
    <b v="0"/>
    <b v="0"/>
    <x v="3"/>
    <x v="3"/>
    <x v="3"/>
  </r>
  <r>
    <n v="577"/>
    <x v="568"/>
    <s v="Adaptive 24hour projection"/>
    <n v="8200"/>
    <n v="1546"/>
    <n v="19"/>
    <x v="3"/>
    <n v="37"/>
    <n v="41.78"/>
    <x v="1"/>
    <s v="USD"/>
    <n v="1299823200"/>
    <n v="1302066000"/>
    <b v="0"/>
    <b v="0"/>
    <x v="17"/>
    <x v="1"/>
    <x v="17"/>
  </r>
  <r>
    <n v="578"/>
    <x v="569"/>
    <s v="Sharable radical toolset"/>
    <n v="96500"/>
    <n v="16168"/>
    <n v="17"/>
    <x v="0"/>
    <n v="245"/>
    <n v="65.989999999999995"/>
    <x v="1"/>
    <s v="USD"/>
    <n v="1322719200"/>
    <n v="1322978400"/>
    <b v="0"/>
    <b v="0"/>
    <x v="22"/>
    <x v="4"/>
    <x v="22"/>
  </r>
  <r>
    <n v="579"/>
    <x v="570"/>
    <s v="Focused multimedia knowledgebase"/>
    <n v="6200"/>
    <n v="6269"/>
    <n v="101"/>
    <x v="1"/>
    <n v="87"/>
    <n v="72.06"/>
    <x v="1"/>
    <s v="USD"/>
    <n v="1312693200"/>
    <n v="1313730000"/>
    <b v="0"/>
    <b v="0"/>
    <x v="17"/>
    <x v="1"/>
    <x v="17"/>
  </r>
  <r>
    <n v="580"/>
    <x v="251"/>
    <s v="Seamless 6thgeneration extranet"/>
    <n v="43800"/>
    <n v="149578"/>
    <n v="342"/>
    <x v="1"/>
    <n v="3116"/>
    <n v="48"/>
    <x v="1"/>
    <s v="USD"/>
    <n v="1393394400"/>
    <n v="1394085600"/>
    <b v="0"/>
    <b v="0"/>
    <x v="3"/>
    <x v="3"/>
    <x v="3"/>
  </r>
  <r>
    <n v="581"/>
    <x v="571"/>
    <s v="Sharable mobile knowledgebase"/>
    <n v="6000"/>
    <n v="3841"/>
    <n v="64"/>
    <x v="0"/>
    <n v="71"/>
    <n v="54.1"/>
    <x v="1"/>
    <s v="USD"/>
    <n v="1304053200"/>
    <n v="1305349200"/>
    <b v="0"/>
    <b v="0"/>
    <x v="2"/>
    <x v="2"/>
    <x v="2"/>
  </r>
  <r>
    <n v="582"/>
    <x v="572"/>
    <s v="Cross-group global system engine"/>
    <n v="8700"/>
    <n v="4531"/>
    <n v="52"/>
    <x v="0"/>
    <n v="42"/>
    <n v="107.88"/>
    <x v="1"/>
    <s v="USD"/>
    <n v="1433912400"/>
    <n v="1434344400"/>
    <b v="0"/>
    <b v="1"/>
    <x v="11"/>
    <x v="6"/>
    <x v="11"/>
  </r>
  <r>
    <n v="583"/>
    <x v="573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x v="4"/>
    <x v="4"/>
    <x v="4"/>
  </r>
  <r>
    <n v="584"/>
    <x v="8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x v="2"/>
    <x v="2"/>
    <x v="2"/>
  </r>
  <r>
    <n v="585"/>
    <x v="574"/>
    <s v="Reactive analyzing function"/>
    <n v="8900"/>
    <n v="13065"/>
    <n v="147"/>
    <x v="1"/>
    <n v="136"/>
    <n v="96.07"/>
    <x v="1"/>
    <s v="USD"/>
    <n v="1268888400"/>
    <n v="1269752400"/>
    <b v="0"/>
    <b v="0"/>
    <x v="18"/>
    <x v="5"/>
    <x v="18"/>
  </r>
  <r>
    <n v="586"/>
    <x v="575"/>
    <s v="Robust hybrid budgetary management"/>
    <n v="700"/>
    <n v="6654"/>
    <n v="951"/>
    <x v="1"/>
    <n v="130"/>
    <n v="51.18"/>
    <x v="1"/>
    <s v="USD"/>
    <n v="1289973600"/>
    <n v="1291615200"/>
    <b v="0"/>
    <b v="0"/>
    <x v="1"/>
    <x v="1"/>
    <x v="1"/>
  </r>
  <r>
    <n v="587"/>
    <x v="576"/>
    <s v="Open-source analyzing monitoring"/>
    <n v="9400"/>
    <n v="6852"/>
    <n v="73"/>
    <x v="0"/>
    <n v="156"/>
    <n v="43.92"/>
    <x v="0"/>
    <s v="CAD"/>
    <n v="1547877600"/>
    <n v="1552366800"/>
    <b v="0"/>
    <b v="1"/>
    <x v="0"/>
    <x v="0"/>
    <x v="0"/>
  </r>
  <r>
    <n v="588"/>
    <x v="577"/>
    <s v="Up-sized discrete firmware"/>
    <n v="157600"/>
    <n v="124517"/>
    <n v="79"/>
    <x v="0"/>
    <n v="1368"/>
    <n v="91.02"/>
    <x v="4"/>
    <s v="GBP"/>
    <n v="1269493200"/>
    <n v="1272171600"/>
    <b v="0"/>
    <b v="0"/>
    <x v="3"/>
    <x v="3"/>
    <x v="3"/>
  </r>
  <r>
    <n v="589"/>
    <x v="578"/>
    <s v="Exclusive intangible extranet"/>
    <n v="7900"/>
    <n v="5113"/>
    <n v="65"/>
    <x v="0"/>
    <n v="102"/>
    <n v="50.13"/>
    <x v="1"/>
    <s v="USD"/>
    <n v="1436072400"/>
    <n v="1436677200"/>
    <b v="0"/>
    <b v="0"/>
    <x v="4"/>
    <x v="4"/>
    <x v="4"/>
  </r>
  <r>
    <n v="590"/>
    <x v="579"/>
    <s v="Synergized analyzing process improvement"/>
    <n v="7100"/>
    <n v="5824"/>
    <n v="82"/>
    <x v="0"/>
    <n v="86"/>
    <n v="67.72"/>
    <x v="2"/>
    <s v="AUD"/>
    <n v="1419141600"/>
    <n v="1420092000"/>
    <b v="0"/>
    <b v="0"/>
    <x v="15"/>
    <x v="5"/>
    <x v="15"/>
  </r>
  <r>
    <n v="591"/>
    <x v="580"/>
    <s v="Realigned dedicated system engine"/>
    <n v="600"/>
    <n v="6226"/>
    <n v="1038"/>
    <x v="1"/>
    <n v="102"/>
    <n v="61.04"/>
    <x v="1"/>
    <s v="USD"/>
    <n v="1279083600"/>
    <n v="1279947600"/>
    <b v="0"/>
    <b v="0"/>
    <x v="11"/>
    <x v="6"/>
    <x v="11"/>
  </r>
  <r>
    <n v="592"/>
    <x v="581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x v="3"/>
    <x v="3"/>
    <x v="3"/>
  </r>
  <r>
    <n v="593"/>
    <x v="582"/>
    <s v="Ameliorated client-driven open system"/>
    <n v="121600"/>
    <n v="188288"/>
    <n v="155"/>
    <x v="1"/>
    <n v="4006"/>
    <n v="47"/>
    <x v="1"/>
    <s v="USD"/>
    <n v="1395810000"/>
    <n v="1396933200"/>
    <b v="0"/>
    <b v="0"/>
    <x v="10"/>
    <x v="4"/>
    <x v="10"/>
  </r>
  <r>
    <n v="594"/>
    <x v="583"/>
    <s v="Upgradable leadingedge Local Area Network"/>
    <n v="157300"/>
    <n v="11167"/>
    <n v="7"/>
    <x v="0"/>
    <n v="157"/>
    <n v="71.13"/>
    <x v="1"/>
    <s v="USD"/>
    <n v="1467003600"/>
    <n v="1467262800"/>
    <b v="0"/>
    <b v="1"/>
    <x v="3"/>
    <x v="3"/>
    <x v="3"/>
  </r>
  <r>
    <n v="595"/>
    <x v="584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x v="3"/>
    <x v="3"/>
    <x v="3"/>
  </r>
  <r>
    <n v="596"/>
    <x v="585"/>
    <s v="Managed optimizing archive"/>
    <n v="7900"/>
    <n v="7875"/>
    <n v="100"/>
    <x v="0"/>
    <n v="183"/>
    <n v="43.03"/>
    <x v="1"/>
    <s v="USD"/>
    <n v="1457157600"/>
    <n v="1457762400"/>
    <b v="0"/>
    <b v="1"/>
    <x v="6"/>
    <x v="4"/>
    <x v="6"/>
  </r>
  <r>
    <n v="597"/>
    <x v="586"/>
    <s v="Diverse systematic projection"/>
    <n v="73800"/>
    <n v="148779"/>
    <n v="202"/>
    <x v="1"/>
    <n v="2188"/>
    <n v="68"/>
    <x v="1"/>
    <s v="USD"/>
    <n v="1573970400"/>
    <n v="1575525600"/>
    <b v="0"/>
    <b v="0"/>
    <x v="3"/>
    <x v="3"/>
    <x v="3"/>
  </r>
  <r>
    <n v="598"/>
    <x v="587"/>
    <s v="Up-sized web-enabled info-mediaries"/>
    <n v="108500"/>
    <n v="175868"/>
    <n v="162"/>
    <x v="1"/>
    <n v="2409"/>
    <n v="73"/>
    <x v="6"/>
    <s v="EUR"/>
    <n v="1276578000"/>
    <n v="1279083600"/>
    <b v="0"/>
    <b v="0"/>
    <x v="1"/>
    <x v="1"/>
    <x v="1"/>
  </r>
  <r>
    <n v="599"/>
    <x v="588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x v="4"/>
    <x v="4"/>
    <x v="4"/>
  </r>
  <r>
    <n v="600"/>
    <x v="589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x v="590"/>
    <s v="Inverse neutral structure"/>
    <n v="6300"/>
    <n v="13018"/>
    <n v="207"/>
    <x v="1"/>
    <n v="194"/>
    <n v="67.099999999999994"/>
    <x v="1"/>
    <s v="USD"/>
    <n v="1401426000"/>
    <n v="1402894800"/>
    <b v="1"/>
    <b v="0"/>
    <x v="8"/>
    <x v="2"/>
    <x v="8"/>
  </r>
  <r>
    <n v="602"/>
    <x v="591"/>
    <s v="Quality-focused system-worthy support"/>
    <n v="71100"/>
    <n v="91176"/>
    <n v="128"/>
    <x v="1"/>
    <n v="1140"/>
    <n v="79.98"/>
    <x v="1"/>
    <s v="USD"/>
    <n v="1433480400"/>
    <n v="1434430800"/>
    <b v="0"/>
    <b v="0"/>
    <x v="3"/>
    <x v="3"/>
    <x v="3"/>
  </r>
  <r>
    <n v="603"/>
    <x v="592"/>
    <s v="Vision-oriented 5thgeneration array"/>
    <n v="5300"/>
    <n v="6342"/>
    <n v="120"/>
    <x v="1"/>
    <n v="102"/>
    <n v="62.18"/>
    <x v="1"/>
    <s v="USD"/>
    <n v="1555563600"/>
    <n v="1557896400"/>
    <b v="0"/>
    <b v="0"/>
    <x v="3"/>
    <x v="3"/>
    <x v="3"/>
  </r>
  <r>
    <n v="604"/>
    <x v="593"/>
    <s v="Cross-platform logistical circuit"/>
    <n v="88700"/>
    <n v="151438"/>
    <n v="171"/>
    <x v="1"/>
    <n v="2857"/>
    <n v="53.01"/>
    <x v="1"/>
    <s v="USD"/>
    <n v="1295676000"/>
    <n v="1297490400"/>
    <b v="0"/>
    <b v="0"/>
    <x v="3"/>
    <x v="3"/>
    <x v="3"/>
  </r>
  <r>
    <n v="605"/>
    <x v="594"/>
    <s v="Profound solution-oriented matrix"/>
    <n v="3300"/>
    <n v="6178"/>
    <n v="187"/>
    <x v="1"/>
    <n v="107"/>
    <n v="57.74"/>
    <x v="1"/>
    <s v="USD"/>
    <n v="1443848400"/>
    <n v="1447394400"/>
    <b v="0"/>
    <b v="0"/>
    <x v="9"/>
    <x v="5"/>
    <x v="9"/>
  </r>
  <r>
    <n v="606"/>
    <x v="595"/>
    <s v="Extended asynchronous initiative"/>
    <n v="3400"/>
    <n v="6405"/>
    <n v="188"/>
    <x v="1"/>
    <n v="160"/>
    <n v="40.03"/>
    <x v="4"/>
    <s v="GBP"/>
    <n v="1457330400"/>
    <n v="1458277200"/>
    <b v="0"/>
    <b v="0"/>
    <x v="1"/>
    <x v="1"/>
    <x v="1"/>
  </r>
  <r>
    <n v="607"/>
    <x v="596"/>
    <s v="Fundamental needs-based frame"/>
    <n v="137600"/>
    <n v="180667"/>
    <n v="131"/>
    <x v="1"/>
    <n v="2230"/>
    <n v="81.02"/>
    <x v="1"/>
    <s v="USD"/>
    <n v="1395550800"/>
    <n v="1395723600"/>
    <b v="0"/>
    <b v="0"/>
    <x v="0"/>
    <x v="0"/>
    <x v="0"/>
  </r>
  <r>
    <n v="608"/>
    <x v="597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x v="17"/>
    <x v="1"/>
    <x v="17"/>
  </r>
  <r>
    <n v="609"/>
    <x v="598"/>
    <s v="Upgradable holistic system engine"/>
    <n v="10000"/>
    <n v="12042"/>
    <n v="120"/>
    <x v="1"/>
    <n v="117"/>
    <n v="102.92"/>
    <x v="1"/>
    <s v="USD"/>
    <n v="1547618400"/>
    <n v="1549087200"/>
    <b v="0"/>
    <b v="0"/>
    <x v="22"/>
    <x v="4"/>
    <x v="22"/>
  </r>
  <r>
    <n v="610"/>
    <x v="599"/>
    <s v="Stand-alone multi-state data-warehouse"/>
    <n v="42800"/>
    <n v="179356"/>
    <n v="419"/>
    <x v="1"/>
    <n v="6406"/>
    <n v="28"/>
    <x v="1"/>
    <s v="USD"/>
    <n v="1355637600"/>
    <n v="1356847200"/>
    <b v="0"/>
    <b v="0"/>
    <x v="3"/>
    <x v="3"/>
    <x v="3"/>
  </r>
  <r>
    <n v="611"/>
    <x v="600"/>
    <s v="Multi-lateral maximized core"/>
    <n v="8200"/>
    <n v="1136"/>
    <n v="14"/>
    <x v="3"/>
    <n v="15"/>
    <n v="75.73"/>
    <x v="1"/>
    <s v="USD"/>
    <n v="1374728400"/>
    <n v="1375765200"/>
    <b v="0"/>
    <b v="0"/>
    <x v="3"/>
    <x v="3"/>
    <x v="3"/>
  </r>
  <r>
    <n v="612"/>
    <x v="601"/>
    <s v="Innovative holistic hub"/>
    <n v="6200"/>
    <n v="8645"/>
    <n v="139"/>
    <x v="1"/>
    <n v="192"/>
    <n v="45.03"/>
    <x v="1"/>
    <s v="USD"/>
    <n v="1287810000"/>
    <n v="1289800800"/>
    <b v="0"/>
    <b v="0"/>
    <x v="5"/>
    <x v="1"/>
    <x v="5"/>
  </r>
  <r>
    <n v="613"/>
    <x v="602"/>
    <s v="Reverse-engineered 24/7 methodology"/>
    <n v="1100"/>
    <n v="1914"/>
    <n v="174"/>
    <x v="1"/>
    <n v="26"/>
    <n v="73.62"/>
    <x v="0"/>
    <s v="CAD"/>
    <n v="1503723600"/>
    <n v="1504501200"/>
    <b v="0"/>
    <b v="0"/>
    <x v="3"/>
    <x v="3"/>
    <x v="3"/>
  </r>
  <r>
    <n v="614"/>
    <x v="603"/>
    <s v="Business-focused dynamic info-mediaries"/>
    <n v="26500"/>
    <n v="41205"/>
    <n v="155"/>
    <x v="1"/>
    <n v="723"/>
    <n v="56.99"/>
    <x v="1"/>
    <s v="USD"/>
    <n v="1484114400"/>
    <n v="1485669600"/>
    <b v="0"/>
    <b v="0"/>
    <x v="3"/>
    <x v="3"/>
    <x v="3"/>
  </r>
  <r>
    <n v="615"/>
    <x v="604"/>
    <s v="Digitized clear-thinking installation"/>
    <n v="8500"/>
    <n v="14488"/>
    <n v="170"/>
    <x v="1"/>
    <n v="170"/>
    <n v="85.22"/>
    <x v="6"/>
    <s v="EUR"/>
    <n v="1461906000"/>
    <n v="1462770000"/>
    <b v="0"/>
    <b v="0"/>
    <x v="3"/>
    <x v="3"/>
    <x v="3"/>
  </r>
  <r>
    <n v="616"/>
    <x v="605"/>
    <s v="Quality-focused 24/7 superstructure"/>
    <n v="6400"/>
    <n v="12129"/>
    <n v="190"/>
    <x v="1"/>
    <n v="238"/>
    <n v="50.96"/>
    <x v="4"/>
    <s v="GBP"/>
    <n v="1379653200"/>
    <n v="1379739600"/>
    <b v="0"/>
    <b v="1"/>
    <x v="7"/>
    <x v="1"/>
    <x v="7"/>
  </r>
  <r>
    <n v="617"/>
    <x v="606"/>
    <s v="Multi-channeled local intranet"/>
    <n v="1400"/>
    <n v="3496"/>
    <n v="250"/>
    <x v="1"/>
    <n v="55"/>
    <n v="63.56"/>
    <x v="1"/>
    <s v="USD"/>
    <n v="1401858000"/>
    <n v="1402722000"/>
    <b v="0"/>
    <b v="0"/>
    <x v="3"/>
    <x v="3"/>
    <x v="3"/>
  </r>
  <r>
    <n v="618"/>
    <x v="607"/>
    <s v="Open-architected mobile emulation"/>
    <n v="198600"/>
    <n v="97037"/>
    <n v="49"/>
    <x v="0"/>
    <n v="1198"/>
    <n v="81"/>
    <x v="1"/>
    <s v="USD"/>
    <n v="1367470800"/>
    <n v="1369285200"/>
    <b v="0"/>
    <b v="0"/>
    <x v="9"/>
    <x v="5"/>
    <x v="9"/>
  </r>
  <r>
    <n v="619"/>
    <x v="608"/>
    <s v="Ameliorated foreground methodology"/>
    <n v="195900"/>
    <n v="55757"/>
    <n v="28"/>
    <x v="0"/>
    <n v="648"/>
    <n v="86.04"/>
    <x v="1"/>
    <s v="USD"/>
    <n v="1304658000"/>
    <n v="1304744400"/>
    <b v="1"/>
    <b v="1"/>
    <x v="3"/>
    <x v="3"/>
    <x v="3"/>
  </r>
  <r>
    <n v="620"/>
    <x v="609"/>
    <s v="Synergized well-modulated project"/>
    <n v="4300"/>
    <n v="11525"/>
    <n v="268"/>
    <x v="1"/>
    <n v="128"/>
    <n v="90.04"/>
    <x v="2"/>
    <s v="AUD"/>
    <n v="1467954000"/>
    <n v="1468299600"/>
    <b v="0"/>
    <b v="0"/>
    <x v="14"/>
    <x v="7"/>
    <x v="14"/>
  </r>
  <r>
    <n v="621"/>
    <x v="610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x v="3"/>
    <x v="3"/>
    <x v="3"/>
  </r>
  <r>
    <n v="622"/>
    <x v="611"/>
    <s v="Total leadingedge neural-net"/>
    <n v="189000"/>
    <n v="5916"/>
    <n v="3"/>
    <x v="0"/>
    <n v="64"/>
    <n v="92.44"/>
    <x v="1"/>
    <s v="USD"/>
    <n v="1523768400"/>
    <n v="1526014800"/>
    <b v="0"/>
    <b v="0"/>
    <x v="7"/>
    <x v="1"/>
    <x v="7"/>
  </r>
  <r>
    <n v="623"/>
    <x v="612"/>
    <s v="Organic actuating protocol"/>
    <n v="94300"/>
    <n v="150806"/>
    <n v="160"/>
    <x v="1"/>
    <n v="2693"/>
    <n v="56"/>
    <x v="4"/>
    <s v="GBP"/>
    <n v="1437022800"/>
    <n v="1437454800"/>
    <b v="0"/>
    <b v="0"/>
    <x v="3"/>
    <x v="3"/>
    <x v="3"/>
  </r>
  <r>
    <n v="624"/>
    <x v="613"/>
    <s v="Down-sized national software"/>
    <n v="5100"/>
    <n v="14249"/>
    <n v="279"/>
    <x v="1"/>
    <n v="432"/>
    <n v="32.979999999999997"/>
    <x v="1"/>
    <s v="USD"/>
    <n v="1422165600"/>
    <n v="1422684000"/>
    <b v="0"/>
    <b v="0"/>
    <x v="14"/>
    <x v="7"/>
    <x v="14"/>
  </r>
  <r>
    <n v="625"/>
    <x v="614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x v="3"/>
    <x v="3"/>
    <x v="3"/>
  </r>
  <r>
    <n v="626"/>
    <x v="615"/>
    <s v="Synergistic tertiary budgetary management"/>
    <n v="6400"/>
    <n v="13205"/>
    <n v="206"/>
    <x v="1"/>
    <n v="189"/>
    <n v="69.87"/>
    <x v="1"/>
    <s v="USD"/>
    <n v="1285650000"/>
    <n v="1286427600"/>
    <b v="0"/>
    <b v="1"/>
    <x v="3"/>
    <x v="3"/>
    <x v="3"/>
  </r>
  <r>
    <n v="627"/>
    <x v="616"/>
    <s v="Open-architected incremental ability"/>
    <n v="1600"/>
    <n v="11108"/>
    <n v="694"/>
    <x v="1"/>
    <n v="154"/>
    <n v="72.13"/>
    <x v="4"/>
    <s v="GBP"/>
    <n v="1276664400"/>
    <n v="1278738000"/>
    <b v="1"/>
    <b v="0"/>
    <x v="0"/>
    <x v="0"/>
    <x v="0"/>
  </r>
  <r>
    <n v="628"/>
    <x v="617"/>
    <s v="Intuitive object-oriented task-force"/>
    <n v="1900"/>
    <n v="2884"/>
    <n v="152"/>
    <x v="1"/>
    <n v="96"/>
    <n v="30.04"/>
    <x v="1"/>
    <s v="USD"/>
    <n v="1286168400"/>
    <n v="1286427600"/>
    <b v="0"/>
    <b v="0"/>
    <x v="7"/>
    <x v="1"/>
    <x v="7"/>
  </r>
  <r>
    <n v="629"/>
    <x v="618"/>
    <s v="Multi-tiered executive toolset"/>
    <n v="85900"/>
    <n v="55476"/>
    <n v="65"/>
    <x v="0"/>
    <n v="750"/>
    <n v="73.97"/>
    <x v="1"/>
    <s v="USD"/>
    <n v="1467781200"/>
    <n v="1467954000"/>
    <b v="0"/>
    <b v="1"/>
    <x v="3"/>
    <x v="3"/>
    <x v="3"/>
  </r>
  <r>
    <n v="630"/>
    <x v="619"/>
    <s v="Grass-roots directional workforce"/>
    <n v="9500"/>
    <n v="5973"/>
    <n v="63"/>
    <x v="3"/>
    <n v="87"/>
    <n v="68.66"/>
    <x v="1"/>
    <s v="USD"/>
    <n v="1556686800"/>
    <n v="1557637200"/>
    <b v="0"/>
    <b v="1"/>
    <x v="3"/>
    <x v="3"/>
    <x v="3"/>
  </r>
  <r>
    <n v="631"/>
    <x v="620"/>
    <s v="Quality-focused real-time solution"/>
    <n v="59200"/>
    <n v="183756"/>
    <n v="310"/>
    <x v="1"/>
    <n v="3063"/>
    <n v="59.99"/>
    <x v="1"/>
    <s v="USD"/>
    <n v="1553576400"/>
    <n v="1553922000"/>
    <b v="0"/>
    <b v="0"/>
    <x v="3"/>
    <x v="3"/>
    <x v="3"/>
  </r>
  <r>
    <n v="632"/>
    <x v="621"/>
    <s v="Reduced interactive matrix"/>
    <n v="72100"/>
    <n v="30902"/>
    <n v="43"/>
    <x v="2"/>
    <n v="278"/>
    <n v="111.16"/>
    <x v="1"/>
    <s v="USD"/>
    <n v="1414904400"/>
    <n v="1416463200"/>
    <b v="0"/>
    <b v="0"/>
    <x v="3"/>
    <x v="3"/>
    <x v="3"/>
  </r>
  <r>
    <n v="633"/>
    <x v="622"/>
    <s v="Adaptive context-sensitive architecture"/>
    <n v="6700"/>
    <n v="5569"/>
    <n v="83"/>
    <x v="0"/>
    <n v="105"/>
    <n v="53.04"/>
    <x v="1"/>
    <s v="USD"/>
    <n v="1446876000"/>
    <n v="1447221600"/>
    <b v="0"/>
    <b v="0"/>
    <x v="10"/>
    <x v="4"/>
    <x v="10"/>
  </r>
  <r>
    <n v="634"/>
    <x v="623"/>
    <s v="Polarized incremental portal"/>
    <n v="118200"/>
    <n v="92824"/>
    <n v="79"/>
    <x v="3"/>
    <n v="1658"/>
    <n v="55.99"/>
    <x v="1"/>
    <s v="USD"/>
    <n v="1490418000"/>
    <n v="1491627600"/>
    <b v="0"/>
    <b v="0"/>
    <x v="19"/>
    <x v="4"/>
    <x v="19"/>
  </r>
  <r>
    <n v="635"/>
    <x v="624"/>
    <s v="Reactive regional access"/>
    <n v="139000"/>
    <n v="158590"/>
    <n v="114"/>
    <x v="1"/>
    <n v="2266"/>
    <n v="69.989999999999995"/>
    <x v="1"/>
    <s v="USD"/>
    <n v="1360389600"/>
    <n v="1363150800"/>
    <b v="0"/>
    <b v="0"/>
    <x v="19"/>
    <x v="4"/>
    <x v="19"/>
  </r>
  <r>
    <n v="636"/>
    <x v="625"/>
    <s v="Stand-alone reciprocal frame"/>
    <n v="197700"/>
    <n v="127591"/>
    <n v="65"/>
    <x v="0"/>
    <n v="2604"/>
    <n v="49"/>
    <x v="3"/>
    <s v="DKK"/>
    <n v="1326866400"/>
    <n v="1330754400"/>
    <b v="0"/>
    <b v="1"/>
    <x v="10"/>
    <x v="4"/>
    <x v="10"/>
  </r>
  <r>
    <n v="637"/>
    <x v="626"/>
    <s v="Open-architected 24/7 throughput"/>
    <n v="8500"/>
    <n v="6750"/>
    <n v="79"/>
    <x v="0"/>
    <n v="65"/>
    <n v="103.85"/>
    <x v="1"/>
    <s v="USD"/>
    <n v="1479103200"/>
    <n v="1479794400"/>
    <b v="0"/>
    <b v="0"/>
    <x v="3"/>
    <x v="3"/>
    <x v="3"/>
  </r>
  <r>
    <n v="638"/>
    <x v="627"/>
    <s v="Monitored 24/7 approach"/>
    <n v="81600"/>
    <n v="9318"/>
    <n v="11"/>
    <x v="0"/>
    <n v="94"/>
    <n v="99.13"/>
    <x v="1"/>
    <s v="USD"/>
    <n v="1280206800"/>
    <n v="1281243600"/>
    <b v="0"/>
    <b v="1"/>
    <x v="3"/>
    <x v="3"/>
    <x v="3"/>
  </r>
  <r>
    <n v="639"/>
    <x v="628"/>
    <s v="Upgradable explicit forecast"/>
    <n v="8600"/>
    <n v="4832"/>
    <n v="56"/>
    <x v="2"/>
    <n v="45"/>
    <n v="107.38"/>
    <x v="1"/>
    <s v="USD"/>
    <n v="1532754000"/>
    <n v="1532754000"/>
    <b v="0"/>
    <b v="1"/>
    <x v="6"/>
    <x v="4"/>
    <x v="6"/>
  </r>
  <r>
    <n v="640"/>
    <x v="629"/>
    <s v="Pre-emptive context-sensitive support"/>
    <n v="119800"/>
    <n v="19769"/>
    <n v="17"/>
    <x v="0"/>
    <n v="257"/>
    <n v="76.92"/>
    <x v="1"/>
    <s v="USD"/>
    <n v="1453096800"/>
    <n v="1453356000"/>
    <b v="0"/>
    <b v="0"/>
    <x v="3"/>
    <x v="3"/>
    <x v="3"/>
  </r>
  <r>
    <n v="641"/>
    <x v="630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x v="3"/>
    <x v="3"/>
    <x v="3"/>
  </r>
  <r>
    <n v="642"/>
    <x v="631"/>
    <s v="Extended multi-state knowledge user"/>
    <n v="9200"/>
    <n v="13382"/>
    <n v="145"/>
    <x v="1"/>
    <n v="129"/>
    <n v="103.74"/>
    <x v="0"/>
    <s v="CAD"/>
    <n v="1545026400"/>
    <n v="1545804000"/>
    <b v="0"/>
    <b v="0"/>
    <x v="8"/>
    <x v="2"/>
    <x v="8"/>
  </r>
  <r>
    <n v="643"/>
    <x v="632"/>
    <s v="Future-proofed modular groupware"/>
    <n v="14900"/>
    <n v="32986"/>
    <n v="221"/>
    <x v="1"/>
    <n v="375"/>
    <n v="87.96"/>
    <x v="1"/>
    <s v="USD"/>
    <n v="1488348000"/>
    <n v="1489899600"/>
    <b v="0"/>
    <b v="0"/>
    <x v="3"/>
    <x v="3"/>
    <x v="3"/>
  </r>
  <r>
    <n v="644"/>
    <x v="633"/>
    <s v="Distributed real-time algorithm"/>
    <n v="169400"/>
    <n v="81984"/>
    <n v="48"/>
    <x v="0"/>
    <n v="2928"/>
    <n v="28"/>
    <x v="0"/>
    <s v="CAD"/>
    <n v="1545112800"/>
    <n v="1546495200"/>
    <b v="0"/>
    <b v="0"/>
    <x v="3"/>
    <x v="3"/>
    <x v="3"/>
  </r>
  <r>
    <n v="645"/>
    <x v="634"/>
    <s v="Multi-lateral heuristic throughput"/>
    <n v="192100"/>
    <n v="178483"/>
    <n v="93"/>
    <x v="0"/>
    <n v="4697"/>
    <n v="38"/>
    <x v="1"/>
    <s v="USD"/>
    <n v="1537938000"/>
    <n v="1539752400"/>
    <b v="0"/>
    <b v="1"/>
    <x v="1"/>
    <x v="1"/>
    <x v="1"/>
  </r>
  <r>
    <n v="646"/>
    <x v="635"/>
    <s v="Switchable reciprocal middleware"/>
    <n v="98700"/>
    <n v="87448"/>
    <n v="89"/>
    <x v="0"/>
    <n v="2915"/>
    <n v="30"/>
    <x v="1"/>
    <s v="USD"/>
    <n v="1363150800"/>
    <n v="1364101200"/>
    <b v="0"/>
    <b v="0"/>
    <x v="11"/>
    <x v="6"/>
    <x v="11"/>
  </r>
  <r>
    <n v="647"/>
    <x v="636"/>
    <s v="Inverse multimedia Graphic Interface"/>
    <n v="4500"/>
    <n v="1863"/>
    <n v="41"/>
    <x v="0"/>
    <n v="18"/>
    <n v="103.5"/>
    <x v="1"/>
    <s v="USD"/>
    <n v="1523250000"/>
    <n v="1525323600"/>
    <b v="0"/>
    <b v="0"/>
    <x v="18"/>
    <x v="5"/>
    <x v="18"/>
  </r>
  <r>
    <n v="648"/>
    <x v="637"/>
    <s v="Vision-oriented local contingency"/>
    <n v="98600"/>
    <n v="62174"/>
    <n v="63"/>
    <x v="3"/>
    <n v="723"/>
    <n v="85.99"/>
    <x v="1"/>
    <s v="USD"/>
    <n v="1499317200"/>
    <n v="1500872400"/>
    <b v="1"/>
    <b v="0"/>
    <x v="0"/>
    <x v="0"/>
    <x v="0"/>
  </r>
  <r>
    <n v="649"/>
    <x v="638"/>
    <s v="Reactive 6thgeneration hub"/>
    <n v="121700"/>
    <n v="59003"/>
    <n v="48"/>
    <x v="0"/>
    <n v="602"/>
    <n v="98.01"/>
    <x v="5"/>
    <s v="CHF"/>
    <n v="1287550800"/>
    <n v="1288501200"/>
    <b v="1"/>
    <b v="1"/>
    <x v="3"/>
    <x v="3"/>
    <x v="3"/>
  </r>
  <r>
    <n v="650"/>
    <x v="639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x v="640"/>
    <s v="Digitized analyzing capacity"/>
    <n v="196700"/>
    <n v="174039"/>
    <n v="88"/>
    <x v="0"/>
    <n v="3868"/>
    <n v="44.99"/>
    <x v="6"/>
    <s v="EUR"/>
    <n v="1393048800"/>
    <n v="1394344800"/>
    <b v="0"/>
    <b v="0"/>
    <x v="12"/>
    <x v="4"/>
    <x v="12"/>
  </r>
  <r>
    <n v="652"/>
    <x v="641"/>
    <s v="Vision-oriented regional hub"/>
    <n v="10000"/>
    <n v="12684"/>
    <n v="127"/>
    <x v="1"/>
    <n v="409"/>
    <n v="31.01"/>
    <x v="1"/>
    <s v="USD"/>
    <n v="1470373200"/>
    <n v="1474088400"/>
    <b v="0"/>
    <b v="0"/>
    <x v="2"/>
    <x v="2"/>
    <x v="2"/>
  </r>
  <r>
    <n v="653"/>
    <x v="642"/>
    <s v="Monitored incremental info-mediaries"/>
    <n v="600"/>
    <n v="14033"/>
    <n v="2339"/>
    <x v="1"/>
    <n v="234"/>
    <n v="59.97"/>
    <x v="1"/>
    <s v="USD"/>
    <n v="1460091600"/>
    <n v="1460264400"/>
    <b v="0"/>
    <b v="0"/>
    <x v="2"/>
    <x v="2"/>
    <x v="2"/>
  </r>
  <r>
    <n v="654"/>
    <x v="643"/>
    <s v="Programmable static middleware"/>
    <n v="35000"/>
    <n v="177936"/>
    <n v="508"/>
    <x v="1"/>
    <n v="3016"/>
    <n v="59"/>
    <x v="1"/>
    <s v="USD"/>
    <n v="1440392400"/>
    <n v="1440824400"/>
    <b v="0"/>
    <b v="0"/>
    <x v="16"/>
    <x v="1"/>
    <x v="16"/>
  </r>
  <r>
    <n v="655"/>
    <x v="644"/>
    <s v="Multi-layered bottom-line encryption"/>
    <n v="6900"/>
    <n v="13212"/>
    <n v="191"/>
    <x v="1"/>
    <n v="264"/>
    <n v="50.05"/>
    <x v="1"/>
    <s v="USD"/>
    <n v="1488434400"/>
    <n v="1489554000"/>
    <b v="1"/>
    <b v="0"/>
    <x v="14"/>
    <x v="7"/>
    <x v="14"/>
  </r>
  <r>
    <n v="656"/>
    <x v="645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x v="0"/>
    <x v="0"/>
    <x v="0"/>
  </r>
  <r>
    <n v="657"/>
    <x v="646"/>
    <s v="Balanced optimal hardware"/>
    <n v="10000"/>
    <n v="824"/>
    <n v="8"/>
    <x v="0"/>
    <n v="14"/>
    <n v="58.86"/>
    <x v="1"/>
    <s v="USD"/>
    <n v="1514354400"/>
    <n v="1515736800"/>
    <b v="0"/>
    <b v="0"/>
    <x v="22"/>
    <x v="4"/>
    <x v="22"/>
  </r>
  <r>
    <n v="658"/>
    <x v="647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x v="1"/>
    <x v="1"/>
    <x v="1"/>
  </r>
  <r>
    <n v="659"/>
    <x v="648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x v="4"/>
    <x v="4"/>
    <x v="4"/>
  </r>
  <r>
    <n v="660"/>
    <x v="649"/>
    <s v="Fundamental disintermediate matrix"/>
    <n v="9100"/>
    <n v="7438"/>
    <n v="82"/>
    <x v="0"/>
    <n v="77"/>
    <n v="96.6"/>
    <x v="1"/>
    <s v="USD"/>
    <n v="1440133200"/>
    <n v="1440910800"/>
    <b v="1"/>
    <b v="0"/>
    <x v="3"/>
    <x v="3"/>
    <x v="3"/>
  </r>
  <r>
    <n v="661"/>
    <x v="650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x v="17"/>
    <x v="1"/>
    <x v="17"/>
  </r>
  <r>
    <n v="662"/>
    <x v="651"/>
    <s v="Implemented exuding software"/>
    <n v="9100"/>
    <n v="8906"/>
    <n v="98"/>
    <x v="0"/>
    <n v="131"/>
    <n v="67.98"/>
    <x v="1"/>
    <s v="USD"/>
    <n v="1544335200"/>
    <n v="1544680800"/>
    <b v="0"/>
    <b v="0"/>
    <x v="3"/>
    <x v="3"/>
    <x v="3"/>
  </r>
  <r>
    <n v="663"/>
    <x v="652"/>
    <s v="Total optimizing software"/>
    <n v="10000"/>
    <n v="7724"/>
    <n v="77"/>
    <x v="0"/>
    <n v="87"/>
    <n v="88.78"/>
    <x v="1"/>
    <s v="USD"/>
    <n v="1286427600"/>
    <n v="1288414800"/>
    <b v="0"/>
    <b v="0"/>
    <x v="3"/>
    <x v="3"/>
    <x v="3"/>
  </r>
  <r>
    <n v="664"/>
    <x v="327"/>
    <s v="Optional maximized attitude"/>
    <n v="79400"/>
    <n v="26571"/>
    <n v="33"/>
    <x v="0"/>
    <n v="1063"/>
    <n v="25"/>
    <x v="1"/>
    <s v="USD"/>
    <n v="1329717600"/>
    <n v="1330581600"/>
    <b v="0"/>
    <b v="0"/>
    <x v="17"/>
    <x v="1"/>
    <x v="17"/>
  </r>
  <r>
    <n v="665"/>
    <x v="653"/>
    <s v="Customer-focused impactful extranet"/>
    <n v="5100"/>
    <n v="12219"/>
    <n v="240"/>
    <x v="1"/>
    <n v="272"/>
    <n v="44.92"/>
    <x v="1"/>
    <s v="USD"/>
    <n v="1310187600"/>
    <n v="1311397200"/>
    <b v="0"/>
    <b v="1"/>
    <x v="4"/>
    <x v="4"/>
    <x v="4"/>
  </r>
  <r>
    <n v="666"/>
    <x v="654"/>
    <s v="Cloned bottom-line success"/>
    <n v="3100"/>
    <n v="1985"/>
    <n v="64"/>
    <x v="3"/>
    <n v="25"/>
    <n v="79.400000000000006"/>
    <x v="1"/>
    <s v="USD"/>
    <n v="1377838800"/>
    <n v="1378357200"/>
    <b v="0"/>
    <b v="1"/>
    <x v="3"/>
    <x v="3"/>
    <x v="3"/>
  </r>
  <r>
    <n v="667"/>
    <x v="655"/>
    <s v="Decentralized bandwidth-monitored ability"/>
    <n v="6900"/>
    <n v="12155"/>
    <n v="176"/>
    <x v="1"/>
    <n v="419"/>
    <n v="29.01"/>
    <x v="1"/>
    <s v="USD"/>
    <n v="1410325200"/>
    <n v="1411102800"/>
    <b v="0"/>
    <b v="0"/>
    <x v="23"/>
    <x v="8"/>
    <x v="23"/>
  </r>
  <r>
    <n v="668"/>
    <x v="656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x v="3"/>
    <x v="3"/>
    <x v="3"/>
  </r>
  <r>
    <n v="669"/>
    <x v="657"/>
    <s v="Upgradable bi-directional concept"/>
    <n v="48800"/>
    <n v="175020"/>
    <n v="359"/>
    <x v="1"/>
    <n v="1621"/>
    <n v="107.97"/>
    <x v="6"/>
    <s v="EUR"/>
    <n v="1498453200"/>
    <n v="1499230800"/>
    <b v="0"/>
    <b v="0"/>
    <x v="3"/>
    <x v="3"/>
    <x v="3"/>
  </r>
  <r>
    <n v="670"/>
    <x v="635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x v="7"/>
    <x v="1"/>
    <x v="7"/>
  </r>
  <r>
    <n v="671"/>
    <x v="658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x v="3"/>
    <x v="3"/>
    <x v="3"/>
  </r>
  <r>
    <n v="672"/>
    <x v="659"/>
    <s v="Stand-alone grid-enabled leverage"/>
    <n v="197900"/>
    <n v="110689"/>
    <n v="56"/>
    <x v="0"/>
    <n v="4428"/>
    <n v="25"/>
    <x v="2"/>
    <s v="AUD"/>
    <n v="1521608400"/>
    <n v="1522472400"/>
    <b v="0"/>
    <b v="0"/>
    <x v="3"/>
    <x v="3"/>
    <x v="3"/>
  </r>
  <r>
    <n v="673"/>
    <x v="660"/>
    <s v="Assimilated regional groupware"/>
    <n v="5600"/>
    <n v="2445"/>
    <n v="44"/>
    <x v="0"/>
    <n v="58"/>
    <n v="42.16"/>
    <x v="6"/>
    <s v="EUR"/>
    <n v="1460696400"/>
    <n v="1462510800"/>
    <b v="0"/>
    <b v="0"/>
    <x v="7"/>
    <x v="1"/>
    <x v="7"/>
  </r>
  <r>
    <n v="674"/>
    <x v="661"/>
    <s v="Up-sized 24hour instruction set"/>
    <n v="170700"/>
    <n v="57250"/>
    <n v="34"/>
    <x v="3"/>
    <n v="1218"/>
    <n v="47"/>
    <x v="1"/>
    <s v="USD"/>
    <n v="1313730000"/>
    <n v="1317790800"/>
    <b v="0"/>
    <b v="0"/>
    <x v="14"/>
    <x v="7"/>
    <x v="14"/>
  </r>
  <r>
    <n v="675"/>
    <x v="662"/>
    <s v="Right-sized web-enabled intranet"/>
    <n v="9700"/>
    <n v="11929"/>
    <n v="123"/>
    <x v="1"/>
    <n v="331"/>
    <n v="36.04"/>
    <x v="1"/>
    <s v="USD"/>
    <n v="1568178000"/>
    <n v="1568782800"/>
    <b v="0"/>
    <b v="0"/>
    <x v="23"/>
    <x v="8"/>
    <x v="23"/>
  </r>
  <r>
    <n v="676"/>
    <x v="663"/>
    <s v="Expanded needs-based orchestration"/>
    <n v="62300"/>
    <n v="118214"/>
    <n v="190"/>
    <x v="1"/>
    <n v="1170"/>
    <n v="101.04"/>
    <x v="1"/>
    <s v="USD"/>
    <n v="1348635600"/>
    <n v="1349413200"/>
    <b v="0"/>
    <b v="0"/>
    <x v="14"/>
    <x v="7"/>
    <x v="14"/>
  </r>
  <r>
    <n v="677"/>
    <x v="664"/>
    <s v="Organic system-worthy orchestration"/>
    <n v="5300"/>
    <n v="4432"/>
    <n v="84"/>
    <x v="0"/>
    <n v="111"/>
    <n v="39.93"/>
    <x v="1"/>
    <s v="USD"/>
    <n v="1468126800"/>
    <n v="1472446800"/>
    <b v="0"/>
    <b v="0"/>
    <x v="13"/>
    <x v="5"/>
    <x v="13"/>
  </r>
  <r>
    <n v="678"/>
    <x v="665"/>
    <s v="Inverse static standardization"/>
    <n v="99500"/>
    <n v="17879"/>
    <n v="18"/>
    <x v="3"/>
    <n v="215"/>
    <n v="83.16"/>
    <x v="1"/>
    <s v="USD"/>
    <n v="1547877600"/>
    <n v="1548050400"/>
    <b v="0"/>
    <b v="0"/>
    <x v="6"/>
    <x v="4"/>
    <x v="6"/>
  </r>
  <r>
    <n v="679"/>
    <x v="307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x v="0"/>
    <x v="0"/>
    <x v="0"/>
  </r>
  <r>
    <n v="680"/>
    <x v="666"/>
    <s v="Open-source 4thgeneration open system"/>
    <n v="145600"/>
    <n v="141822"/>
    <n v="97"/>
    <x v="0"/>
    <n v="2955"/>
    <n v="47.99"/>
    <x v="1"/>
    <s v="USD"/>
    <n v="1576303200"/>
    <n v="1576476000"/>
    <b v="0"/>
    <b v="1"/>
    <x v="20"/>
    <x v="6"/>
    <x v="20"/>
  </r>
  <r>
    <n v="681"/>
    <x v="667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x v="3"/>
    <x v="3"/>
    <x v="3"/>
  </r>
  <r>
    <n v="682"/>
    <x v="668"/>
    <s v="Compatible 5thgeneration concept"/>
    <n v="5400"/>
    <n v="8109"/>
    <n v="150"/>
    <x v="1"/>
    <n v="103"/>
    <n v="78.73"/>
    <x v="1"/>
    <s v="USD"/>
    <n v="1386741600"/>
    <n v="1387519200"/>
    <b v="0"/>
    <b v="0"/>
    <x v="3"/>
    <x v="3"/>
    <x v="3"/>
  </r>
  <r>
    <n v="683"/>
    <x v="669"/>
    <s v="Virtual systemic intranet"/>
    <n v="2300"/>
    <n v="8244"/>
    <n v="358"/>
    <x v="1"/>
    <n v="147"/>
    <n v="56.08"/>
    <x v="1"/>
    <s v="USD"/>
    <n v="1537074000"/>
    <n v="1537246800"/>
    <b v="0"/>
    <b v="0"/>
    <x v="3"/>
    <x v="3"/>
    <x v="3"/>
  </r>
  <r>
    <n v="684"/>
    <x v="670"/>
    <s v="Optimized systemic algorithm"/>
    <n v="1400"/>
    <n v="7600"/>
    <n v="543"/>
    <x v="1"/>
    <n v="110"/>
    <n v="69.09"/>
    <x v="0"/>
    <s v="CAD"/>
    <n v="1277787600"/>
    <n v="1279515600"/>
    <b v="0"/>
    <b v="0"/>
    <x v="9"/>
    <x v="5"/>
    <x v="9"/>
  </r>
  <r>
    <n v="685"/>
    <x v="671"/>
    <s v="Customizable homogeneous firmware"/>
    <n v="140000"/>
    <n v="94501"/>
    <n v="68"/>
    <x v="0"/>
    <n v="926"/>
    <n v="102.05"/>
    <x v="0"/>
    <s v="CAD"/>
    <n v="1440306000"/>
    <n v="1442379600"/>
    <b v="0"/>
    <b v="0"/>
    <x v="3"/>
    <x v="3"/>
    <x v="3"/>
  </r>
  <r>
    <n v="686"/>
    <x v="672"/>
    <s v="Front-line cohesive extranet"/>
    <n v="7500"/>
    <n v="14381"/>
    <n v="192"/>
    <x v="1"/>
    <n v="134"/>
    <n v="107.32"/>
    <x v="1"/>
    <s v="USD"/>
    <n v="1522126800"/>
    <n v="1523077200"/>
    <b v="0"/>
    <b v="0"/>
    <x v="8"/>
    <x v="2"/>
    <x v="8"/>
  </r>
  <r>
    <n v="687"/>
    <x v="673"/>
    <s v="Distributed holistic neural-net"/>
    <n v="1500"/>
    <n v="13980"/>
    <n v="932"/>
    <x v="1"/>
    <n v="269"/>
    <n v="51.97"/>
    <x v="1"/>
    <s v="USD"/>
    <n v="1489298400"/>
    <n v="1489554000"/>
    <b v="0"/>
    <b v="0"/>
    <x v="3"/>
    <x v="3"/>
    <x v="3"/>
  </r>
  <r>
    <n v="688"/>
    <x v="674"/>
    <s v="Devolved client-server monitoring"/>
    <n v="2900"/>
    <n v="12449"/>
    <n v="429"/>
    <x v="1"/>
    <n v="175"/>
    <n v="71.14"/>
    <x v="1"/>
    <s v="USD"/>
    <n v="1547100000"/>
    <n v="1548482400"/>
    <b v="0"/>
    <b v="1"/>
    <x v="19"/>
    <x v="4"/>
    <x v="19"/>
  </r>
  <r>
    <n v="689"/>
    <x v="675"/>
    <s v="Seamless directional capacity"/>
    <n v="7300"/>
    <n v="7348"/>
    <n v="101"/>
    <x v="1"/>
    <n v="69"/>
    <n v="106.49"/>
    <x v="1"/>
    <s v="USD"/>
    <n v="1383022800"/>
    <n v="1384063200"/>
    <b v="0"/>
    <b v="0"/>
    <x v="2"/>
    <x v="2"/>
    <x v="2"/>
  </r>
  <r>
    <n v="690"/>
    <x v="676"/>
    <s v="Polarized actuating implementation"/>
    <n v="3600"/>
    <n v="8158"/>
    <n v="227"/>
    <x v="1"/>
    <n v="190"/>
    <n v="42.94"/>
    <x v="1"/>
    <s v="USD"/>
    <n v="1322373600"/>
    <n v="1322892000"/>
    <b v="0"/>
    <b v="1"/>
    <x v="4"/>
    <x v="4"/>
    <x v="4"/>
  </r>
  <r>
    <n v="691"/>
    <x v="677"/>
    <s v="Front-line disintermediate hub"/>
    <n v="5000"/>
    <n v="7119"/>
    <n v="142"/>
    <x v="1"/>
    <n v="237"/>
    <n v="30.04"/>
    <x v="1"/>
    <s v="USD"/>
    <n v="1349240400"/>
    <n v="1350709200"/>
    <b v="1"/>
    <b v="1"/>
    <x v="4"/>
    <x v="4"/>
    <x v="4"/>
  </r>
  <r>
    <n v="692"/>
    <x v="678"/>
    <s v="Decentralized 4thgeneration challenge"/>
    <n v="6000"/>
    <n v="5438"/>
    <n v="91"/>
    <x v="0"/>
    <n v="77"/>
    <n v="70.62"/>
    <x v="4"/>
    <s v="GBP"/>
    <n v="1562648400"/>
    <n v="1564203600"/>
    <b v="0"/>
    <b v="0"/>
    <x v="1"/>
    <x v="1"/>
    <x v="1"/>
  </r>
  <r>
    <n v="693"/>
    <x v="679"/>
    <s v="Reverse-engineered composite hierarchy"/>
    <n v="180400"/>
    <n v="115396"/>
    <n v="64"/>
    <x v="0"/>
    <n v="1748"/>
    <n v="66.02"/>
    <x v="1"/>
    <s v="USD"/>
    <n v="1508216400"/>
    <n v="1509685200"/>
    <b v="0"/>
    <b v="0"/>
    <x v="3"/>
    <x v="3"/>
    <x v="3"/>
  </r>
  <r>
    <n v="694"/>
    <x v="680"/>
    <s v="Programmable tangible ability"/>
    <n v="9100"/>
    <n v="7656"/>
    <n v="84"/>
    <x v="0"/>
    <n v="79"/>
    <n v="96.91"/>
    <x v="1"/>
    <s v="USD"/>
    <n v="1511762400"/>
    <n v="1514959200"/>
    <b v="0"/>
    <b v="0"/>
    <x v="3"/>
    <x v="3"/>
    <x v="3"/>
  </r>
  <r>
    <n v="695"/>
    <x v="681"/>
    <s v="Configurable full-range emulation"/>
    <n v="9200"/>
    <n v="12322"/>
    <n v="134"/>
    <x v="1"/>
    <n v="196"/>
    <n v="62.87"/>
    <x v="6"/>
    <s v="EUR"/>
    <n v="1447480800"/>
    <n v="1448863200"/>
    <b v="1"/>
    <b v="0"/>
    <x v="1"/>
    <x v="1"/>
    <x v="1"/>
  </r>
  <r>
    <n v="696"/>
    <x v="682"/>
    <s v="Total real-time hardware"/>
    <n v="164100"/>
    <n v="96888"/>
    <n v="59"/>
    <x v="0"/>
    <n v="889"/>
    <n v="108.99"/>
    <x v="1"/>
    <s v="USD"/>
    <n v="1429506000"/>
    <n v="1429592400"/>
    <b v="0"/>
    <b v="1"/>
    <x v="3"/>
    <x v="3"/>
    <x v="3"/>
  </r>
  <r>
    <n v="697"/>
    <x v="683"/>
    <s v="Profound system-worthy functionalities"/>
    <n v="128900"/>
    <n v="196960"/>
    <n v="153"/>
    <x v="1"/>
    <n v="7295"/>
    <n v="27"/>
    <x v="1"/>
    <s v="USD"/>
    <n v="1522472400"/>
    <n v="1522645200"/>
    <b v="0"/>
    <b v="0"/>
    <x v="5"/>
    <x v="1"/>
    <x v="5"/>
  </r>
  <r>
    <n v="698"/>
    <x v="684"/>
    <s v="Cloned hybrid focus group"/>
    <n v="42100"/>
    <n v="188057"/>
    <n v="447"/>
    <x v="1"/>
    <n v="2893"/>
    <n v="65"/>
    <x v="0"/>
    <s v="CAD"/>
    <n v="1322114400"/>
    <n v="1323324000"/>
    <b v="0"/>
    <b v="0"/>
    <x v="8"/>
    <x v="2"/>
    <x v="8"/>
  </r>
  <r>
    <n v="699"/>
    <x v="196"/>
    <s v="Ergonomic dedicated focus group"/>
    <n v="7400"/>
    <n v="6245"/>
    <n v="84"/>
    <x v="0"/>
    <n v="56"/>
    <n v="111.52"/>
    <x v="1"/>
    <s v="USD"/>
    <n v="1561438800"/>
    <n v="1561525200"/>
    <b v="0"/>
    <b v="0"/>
    <x v="6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x v="686"/>
    <s v="Open-source multi-tasking methodology"/>
    <n v="52000"/>
    <n v="91014"/>
    <n v="175"/>
    <x v="1"/>
    <n v="820"/>
    <n v="110.99"/>
    <x v="1"/>
    <s v="USD"/>
    <n v="1301202000"/>
    <n v="1301806800"/>
    <b v="1"/>
    <b v="0"/>
    <x v="3"/>
    <x v="3"/>
    <x v="3"/>
  </r>
  <r>
    <n v="702"/>
    <x v="687"/>
    <s v="Object-based attitude-oriented analyzer"/>
    <n v="8700"/>
    <n v="4710"/>
    <n v="54"/>
    <x v="0"/>
    <n v="83"/>
    <n v="56.75"/>
    <x v="1"/>
    <s v="USD"/>
    <n v="1374469200"/>
    <n v="1374901200"/>
    <b v="0"/>
    <b v="0"/>
    <x v="8"/>
    <x v="2"/>
    <x v="8"/>
  </r>
  <r>
    <n v="703"/>
    <x v="688"/>
    <s v="Cross-platform tertiary hub"/>
    <n v="63400"/>
    <n v="197728"/>
    <n v="312"/>
    <x v="1"/>
    <n v="2038"/>
    <n v="97.02"/>
    <x v="1"/>
    <s v="USD"/>
    <n v="1334984400"/>
    <n v="1336453200"/>
    <b v="1"/>
    <b v="1"/>
    <x v="18"/>
    <x v="5"/>
    <x v="18"/>
  </r>
  <r>
    <n v="704"/>
    <x v="689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x v="10"/>
    <x v="4"/>
    <x v="10"/>
  </r>
  <r>
    <n v="705"/>
    <x v="690"/>
    <s v="Centralized tangible success"/>
    <n v="169700"/>
    <n v="168048"/>
    <n v="99"/>
    <x v="0"/>
    <n v="2025"/>
    <n v="82.99"/>
    <x v="4"/>
    <s v="GBP"/>
    <n v="1386741600"/>
    <n v="1387087200"/>
    <b v="0"/>
    <b v="0"/>
    <x v="9"/>
    <x v="5"/>
    <x v="9"/>
  </r>
  <r>
    <n v="706"/>
    <x v="691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x v="2"/>
    <x v="2"/>
    <x v="2"/>
  </r>
  <r>
    <n v="707"/>
    <x v="692"/>
    <s v="Visionary maximized Local Area Network"/>
    <n v="7300"/>
    <n v="11579"/>
    <n v="159"/>
    <x v="1"/>
    <n v="168"/>
    <n v="68.92"/>
    <x v="1"/>
    <s v="USD"/>
    <n v="1544248800"/>
    <n v="1547359200"/>
    <b v="0"/>
    <b v="0"/>
    <x v="6"/>
    <x v="4"/>
    <x v="6"/>
  </r>
  <r>
    <n v="708"/>
    <x v="693"/>
    <s v="Secured bifurcated intranet"/>
    <n v="1700"/>
    <n v="12020"/>
    <n v="707"/>
    <x v="1"/>
    <n v="137"/>
    <n v="87.74"/>
    <x v="5"/>
    <s v="CHF"/>
    <n v="1495429200"/>
    <n v="1496293200"/>
    <b v="0"/>
    <b v="0"/>
    <x v="3"/>
    <x v="3"/>
    <x v="3"/>
  </r>
  <r>
    <n v="709"/>
    <x v="694"/>
    <s v="Grass-roots 4thgeneration product"/>
    <n v="9800"/>
    <n v="13954"/>
    <n v="142"/>
    <x v="1"/>
    <n v="186"/>
    <n v="75.02"/>
    <x v="6"/>
    <s v="EUR"/>
    <n v="1334811600"/>
    <n v="1335416400"/>
    <b v="0"/>
    <b v="0"/>
    <x v="3"/>
    <x v="3"/>
    <x v="3"/>
  </r>
  <r>
    <n v="710"/>
    <x v="695"/>
    <s v="Reduced next generation info-mediaries"/>
    <n v="4300"/>
    <n v="6358"/>
    <n v="148"/>
    <x v="1"/>
    <n v="125"/>
    <n v="50.86"/>
    <x v="1"/>
    <s v="USD"/>
    <n v="1531544400"/>
    <n v="1532149200"/>
    <b v="0"/>
    <b v="1"/>
    <x v="3"/>
    <x v="3"/>
    <x v="3"/>
  </r>
  <r>
    <n v="711"/>
    <x v="696"/>
    <s v="Customizable full-range artificial intelligence"/>
    <n v="6200"/>
    <n v="1260"/>
    <n v="20"/>
    <x v="0"/>
    <n v="14"/>
    <n v="90"/>
    <x v="6"/>
    <s v="EUR"/>
    <n v="1453615200"/>
    <n v="1453788000"/>
    <b v="1"/>
    <b v="1"/>
    <x v="3"/>
    <x v="3"/>
    <x v="3"/>
  </r>
  <r>
    <n v="712"/>
    <x v="697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x v="3"/>
    <x v="3"/>
    <x v="3"/>
  </r>
  <r>
    <n v="713"/>
    <x v="698"/>
    <s v="Multi-layered global groupware"/>
    <n v="6900"/>
    <n v="11174"/>
    <n v="162"/>
    <x v="1"/>
    <n v="103"/>
    <n v="108.49"/>
    <x v="1"/>
    <s v="USD"/>
    <n v="1471842000"/>
    <n v="1472878800"/>
    <b v="0"/>
    <b v="0"/>
    <x v="15"/>
    <x v="5"/>
    <x v="15"/>
  </r>
  <r>
    <n v="714"/>
    <x v="699"/>
    <s v="Switchable methodical superstructure"/>
    <n v="38500"/>
    <n v="182036"/>
    <n v="473"/>
    <x v="1"/>
    <n v="1785"/>
    <n v="101.98"/>
    <x v="1"/>
    <s v="USD"/>
    <n v="1408424400"/>
    <n v="1408510800"/>
    <b v="0"/>
    <b v="0"/>
    <x v="1"/>
    <x v="1"/>
    <x v="1"/>
  </r>
  <r>
    <n v="715"/>
    <x v="700"/>
    <s v="Expanded even-keeled portal"/>
    <n v="118000"/>
    <n v="28870"/>
    <n v="24"/>
    <x v="0"/>
    <n v="656"/>
    <n v="44.01"/>
    <x v="1"/>
    <s v="USD"/>
    <n v="1281157200"/>
    <n v="1281589200"/>
    <b v="0"/>
    <b v="0"/>
    <x v="20"/>
    <x v="6"/>
    <x v="20"/>
  </r>
  <r>
    <n v="716"/>
    <x v="701"/>
    <s v="Advanced modular moderator"/>
    <n v="2000"/>
    <n v="10353"/>
    <n v="518"/>
    <x v="1"/>
    <n v="157"/>
    <n v="65.94"/>
    <x v="1"/>
    <s v="USD"/>
    <n v="1373432400"/>
    <n v="1375851600"/>
    <b v="0"/>
    <b v="1"/>
    <x v="3"/>
    <x v="3"/>
    <x v="3"/>
  </r>
  <r>
    <n v="717"/>
    <x v="702"/>
    <s v="Reverse-engineered well-modulated ability"/>
    <n v="5600"/>
    <n v="13868"/>
    <n v="248"/>
    <x v="1"/>
    <n v="555"/>
    <n v="24.99"/>
    <x v="1"/>
    <s v="USD"/>
    <n v="1313989200"/>
    <n v="1315803600"/>
    <b v="0"/>
    <b v="0"/>
    <x v="4"/>
    <x v="4"/>
    <x v="4"/>
  </r>
  <r>
    <n v="718"/>
    <x v="703"/>
    <s v="Expanded optimal pricing structure"/>
    <n v="8300"/>
    <n v="8317"/>
    <n v="100"/>
    <x v="1"/>
    <n v="297"/>
    <n v="28"/>
    <x v="1"/>
    <s v="USD"/>
    <n v="1371445200"/>
    <n v="1373691600"/>
    <b v="0"/>
    <b v="0"/>
    <x v="8"/>
    <x v="2"/>
    <x v="8"/>
  </r>
  <r>
    <n v="719"/>
    <x v="704"/>
    <s v="Down-sized uniform ability"/>
    <n v="6900"/>
    <n v="10557"/>
    <n v="153"/>
    <x v="1"/>
    <n v="123"/>
    <n v="85.83"/>
    <x v="1"/>
    <s v="USD"/>
    <n v="1338267600"/>
    <n v="1339218000"/>
    <b v="0"/>
    <b v="0"/>
    <x v="13"/>
    <x v="5"/>
    <x v="13"/>
  </r>
  <r>
    <n v="720"/>
    <x v="705"/>
    <s v="Multi-layered upward-trending conglomeration"/>
    <n v="8700"/>
    <n v="3227"/>
    <n v="37"/>
    <x v="3"/>
    <n v="38"/>
    <n v="84.92"/>
    <x v="3"/>
    <s v="DKK"/>
    <n v="1519192800"/>
    <n v="1520402400"/>
    <b v="0"/>
    <b v="1"/>
    <x v="3"/>
    <x v="3"/>
    <x v="3"/>
  </r>
  <r>
    <n v="721"/>
    <x v="706"/>
    <s v="Open-architected systematic intranet"/>
    <n v="123600"/>
    <n v="5429"/>
    <n v="4"/>
    <x v="3"/>
    <n v="60"/>
    <n v="90.48"/>
    <x v="1"/>
    <s v="USD"/>
    <n v="1522818000"/>
    <n v="1523336400"/>
    <b v="0"/>
    <b v="0"/>
    <x v="1"/>
    <x v="1"/>
    <x v="1"/>
  </r>
  <r>
    <n v="722"/>
    <x v="707"/>
    <s v="Proactive 24hour frame"/>
    <n v="48500"/>
    <n v="75906"/>
    <n v="157"/>
    <x v="1"/>
    <n v="3036"/>
    <n v="25"/>
    <x v="1"/>
    <s v="USD"/>
    <n v="1509948000"/>
    <n v="1512280800"/>
    <b v="0"/>
    <b v="0"/>
    <x v="4"/>
    <x v="4"/>
    <x v="4"/>
  </r>
  <r>
    <n v="723"/>
    <x v="708"/>
    <s v="Exclusive fresh-thinking model"/>
    <n v="4900"/>
    <n v="13250"/>
    <n v="270"/>
    <x v="1"/>
    <n v="144"/>
    <n v="92.01"/>
    <x v="2"/>
    <s v="AUD"/>
    <n v="1456898400"/>
    <n v="1458709200"/>
    <b v="0"/>
    <b v="0"/>
    <x v="3"/>
    <x v="3"/>
    <x v="3"/>
  </r>
  <r>
    <n v="724"/>
    <x v="709"/>
    <s v="Business-focused encompassing intranet"/>
    <n v="8400"/>
    <n v="11261"/>
    <n v="134"/>
    <x v="1"/>
    <n v="121"/>
    <n v="93.07"/>
    <x v="4"/>
    <s v="GBP"/>
    <n v="1413954000"/>
    <n v="1414126800"/>
    <b v="0"/>
    <b v="1"/>
    <x v="3"/>
    <x v="3"/>
    <x v="3"/>
  </r>
  <r>
    <n v="725"/>
    <x v="710"/>
    <s v="Optional 6thgeneration access"/>
    <n v="193200"/>
    <n v="97369"/>
    <n v="50"/>
    <x v="0"/>
    <n v="1596"/>
    <n v="61.01"/>
    <x v="1"/>
    <s v="USD"/>
    <n v="1416031200"/>
    <n v="1416204000"/>
    <b v="0"/>
    <b v="0"/>
    <x v="20"/>
    <x v="6"/>
    <x v="20"/>
  </r>
  <r>
    <n v="726"/>
    <x v="711"/>
    <s v="Realigned web-enabled functionalities"/>
    <n v="54300"/>
    <n v="48227"/>
    <n v="89"/>
    <x v="3"/>
    <n v="524"/>
    <n v="92.04"/>
    <x v="1"/>
    <s v="USD"/>
    <n v="1287982800"/>
    <n v="1288501200"/>
    <b v="0"/>
    <b v="1"/>
    <x v="3"/>
    <x v="3"/>
    <x v="3"/>
  </r>
  <r>
    <n v="727"/>
    <x v="712"/>
    <s v="Enterprise-wide multimedia software"/>
    <n v="8900"/>
    <n v="14685"/>
    <n v="165"/>
    <x v="1"/>
    <n v="181"/>
    <n v="81.13"/>
    <x v="1"/>
    <s v="USD"/>
    <n v="1547964000"/>
    <n v="1552971600"/>
    <b v="0"/>
    <b v="0"/>
    <x v="2"/>
    <x v="2"/>
    <x v="2"/>
  </r>
  <r>
    <n v="728"/>
    <x v="713"/>
    <s v="Versatile mission-critical knowledgebase"/>
    <n v="4200"/>
    <n v="735"/>
    <n v="18"/>
    <x v="0"/>
    <n v="10"/>
    <n v="73.5"/>
    <x v="1"/>
    <s v="USD"/>
    <n v="1464152400"/>
    <n v="1465102800"/>
    <b v="0"/>
    <b v="0"/>
    <x v="3"/>
    <x v="3"/>
    <x v="3"/>
  </r>
  <r>
    <n v="729"/>
    <x v="714"/>
    <s v="Multi-lateral object-oriented open system"/>
    <n v="5600"/>
    <n v="10397"/>
    <n v="186"/>
    <x v="1"/>
    <n v="122"/>
    <n v="85.22"/>
    <x v="1"/>
    <s v="USD"/>
    <n v="1359957600"/>
    <n v="1360130400"/>
    <b v="0"/>
    <b v="0"/>
    <x v="6"/>
    <x v="4"/>
    <x v="6"/>
  </r>
  <r>
    <n v="730"/>
    <x v="715"/>
    <s v="Visionary system-worthy attitude"/>
    <n v="28800"/>
    <n v="118847"/>
    <n v="413"/>
    <x v="1"/>
    <n v="1071"/>
    <n v="110.97"/>
    <x v="0"/>
    <s v="CAD"/>
    <n v="1432357200"/>
    <n v="1432875600"/>
    <b v="0"/>
    <b v="0"/>
    <x v="8"/>
    <x v="2"/>
    <x v="8"/>
  </r>
  <r>
    <n v="731"/>
    <x v="716"/>
    <s v="Synergized content-based hierarchy"/>
    <n v="8000"/>
    <n v="7220"/>
    <n v="90"/>
    <x v="3"/>
    <n v="219"/>
    <n v="32.97"/>
    <x v="1"/>
    <s v="USD"/>
    <n v="1500786000"/>
    <n v="1500872400"/>
    <b v="0"/>
    <b v="0"/>
    <x v="2"/>
    <x v="2"/>
    <x v="2"/>
  </r>
  <r>
    <n v="732"/>
    <x v="717"/>
    <s v="Business-focused 24hour access"/>
    <n v="117000"/>
    <n v="107622"/>
    <n v="92"/>
    <x v="0"/>
    <n v="1121"/>
    <n v="96.01"/>
    <x v="1"/>
    <s v="USD"/>
    <n v="1490158800"/>
    <n v="1492146000"/>
    <b v="0"/>
    <b v="1"/>
    <x v="1"/>
    <x v="1"/>
    <x v="1"/>
  </r>
  <r>
    <n v="733"/>
    <x v="718"/>
    <s v="Automated hybrid orchestration"/>
    <n v="15800"/>
    <n v="83267"/>
    <n v="527"/>
    <x v="1"/>
    <n v="980"/>
    <n v="84.97"/>
    <x v="1"/>
    <s v="USD"/>
    <n v="1406178000"/>
    <n v="1407301200"/>
    <b v="0"/>
    <b v="0"/>
    <x v="16"/>
    <x v="1"/>
    <x v="16"/>
  </r>
  <r>
    <n v="734"/>
    <x v="719"/>
    <s v="Exclusive 5thgeneration leverage"/>
    <n v="4200"/>
    <n v="13404"/>
    <n v="319"/>
    <x v="1"/>
    <n v="536"/>
    <n v="25.01"/>
    <x v="1"/>
    <s v="USD"/>
    <n v="1485583200"/>
    <n v="1486620000"/>
    <b v="0"/>
    <b v="1"/>
    <x v="3"/>
    <x v="3"/>
    <x v="3"/>
  </r>
  <r>
    <n v="735"/>
    <x v="720"/>
    <s v="Grass-roots zero administration alliance"/>
    <n v="37100"/>
    <n v="131404"/>
    <n v="354"/>
    <x v="1"/>
    <n v="1991"/>
    <n v="66"/>
    <x v="1"/>
    <s v="USD"/>
    <n v="1459314000"/>
    <n v="1459918800"/>
    <b v="0"/>
    <b v="0"/>
    <x v="14"/>
    <x v="7"/>
    <x v="14"/>
  </r>
  <r>
    <n v="736"/>
    <x v="721"/>
    <s v="Proactive heuristic orchestration"/>
    <n v="7700"/>
    <n v="2533"/>
    <n v="33"/>
    <x v="3"/>
    <n v="29"/>
    <n v="87.34"/>
    <x v="1"/>
    <s v="USD"/>
    <n v="1424412000"/>
    <n v="1424757600"/>
    <b v="0"/>
    <b v="0"/>
    <x v="9"/>
    <x v="5"/>
    <x v="9"/>
  </r>
  <r>
    <n v="737"/>
    <x v="722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x v="7"/>
    <x v="1"/>
    <x v="7"/>
  </r>
  <r>
    <n v="738"/>
    <x v="486"/>
    <s v="Extended zero administration software"/>
    <n v="74700"/>
    <n v="1557"/>
    <n v="2"/>
    <x v="0"/>
    <n v="15"/>
    <n v="103.8"/>
    <x v="1"/>
    <s v="USD"/>
    <n v="1416117600"/>
    <n v="1418018400"/>
    <b v="0"/>
    <b v="1"/>
    <x v="3"/>
    <x v="3"/>
    <x v="3"/>
  </r>
  <r>
    <n v="739"/>
    <x v="723"/>
    <s v="Multi-tiered discrete support"/>
    <n v="10000"/>
    <n v="6100"/>
    <n v="61"/>
    <x v="0"/>
    <n v="191"/>
    <n v="31.94"/>
    <x v="1"/>
    <s v="USD"/>
    <n v="1340946000"/>
    <n v="1341032400"/>
    <b v="0"/>
    <b v="0"/>
    <x v="7"/>
    <x v="1"/>
    <x v="7"/>
  </r>
  <r>
    <n v="740"/>
    <x v="724"/>
    <s v="Phased system-worthy conglomeration"/>
    <n v="5300"/>
    <n v="1592"/>
    <n v="30"/>
    <x v="0"/>
    <n v="16"/>
    <n v="99.5"/>
    <x v="1"/>
    <s v="USD"/>
    <n v="1486101600"/>
    <n v="1486360800"/>
    <b v="0"/>
    <b v="0"/>
    <x v="3"/>
    <x v="3"/>
    <x v="3"/>
  </r>
  <r>
    <n v="741"/>
    <x v="287"/>
    <s v="Balanced mobile alliance"/>
    <n v="1200"/>
    <n v="14150"/>
    <n v="1179"/>
    <x v="1"/>
    <n v="130"/>
    <n v="108.85"/>
    <x v="1"/>
    <s v="USD"/>
    <n v="1274590800"/>
    <n v="1274677200"/>
    <b v="0"/>
    <b v="0"/>
    <x v="3"/>
    <x v="3"/>
    <x v="3"/>
  </r>
  <r>
    <n v="742"/>
    <x v="725"/>
    <s v="Reactive solution-oriented groupware"/>
    <n v="1200"/>
    <n v="13513"/>
    <n v="1126"/>
    <x v="1"/>
    <n v="122"/>
    <n v="110.76"/>
    <x v="1"/>
    <s v="USD"/>
    <n v="1263880800"/>
    <n v="1267509600"/>
    <b v="0"/>
    <b v="0"/>
    <x v="5"/>
    <x v="1"/>
    <x v="5"/>
  </r>
  <r>
    <n v="743"/>
    <x v="726"/>
    <s v="Exclusive bandwidth-monitored orchestration"/>
    <n v="3900"/>
    <n v="504"/>
    <n v="13"/>
    <x v="0"/>
    <n v="17"/>
    <n v="29.65"/>
    <x v="1"/>
    <s v="USD"/>
    <n v="1445403600"/>
    <n v="1445922000"/>
    <b v="0"/>
    <b v="1"/>
    <x v="3"/>
    <x v="3"/>
    <x v="3"/>
  </r>
  <r>
    <n v="744"/>
    <x v="727"/>
    <s v="Intuitive exuding initiative"/>
    <n v="2000"/>
    <n v="14240"/>
    <n v="712"/>
    <x v="1"/>
    <n v="140"/>
    <n v="101.71"/>
    <x v="1"/>
    <s v="USD"/>
    <n v="1533877200"/>
    <n v="1534050000"/>
    <b v="0"/>
    <b v="1"/>
    <x v="3"/>
    <x v="3"/>
    <x v="3"/>
  </r>
  <r>
    <n v="745"/>
    <x v="728"/>
    <s v="Streamlined needs-based knowledge user"/>
    <n v="6900"/>
    <n v="2091"/>
    <n v="30"/>
    <x v="0"/>
    <n v="34"/>
    <n v="61.5"/>
    <x v="1"/>
    <s v="USD"/>
    <n v="1275195600"/>
    <n v="1277528400"/>
    <b v="0"/>
    <b v="0"/>
    <x v="8"/>
    <x v="2"/>
    <x v="8"/>
  </r>
  <r>
    <n v="746"/>
    <x v="729"/>
    <s v="Automated system-worthy structure"/>
    <n v="55800"/>
    <n v="118580"/>
    <n v="213"/>
    <x v="1"/>
    <n v="3388"/>
    <n v="35"/>
    <x v="1"/>
    <s v="USD"/>
    <n v="1318136400"/>
    <n v="1318568400"/>
    <b v="0"/>
    <b v="0"/>
    <x v="2"/>
    <x v="2"/>
    <x v="2"/>
  </r>
  <r>
    <n v="747"/>
    <x v="730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x v="3"/>
    <x v="3"/>
    <x v="3"/>
  </r>
  <r>
    <n v="748"/>
    <x v="731"/>
    <s v="Cloned actuating architecture"/>
    <n v="194900"/>
    <n v="68137"/>
    <n v="35"/>
    <x v="3"/>
    <n v="614"/>
    <n v="110.97"/>
    <x v="1"/>
    <s v="USD"/>
    <n v="1267423200"/>
    <n v="1269579600"/>
    <b v="0"/>
    <b v="1"/>
    <x v="10"/>
    <x v="4"/>
    <x v="10"/>
  </r>
  <r>
    <n v="749"/>
    <x v="732"/>
    <s v="Down-sized needs-based task-force"/>
    <n v="8600"/>
    <n v="13527"/>
    <n v="157"/>
    <x v="1"/>
    <n v="366"/>
    <n v="36.96"/>
    <x v="6"/>
    <s v="EUR"/>
    <n v="1412744400"/>
    <n v="1413781200"/>
    <b v="0"/>
    <b v="1"/>
    <x v="8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x v="734"/>
    <s v="Universal value-added moderator"/>
    <n v="3600"/>
    <n v="8363"/>
    <n v="232"/>
    <x v="1"/>
    <n v="270"/>
    <n v="30.97"/>
    <x v="1"/>
    <s v="USD"/>
    <n v="1458190800"/>
    <n v="1459486800"/>
    <b v="1"/>
    <b v="1"/>
    <x v="9"/>
    <x v="5"/>
    <x v="9"/>
  </r>
  <r>
    <n v="752"/>
    <x v="735"/>
    <s v="Sharable motivating emulation"/>
    <n v="5800"/>
    <n v="5362"/>
    <n v="92"/>
    <x v="3"/>
    <n v="114"/>
    <n v="47.04"/>
    <x v="1"/>
    <s v="USD"/>
    <n v="1280984400"/>
    <n v="1282539600"/>
    <b v="0"/>
    <b v="1"/>
    <x v="3"/>
    <x v="3"/>
    <x v="3"/>
  </r>
  <r>
    <n v="753"/>
    <x v="736"/>
    <s v="Networked web-enabled product"/>
    <n v="4700"/>
    <n v="12065"/>
    <n v="257"/>
    <x v="1"/>
    <n v="137"/>
    <n v="88.07"/>
    <x v="1"/>
    <s v="USD"/>
    <n v="1274590800"/>
    <n v="1275886800"/>
    <b v="0"/>
    <b v="0"/>
    <x v="14"/>
    <x v="7"/>
    <x v="14"/>
  </r>
  <r>
    <n v="754"/>
    <x v="737"/>
    <s v="Advanced dedicated encoding"/>
    <n v="70400"/>
    <n v="118603"/>
    <n v="168"/>
    <x v="1"/>
    <n v="3205"/>
    <n v="37.01"/>
    <x v="1"/>
    <s v="USD"/>
    <n v="1351400400"/>
    <n v="1355983200"/>
    <b v="0"/>
    <b v="0"/>
    <x v="3"/>
    <x v="3"/>
    <x v="3"/>
  </r>
  <r>
    <n v="755"/>
    <x v="738"/>
    <s v="Stand-alone multi-state project"/>
    <n v="4500"/>
    <n v="7496"/>
    <n v="167"/>
    <x v="1"/>
    <n v="288"/>
    <n v="26.03"/>
    <x v="3"/>
    <s v="DKK"/>
    <n v="1514354400"/>
    <n v="1515391200"/>
    <b v="0"/>
    <b v="1"/>
    <x v="3"/>
    <x v="3"/>
    <x v="3"/>
  </r>
  <r>
    <n v="756"/>
    <x v="739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x v="3"/>
    <x v="3"/>
    <x v="3"/>
  </r>
  <r>
    <n v="757"/>
    <x v="740"/>
    <s v="Profit-focused motivating function"/>
    <n v="1400"/>
    <n v="5696"/>
    <n v="407"/>
    <x v="1"/>
    <n v="114"/>
    <n v="49.96"/>
    <x v="1"/>
    <s v="USD"/>
    <n v="1305176400"/>
    <n v="1305522000"/>
    <b v="0"/>
    <b v="0"/>
    <x v="6"/>
    <x v="4"/>
    <x v="6"/>
  </r>
  <r>
    <n v="758"/>
    <x v="741"/>
    <s v="Proactive systemic firmware"/>
    <n v="29600"/>
    <n v="167005"/>
    <n v="564"/>
    <x v="1"/>
    <n v="1518"/>
    <n v="110.02"/>
    <x v="0"/>
    <s v="CAD"/>
    <n v="1414126800"/>
    <n v="1414904400"/>
    <b v="0"/>
    <b v="0"/>
    <x v="1"/>
    <x v="1"/>
    <x v="1"/>
  </r>
  <r>
    <n v="759"/>
    <x v="742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x v="5"/>
    <x v="1"/>
    <x v="5"/>
  </r>
  <r>
    <n v="760"/>
    <x v="743"/>
    <s v="Virtual heuristic hub"/>
    <n v="48300"/>
    <n v="16592"/>
    <n v="34"/>
    <x v="0"/>
    <n v="210"/>
    <n v="79.010000000000005"/>
    <x v="6"/>
    <s v="EUR"/>
    <n v="1564635600"/>
    <n v="1567141200"/>
    <b v="0"/>
    <b v="1"/>
    <x v="11"/>
    <x v="6"/>
    <x v="11"/>
  </r>
  <r>
    <n v="761"/>
    <x v="744"/>
    <s v="Customizable leadingedge model"/>
    <n v="2200"/>
    <n v="14420"/>
    <n v="655"/>
    <x v="1"/>
    <n v="166"/>
    <n v="86.87"/>
    <x v="1"/>
    <s v="USD"/>
    <n v="1500699600"/>
    <n v="1501131600"/>
    <b v="0"/>
    <b v="0"/>
    <x v="1"/>
    <x v="1"/>
    <x v="1"/>
  </r>
  <r>
    <n v="762"/>
    <x v="307"/>
    <s v="Upgradable uniform service-desk"/>
    <n v="3500"/>
    <n v="6204"/>
    <n v="177"/>
    <x v="1"/>
    <n v="100"/>
    <n v="62.04"/>
    <x v="2"/>
    <s v="AUD"/>
    <n v="1354082400"/>
    <n v="1355032800"/>
    <b v="0"/>
    <b v="0"/>
    <x v="17"/>
    <x v="1"/>
    <x v="17"/>
  </r>
  <r>
    <n v="763"/>
    <x v="745"/>
    <s v="Inverse client-driven product"/>
    <n v="5600"/>
    <n v="6338"/>
    <n v="113"/>
    <x v="1"/>
    <n v="235"/>
    <n v="26.97"/>
    <x v="1"/>
    <s v="USD"/>
    <n v="1336453200"/>
    <n v="1339477200"/>
    <b v="0"/>
    <b v="1"/>
    <x v="3"/>
    <x v="3"/>
    <x v="3"/>
  </r>
  <r>
    <n v="764"/>
    <x v="746"/>
    <s v="Managed bandwidth-monitored system engine"/>
    <n v="1100"/>
    <n v="8010"/>
    <n v="728"/>
    <x v="1"/>
    <n v="148"/>
    <n v="54.12"/>
    <x v="1"/>
    <s v="USD"/>
    <n v="1305262800"/>
    <n v="1305954000"/>
    <b v="0"/>
    <b v="0"/>
    <x v="1"/>
    <x v="1"/>
    <x v="1"/>
  </r>
  <r>
    <n v="765"/>
    <x v="747"/>
    <s v="Advanced transitional help-desk"/>
    <n v="3900"/>
    <n v="8125"/>
    <n v="208"/>
    <x v="1"/>
    <n v="198"/>
    <n v="41.04"/>
    <x v="1"/>
    <s v="USD"/>
    <n v="1492232400"/>
    <n v="1494392400"/>
    <b v="1"/>
    <b v="1"/>
    <x v="7"/>
    <x v="1"/>
    <x v="7"/>
  </r>
  <r>
    <n v="766"/>
    <x v="748"/>
    <s v="De-engineered disintermediate encryption"/>
    <n v="43800"/>
    <n v="13653"/>
    <n v="31"/>
    <x v="0"/>
    <n v="248"/>
    <n v="55.05"/>
    <x v="2"/>
    <s v="AUD"/>
    <n v="1537333200"/>
    <n v="1537419600"/>
    <b v="0"/>
    <b v="0"/>
    <x v="22"/>
    <x v="4"/>
    <x v="22"/>
  </r>
  <r>
    <n v="767"/>
    <x v="749"/>
    <s v="Upgradable attitude-oriented project"/>
    <n v="97200"/>
    <n v="55372"/>
    <n v="57"/>
    <x v="0"/>
    <n v="513"/>
    <n v="107.94"/>
    <x v="1"/>
    <s v="USD"/>
    <n v="1444107600"/>
    <n v="1447999200"/>
    <b v="0"/>
    <b v="0"/>
    <x v="18"/>
    <x v="5"/>
    <x v="18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x v="751"/>
    <s v="Devolved 24hour forecast"/>
    <n v="125600"/>
    <n v="109106"/>
    <n v="87"/>
    <x v="0"/>
    <n v="3410"/>
    <n v="32"/>
    <x v="1"/>
    <s v="USD"/>
    <n v="1376542800"/>
    <n v="1378789200"/>
    <b v="0"/>
    <b v="0"/>
    <x v="11"/>
    <x v="6"/>
    <x v="11"/>
  </r>
  <r>
    <n v="770"/>
    <x v="752"/>
    <s v="User-centric attitude-oriented intranet"/>
    <n v="4300"/>
    <n v="11642"/>
    <n v="271"/>
    <x v="1"/>
    <n v="216"/>
    <n v="53.9"/>
    <x v="6"/>
    <s v="EUR"/>
    <n v="1397451600"/>
    <n v="1398056400"/>
    <b v="0"/>
    <b v="1"/>
    <x v="3"/>
    <x v="3"/>
    <x v="3"/>
  </r>
  <r>
    <n v="771"/>
    <x v="753"/>
    <s v="Self-enabling 5thgeneration paradigm"/>
    <n v="5600"/>
    <n v="2769"/>
    <n v="49"/>
    <x v="3"/>
    <n v="26"/>
    <n v="106.5"/>
    <x v="1"/>
    <s v="USD"/>
    <n v="1548482400"/>
    <n v="1550815200"/>
    <b v="0"/>
    <b v="0"/>
    <x v="3"/>
    <x v="3"/>
    <x v="3"/>
  </r>
  <r>
    <n v="772"/>
    <x v="754"/>
    <s v="Persistent 3rdgeneration moratorium"/>
    <n v="149600"/>
    <n v="169586"/>
    <n v="113"/>
    <x v="1"/>
    <n v="5139"/>
    <n v="33"/>
    <x v="1"/>
    <s v="USD"/>
    <n v="1549692000"/>
    <n v="1550037600"/>
    <b v="0"/>
    <b v="0"/>
    <x v="7"/>
    <x v="1"/>
    <x v="7"/>
  </r>
  <r>
    <n v="773"/>
    <x v="755"/>
    <s v="Cross-platform empowering project"/>
    <n v="53100"/>
    <n v="101185"/>
    <n v="191"/>
    <x v="1"/>
    <n v="2353"/>
    <n v="43"/>
    <x v="1"/>
    <s v="USD"/>
    <n v="1492059600"/>
    <n v="1492923600"/>
    <b v="0"/>
    <b v="0"/>
    <x v="3"/>
    <x v="3"/>
    <x v="3"/>
  </r>
  <r>
    <n v="774"/>
    <x v="756"/>
    <s v="Polarized user-facing interface"/>
    <n v="5000"/>
    <n v="6775"/>
    <n v="136"/>
    <x v="1"/>
    <n v="78"/>
    <n v="86.86"/>
    <x v="6"/>
    <s v="EUR"/>
    <n v="1463979600"/>
    <n v="1467522000"/>
    <b v="0"/>
    <b v="0"/>
    <x v="2"/>
    <x v="2"/>
    <x v="2"/>
  </r>
  <r>
    <n v="775"/>
    <x v="757"/>
    <s v="Customer-focused non-volatile framework"/>
    <n v="9400"/>
    <n v="968"/>
    <n v="10"/>
    <x v="0"/>
    <n v="10"/>
    <n v="96.8"/>
    <x v="1"/>
    <s v="USD"/>
    <n v="1415253600"/>
    <n v="1416117600"/>
    <b v="0"/>
    <b v="0"/>
    <x v="1"/>
    <x v="1"/>
    <x v="1"/>
  </r>
  <r>
    <n v="776"/>
    <x v="758"/>
    <s v="Synchronized multimedia frame"/>
    <n v="110800"/>
    <n v="72623"/>
    <n v="66"/>
    <x v="0"/>
    <n v="2201"/>
    <n v="33"/>
    <x v="1"/>
    <s v="USD"/>
    <n v="1562216400"/>
    <n v="1563771600"/>
    <b v="0"/>
    <b v="0"/>
    <x v="3"/>
    <x v="3"/>
    <x v="3"/>
  </r>
  <r>
    <n v="777"/>
    <x v="759"/>
    <s v="Open-architected stable algorithm"/>
    <n v="93800"/>
    <n v="45987"/>
    <n v="49"/>
    <x v="0"/>
    <n v="676"/>
    <n v="68.03"/>
    <x v="1"/>
    <s v="USD"/>
    <n v="1316754000"/>
    <n v="1319259600"/>
    <b v="0"/>
    <b v="0"/>
    <x v="3"/>
    <x v="3"/>
    <x v="3"/>
  </r>
  <r>
    <n v="778"/>
    <x v="760"/>
    <s v="Cross-platform optimizing website"/>
    <n v="1300"/>
    <n v="10243"/>
    <n v="788"/>
    <x v="1"/>
    <n v="174"/>
    <n v="58.87"/>
    <x v="5"/>
    <s v="CHF"/>
    <n v="1313211600"/>
    <n v="1313643600"/>
    <b v="0"/>
    <b v="0"/>
    <x v="10"/>
    <x v="4"/>
    <x v="10"/>
  </r>
  <r>
    <n v="779"/>
    <x v="761"/>
    <s v="Public-key actuating projection"/>
    <n v="108700"/>
    <n v="87293"/>
    <n v="80"/>
    <x v="0"/>
    <n v="831"/>
    <n v="105.05"/>
    <x v="1"/>
    <s v="USD"/>
    <n v="1439528400"/>
    <n v="1440306000"/>
    <b v="0"/>
    <b v="1"/>
    <x v="3"/>
    <x v="3"/>
    <x v="3"/>
  </r>
  <r>
    <n v="780"/>
    <x v="762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x v="6"/>
    <x v="4"/>
    <x v="6"/>
  </r>
  <r>
    <n v="781"/>
    <x v="763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x v="3"/>
    <x v="3"/>
    <x v="3"/>
  </r>
  <r>
    <n v="782"/>
    <x v="764"/>
    <s v="Centralized asymmetric framework"/>
    <n v="5100"/>
    <n v="10981"/>
    <n v="215"/>
    <x v="1"/>
    <n v="161"/>
    <n v="68.2"/>
    <x v="1"/>
    <s v="USD"/>
    <n v="1298959200"/>
    <n v="1301374800"/>
    <b v="0"/>
    <b v="1"/>
    <x v="10"/>
    <x v="4"/>
    <x v="10"/>
  </r>
  <r>
    <n v="783"/>
    <x v="765"/>
    <s v="Down-sized systematic utilization"/>
    <n v="7400"/>
    <n v="10451"/>
    <n v="141"/>
    <x v="1"/>
    <n v="138"/>
    <n v="75.73"/>
    <x v="1"/>
    <s v="USD"/>
    <n v="1387260000"/>
    <n v="1387864800"/>
    <b v="0"/>
    <b v="0"/>
    <x v="1"/>
    <x v="1"/>
    <x v="1"/>
  </r>
  <r>
    <n v="784"/>
    <x v="766"/>
    <s v="Profound fault-tolerant model"/>
    <n v="88900"/>
    <n v="102535"/>
    <n v="115"/>
    <x v="1"/>
    <n v="3308"/>
    <n v="31"/>
    <x v="1"/>
    <s v="USD"/>
    <n v="1457244000"/>
    <n v="1458190800"/>
    <b v="0"/>
    <b v="0"/>
    <x v="2"/>
    <x v="2"/>
    <x v="2"/>
  </r>
  <r>
    <n v="785"/>
    <x v="767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x v="10"/>
    <x v="4"/>
    <x v="10"/>
  </r>
  <r>
    <n v="786"/>
    <x v="768"/>
    <s v="Object-based content-based ability"/>
    <n v="1500"/>
    <n v="10946"/>
    <n v="730"/>
    <x v="1"/>
    <n v="207"/>
    <n v="52.88"/>
    <x v="6"/>
    <s v="EUR"/>
    <n v="1522126800"/>
    <n v="1522731600"/>
    <b v="0"/>
    <b v="1"/>
    <x v="17"/>
    <x v="1"/>
    <x v="17"/>
  </r>
  <r>
    <n v="787"/>
    <x v="769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x v="1"/>
    <x v="1"/>
    <x v="1"/>
  </r>
  <r>
    <n v="788"/>
    <x v="770"/>
    <s v="Synchronized directional capability"/>
    <n v="3600"/>
    <n v="3174"/>
    <n v="88"/>
    <x v="2"/>
    <n v="31"/>
    <n v="102.39"/>
    <x v="1"/>
    <s v="USD"/>
    <n v="1350709200"/>
    <n v="1352527200"/>
    <b v="0"/>
    <b v="0"/>
    <x v="10"/>
    <x v="4"/>
    <x v="10"/>
  </r>
  <r>
    <n v="789"/>
    <x v="771"/>
    <s v="Cross-platform composite migration"/>
    <n v="9000"/>
    <n v="3351"/>
    <n v="37"/>
    <x v="0"/>
    <n v="45"/>
    <n v="74.47"/>
    <x v="1"/>
    <s v="USD"/>
    <n v="1401166800"/>
    <n v="1404363600"/>
    <b v="0"/>
    <b v="0"/>
    <x v="3"/>
    <x v="3"/>
    <x v="3"/>
  </r>
  <r>
    <n v="790"/>
    <x v="772"/>
    <s v="Operative local pricing structure"/>
    <n v="185900"/>
    <n v="56774"/>
    <n v="31"/>
    <x v="3"/>
    <n v="1113"/>
    <n v="51.01"/>
    <x v="1"/>
    <s v="USD"/>
    <n v="1266127200"/>
    <n v="1266645600"/>
    <b v="0"/>
    <b v="0"/>
    <x v="3"/>
    <x v="3"/>
    <x v="3"/>
  </r>
  <r>
    <n v="791"/>
    <x v="773"/>
    <s v="Optional web-enabled extranet"/>
    <n v="2100"/>
    <n v="540"/>
    <n v="26"/>
    <x v="0"/>
    <n v="6"/>
    <n v="90"/>
    <x v="1"/>
    <s v="USD"/>
    <n v="1481436000"/>
    <n v="1482818400"/>
    <b v="0"/>
    <b v="0"/>
    <x v="0"/>
    <x v="0"/>
    <x v="0"/>
  </r>
  <r>
    <n v="792"/>
    <x v="774"/>
    <s v="Reduced 6thgeneration intranet"/>
    <n v="2000"/>
    <n v="680"/>
    <n v="34"/>
    <x v="0"/>
    <n v="7"/>
    <n v="97.14"/>
    <x v="1"/>
    <s v="USD"/>
    <n v="1372222800"/>
    <n v="1374642000"/>
    <b v="0"/>
    <b v="1"/>
    <x v="3"/>
    <x v="3"/>
    <x v="3"/>
  </r>
  <r>
    <n v="793"/>
    <x v="775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x v="9"/>
    <x v="5"/>
    <x v="9"/>
  </r>
  <r>
    <n v="794"/>
    <x v="776"/>
    <s v="Optional optimal website"/>
    <n v="6600"/>
    <n v="8276"/>
    <n v="125"/>
    <x v="1"/>
    <n v="110"/>
    <n v="75.239999999999995"/>
    <x v="1"/>
    <s v="USD"/>
    <n v="1513922400"/>
    <n v="1514959200"/>
    <b v="0"/>
    <b v="0"/>
    <x v="1"/>
    <x v="1"/>
    <x v="1"/>
  </r>
  <r>
    <n v="795"/>
    <x v="777"/>
    <s v="Stand-alone asynchronous functionalities"/>
    <n v="7100"/>
    <n v="1022"/>
    <n v="14"/>
    <x v="0"/>
    <n v="31"/>
    <n v="32.97"/>
    <x v="1"/>
    <s v="USD"/>
    <n v="1477976400"/>
    <n v="1478235600"/>
    <b v="0"/>
    <b v="0"/>
    <x v="6"/>
    <x v="4"/>
    <x v="6"/>
  </r>
  <r>
    <n v="796"/>
    <x v="778"/>
    <s v="Profound full-range open system"/>
    <n v="7800"/>
    <n v="4275"/>
    <n v="55"/>
    <x v="0"/>
    <n v="78"/>
    <n v="54.81"/>
    <x v="1"/>
    <s v="USD"/>
    <n v="1407474000"/>
    <n v="1408078800"/>
    <b v="0"/>
    <b v="1"/>
    <x v="20"/>
    <x v="6"/>
    <x v="20"/>
  </r>
  <r>
    <n v="797"/>
    <x v="779"/>
    <s v="Optional tangible utilization"/>
    <n v="7600"/>
    <n v="8332"/>
    <n v="110"/>
    <x v="1"/>
    <n v="185"/>
    <n v="45.04"/>
    <x v="1"/>
    <s v="USD"/>
    <n v="1546149600"/>
    <n v="1548136800"/>
    <b v="0"/>
    <b v="0"/>
    <x v="2"/>
    <x v="2"/>
    <x v="2"/>
  </r>
  <r>
    <n v="798"/>
    <x v="780"/>
    <s v="Seamless maximized product"/>
    <n v="3400"/>
    <n v="6408"/>
    <n v="188"/>
    <x v="1"/>
    <n v="121"/>
    <n v="52.96"/>
    <x v="1"/>
    <s v="USD"/>
    <n v="1338440400"/>
    <n v="1340859600"/>
    <b v="0"/>
    <b v="1"/>
    <x v="3"/>
    <x v="3"/>
    <x v="3"/>
  </r>
  <r>
    <n v="799"/>
    <x v="781"/>
    <s v="Devolved tertiary time-frame"/>
    <n v="84500"/>
    <n v="73522"/>
    <n v="87"/>
    <x v="0"/>
    <n v="1225"/>
    <n v="60.02"/>
    <x v="4"/>
    <s v="GBP"/>
    <n v="1454133600"/>
    <n v="1454479200"/>
    <b v="0"/>
    <b v="0"/>
    <x v="3"/>
    <x v="3"/>
    <x v="3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x v="783"/>
    <s v="User-friendly high-level initiative"/>
    <n v="2300"/>
    <n v="4667"/>
    <n v="203"/>
    <x v="1"/>
    <n v="106"/>
    <n v="44.03"/>
    <x v="1"/>
    <s v="USD"/>
    <n v="1577772000"/>
    <n v="1579672800"/>
    <b v="0"/>
    <b v="1"/>
    <x v="14"/>
    <x v="7"/>
    <x v="14"/>
  </r>
  <r>
    <n v="802"/>
    <x v="784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x v="14"/>
    <x v="7"/>
    <x v="14"/>
  </r>
  <r>
    <n v="803"/>
    <x v="785"/>
    <s v="Stand-alone background customer loyalty"/>
    <n v="6100"/>
    <n v="6527"/>
    <n v="107"/>
    <x v="1"/>
    <n v="233"/>
    <n v="28.01"/>
    <x v="1"/>
    <s v="USD"/>
    <n v="1548568800"/>
    <n v="1551506400"/>
    <b v="0"/>
    <b v="0"/>
    <x v="3"/>
    <x v="3"/>
    <x v="3"/>
  </r>
  <r>
    <n v="804"/>
    <x v="786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x v="1"/>
    <x v="1"/>
    <x v="1"/>
  </r>
  <r>
    <n v="805"/>
    <x v="787"/>
    <s v="Advanced intermediate Graphic Interface"/>
    <n v="9700"/>
    <n v="4932"/>
    <n v="51"/>
    <x v="0"/>
    <n v="67"/>
    <n v="73.61"/>
    <x v="2"/>
    <s v="AUD"/>
    <n v="1416031200"/>
    <n v="1420437600"/>
    <b v="0"/>
    <b v="0"/>
    <x v="4"/>
    <x v="4"/>
    <x v="4"/>
  </r>
  <r>
    <n v="806"/>
    <x v="788"/>
    <s v="Adaptive holistic hub"/>
    <n v="700"/>
    <n v="8262"/>
    <n v="1180"/>
    <x v="1"/>
    <n v="76"/>
    <n v="108.71"/>
    <x v="1"/>
    <s v="USD"/>
    <n v="1330927200"/>
    <n v="1332997200"/>
    <b v="0"/>
    <b v="1"/>
    <x v="6"/>
    <x v="4"/>
    <x v="6"/>
  </r>
  <r>
    <n v="807"/>
    <x v="789"/>
    <s v="Automated uniform concept"/>
    <n v="700"/>
    <n v="1848"/>
    <n v="264"/>
    <x v="1"/>
    <n v="43"/>
    <n v="42.98"/>
    <x v="1"/>
    <s v="USD"/>
    <n v="1571115600"/>
    <n v="1574920800"/>
    <b v="0"/>
    <b v="1"/>
    <x v="3"/>
    <x v="3"/>
    <x v="3"/>
  </r>
  <r>
    <n v="808"/>
    <x v="790"/>
    <s v="Enhanced regional flexibility"/>
    <n v="5200"/>
    <n v="1583"/>
    <n v="30"/>
    <x v="0"/>
    <n v="19"/>
    <n v="83.32"/>
    <x v="1"/>
    <s v="USD"/>
    <n v="1463461200"/>
    <n v="1464930000"/>
    <b v="0"/>
    <b v="0"/>
    <x v="0"/>
    <x v="0"/>
    <x v="0"/>
  </r>
  <r>
    <n v="809"/>
    <x v="764"/>
    <s v="Public-key bottom-line algorithm"/>
    <n v="140800"/>
    <n v="88536"/>
    <n v="63"/>
    <x v="0"/>
    <n v="2108"/>
    <n v="42"/>
    <x v="5"/>
    <s v="CHF"/>
    <n v="1344920400"/>
    <n v="1345006800"/>
    <b v="0"/>
    <b v="0"/>
    <x v="4"/>
    <x v="4"/>
    <x v="4"/>
  </r>
  <r>
    <n v="810"/>
    <x v="791"/>
    <s v="Multi-layered intangible instruction set"/>
    <n v="6400"/>
    <n v="12360"/>
    <n v="193"/>
    <x v="1"/>
    <n v="221"/>
    <n v="55.93"/>
    <x v="1"/>
    <s v="USD"/>
    <n v="1511848800"/>
    <n v="1512712800"/>
    <b v="0"/>
    <b v="1"/>
    <x v="3"/>
    <x v="3"/>
    <x v="3"/>
  </r>
  <r>
    <n v="811"/>
    <x v="792"/>
    <s v="Fundamental methodical emulation"/>
    <n v="92500"/>
    <n v="71320"/>
    <n v="77"/>
    <x v="0"/>
    <n v="679"/>
    <n v="105.04"/>
    <x v="1"/>
    <s v="USD"/>
    <n v="1452319200"/>
    <n v="1452492000"/>
    <b v="0"/>
    <b v="1"/>
    <x v="11"/>
    <x v="6"/>
    <x v="11"/>
  </r>
  <r>
    <n v="812"/>
    <x v="793"/>
    <s v="Expanded value-added hardware"/>
    <n v="59700"/>
    <n v="134640"/>
    <n v="226"/>
    <x v="1"/>
    <n v="2805"/>
    <n v="48"/>
    <x v="0"/>
    <s v="CAD"/>
    <n v="1523854800"/>
    <n v="1524286800"/>
    <b v="0"/>
    <b v="0"/>
    <x v="9"/>
    <x v="5"/>
    <x v="9"/>
  </r>
  <r>
    <n v="813"/>
    <x v="794"/>
    <s v="Diverse high-level attitude"/>
    <n v="3200"/>
    <n v="7661"/>
    <n v="239"/>
    <x v="1"/>
    <n v="68"/>
    <n v="112.66"/>
    <x v="1"/>
    <s v="USD"/>
    <n v="1346043600"/>
    <n v="1346907600"/>
    <b v="0"/>
    <b v="0"/>
    <x v="11"/>
    <x v="6"/>
    <x v="11"/>
  </r>
  <r>
    <n v="814"/>
    <x v="795"/>
    <s v="Visionary 24hour analyzer"/>
    <n v="3200"/>
    <n v="2950"/>
    <n v="92"/>
    <x v="0"/>
    <n v="36"/>
    <n v="81.94"/>
    <x v="3"/>
    <s v="DKK"/>
    <n v="1464325200"/>
    <n v="1464498000"/>
    <b v="0"/>
    <b v="1"/>
    <x v="1"/>
    <x v="1"/>
    <x v="1"/>
  </r>
  <r>
    <n v="815"/>
    <x v="796"/>
    <s v="Centralized bandwidth-monitored leverage"/>
    <n v="9000"/>
    <n v="11721"/>
    <n v="130"/>
    <x v="1"/>
    <n v="183"/>
    <n v="64.05"/>
    <x v="0"/>
    <s v="CAD"/>
    <n v="1511935200"/>
    <n v="1514181600"/>
    <b v="0"/>
    <b v="0"/>
    <x v="1"/>
    <x v="1"/>
    <x v="1"/>
  </r>
  <r>
    <n v="816"/>
    <x v="797"/>
    <s v="Ergonomic mission-critical moratorium"/>
    <n v="2300"/>
    <n v="14150"/>
    <n v="615"/>
    <x v="1"/>
    <n v="133"/>
    <n v="106.39"/>
    <x v="1"/>
    <s v="USD"/>
    <n v="1392012000"/>
    <n v="1392184800"/>
    <b v="1"/>
    <b v="1"/>
    <x v="3"/>
    <x v="3"/>
    <x v="3"/>
  </r>
  <r>
    <n v="817"/>
    <x v="798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x v="9"/>
    <x v="5"/>
    <x v="9"/>
  </r>
  <r>
    <n v="818"/>
    <x v="311"/>
    <s v="Automated local secured line"/>
    <n v="700"/>
    <n v="7664"/>
    <n v="1095"/>
    <x v="1"/>
    <n v="69"/>
    <n v="111.07"/>
    <x v="1"/>
    <s v="USD"/>
    <n v="1548050400"/>
    <n v="1549173600"/>
    <b v="0"/>
    <b v="1"/>
    <x v="3"/>
    <x v="3"/>
    <x v="3"/>
  </r>
  <r>
    <n v="819"/>
    <x v="799"/>
    <s v="Integrated bandwidth-monitored alliance"/>
    <n v="8900"/>
    <n v="4509"/>
    <n v="51"/>
    <x v="0"/>
    <n v="47"/>
    <n v="95.94"/>
    <x v="1"/>
    <s v="USD"/>
    <n v="1353736800"/>
    <n v="1355032800"/>
    <b v="1"/>
    <b v="0"/>
    <x v="11"/>
    <x v="6"/>
    <x v="11"/>
  </r>
  <r>
    <n v="820"/>
    <x v="800"/>
    <s v="Cross-group heuristic forecast"/>
    <n v="1500"/>
    <n v="12009"/>
    <n v="801"/>
    <x v="1"/>
    <n v="279"/>
    <n v="43.04"/>
    <x v="4"/>
    <s v="GBP"/>
    <n v="1532840400"/>
    <n v="1533963600"/>
    <b v="0"/>
    <b v="1"/>
    <x v="1"/>
    <x v="1"/>
    <x v="1"/>
  </r>
  <r>
    <n v="821"/>
    <x v="801"/>
    <s v="Extended impactful secured line"/>
    <n v="4900"/>
    <n v="14273"/>
    <n v="291"/>
    <x v="1"/>
    <n v="210"/>
    <n v="67.97"/>
    <x v="1"/>
    <s v="USD"/>
    <n v="1488261600"/>
    <n v="1489381200"/>
    <b v="0"/>
    <b v="0"/>
    <x v="4"/>
    <x v="4"/>
    <x v="4"/>
  </r>
  <r>
    <n v="822"/>
    <x v="802"/>
    <s v="Distributed optimizing protocol"/>
    <n v="54000"/>
    <n v="188982"/>
    <n v="350"/>
    <x v="1"/>
    <n v="2100"/>
    <n v="89.99"/>
    <x v="1"/>
    <s v="USD"/>
    <n v="1393567200"/>
    <n v="1395032400"/>
    <b v="0"/>
    <b v="0"/>
    <x v="1"/>
    <x v="1"/>
    <x v="1"/>
  </r>
  <r>
    <n v="823"/>
    <x v="803"/>
    <s v="Secured well-modulated system engine"/>
    <n v="4100"/>
    <n v="14640"/>
    <n v="357"/>
    <x v="1"/>
    <n v="252"/>
    <n v="58.1"/>
    <x v="1"/>
    <s v="USD"/>
    <n v="1410325200"/>
    <n v="1412485200"/>
    <b v="1"/>
    <b v="1"/>
    <x v="1"/>
    <x v="1"/>
    <x v="1"/>
  </r>
  <r>
    <n v="824"/>
    <x v="804"/>
    <s v="Streamlined national benchmark"/>
    <n v="85000"/>
    <n v="107516"/>
    <n v="126"/>
    <x v="1"/>
    <n v="1280"/>
    <n v="84"/>
    <x v="1"/>
    <s v="USD"/>
    <n v="1276923600"/>
    <n v="1279688400"/>
    <b v="0"/>
    <b v="1"/>
    <x v="9"/>
    <x v="5"/>
    <x v="9"/>
  </r>
  <r>
    <n v="825"/>
    <x v="805"/>
    <s v="Open-architected 24/7 infrastructure"/>
    <n v="3600"/>
    <n v="13950"/>
    <n v="388"/>
    <x v="1"/>
    <n v="157"/>
    <n v="88.85"/>
    <x v="4"/>
    <s v="GBP"/>
    <n v="1500958800"/>
    <n v="1501995600"/>
    <b v="0"/>
    <b v="0"/>
    <x v="12"/>
    <x v="4"/>
    <x v="12"/>
  </r>
  <r>
    <n v="826"/>
    <x v="806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x v="3"/>
    <x v="3"/>
    <x v="3"/>
  </r>
  <r>
    <n v="827"/>
    <x v="807"/>
    <s v="Innovative actuating artificial intelligence"/>
    <n v="2300"/>
    <n v="6134"/>
    <n v="267"/>
    <x v="1"/>
    <n v="82"/>
    <n v="74.8"/>
    <x v="2"/>
    <s v="AUD"/>
    <n v="1304398800"/>
    <n v="1305435600"/>
    <b v="0"/>
    <b v="1"/>
    <x v="6"/>
    <x v="4"/>
    <x v="6"/>
  </r>
  <r>
    <n v="828"/>
    <x v="808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x v="3"/>
    <x v="3"/>
    <x v="3"/>
  </r>
  <r>
    <n v="829"/>
    <x v="809"/>
    <s v="Vision-oriented scalable portal"/>
    <n v="9600"/>
    <n v="4929"/>
    <n v="51"/>
    <x v="0"/>
    <n v="154"/>
    <n v="32.01"/>
    <x v="1"/>
    <s v="USD"/>
    <n v="1433826000"/>
    <n v="1435122000"/>
    <b v="0"/>
    <b v="0"/>
    <x v="3"/>
    <x v="3"/>
    <x v="3"/>
  </r>
  <r>
    <n v="830"/>
    <x v="810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x v="3"/>
    <x v="3"/>
    <x v="3"/>
  </r>
  <r>
    <n v="831"/>
    <x v="811"/>
    <s v="Front-line bottom-line Graphic Interface"/>
    <n v="97100"/>
    <n v="105817"/>
    <n v="109"/>
    <x v="1"/>
    <n v="4233"/>
    <n v="25"/>
    <x v="1"/>
    <s v="USD"/>
    <n v="1332738000"/>
    <n v="1335675600"/>
    <b v="0"/>
    <b v="0"/>
    <x v="14"/>
    <x v="7"/>
    <x v="14"/>
  </r>
  <r>
    <n v="832"/>
    <x v="812"/>
    <s v="Synergized fault-tolerant hierarchy"/>
    <n v="43200"/>
    <n v="136156"/>
    <n v="315"/>
    <x v="1"/>
    <n v="1297"/>
    <n v="104.98"/>
    <x v="3"/>
    <s v="DKK"/>
    <n v="1445490000"/>
    <n v="1448431200"/>
    <b v="1"/>
    <b v="0"/>
    <x v="18"/>
    <x v="5"/>
    <x v="18"/>
  </r>
  <r>
    <n v="833"/>
    <x v="813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x v="18"/>
    <x v="5"/>
    <x v="18"/>
  </r>
  <r>
    <n v="834"/>
    <x v="814"/>
    <s v="Expanded fault-tolerant emulation"/>
    <n v="7300"/>
    <n v="11228"/>
    <n v="154"/>
    <x v="1"/>
    <n v="119"/>
    <n v="94.35"/>
    <x v="1"/>
    <s v="USD"/>
    <n v="1371963600"/>
    <n v="1372482000"/>
    <b v="0"/>
    <b v="0"/>
    <x v="3"/>
    <x v="3"/>
    <x v="3"/>
  </r>
  <r>
    <n v="835"/>
    <x v="815"/>
    <s v="Future-proofed 24hour model"/>
    <n v="86200"/>
    <n v="77355"/>
    <n v="90"/>
    <x v="0"/>
    <n v="1758"/>
    <n v="44"/>
    <x v="1"/>
    <s v="USD"/>
    <n v="1425103200"/>
    <n v="1425621600"/>
    <b v="0"/>
    <b v="0"/>
    <x v="2"/>
    <x v="2"/>
    <x v="2"/>
  </r>
  <r>
    <n v="836"/>
    <x v="816"/>
    <s v="Optimized didactic intranet"/>
    <n v="8100"/>
    <n v="6086"/>
    <n v="75"/>
    <x v="0"/>
    <n v="94"/>
    <n v="64.739999999999995"/>
    <x v="1"/>
    <s v="USD"/>
    <n v="1265349600"/>
    <n v="1266300000"/>
    <b v="0"/>
    <b v="0"/>
    <x v="7"/>
    <x v="1"/>
    <x v="7"/>
  </r>
  <r>
    <n v="837"/>
    <x v="817"/>
    <s v="Right-sized dedicated standardization"/>
    <n v="17700"/>
    <n v="150960"/>
    <n v="853"/>
    <x v="1"/>
    <n v="1797"/>
    <n v="84.01"/>
    <x v="1"/>
    <s v="USD"/>
    <n v="1301202000"/>
    <n v="1305867600"/>
    <b v="0"/>
    <b v="0"/>
    <x v="17"/>
    <x v="1"/>
    <x v="17"/>
  </r>
  <r>
    <n v="838"/>
    <x v="818"/>
    <s v="Vision-oriented high-level extranet"/>
    <n v="6400"/>
    <n v="8890"/>
    <n v="139"/>
    <x v="1"/>
    <n v="261"/>
    <n v="34.06"/>
    <x v="1"/>
    <s v="USD"/>
    <n v="1538024400"/>
    <n v="1538802000"/>
    <b v="0"/>
    <b v="0"/>
    <x v="3"/>
    <x v="3"/>
    <x v="3"/>
  </r>
  <r>
    <n v="839"/>
    <x v="819"/>
    <s v="Organized scalable initiative"/>
    <n v="7700"/>
    <n v="14644"/>
    <n v="190"/>
    <x v="1"/>
    <n v="157"/>
    <n v="93.27"/>
    <x v="1"/>
    <s v="USD"/>
    <n v="1395032400"/>
    <n v="1398920400"/>
    <b v="0"/>
    <b v="1"/>
    <x v="4"/>
    <x v="4"/>
    <x v="4"/>
  </r>
  <r>
    <n v="840"/>
    <x v="820"/>
    <s v="Enhanced regional moderator"/>
    <n v="116300"/>
    <n v="116583"/>
    <n v="100"/>
    <x v="1"/>
    <n v="3533"/>
    <n v="33"/>
    <x v="1"/>
    <s v="USD"/>
    <n v="1405486800"/>
    <n v="1405659600"/>
    <b v="0"/>
    <b v="1"/>
    <x v="3"/>
    <x v="3"/>
    <x v="3"/>
  </r>
  <r>
    <n v="841"/>
    <x v="821"/>
    <s v="Automated even-keeled emulation"/>
    <n v="9100"/>
    <n v="12991"/>
    <n v="143"/>
    <x v="1"/>
    <n v="155"/>
    <n v="83.81"/>
    <x v="1"/>
    <s v="USD"/>
    <n v="1455861600"/>
    <n v="1457244000"/>
    <b v="0"/>
    <b v="0"/>
    <x v="2"/>
    <x v="2"/>
    <x v="2"/>
  </r>
  <r>
    <n v="842"/>
    <x v="822"/>
    <s v="Reverse-engineered multi-tasking product"/>
    <n v="1500"/>
    <n v="8447"/>
    <n v="563"/>
    <x v="1"/>
    <n v="132"/>
    <n v="63.99"/>
    <x v="6"/>
    <s v="EUR"/>
    <n v="1529038800"/>
    <n v="1529298000"/>
    <b v="0"/>
    <b v="0"/>
    <x v="8"/>
    <x v="2"/>
    <x v="8"/>
  </r>
  <r>
    <n v="843"/>
    <x v="823"/>
    <s v="De-engineered next generation parallelism"/>
    <n v="8800"/>
    <n v="2703"/>
    <n v="31"/>
    <x v="0"/>
    <n v="33"/>
    <n v="81.91"/>
    <x v="1"/>
    <s v="USD"/>
    <n v="1535259600"/>
    <n v="1535778000"/>
    <b v="0"/>
    <b v="0"/>
    <x v="14"/>
    <x v="7"/>
    <x v="14"/>
  </r>
  <r>
    <n v="844"/>
    <x v="824"/>
    <s v="Intuitive cohesive groupware"/>
    <n v="8800"/>
    <n v="8747"/>
    <n v="99"/>
    <x v="3"/>
    <n v="94"/>
    <n v="93.05"/>
    <x v="1"/>
    <s v="USD"/>
    <n v="1327212000"/>
    <n v="1327471200"/>
    <b v="0"/>
    <b v="0"/>
    <x v="4"/>
    <x v="4"/>
    <x v="4"/>
  </r>
  <r>
    <n v="845"/>
    <x v="825"/>
    <s v="Up-sized high-level access"/>
    <n v="69900"/>
    <n v="138087"/>
    <n v="198"/>
    <x v="1"/>
    <n v="1354"/>
    <n v="101.98"/>
    <x v="4"/>
    <s v="GBP"/>
    <n v="1526360400"/>
    <n v="1529557200"/>
    <b v="0"/>
    <b v="0"/>
    <x v="2"/>
    <x v="2"/>
    <x v="2"/>
  </r>
  <r>
    <n v="846"/>
    <x v="826"/>
    <s v="Phased empowering success"/>
    <n v="1000"/>
    <n v="5085"/>
    <n v="509"/>
    <x v="1"/>
    <n v="48"/>
    <n v="105.94"/>
    <x v="1"/>
    <s v="USD"/>
    <n v="1532149200"/>
    <n v="1535259600"/>
    <b v="1"/>
    <b v="1"/>
    <x v="2"/>
    <x v="2"/>
    <x v="2"/>
  </r>
  <r>
    <n v="847"/>
    <x v="827"/>
    <s v="Distributed actuating project"/>
    <n v="4700"/>
    <n v="11174"/>
    <n v="238"/>
    <x v="1"/>
    <n v="110"/>
    <n v="101.58"/>
    <x v="1"/>
    <s v="USD"/>
    <n v="1515304800"/>
    <n v="1515564000"/>
    <b v="0"/>
    <b v="0"/>
    <x v="0"/>
    <x v="0"/>
    <x v="0"/>
  </r>
  <r>
    <n v="848"/>
    <x v="828"/>
    <s v="Robust motivating orchestration"/>
    <n v="3200"/>
    <n v="10831"/>
    <n v="338"/>
    <x v="1"/>
    <n v="172"/>
    <n v="62.97"/>
    <x v="1"/>
    <s v="USD"/>
    <n v="1276318800"/>
    <n v="1277096400"/>
    <b v="0"/>
    <b v="0"/>
    <x v="6"/>
    <x v="4"/>
    <x v="6"/>
  </r>
  <r>
    <n v="849"/>
    <x v="829"/>
    <s v="Vision-oriented uniform instruction set"/>
    <n v="6700"/>
    <n v="8917"/>
    <n v="133"/>
    <x v="1"/>
    <n v="307"/>
    <n v="29.05"/>
    <x v="1"/>
    <s v="USD"/>
    <n v="1328767200"/>
    <n v="1329026400"/>
    <b v="0"/>
    <b v="1"/>
    <x v="7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x v="831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x v="5"/>
    <x v="1"/>
    <x v="5"/>
  </r>
  <r>
    <n v="852"/>
    <x v="832"/>
    <s v="Open-source reciprocal standardization"/>
    <n v="4900"/>
    <n v="2505"/>
    <n v="51"/>
    <x v="0"/>
    <n v="31"/>
    <n v="80.81"/>
    <x v="1"/>
    <s v="USD"/>
    <n v="1310792400"/>
    <n v="1311656400"/>
    <b v="0"/>
    <b v="1"/>
    <x v="11"/>
    <x v="6"/>
    <x v="11"/>
  </r>
  <r>
    <n v="853"/>
    <x v="833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x v="7"/>
    <x v="1"/>
    <x v="7"/>
  </r>
  <r>
    <n v="854"/>
    <x v="834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x v="13"/>
    <x v="5"/>
    <x v="13"/>
  </r>
  <r>
    <n v="855"/>
    <x v="835"/>
    <s v="Horizontal clear-thinking framework"/>
    <n v="23400"/>
    <n v="23956"/>
    <n v="102"/>
    <x v="1"/>
    <n v="452"/>
    <n v="53"/>
    <x v="2"/>
    <s v="AUD"/>
    <n v="1308373200"/>
    <n v="1311051600"/>
    <b v="0"/>
    <b v="0"/>
    <x v="3"/>
    <x v="3"/>
    <x v="3"/>
  </r>
  <r>
    <n v="856"/>
    <x v="764"/>
    <s v="Profound composite core"/>
    <n v="2400"/>
    <n v="8558"/>
    <n v="357"/>
    <x v="1"/>
    <n v="158"/>
    <n v="54.16"/>
    <x v="1"/>
    <s v="USD"/>
    <n v="1335243600"/>
    <n v="1336712400"/>
    <b v="0"/>
    <b v="0"/>
    <x v="0"/>
    <x v="0"/>
    <x v="0"/>
  </r>
  <r>
    <n v="857"/>
    <x v="836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x v="12"/>
    <x v="4"/>
    <x v="12"/>
  </r>
  <r>
    <n v="858"/>
    <x v="837"/>
    <s v="Realigned 5thgeneration knowledge user"/>
    <n v="4000"/>
    <n v="2778"/>
    <n v="69"/>
    <x v="0"/>
    <n v="35"/>
    <n v="79.37"/>
    <x v="1"/>
    <s v="USD"/>
    <n v="1524286800"/>
    <n v="1524891600"/>
    <b v="1"/>
    <b v="0"/>
    <x v="0"/>
    <x v="0"/>
    <x v="0"/>
  </r>
  <r>
    <n v="859"/>
    <x v="838"/>
    <s v="Multi-layered upward-trending groupware"/>
    <n v="7300"/>
    <n v="2594"/>
    <n v="36"/>
    <x v="0"/>
    <n v="63"/>
    <n v="41.17"/>
    <x v="1"/>
    <s v="USD"/>
    <n v="1362117600"/>
    <n v="1363669200"/>
    <b v="0"/>
    <b v="1"/>
    <x v="3"/>
    <x v="3"/>
    <x v="3"/>
  </r>
  <r>
    <n v="860"/>
    <x v="839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x v="8"/>
    <x v="2"/>
    <x v="8"/>
  </r>
  <r>
    <n v="861"/>
    <x v="840"/>
    <s v="Devolved disintermediate analyzer"/>
    <n v="8800"/>
    <n v="9317"/>
    <n v="106"/>
    <x v="1"/>
    <n v="163"/>
    <n v="57.16"/>
    <x v="1"/>
    <s v="USD"/>
    <n v="1269147600"/>
    <n v="1269838800"/>
    <b v="0"/>
    <b v="0"/>
    <x v="3"/>
    <x v="3"/>
    <x v="3"/>
  </r>
  <r>
    <n v="862"/>
    <x v="841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x v="3"/>
    <x v="3"/>
    <x v="3"/>
  </r>
  <r>
    <n v="863"/>
    <x v="842"/>
    <s v="Automated reciprocal protocol"/>
    <n v="1400"/>
    <n v="5415"/>
    <n v="387"/>
    <x v="1"/>
    <n v="217"/>
    <n v="24.95"/>
    <x v="1"/>
    <s v="USD"/>
    <n v="1434517200"/>
    <n v="1436504400"/>
    <b v="0"/>
    <b v="1"/>
    <x v="19"/>
    <x v="4"/>
    <x v="19"/>
  </r>
  <r>
    <n v="864"/>
    <x v="843"/>
    <s v="Automated static workforce"/>
    <n v="4200"/>
    <n v="14577"/>
    <n v="347"/>
    <x v="1"/>
    <n v="150"/>
    <n v="97.18"/>
    <x v="1"/>
    <s v="USD"/>
    <n v="1471582800"/>
    <n v="1472014800"/>
    <b v="0"/>
    <b v="0"/>
    <x v="12"/>
    <x v="4"/>
    <x v="12"/>
  </r>
  <r>
    <n v="865"/>
    <x v="844"/>
    <s v="Horizontal attitude-oriented help-desk"/>
    <n v="81000"/>
    <n v="150515"/>
    <n v="186"/>
    <x v="1"/>
    <n v="3272"/>
    <n v="46"/>
    <x v="1"/>
    <s v="USD"/>
    <n v="1410757200"/>
    <n v="1411534800"/>
    <b v="0"/>
    <b v="0"/>
    <x v="3"/>
    <x v="3"/>
    <x v="3"/>
  </r>
  <r>
    <n v="866"/>
    <x v="845"/>
    <s v="Versatile 5thgeneration matrices"/>
    <n v="182800"/>
    <n v="79045"/>
    <n v="43"/>
    <x v="3"/>
    <n v="898"/>
    <n v="88.02"/>
    <x v="1"/>
    <s v="USD"/>
    <n v="1304830800"/>
    <n v="1304917200"/>
    <b v="0"/>
    <b v="0"/>
    <x v="14"/>
    <x v="7"/>
    <x v="14"/>
  </r>
  <r>
    <n v="867"/>
    <x v="846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x v="0"/>
    <x v="0"/>
    <x v="0"/>
  </r>
  <r>
    <n v="868"/>
    <x v="847"/>
    <s v="Front-line web-enabled installation"/>
    <n v="7000"/>
    <n v="12939"/>
    <n v="185"/>
    <x v="1"/>
    <n v="126"/>
    <n v="102.69"/>
    <x v="1"/>
    <s v="USD"/>
    <n v="1381554000"/>
    <n v="1382504400"/>
    <b v="0"/>
    <b v="0"/>
    <x v="3"/>
    <x v="3"/>
    <x v="3"/>
  </r>
  <r>
    <n v="869"/>
    <x v="848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x v="6"/>
    <x v="4"/>
    <x v="6"/>
  </r>
  <r>
    <n v="870"/>
    <x v="849"/>
    <s v="Adaptive demand-driven encryption"/>
    <n v="7700"/>
    <n v="6920"/>
    <n v="90"/>
    <x v="0"/>
    <n v="121"/>
    <n v="57.19"/>
    <x v="1"/>
    <s v="USD"/>
    <n v="1440392400"/>
    <n v="1442552400"/>
    <b v="0"/>
    <b v="0"/>
    <x v="3"/>
    <x v="3"/>
    <x v="3"/>
  </r>
  <r>
    <n v="871"/>
    <x v="850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x v="3"/>
    <x v="3"/>
    <x v="3"/>
  </r>
  <r>
    <n v="872"/>
    <x v="851"/>
    <s v="Compatible logistical paradigm"/>
    <n v="4700"/>
    <n v="7992"/>
    <n v="170"/>
    <x v="1"/>
    <n v="81"/>
    <n v="98.67"/>
    <x v="2"/>
    <s v="AUD"/>
    <n v="1535950800"/>
    <n v="1536382800"/>
    <b v="0"/>
    <b v="0"/>
    <x v="22"/>
    <x v="4"/>
    <x v="22"/>
  </r>
  <r>
    <n v="873"/>
    <x v="852"/>
    <s v="Intuitive value-added installation"/>
    <n v="42100"/>
    <n v="79268"/>
    <n v="188"/>
    <x v="1"/>
    <n v="1887"/>
    <n v="42.01"/>
    <x v="1"/>
    <s v="USD"/>
    <n v="1389160800"/>
    <n v="1389592800"/>
    <b v="0"/>
    <b v="0"/>
    <x v="14"/>
    <x v="7"/>
    <x v="14"/>
  </r>
  <r>
    <n v="874"/>
    <x v="853"/>
    <s v="Managed discrete parallelism"/>
    <n v="40200"/>
    <n v="139468"/>
    <n v="347"/>
    <x v="1"/>
    <n v="4358"/>
    <n v="32"/>
    <x v="1"/>
    <s v="USD"/>
    <n v="1271998800"/>
    <n v="1275282000"/>
    <b v="0"/>
    <b v="1"/>
    <x v="14"/>
    <x v="7"/>
    <x v="14"/>
  </r>
  <r>
    <n v="875"/>
    <x v="854"/>
    <s v="Implemented tangible approach"/>
    <n v="7900"/>
    <n v="5465"/>
    <n v="69"/>
    <x v="0"/>
    <n v="67"/>
    <n v="81.569999999999993"/>
    <x v="1"/>
    <s v="USD"/>
    <n v="1294898400"/>
    <n v="1294984800"/>
    <b v="0"/>
    <b v="0"/>
    <x v="1"/>
    <x v="1"/>
    <x v="1"/>
  </r>
  <r>
    <n v="876"/>
    <x v="855"/>
    <s v="Re-engineered encompassing definition"/>
    <n v="8300"/>
    <n v="2111"/>
    <n v="25"/>
    <x v="0"/>
    <n v="57"/>
    <n v="37.04"/>
    <x v="0"/>
    <s v="CAD"/>
    <n v="1559970000"/>
    <n v="1562043600"/>
    <b v="0"/>
    <b v="0"/>
    <x v="14"/>
    <x v="7"/>
    <x v="14"/>
  </r>
  <r>
    <n v="877"/>
    <x v="856"/>
    <s v="Multi-lateral uniform collaboration"/>
    <n v="163600"/>
    <n v="126628"/>
    <n v="77"/>
    <x v="0"/>
    <n v="1229"/>
    <n v="103.03"/>
    <x v="1"/>
    <s v="USD"/>
    <n v="1469509200"/>
    <n v="1469595600"/>
    <b v="0"/>
    <b v="0"/>
    <x v="0"/>
    <x v="0"/>
    <x v="0"/>
  </r>
  <r>
    <n v="878"/>
    <x v="857"/>
    <s v="Enterprise-wide foreground paradigm"/>
    <n v="2700"/>
    <n v="1012"/>
    <n v="37"/>
    <x v="0"/>
    <n v="12"/>
    <n v="84.33"/>
    <x v="6"/>
    <s v="EUR"/>
    <n v="1579068000"/>
    <n v="1581141600"/>
    <b v="0"/>
    <b v="0"/>
    <x v="16"/>
    <x v="1"/>
    <x v="16"/>
  </r>
  <r>
    <n v="879"/>
    <x v="858"/>
    <s v="Stand-alone incremental parallelism"/>
    <n v="1000"/>
    <n v="5438"/>
    <n v="544"/>
    <x v="1"/>
    <n v="53"/>
    <n v="102.6"/>
    <x v="1"/>
    <s v="USD"/>
    <n v="1487743200"/>
    <n v="1488520800"/>
    <b v="0"/>
    <b v="0"/>
    <x v="9"/>
    <x v="5"/>
    <x v="9"/>
  </r>
  <r>
    <n v="880"/>
    <x v="859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x v="5"/>
    <x v="1"/>
    <x v="5"/>
  </r>
  <r>
    <n v="881"/>
    <x v="860"/>
    <s v="Implemented object-oriented synergy"/>
    <n v="81300"/>
    <n v="31665"/>
    <n v="39"/>
    <x v="0"/>
    <n v="452"/>
    <n v="70.06"/>
    <x v="1"/>
    <s v="USD"/>
    <n v="1436418000"/>
    <n v="1438923600"/>
    <b v="0"/>
    <b v="1"/>
    <x v="3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x v="862"/>
    <s v="Customer-focused mobile Graphic Interface"/>
    <n v="3400"/>
    <n v="8089"/>
    <n v="238"/>
    <x v="1"/>
    <n v="193"/>
    <n v="41.91"/>
    <x v="1"/>
    <s v="USD"/>
    <n v="1274763600"/>
    <n v="1277874000"/>
    <b v="0"/>
    <b v="0"/>
    <x v="12"/>
    <x v="4"/>
    <x v="12"/>
  </r>
  <r>
    <n v="884"/>
    <x v="863"/>
    <s v="Horizontal secondary interface"/>
    <n v="170800"/>
    <n v="109374"/>
    <n v="64"/>
    <x v="0"/>
    <n v="1886"/>
    <n v="57.99"/>
    <x v="1"/>
    <s v="USD"/>
    <n v="1399179600"/>
    <n v="1399352400"/>
    <b v="0"/>
    <b v="1"/>
    <x v="3"/>
    <x v="3"/>
    <x v="3"/>
  </r>
  <r>
    <n v="885"/>
    <x v="864"/>
    <s v="Virtual analyzing collaboration"/>
    <n v="1800"/>
    <n v="2129"/>
    <n v="118"/>
    <x v="1"/>
    <n v="52"/>
    <n v="40.94"/>
    <x v="1"/>
    <s v="USD"/>
    <n v="1275800400"/>
    <n v="1279083600"/>
    <b v="0"/>
    <b v="0"/>
    <x v="3"/>
    <x v="3"/>
    <x v="3"/>
  </r>
  <r>
    <n v="886"/>
    <x v="865"/>
    <s v="Multi-tiered explicit focus group"/>
    <n v="150600"/>
    <n v="127745"/>
    <n v="85"/>
    <x v="0"/>
    <n v="1825"/>
    <n v="70"/>
    <x v="1"/>
    <s v="USD"/>
    <n v="1282798800"/>
    <n v="1284354000"/>
    <b v="0"/>
    <b v="0"/>
    <x v="7"/>
    <x v="1"/>
    <x v="7"/>
  </r>
  <r>
    <n v="887"/>
    <x v="866"/>
    <s v="Multi-layered systematic knowledgebase"/>
    <n v="7800"/>
    <n v="2289"/>
    <n v="29"/>
    <x v="0"/>
    <n v="31"/>
    <n v="73.84"/>
    <x v="1"/>
    <s v="USD"/>
    <n v="1437109200"/>
    <n v="1441170000"/>
    <b v="0"/>
    <b v="1"/>
    <x v="3"/>
    <x v="3"/>
    <x v="3"/>
  </r>
  <r>
    <n v="888"/>
    <x v="867"/>
    <s v="Reverse-engineered uniform knowledge user"/>
    <n v="5800"/>
    <n v="12174"/>
    <n v="210"/>
    <x v="1"/>
    <n v="290"/>
    <n v="41.98"/>
    <x v="1"/>
    <s v="USD"/>
    <n v="1491886800"/>
    <n v="1493528400"/>
    <b v="0"/>
    <b v="0"/>
    <x v="3"/>
    <x v="3"/>
    <x v="3"/>
  </r>
  <r>
    <n v="889"/>
    <x v="868"/>
    <s v="Secured dynamic capacity"/>
    <n v="5600"/>
    <n v="9508"/>
    <n v="170"/>
    <x v="1"/>
    <n v="122"/>
    <n v="77.930000000000007"/>
    <x v="1"/>
    <s v="USD"/>
    <n v="1394600400"/>
    <n v="1395205200"/>
    <b v="0"/>
    <b v="1"/>
    <x v="5"/>
    <x v="1"/>
    <x v="5"/>
  </r>
  <r>
    <n v="890"/>
    <x v="869"/>
    <s v="Devolved foreground throughput"/>
    <n v="134400"/>
    <n v="155849"/>
    <n v="116"/>
    <x v="1"/>
    <n v="1470"/>
    <n v="106.02"/>
    <x v="1"/>
    <s v="USD"/>
    <n v="1561352400"/>
    <n v="1561438800"/>
    <b v="0"/>
    <b v="0"/>
    <x v="7"/>
    <x v="1"/>
    <x v="7"/>
  </r>
  <r>
    <n v="891"/>
    <x v="870"/>
    <s v="Synchronized demand-driven infrastructure"/>
    <n v="3000"/>
    <n v="7758"/>
    <n v="259"/>
    <x v="1"/>
    <n v="165"/>
    <n v="47.02"/>
    <x v="0"/>
    <s v="CAD"/>
    <n v="1322892000"/>
    <n v="1326693600"/>
    <b v="0"/>
    <b v="0"/>
    <x v="4"/>
    <x v="4"/>
    <x v="4"/>
  </r>
  <r>
    <n v="892"/>
    <x v="871"/>
    <s v="Realigned discrete structure"/>
    <n v="6000"/>
    <n v="13835"/>
    <n v="231"/>
    <x v="1"/>
    <n v="182"/>
    <n v="76.02"/>
    <x v="1"/>
    <s v="USD"/>
    <n v="1274418000"/>
    <n v="1277960400"/>
    <b v="0"/>
    <b v="0"/>
    <x v="18"/>
    <x v="5"/>
    <x v="18"/>
  </r>
  <r>
    <n v="893"/>
    <x v="872"/>
    <s v="Progressive grid-enabled website"/>
    <n v="8400"/>
    <n v="10770"/>
    <n v="128"/>
    <x v="1"/>
    <n v="199"/>
    <n v="54.12"/>
    <x v="6"/>
    <s v="EUR"/>
    <n v="1434344400"/>
    <n v="1434690000"/>
    <b v="0"/>
    <b v="1"/>
    <x v="4"/>
    <x v="4"/>
    <x v="4"/>
  </r>
  <r>
    <n v="894"/>
    <x v="873"/>
    <s v="Organic cohesive neural-net"/>
    <n v="1700"/>
    <n v="3208"/>
    <n v="189"/>
    <x v="1"/>
    <n v="56"/>
    <n v="57.29"/>
    <x v="4"/>
    <s v="GBP"/>
    <n v="1373518800"/>
    <n v="1376110800"/>
    <b v="0"/>
    <b v="1"/>
    <x v="19"/>
    <x v="4"/>
    <x v="19"/>
  </r>
  <r>
    <n v="895"/>
    <x v="874"/>
    <s v="Integrated demand-driven info-mediaries"/>
    <n v="159800"/>
    <n v="11108"/>
    <n v="7"/>
    <x v="0"/>
    <n v="107"/>
    <n v="103.81"/>
    <x v="1"/>
    <s v="USD"/>
    <n v="1517637600"/>
    <n v="1518415200"/>
    <b v="0"/>
    <b v="0"/>
    <x v="3"/>
    <x v="3"/>
    <x v="3"/>
  </r>
  <r>
    <n v="896"/>
    <x v="875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x v="0"/>
    <x v="0"/>
    <x v="0"/>
  </r>
  <r>
    <n v="897"/>
    <x v="876"/>
    <s v="Organized discrete encoding"/>
    <n v="8800"/>
    <n v="2437"/>
    <n v="28"/>
    <x v="0"/>
    <n v="27"/>
    <n v="90.26"/>
    <x v="1"/>
    <s v="USD"/>
    <n v="1556427600"/>
    <n v="1556600400"/>
    <b v="0"/>
    <b v="0"/>
    <x v="3"/>
    <x v="3"/>
    <x v="3"/>
  </r>
  <r>
    <n v="898"/>
    <x v="877"/>
    <s v="Balanced regional flexibility"/>
    <n v="179100"/>
    <n v="93991"/>
    <n v="52"/>
    <x v="0"/>
    <n v="1221"/>
    <n v="76.98"/>
    <x v="1"/>
    <s v="USD"/>
    <n v="1576476000"/>
    <n v="1576994400"/>
    <b v="0"/>
    <b v="0"/>
    <x v="4"/>
    <x v="4"/>
    <x v="4"/>
  </r>
  <r>
    <n v="899"/>
    <x v="878"/>
    <s v="Implemented multimedia time-frame"/>
    <n v="3100"/>
    <n v="12620"/>
    <n v="407"/>
    <x v="1"/>
    <n v="123"/>
    <n v="102.6"/>
    <x v="5"/>
    <s v="CHF"/>
    <n v="1381122000"/>
    <n v="1382677200"/>
    <b v="0"/>
    <b v="0"/>
    <x v="17"/>
    <x v="1"/>
    <x v="17"/>
  </r>
  <r>
    <n v="900"/>
    <x v="879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x v="880"/>
    <s v="Versatile bottom-line definition"/>
    <n v="5600"/>
    <n v="8746"/>
    <n v="156"/>
    <x v="1"/>
    <n v="159"/>
    <n v="55.01"/>
    <x v="1"/>
    <s v="USD"/>
    <n v="1531803600"/>
    <n v="1534654800"/>
    <b v="0"/>
    <b v="1"/>
    <x v="1"/>
    <x v="1"/>
    <x v="1"/>
  </r>
  <r>
    <n v="902"/>
    <x v="881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x v="2"/>
    <x v="2"/>
    <x v="2"/>
  </r>
  <r>
    <n v="903"/>
    <x v="882"/>
    <s v="Assimilated next generation instruction set"/>
    <n v="41000"/>
    <n v="709"/>
    <n v="2"/>
    <x v="2"/>
    <n v="14"/>
    <n v="50.64"/>
    <x v="1"/>
    <s v="USD"/>
    <n v="1336194000"/>
    <n v="1337490000"/>
    <b v="0"/>
    <b v="1"/>
    <x v="9"/>
    <x v="5"/>
    <x v="9"/>
  </r>
  <r>
    <n v="904"/>
    <x v="883"/>
    <s v="Digitized foreground array"/>
    <n v="6500"/>
    <n v="795"/>
    <n v="12"/>
    <x v="0"/>
    <n v="16"/>
    <n v="49.69"/>
    <x v="1"/>
    <s v="USD"/>
    <n v="1349326800"/>
    <n v="1349672400"/>
    <b v="0"/>
    <b v="0"/>
    <x v="15"/>
    <x v="5"/>
    <x v="15"/>
  </r>
  <r>
    <n v="905"/>
    <x v="884"/>
    <s v="Re-engineered clear-thinking project"/>
    <n v="7900"/>
    <n v="12955"/>
    <n v="164"/>
    <x v="1"/>
    <n v="236"/>
    <n v="54.89"/>
    <x v="1"/>
    <s v="USD"/>
    <n v="1379566800"/>
    <n v="1379826000"/>
    <b v="0"/>
    <b v="0"/>
    <x v="3"/>
    <x v="3"/>
    <x v="3"/>
  </r>
  <r>
    <n v="906"/>
    <x v="885"/>
    <s v="Implemented even-keeled standardization"/>
    <n v="5500"/>
    <n v="8964"/>
    <n v="163"/>
    <x v="1"/>
    <n v="191"/>
    <n v="46.93"/>
    <x v="1"/>
    <s v="USD"/>
    <n v="1494651600"/>
    <n v="1497762000"/>
    <b v="1"/>
    <b v="1"/>
    <x v="4"/>
    <x v="4"/>
    <x v="4"/>
  </r>
  <r>
    <n v="907"/>
    <x v="886"/>
    <s v="Quality-focused asymmetric adapter"/>
    <n v="9100"/>
    <n v="1843"/>
    <n v="20"/>
    <x v="0"/>
    <n v="41"/>
    <n v="44.95"/>
    <x v="1"/>
    <s v="USD"/>
    <n v="1303880400"/>
    <n v="1304485200"/>
    <b v="0"/>
    <b v="0"/>
    <x v="3"/>
    <x v="3"/>
    <x v="3"/>
  </r>
  <r>
    <n v="908"/>
    <x v="887"/>
    <s v="Networked intangible help-desk"/>
    <n v="38200"/>
    <n v="121950"/>
    <n v="319"/>
    <x v="1"/>
    <n v="3934"/>
    <n v="31"/>
    <x v="1"/>
    <s v="USD"/>
    <n v="1335934800"/>
    <n v="1336885200"/>
    <b v="0"/>
    <b v="0"/>
    <x v="11"/>
    <x v="6"/>
    <x v="11"/>
  </r>
  <r>
    <n v="909"/>
    <x v="888"/>
    <s v="Synchronized attitude-oriented frame"/>
    <n v="1800"/>
    <n v="8621"/>
    <n v="479"/>
    <x v="1"/>
    <n v="80"/>
    <n v="107.76"/>
    <x v="0"/>
    <s v="CAD"/>
    <n v="1528088400"/>
    <n v="1530421200"/>
    <b v="0"/>
    <b v="1"/>
    <x v="3"/>
    <x v="3"/>
    <x v="3"/>
  </r>
  <r>
    <n v="910"/>
    <x v="889"/>
    <s v="Proactive incremental architecture"/>
    <n v="154500"/>
    <n v="30215"/>
    <n v="20"/>
    <x v="3"/>
    <n v="296"/>
    <n v="102.08"/>
    <x v="1"/>
    <s v="USD"/>
    <n v="1421906400"/>
    <n v="1421992800"/>
    <b v="0"/>
    <b v="0"/>
    <x v="3"/>
    <x v="3"/>
    <x v="3"/>
  </r>
  <r>
    <n v="911"/>
    <x v="890"/>
    <s v="Cloned responsive standardization"/>
    <n v="5800"/>
    <n v="11539"/>
    <n v="199"/>
    <x v="1"/>
    <n v="462"/>
    <n v="24.98"/>
    <x v="1"/>
    <s v="USD"/>
    <n v="1568005200"/>
    <n v="1568178000"/>
    <b v="1"/>
    <b v="0"/>
    <x v="2"/>
    <x v="2"/>
    <x v="2"/>
  </r>
  <r>
    <n v="912"/>
    <x v="891"/>
    <s v="Reduced bifurcated pricing structure"/>
    <n v="1800"/>
    <n v="14310"/>
    <n v="795"/>
    <x v="1"/>
    <n v="179"/>
    <n v="79.94"/>
    <x v="1"/>
    <s v="USD"/>
    <n v="1346821200"/>
    <n v="1347944400"/>
    <b v="1"/>
    <b v="0"/>
    <x v="6"/>
    <x v="4"/>
    <x v="6"/>
  </r>
  <r>
    <n v="913"/>
    <x v="892"/>
    <s v="Re-engineered asymmetric challenge"/>
    <n v="70200"/>
    <n v="35536"/>
    <n v="51"/>
    <x v="0"/>
    <n v="523"/>
    <n v="67.95"/>
    <x v="2"/>
    <s v="AUD"/>
    <n v="1557637200"/>
    <n v="1558760400"/>
    <b v="0"/>
    <b v="0"/>
    <x v="6"/>
    <x v="4"/>
    <x v="6"/>
  </r>
  <r>
    <n v="914"/>
    <x v="893"/>
    <s v="Diverse client-driven conglomeration"/>
    <n v="6400"/>
    <n v="3676"/>
    <n v="57"/>
    <x v="0"/>
    <n v="141"/>
    <n v="26.07"/>
    <x v="4"/>
    <s v="GBP"/>
    <n v="1375592400"/>
    <n v="1376629200"/>
    <b v="0"/>
    <b v="0"/>
    <x v="3"/>
    <x v="3"/>
    <x v="3"/>
  </r>
  <r>
    <n v="915"/>
    <x v="894"/>
    <s v="Configurable upward-trending solution"/>
    <n v="125900"/>
    <n v="195936"/>
    <n v="156"/>
    <x v="1"/>
    <n v="1866"/>
    <n v="105"/>
    <x v="4"/>
    <s v="GBP"/>
    <n v="1503982800"/>
    <n v="1504760400"/>
    <b v="0"/>
    <b v="0"/>
    <x v="19"/>
    <x v="4"/>
    <x v="19"/>
  </r>
  <r>
    <n v="916"/>
    <x v="895"/>
    <s v="Persistent bandwidth-monitored framework"/>
    <n v="3700"/>
    <n v="1343"/>
    <n v="36"/>
    <x v="0"/>
    <n v="52"/>
    <n v="25.83"/>
    <x v="1"/>
    <s v="USD"/>
    <n v="1418882400"/>
    <n v="1419660000"/>
    <b v="0"/>
    <b v="0"/>
    <x v="14"/>
    <x v="7"/>
    <x v="14"/>
  </r>
  <r>
    <n v="917"/>
    <x v="896"/>
    <s v="Polarized discrete product"/>
    <n v="3600"/>
    <n v="2097"/>
    <n v="58"/>
    <x v="2"/>
    <n v="27"/>
    <n v="77.67"/>
    <x v="4"/>
    <s v="GBP"/>
    <n v="1309237200"/>
    <n v="1311310800"/>
    <b v="0"/>
    <b v="1"/>
    <x v="12"/>
    <x v="4"/>
    <x v="12"/>
  </r>
  <r>
    <n v="918"/>
    <x v="897"/>
    <s v="Seamless dynamic website"/>
    <n v="3800"/>
    <n v="9021"/>
    <n v="237"/>
    <x v="1"/>
    <n v="156"/>
    <n v="57.83"/>
    <x v="5"/>
    <s v="CHF"/>
    <n v="1343365200"/>
    <n v="1344315600"/>
    <b v="0"/>
    <b v="0"/>
    <x v="15"/>
    <x v="5"/>
    <x v="15"/>
  </r>
  <r>
    <n v="919"/>
    <x v="898"/>
    <s v="Extended multimedia firmware"/>
    <n v="35600"/>
    <n v="20915"/>
    <n v="59"/>
    <x v="0"/>
    <n v="225"/>
    <n v="92.96"/>
    <x v="2"/>
    <s v="AUD"/>
    <n v="1507957200"/>
    <n v="1510725600"/>
    <b v="0"/>
    <b v="1"/>
    <x v="3"/>
    <x v="3"/>
    <x v="3"/>
  </r>
  <r>
    <n v="920"/>
    <x v="899"/>
    <s v="Versatile directional project"/>
    <n v="5300"/>
    <n v="9676"/>
    <n v="183"/>
    <x v="1"/>
    <n v="255"/>
    <n v="37.950000000000003"/>
    <x v="1"/>
    <s v="USD"/>
    <n v="1549519200"/>
    <n v="1551247200"/>
    <b v="1"/>
    <b v="0"/>
    <x v="10"/>
    <x v="4"/>
    <x v="10"/>
  </r>
  <r>
    <n v="921"/>
    <x v="900"/>
    <s v="Profound directional knowledge user"/>
    <n v="160400"/>
    <n v="1210"/>
    <n v="1"/>
    <x v="0"/>
    <n v="38"/>
    <n v="31.84"/>
    <x v="1"/>
    <s v="USD"/>
    <n v="1329026400"/>
    <n v="1330236000"/>
    <b v="0"/>
    <b v="0"/>
    <x v="2"/>
    <x v="2"/>
    <x v="2"/>
  </r>
  <r>
    <n v="922"/>
    <x v="901"/>
    <s v="Ameliorated logistical capability"/>
    <n v="51400"/>
    <n v="90440"/>
    <n v="176"/>
    <x v="1"/>
    <n v="2261"/>
    <n v="40"/>
    <x v="1"/>
    <s v="USD"/>
    <n v="1544335200"/>
    <n v="1545112800"/>
    <b v="0"/>
    <b v="1"/>
    <x v="21"/>
    <x v="1"/>
    <x v="21"/>
  </r>
  <r>
    <n v="923"/>
    <x v="902"/>
    <s v="Sharable discrete definition"/>
    <n v="1700"/>
    <n v="4044"/>
    <n v="238"/>
    <x v="1"/>
    <n v="40"/>
    <n v="101.1"/>
    <x v="1"/>
    <s v="USD"/>
    <n v="1279083600"/>
    <n v="1279170000"/>
    <b v="0"/>
    <b v="0"/>
    <x v="3"/>
    <x v="3"/>
    <x v="3"/>
  </r>
  <r>
    <n v="924"/>
    <x v="903"/>
    <s v="User-friendly next generation core"/>
    <n v="39400"/>
    <n v="192292"/>
    <n v="488"/>
    <x v="1"/>
    <n v="2289"/>
    <n v="84.01"/>
    <x v="6"/>
    <s v="EUR"/>
    <n v="1572498000"/>
    <n v="1573452000"/>
    <b v="0"/>
    <b v="0"/>
    <x v="3"/>
    <x v="3"/>
    <x v="3"/>
  </r>
  <r>
    <n v="925"/>
    <x v="904"/>
    <s v="Profit-focused empowering system engine"/>
    <n v="3000"/>
    <n v="6722"/>
    <n v="224"/>
    <x v="1"/>
    <n v="65"/>
    <n v="103.42"/>
    <x v="1"/>
    <s v="USD"/>
    <n v="1506056400"/>
    <n v="1507093200"/>
    <b v="0"/>
    <b v="0"/>
    <x v="3"/>
    <x v="3"/>
    <x v="3"/>
  </r>
  <r>
    <n v="926"/>
    <x v="905"/>
    <s v="Synchronized cohesive encoding"/>
    <n v="8700"/>
    <n v="1577"/>
    <n v="18"/>
    <x v="0"/>
    <n v="15"/>
    <n v="105.13"/>
    <x v="1"/>
    <s v="USD"/>
    <n v="1463029200"/>
    <n v="1463374800"/>
    <b v="0"/>
    <b v="0"/>
    <x v="0"/>
    <x v="0"/>
    <x v="0"/>
  </r>
  <r>
    <n v="927"/>
    <x v="906"/>
    <s v="Synergistic dynamic utilization"/>
    <n v="7200"/>
    <n v="3301"/>
    <n v="46"/>
    <x v="0"/>
    <n v="37"/>
    <n v="89.22"/>
    <x v="1"/>
    <s v="USD"/>
    <n v="1342069200"/>
    <n v="1344574800"/>
    <b v="0"/>
    <b v="0"/>
    <x v="3"/>
    <x v="3"/>
    <x v="3"/>
  </r>
  <r>
    <n v="928"/>
    <x v="907"/>
    <s v="Triple-buffered bi-directional model"/>
    <n v="167400"/>
    <n v="196386"/>
    <n v="117"/>
    <x v="1"/>
    <n v="3777"/>
    <n v="52"/>
    <x v="6"/>
    <s v="EUR"/>
    <n v="1388296800"/>
    <n v="1389074400"/>
    <b v="0"/>
    <b v="0"/>
    <x v="2"/>
    <x v="2"/>
    <x v="2"/>
  </r>
  <r>
    <n v="929"/>
    <x v="908"/>
    <s v="Polarized tertiary function"/>
    <n v="5500"/>
    <n v="11952"/>
    <n v="217"/>
    <x v="1"/>
    <n v="184"/>
    <n v="64.959999999999994"/>
    <x v="4"/>
    <s v="GBP"/>
    <n v="1493787600"/>
    <n v="1494997200"/>
    <b v="0"/>
    <b v="0"/>
    <x v="3"/>
    <x v="3"/>
    <x v="3"/>
  </r>
  <r>
    <n v="930"/>
    <x v="909"/>
    <s v="Configurable fault-tolerant structure"/>
    <n v="3500"/>
    <n v="3930"/>
    <n v="112"/>
    <x v="1"/>
    <n v="85"/>
    <n v="46.24"/>
    <x v="1"/>
    <s v="USD"/>
    <n v="1424844000"/>
    <n v="1425448800"/>
    <b v="0"/>
    <b v="1"/>
    <x v="3"/>
    <x v="3"/>
    <x v="3"/>
  </r>
  <r>
    <n v="931"/>
    <x v="910"/>
    <s v="Digitized 24/7 budgetary management"/>
    <n v="7900"/>
    <n v="5729"/>
    <n v="73"/>
    <x v="0"/>
    <n v="112"/>
    <n v="51.15"/>
    <x v="1"/>
    <s v="USD"/>
    <n v="1403931600"/>
    <n v="1404104400"/>
    <b v="0"/>
    <b v="1"/>
    <x v="3"/>
    <x v="3"/>
    <x v="3"/>
  </r>
  <r>
    <n v="932"/>
    <x v="911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x v="1"/>
    <x v="1"/>
    <x v="1"/>
  </r>
  <r>
    <n v="933"/>
    <x v="912"/>
    <s v="Implemented tangible support"/>
    <n v="73000"/>
    <n v="175015"/>
    <n v="240"/>
    <x v="1"/>
    <n v="1902"/>
    <n v="92.02"/>
    <x v="1"/>
    <s v="USD"/>
    <n v="1365397200"/>
    <n v="1366520400"/>
    <b v="0"/>
    <b v="0"/>
    <x v="3"/>
    <x v="3"/>
    <x v="3"/>
  </r>
  <r>
    <n v="934"/>
    <x v="913"/>
    <s v="Reactive radical framework"/>
    <n v="6200"/>
    <n v="11280"/>
    <n v="182"/>
    <x v="1"/>
    <n v="105"/>
    <n v="107.43"/>
    <x v="1"/>
    <s v="USD"/>
    <n v="1456120800"/>
    <n v="1456639200"/>
    <b v="0"/>
    <b v="0"/>
    <x v="3"/>
    <x v="3"/>
    <x v="3"/>
  </r>
  <r>
    <n v="935"/>
    <x v="914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x v="3"/>
    <x v="3"/>
    <x v="3"/>
  </r>
  <r>
    <n v="936"/>
    <x v="591"/>
    <s v="Enhanced composite contingency"/>
    <n v="103200"/>
    <n v="1690"/>
    <n v="2"/>
    <x v="0"/>
    <n v="21"/>
    <n v="80.48"/>
    <x v="1"/>
    <s v="USD"/>
    <n v="1563771600"/>
    <n v="1564030800"/>
    <b v="1"/>
    <b v="0"/>
    <x v="3"/>
    <x v="3"/>
    <x v="3"/>
  </r>
  <r>
    <n v="937"/>
    <x v="915"/>
    <s v="Cloned fresh-thinking model"/>
    <n v="171000"/>
    <n v="84891"/>
    <n v="50"/>
    <x v="3"/>
    <n v="976"/>
    <n v="86.98"/>
    <x v="1"/>
    <s v="USD"/>
    <n v="1448517600"/>
    <n v="1449295200"/>
    <b v="0"/>
    <b v="0"/>
    <x v="4"/>
    <x v="4"/>
    <x v="4"/>
  </r>
  <r>
    <n v="938"/>
    <x v="916"/>
    <s v="Total dedicated benchmark"/>
    <n v="9200"/>
    <n v="10093"/>
    <n v="110"/>
    <x v="1"/>
    <n v="96"/>
    <n v="105.14"/>
    <x v="1"/>
    <s v="USD"/>
    <n v="1528779600"/>
    <n v="1531890000"/>
    <b v="0"/>
    <b v="1"/>
    <x v="13"/>
    <x v="5"/>
    <x v="13"/>
  </r>
  <r>
    <n v="939"/>
    <x v="917"/>
    <s v="Streamlined human-resource Graphic Interface"/>
    <n v="7800"/>
    <n v="3839"/>
    <n v="49"/>
    <x v="0"/>
    <n v="67"/>
    <n v="57.3"/>
    <x v="1"/>
    <s v="USD"/>
    <n v="1304744400"/>
    <n v="1306213200"/>
    <b v="0"/>
    <b v="1"/>
    <x v="11"/>
    <x v="6"/>
    <x v="11"/>
  </r>
  <r>
    <n v="940"/>
    <x v="918"/>
    <s v="Upgradable analyzing core"/>
    <n v="9900"/>
    <n v="6161"/>
    <n v="62"/>
    <x v="2"/>
    <n v="66"/>
    <n v="93.35"/>
    <x v="0"/>
    <s v="CAD"/>
    <n v="1354341600"/>
    <n v="1356242400"/>
    <b v="0"/>
    <b v="0"/>
    <x v="2"/>
    <x v="2"/>
    <x v="2"/>
  </r>
  <r>
    <n v="941"/>
    <x v="919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x v="3"/>
    <x v="3"/>
    <x v="3"/>
  </r>
  <r>
    <n v="942"/>
    <x v="916"/>
    <s v="Horizontal optimizing model"/>
    <n v="9600"/>
    <n v="6205"/>
    <n v="65"/>
    <x v="0"/>
    <n v="67"/>
    <n v="92.61"/>
    <x v="2"/>
    <s v="AUD"/>
    <n v="1295935200"/>
    <n v="1296194400"/>
    <b v="0"/>
    <b v="0"/>
    <x v="3"/>
    <x v="3"/>
    <x v="3"/>
  </r>
  <r>
    <n v="943"/>
    <x v="920"/>
    <s v="Synchronized fault-tolerant algorithm"/>
    <n v="7500"/>
    <n v="11969"/>
    <n v="160"/>
    <x v="1"/>
    <n v="114"/>
    <n v="104.99"/>
    <x v="1"/>
    <s v="USD"/>
    <n v="1411534800"/>
    <n v="1414558800"/>
    <b v="0"/>
    <b v="0"/>
    <x v="0"/>
    <x v="0"/>
    <x v="0"/>
  </r>
  <r>
    <n v="944"/>
    <x v="921"/>
    <s v="Streamlined 5thgeneration intranet"/>
    <n v="10000"/>
    <n v="8142"/>
    <n v="81"/>
    <x v="0"/>
    <n v="263"/>
    <n v="30.96"/>
    <x v="2"/>
    <s v="AUD"/>
    <n v="1486706400"/>
    <n v="1488348000"/>
    <b v="0"/>
    <b v="0"/>
    <x v="14"/>
    <x v="7"/>
    <x v="14"/>
  </r>
  <r>
    <n v="945"/>
    <x v="922"/>
    <s v="Cross-group clear-thinking task-force"/>
    <n v="172000"/>
    <n v="55805"/>
    <n v="32"/>
    <x v="0"/>
    <n v="1691"/>
    <n v="33"/>
    <x v="1"/>
    <s v="USD"/>
    <n v="1333602000"/>
    <n v="1334898000"/>
    <b v="1"/>
    <b v="0"/>
    <x v="14"/>
    <x v="7"/>
    <x v="14"/>
  </r>
  <r>
    <n v="946"/>
    <x v="923"/>
    <s v="Public-key bandwidth-monitored intranet"/>
    <n v="153700"/>
    <n v="15238"/>
    <n v="10"/>
    <x v="0"/>
    <n v="181"/>
    <n v="84.19"/>
    <x v="1"/>
    <s v="USD"/>
    <n v="1308200400"/>
    <n v="1308373200"/>
    <b v="0"/>
    <b v="0"/>
    <x v="3"/>
    <x v="3"/>
    <x v="3"/>
  </r>
  <r>
    <n v="947"/>
    <x v="924"/>
    <s v="Upgradable clear-thinking hardware"/>
    <n v="3600"/>
    <n v="961"/>
    <n v="27"/>
    <x v="0"/>
    <n v="13"/>
    <n v="73.92"/>
    <x v="1"/>
    <s v="USD"/>
    <n v="1411707600"/>
    <n v="1412312400"/>
    <b v="0"/>
    <b v="0"/>
    <x v="3"/>
    <x v="3"/>
    <x v="3"/>
  </r>
  <r>
    <n v="948"/>
    <x v="925"/>
    <s v="Integrated holistic paradigm"/>
    <n v="9400"/>
    <n v="5918"/>
    <n v="63"/>
    <x v="3"/>
    <n v="160"/>
    <n v="36.99"/>
    <x v="1"/>
    <s v="USD"/>
    <n v="1418364000"/>
    <n v="1419228000"/>
    <b v="1"/>
    <b v="1"/>
    <x v="4"/>
    <x v="4"/>
    <x v="4"/>
  </r>
  <r>
    <n v="949"/>
    <x v="926"/>
    <s v="Seamless clear-thinking conglomeration"/>
    <n v="5900"/>
    <n v="9520"/>
    <n v="161"/>
    <x v="1"/>
    <n v="203"/>
    <n v="46.9"/>
    <x v="1"/>
    <s v="USD"/>
    <n v="1429333200"/>
    <n v="1430974800"/>
    <b v="0"/>
    <b v="0"/>
    <x v="2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x v="928"/>
    <s v="Re-engineered 24hour matrix"/>
    <n v="14500"/>
    <n v="159056"/>
    <n v="1097"/>
    <x v="1"/>
    <n v="1559"/>
    <n v="102.02"/>
    <x v="1"/>
    <s v="USD"/>
    <n v="1482732000"/>
    <n v="1482818400"/>
    <b v="0"/>
    <b v="1"/>
    <x v="1"/>
    <x v="1"/>
    <x v="1"/>
  </r>
  <r>
    <n v="952"/>
    <x v="929"/>
    <s v="Virtual multi-tasking core"/>
    <n v="145500"/>
    <n v="101987"/>
    <n v="70"/>
    <x v="3"/>
    <n v="2266"/>
    <n v="45.01"/>
    <x v="1"/>
    <s v="USD"/>
    <n v="1470718800"/>
    <n v="1471928400"/>
    <b v="0"/>
    <b v="0"/>
    <x v="4"/>
    <x v="4"/>
    <x v="4"/>
  </r>
  <r>
    <n v="953"/>
    <x v="930"/>
    <s v="Streamlined fault-tolerant conglomeration"/>
    <n v="3300"/>
    <n v="1980"/>
    <n v="60"/>
    <x v="0"/>
    <n v="21"/>
    <n v="94.29"/>
    <x v="1"/>
    <s v="USD"/>
    <n v="1450591200"/>
    <n v="1453701600"/>
    <b v="0"/>
    <b v="1"/>
    <x v="22"/>
    <x v="4"/>
    <x v="22"/>
  </r>
  <r>
    <n v="954"/>
    <x v="931"/>
    <s v="Enterprise-wide client-driven policy"/>
    <n v="42600"/>
    <n v="156384"/>
    <n v="367"/>
    <x v="1"/>
    <n v="1548"/>
    <n v="101.02"/>
    <x v="2"/>
    <s v="AUD"/>
    <n v="1348290000"/>
    <n v="1350363600"/>
    <b v="0"/>
    <b v="0"/>
    <x v="2"/>
    <x v="2"/>
    <x v="2"/>
  </r>
  <r>
    <n v="955"/>
    <x v="932"/>
    <s v="Function-based next generation emulation"/>
    <n v="700"/>
    <n v="7763"/>
    <n v="1109"/>
    <x v="1"/>
    <n v="80"/>
    <n v="97.04"/>
    <x v="1"/>
    <s v="USD"/>
    <n v="1353823200"/>
    <n v="1353996000"/>
    <b v="0"/>
    <b v="0"/>
    <x v="3"/>
    <x v="3"/>
    <x v="3"/>
  </r>
  <r>
    <n v="956"/>
    <x v="933"/>
    <s v="Re-engineered composite focus group"/>
    <n v="187600"/>
    <n v="35698"/>
    <n v="19"/>
    <x v="0"/>
    <n v="830"/>
    <n v="43.01"/>
    <x v="1"/>
    <s v="USD"/>
    <n v="1450764000"/>
    <n v="1451109600"/>
    <b v="0"/>
    <b v="0"/>
    <x v="22"/>
    <x v="4"/>
    <x v="22"/>
  </r>
  <r>
    <n v="957"/>
    <x v="934"/>
    <s v="Profound mission-critical function"/>
    <n v="9800"/>
    <n v="12434"/>
    <n v="127"/>
    <x v="1"/>
    <n v="131"/>
    <n v="94.92"/>
    <x v="1"/>
    <s v="USD"/>
    <n v="1329372000"/>
    <n v="1329631200"/>
    <b v="0"/>
    <b v="0"/>
    <x v="3"/>
    <x v="3"/>
    <x v="3"/>
  </r>
  <r>
    <n v="958"/>
    <x v="935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x v="10"/>
    <x v="4"/>
    <x v="10"/>
  </r>
  <r>
    <n v="959"/>
    <x v="936"/>
    <s v="Operative hybrid utilization"/>
    <n v="145000"/>
    <n v="6631"/>
    <n v="5"/>
    <x v="0"/>
    <n v="130"/>
    <n v="51.01"/>
    <x v="1"/>
    <s v="USD"/>
    <n v="1277701200"/>
    <n v="1280120400"/>
    <b v="0"/>
    <b v="0"/>
    <x v="18"/>
    <x v="5"/>
    <x v="18"/>
  </r>
  <r>
    <n v="960"/>
    <x v="937"/>
    <s v="Function-based interactive matrix"/>
    <n v="5500"/>
    <n v="4678"/>
    <n v="85"/>
    <x v="0"/>
    <n v="55"/>
    <n v="85.05"/>
    <x v="1"/>
    <s v="USD"/>
    <n v="1454911200"/>
    <n v="1458104400"/>
    <b v="0"/>
    <b v="0"/>
    <x v="2"/>
    <x v="2"/>
    <x v="2"/>
  </r>
  <r>
    <n v="961"/>
    <x v="938"/>
    <s v="Optimized content-based collaboration"/>
    <n v="5700"/>
    <n v="6800"/>
    <n v="119"/>
    <x v="1"/>
    <n v="155"/>
    <n v="43.87"/>
    <x v="1"/>
    <s v="USD"/>
    <n v="1297922400"/>
    <n v="1298268000"/>
    <b v="0"/>
    <b v="0"/>
    <x v="18"/>
    <x v="5"/>
    <x v="18"/>
  </r>
  <r>
    <n v="962"/>
    <x v="939"/>
    <s v="User-centric cohesive policy"/>
    <n v="3600"/>
    <n v="10657"/>
    <n v="296"/>
    <x v="1"/>
    <n v="266"/>
    <n v="40.06"/>
    <x v="1"/>
    <s v="USD"/>
    <n v="1384408800"/>
    <n v="1386223200"/>
    <b v="0"/>
    <b v="0"/>
    <x v="0"/>
    <x v="0"/>
    <x v="0"/>
  </r>
  <r>
    <n v="963"/>
    <x v="940"/>
    <s v="Ergonomic methodical hub"/>
    <n v="5900"/>
    <n v="4997"/>
    <n v="85"/>
    <x v="0"/>
    <n v="114"/>
    <n v="43.83"/>
    <x v="6"/>
    <s v="EUR"/>
    <n v="1299304800"/>
    <n v="1299823200"/>
    <b v="0"/>
    <b v="1"/>
    <x v="14"/>
    <x v="7"/>
    <x v="14"/>
  </r>
  <r>
    <n v="964"/>
    <x v="941"/>
    <s v="Devolved disintermediate encryption"/>
    <n v="3700"/>
    <n v="13164"/>
    <n v="356"/>
    <x v="1"/>
    <n v="155"/>
    <n v="84.93"/>
    <x v="1"/>
    <s v="USD"/>
    <n v="1431320400"/>
    <n v="1431752400"/>
    <b v="0"/>
    <b v="0"/>
    <x v="3"/>
    <x v="3"/>
    <x v="3"/>
  </r>
  <r>
    <n v="965"/>
    <x v="942"/>
    <s v="Phased clear-thinking policy"/>
    <n v="2200"/>
    <n v="8501"/>
    <n v="386"/>
    <x v="1"/>
    <n v="207"/>
    <n v="41.07"/>
    <x v="4"/>
    <s v="GBP"/>
    <n v="1264399200"/>
    <n v="1267855200"/>
    <b v="0"/>
    <b v="0"/>
    <x v="1"/>
    <x v="1"/>
    <x v="1"/>
  </r>
  <r>
    <n v="966"/>
    <x v="411"/>
    <s v="Seamless solution-oriented capacity"/>
    <n v="1700"/>
    <n v="13468"/>
    <n v="792"/>
    <x v="1"/>
    <n v="245"/>
    <n v="54.97"/>
    <x v="1"/>
    <s v="USD"/>
    <n v="1497502800"/>
    <n v="1497675600"/>
    <b v="0"/>
    <b v="0"/>
    <x v="3"/>
    <x v="3"/>
    <x v="3"/>
  </r>
  <r>
    <n v="967"/>
    <x v="943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x v="21"/>
    <x v="1"/>
    <x v="21"/>
  </r>
  <r>
    <n v="968"/>
    <x v="944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x v="0"/>
    <x v="0"/>
    <x v="0"/>
  </r>
  <r>
    <n v="969"/>
    <x v="945"/>
    <s v="Multi-lateral radical solution"/>
    <n v="7900"/>
    <n v="8550"/>
    <n v="108"/>
    <x v="1"/>
    <n v="93"/>
    <n v="91.94"/>
    <x v="1"/>
    <s v="USD"/>
    <n v="1576994400"/>
    <n v="1577599200"/>
    <b v="0"/>
    <b v="0"/>
    <x v="3"/>
    <x v="3"/>
    <x v="3"/>
  </r>
  <r>
    <n v="970"/>
    <x v="946"/>
    <s v="Inverse context-sensitive info-mediaries"/>
    <n v="94900"/>
    <n v="57659"/>
    <n v="61"/>
    <x v="0"/>
    <n v="594"/>
    <n v="97.07"/>
    <x v="1"/>
    <s v="USD"/>
    <n v="1304917200"/>
    <n v="1305003600"/>
    <b v="0"/>
    <b v="0"/>
    <x v="3"/>
    <x v="3"/>
    <x v="3"/>
  </r>
  <r>
    <n v="971"/>
    <x v="947"/>
    <s v="Versatile neutral workforce"/>
    <n v="5100"/>
    <n v="1414"/>
    <n v="28"/>
    <x v="0"/>
    <n v="24"/>
    <n v="58.92"/>
    <x v="1"/>
    <s v="USD"/>
    <n v="1381208400"/>
    <n v="1381726800"/>
    <b v="0"/>
    <b v="0"/>
    <x v="19"/>
    <x v="4"/>
    <x v="19"/>
  </r>
  <r>
    <n v="972"/>
    <x v="948"/>
    <s v="Multi-tiered systematic knowledge user"/>
    <n v="42700"/>
    <n v="97524"/>
    <n v="228"/>
    <x v="1"/>
    <n v="1681"/>
    <n v="58.02"/>
    <x v="1"/>
    <s v="USD"/>
    <n v="1401685200"/>
    <n v="1402462800"/>
    <b v="0"/>
    <b v="1"/>
    <x v="2"/>
    <x v="2"/>
    <x v="2"/>
  </r>
  <r>
    <n v="973"/>
    <x v="949"/>
    <s v="Programmable multi-state algorithm"/>
    <n v="121100"/>
    <n v="26176"/>
    <n v="22"/>
    <x v="0"/>
    <n v="252"/>
    <n v="103.87"/>
    <x v="1"/>
    <s v="USD"/>
    <n v="1291960800"/>
    <n v="1292133600"/>
    <b v="0"/>
    <b v="1"/>
    <x v="3"/>
    <x v="3"/>
    <x v="3"/>
  </r>
  <r>
    <n v="974"/>
    <x v="950"/>
    <s v="Multi-channeled reciprocal interface"/>
    <n v="800"/>
    <n v="2991"/>
    <n v="374"/>
    <x v="1"/>
    <n v="32"/>
    <n v="93.47"/>
    <x v="1"/>
    <s v="USD"/>
    <n v="1368853200"/>
    <n v="1368939600"/>
    <b v="0"/>
    <b v="0"/>
    <x v="7"/>
    <x v="1"/>
    <x v="7"/>
  </r>
  <r>
    <n v="975"/>
    <x v="951"/>
    <s v="Right-sized maximized migration"/>
    <n v="5400"/>
    <n v="8366"/>
    <n v="155"/>
    <x v="1"/>
    <n v="135"/>
    <n v="61.97"/>
    <x v="1"/>
    <s v="USD"/>
    <n v="1448776800"/>
    <n v="1452146400"/>
    <b v="0"/>
    <b v="1"/>
    <x v="3"/>
    <x v="3"/>
    <x v="3"/>
  </r>
  <r>
    <n v="976"/>
    <x v="952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x v="3"/>
    <x v="3"/>
    <x v="3"/>
  </r>
  <r>
    <n v="977"/>
    <x v="597"/>
    <s v="Vision-oriented interactive solution"/>
    <n v="7000"/>
    <n v="5177"/>
    <n v="74"/>
    <x v="0"/>
    <n v="67"/>
    <n v="77.27"/>
    <x v="1"/>
    <s v="USD"/>
    <n v="1517983200"/>
    <n v="1520748000"/>
    <b v="0"/>
    <b v="0"/>
    <x v="0"/>
    <x v="0"/>
    <x v="0"/>
  </r>
  <r>
    <n v="978"/>
    <x v="953"/>
    <s v="Fundamental user-facing productivity"/>
    <n v="1000"/>
    <n v="8641"/>
    <n v="864"/>
    <x v="1"/>
    <n v="92"/>
    <n v="93.92"/>
    <x v="1"/>
    <s v="USD"/>
    <n v="1478930400"/>
    <n v="1480831200"/>
    <b v="0"/>
    <b v="0"/>
    <x v="11"/>
    <x v="6"/>
    <x v="11"/>
  </r>
  <r>
    <n v="979"/>
    <x v="954"/>
    <s v="Innovative well-modulated capability"/>
    <n v="60200"/>
    <n v="86244"/>
    <n v="143"/>
    <x v="1"/>
    <n v="1015"/>
    <n v="84.97"/>
    <x v="4"/>
    <s v="GBP"/>
    <n v="1426395600"/>
    <n v="1426914000"/>
    <b v="0"/>
    <b v="0"/>
    <x v="3"/>
    <x v="3"/>
    <x v="3"/>
  </r>
  <r>
    <n v="980"/>
    <x v="955"/>
    <s v="Universal fault-tolerant orchestration"/>
    <n v="195200"/>
    <n v="78630"/>
    <n v="40"/>
    <x v="0"/>
    <n v="742"/>
    <n v="105.97"/>
    <x v="1"/>
    <s v="USD"/>
    <n v="1446181200"/>
    <n v="1446616800"/>
    <b v="1"/>
    <b v="0"/>
    <x v="9"/>
    <x v="5"/>
    <x v="9"/>
  </r>
  <r>
    <n v="981"/>
    <x v="956"/>
    <s v="Grass-roots executive synergy"/>
    <n v="6700"/>
    <n v="11941"/>
    <n v="178"/>
    <x v="1"/>
    <n v="323"/>
    <n v="36.97"/>
    <x v="1"/>
    <s v="USD"/>
    <n v="1514181600"/>
    <n v="1517032800"/>
    <b v="0"/>
    <b v="0"/>
    <x v="2"/>
    <x v="2"/>
    <x v="2"/>
  </r>
  <r>
    <n v="982"/>
    <x v="957"/>
    <s v="Multi-layered optimal application"/>
    <n v="7200"/>
    <n v="6115"/>
    <n v="85"/>
    <x v="0"/>
    <n v="75"/>
    <n v="81.53"/>
    <x v="1"/>
    <s v="USD"/>
    <n v="1311051600"/>
    <n v="1311224400"/>
    <b v="0"/>
    <b v="1"/>
    <x v="4"/>
    <x v="4"/>
    <x v="4"/>
  </r>
  <r>
    <n v="983"/>
    <x v="958"/>
    <s v="Business-focused full-range core"/>
    <n v="129100"/>
    <n v="188404"/>
    <n v="146"/>
    <x v="1"/>
    <n v="2326"/>
    <n v="81"/>
    <x v="1"/>
    <s v="USD"/>
    <n v="1564894800"/>
    <n v="1566190800"/>
    <b v="0"/>
    <b v="0"/>
    <x v="4"/>
    <x v="4"/>
    <x v="4"/>
  </r>
  <r>
    <n v="984"/>
    <x v="959"/>
    <s v="Exclusive system-worthy Graphic Interface"/>
    <n v="6500"/>
    <n v="9910"/>
    <n v="152"/>
    <x v="1"/>
    <n v="381"/>
    <n v="26.01"/>
    <x v="1"/>
    <s v="USD"/>
    <n v="1567918800"/>
    <n v="1570165200"/>
    <b v="0"/>
    <b v="0"/>
    <x v="3"/>
    <x v="3"/>
    <x v="3"/>
  </r>
  <r>
    <n v="985"/>
    <x v="960"/>
    <s v="Enhanced optimal ability"/>
    <n v="170600"/>
    <n v="114523"/>
    <n v="67"/>
    <x v="0"/>
    <n v="4405"/>
    <n v="26"/>
    <x v="1"/>
    <s v="USD"/>
    <n v="1386309600"/>
    <n v="1388556000"/>
    <b v="0"/>
    <b v="1"/>
    <x v="1"/>
    <x v="1"/>
    <x v="1"/>
  </r>
  <r>
    <n v="986"/>
    <x v="961"/>
    <s v="Optional zero administration neural-net"/>
    <n v="7800"/>
    <n v="3144"/>
    <n v="40"/>
    <x v="0"/>
    <n v="92"/>
    <n v="34.17"/>
    <x v="1"/>
    <s v="USD"/>
    <n v="1301979600"/>
    <n v="1303189200"/>
    <b v="0"/>
    <b v="0"/>
    <x v="1"/>
    <x v="1"/>
    <x v="1"/>
  </r>
  <r>
    <n v="987"/>
    <x v="962"/>
    <s v="Ameliorated foreground focus group"/>
    <n v="6200"/>
    <n v="13441"/>
    <n v="217"/>
    <x v="1"/>
    <n v="480"/>
    <n v="28"/>
    <x v="1"/>
    <s v="USD"/>
    <n v="1493269200"/>
    <n v="1494478800"/>
    <b v="0"/>
    <b v="0"/>
    <x v="4"/>
    <x v="4"/>
    <x v="4"/>
  </r>
  <r>
    <n v="988"/>
    <x v="963"/>
    <s v="Triple-buffered multi-tasking matrices"/>
    <n v="9400"/>
    <n v="4899"/>
    <n v="52"/>
    <x v="0"/>
    <n v="64"/>
    <n v="76.55"/>
    <x v="1"/>
    <s v="USD"/>
    <n v="1478930400"/>
    <n v="1480744800"/>
    <b v="0"/>
    <b v="0"/>
    <x v="15"/>
    <x v="5"/>
    <x v="15"/>
  </r>
  <r>
    <n v="989"/>
    <x v="964"/>
    <s v="Versatile dedicated migration"/>
    <n v="2400"/>
    <n v="11990"/>
    <n v="500"/>
    <x v="1"/>
    <n v="226"/>
    <n v="53.05"/>
    <x v="1"/>
    <s v="USD"/>
    <n v="1555390800"/>
    <n v="1555822800"/>
    <b v="0"/>
    <b v="0"/>
    <x v="18"/>
    <x v="5"/>
    <x v="18"/>
  </r>
  <r>
    <n v="990"/>
    <x v="965"/>
    <s v="Devolved foreground customer loyalty"/>
    <n v="7800"/>
    <n v="6839"/>
    <n v="88"/>
    <x v="0"/>
    <n v="64"/>
    <n v="106.86"/>
    <x v="1"/>
    <s v="USD"/>
    <n v="1456984800"/>
    <n v="1458882000"/>
    <b v="0"/>
    <b v="1"/>
    <x v="6"/>
    <x v="4"/>
    <x v="6"/>
  </r>
  <r>
    <n v="991"/>
    <x v="509"/>
    <s v="Reduced reciprocal focus group"/>
    <n v="9800"/>
    <n v="11091"/>
    <n v="113"/>
    <x v="1"/>
    <n v="241"/>
    <n v="46.02"/>
    <x v="1"/>
    <s v="USD"/>
    <n v="1411621200"/>
    <n v="1411966800"/>
    <b v="0"/>
    <b v="1"/>
    <x v="1"/>
    <x v="1"/>
    <x v="1"/>
  </r>
  <r>
    <n v="992"/>
    <x v="966"/>
    <s v="Networked global migration"/>
    <n v="3100"/>
    <n v="13223"/>
    <n v="427"/>
    <x v="1"/>
    <n v="132"/>
    <n v="100.17"/>
    <x v="1"/>
    <s v="USD"/>
    <n v="1525669200"/>
    <n v="1526878800"/>
    <b v="0"/>
    <b v="1"/>
    <x v="6"/>
    <x v="4"/>
    <x v="6"/>
  </r>
  <r>
    <n v="993"/>
    <x v="967"/>
    <s v="De-engineered even-keeled definition"/>
    <n v="9800"/>
    <n v="7608"/>
    <n v="78"/>
    <x v="3"/>
    <n v="75"/>
    <n v="101.44"/>
    <x v="6"/>
    <s v="EUR"/>
    <n v="1450936800"/>
    <n v="1452405600"/>
    <b v="0"/>
    <b v="1"/>
    <x v="14"/>
    <x v="7"/>
    <x v="14"/>
  </r>
  <r>
    <n v="994"/>
    <x v="968"/>
    <s v="Implemented bi-directional flexibility"/>
    <n v="141100"/>
    <n v="74073"/>
    <n v="52"/>
    <x v="0"/>
    <n v="842"/>
    <n v="87.97"/>
    <x v="1"/>
    <s v="USD"/>
    <n v="1413522000"/>
    <n v="1414040400"/>
    <b v="0"/>
    <b v="1"/>
    <x v="18"/>
    <x v="5"/>
    <x v="18"/>
  </r>
  <r>
    <n v="995"/>
    <x v="969"/>
    <s v="Vision-oriented scalable definition"/>
    <n v="97300"/>
    <n v="153216"/>
    <n v="157"/>
    <x v="1"/>
    <n v="2043"/>
    <n v="75"/>
    <x v="1"/>
    <s v="USD"/>
    <n v="1541307600"/>
    <n v="1543816800"/>
    <b v="0"/>
    <b v="1"/>
    <x v="0"/>
    <x v="0"/>
    <x v="0"/>
  </r>
  <r>
    <n v="996"/>
    <x v="970"/>
    <s v="Future-proofed upward-trending migration"/>
    <n v="6600"/>
    <n v="4814"/>
    <n v="73"/>
    <x v="0"/>
    <n v="112"/>
    <n v="42.98"/>
    <x v="1"/>
    <s v="USD"/>
    <n v="1357106400"/>
    <n v="1359698400"/>
    <b v="0"/>
    <b v="0"/>
    <x v="3"/>
    <x v="3"/>
    <x v="3"/>
  </r>
  <r>
    <n v="997"/>
    <x v="971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x v="3"/>
    <x v="3"/>
    <x v="3"/>
  </r>
  <r>
    <n v="998"/>
    <x v="972"/>
    <s v="Polarized composite customer loyalty"/>
    <n v="66600"/>
    <n v="37823"/>
    <n v="57"/>
    <x v="0"/>
    <n v="374"/>
    <n v="101.13"/>
    <x v="1"/>
    <s v="USD"/>
    <n v="1265868000"/>
    <n v="1267077600"/>
    <b v="0"/>
    <b v="1"/>
    <x v="7"/>
    <x v="1"/>
    <x v="7"/>
  </r>
  <r>
    <n v="999"/>
    <x v="973"/>
    <s v="Expanded eco-centric policy"/>
    <n v="111100"/>
    <n v="62819"/>
    <n v="57"/>
    <x v="3"/>
    <n v="1122"/>
    <n v="55.99"/>
    <x v="1"/>
    <s v="USD"/>
    <n v="1467176400"/>
    <n v="1467781200"/>
    <b v="0"/>
    <b v="0"/>
    <x v="0"/>
    <x v="0"/>
    <x v="0"/>
  </r>
  <r>
    <m/>
    <x v="974"/>
    <m/>
    <m/>
    <m/>
    <m/>
    <x v="4"/>
    <m/>
    <m/>
    <x v="7"/>
    <m/>
    <m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7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8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9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1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2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3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4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5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6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2"/>
    <n v="135"/>
    <n v="45.1"/>
    <s v="US"/>
    <s v="USD"/>
    <n v="1536382800"/>
    <n v="1537074000"/>
    <x v="17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8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19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1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2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3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4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2"/>
    <n v="1480"/>
    <n v="35.01"/>
    <s v="US"/>
    <s v="USD"/>
    <n v="1533013200"/>
    <n v="1535346000"/>
    <x v="25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6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7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8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29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1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2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3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4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5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6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7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8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39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1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2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3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4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5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6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7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8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49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1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2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3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4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5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6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7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8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59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1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2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3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4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5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6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7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2"/>
    <n v="17"/>
    <n v="111.82"/>
    <s v="US"/>
    <s v="USD"/>
    <n v="1292738400"/>
    <n v="1295676000"/>
    <x v="68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69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1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2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3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4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5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6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7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8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79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1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2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3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4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5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6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7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8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89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1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2"/>
    <n v="610"/>
    <n v="108"/>
    <s v="US"/>
    <s v="USD"/>
    <n v="1350709200"/>
    <n v="1351054800"/>
    <x v="92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3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4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5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7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6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7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8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99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1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2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3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4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5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6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7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8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09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1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2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3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4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5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6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7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8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2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19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1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2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3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4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2"/>
    <n v="532"/>
    <n v="80.069999999999993"/>
    <s v="US"/>
    <s v="USD"/>
    <n v="1282885200"/>
    <n v="1284008400"/>
    <x v="125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2"/>
    <n v="55"/>
    <n v="86.47"/>
    <s v="AU"/>
    <s v="AUD"/>
    <n v="1422943200"/>
    <n v="1425103200"/>
    <x v="126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7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8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29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1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2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2"/>
    <n v="58"/>
    <n v="46.91"/>
    <s v="US"/>
    <s v="USD"/>
    <n v="1402117200"/>
    <n v="1403154000"/>
    <x v="133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4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5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6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7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8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6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39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1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2"/>
    <n v="51"/>
    <n v="29.76"/>
    <s v="US"/>
    <s v="USD"/>
    <n v="1320732000"/>
    <n v="1322460000"/>
    <x v="142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3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4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5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6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7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8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49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1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2"/>
    <n v="379"/>
    <n v="71.010000000000005"/>
    <s v="AU"/>
    <s v="AUD"/>
    <n v="1570251600"/>
    <n v="1572325200"/>
    <x v="152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3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4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5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6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7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8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59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1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2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3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4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5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6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7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8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69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1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2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3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4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5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6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7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8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79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1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2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3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4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2"/>
    <n v="441"/>
    <n v="102.05"/>
    <s v="US"/>
    <s v="USD"/>
    <n v="1457071200"/>
    <n v="1457071200"/>
    <x v="185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6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7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8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89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1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2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2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3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4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1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5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2"/>
    <n v="82"/>
    <n v="79.790000000000006"/>
    <s v="US"/>
    <s v="USD"/>
    <n v="1317531600"/>
    <n v="1317877200"/>
    <x v="196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7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8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199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2"/>
    <n v="57"/>
    <n v="61.33"/>
    <s v="US"/>
    <s v="USD"/>
    <n v="1267250400"/>
    <n v="1268028000"/>
    <x v="2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1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2"/>
    <d v="2017-12-03T06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3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4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5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6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7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08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09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1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2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3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4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5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6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7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18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19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1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1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2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2"/>
    <n v="67"/>
    <n v="82.43"/>
    <s v="US"/>
    <s v="USD"/>
    <n v="1369112400"/>
    <n v="1374123600"/>
    <x v="223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4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5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6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7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28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29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1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3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2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3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4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5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6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7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38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39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6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1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2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3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4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5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6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7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48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49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5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1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2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3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4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5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6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7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58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2"/>
    <n v="1890"/>
    <n v="25.01"/>
    <s v="US"/>
    <s v="USD"/>
    <n v="1291269600"/>
    <n v="1291442400"/>
    <x v="259"/>
    <d v="2010-12-04T06:00:00"/>
    <b v="0"/>
    <b v="0"/>
    <s v="games/video games"/>
    <x v="6"/>
    <s v="video game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1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2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3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4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5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6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67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68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69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2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1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2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2"/>
    <n v="184"/>
    <n v="106.29"/>
    <s v="US"/>
    <s v="USD"/>
    <n v="1479880800"/>
    <n v="1480485600"/>
    <x v="273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4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5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6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77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78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79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2"/>
    <n v="32"/>
    <n v="33.28"/>
    <s v="IT"/>
    <s v="EUR"/>
    <n v="1286254800"/>
    <n v="1287032400"/>
    <x v="28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1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2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3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4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5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6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87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88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89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1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2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3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4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5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2"/>
    <n v="75"/>
    <n v="41.16"/>
    <s v="US"/>
    <s v="USD"/>
    <n v="1316581200"/>
    <n v="1318309200"/>
    <x v="296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297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5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2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298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7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299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1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2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2"/>
    <n v="64"/>
    <n v="50.8"/>
    <s v="US"/>
    <s v="USD"/>
    <n v="1281589200"/>
    <n v="1283662800"/>
    <x v="303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4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5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6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07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08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8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09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1"/>
    <d v="2018-12-11T06:00:00"/>
    <b v="0"/>
    <b v="0"/>
    <s v="music/rock"/>
    <x v="1"/>
    <s v="rock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2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3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4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5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1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16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17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18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19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2"/>
    <n v="1297"/>
    <n v="84.02"/>
    <s v="CA"/>
    <s v="CAD"/>
    <n v="1501650000"/>
    <n v="1502859600"/>
    <x v="32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1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2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3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4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5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26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27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28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29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3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1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2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3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4"/>
    <d v="2013-09-10T05:00:00"/>
    <b v="0"/>
    <b v="0"/>
    <s v="film &amp; video/documentary"/>
    <x v="4"/>
    <s v="documentary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35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36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37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38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39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4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1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2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3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4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45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46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47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48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49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1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2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3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4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1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55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56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57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58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59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08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1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2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3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2"/>
    <n v="145"/>
    <n v="89.23"/>
    <s v="CH"/>
    <s v="CHF"/>
    <n v="1325656800"/>
    <n v="1325829600"/>
    <x v="364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65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66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4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67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68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69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1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2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3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4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75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76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77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4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78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79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1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2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3"/>
    <d v="2017-04-22T05:00:00"/>
    <b v="0"/>
    <b v="0"/>
    <s v="music/rock"/>
    <x v="1"/>
    <s v="rock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4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85"/>
    <d v="2014-01-13T06:00:00"/>
    <b v="0"/>
    <b v="0"/>
    <s v="publishing/fiction"/>
    <x v="5"/>
    <s v="fic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86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87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88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89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1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2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3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394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5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395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396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397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398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399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2"/>
    <n v="2138"/>
    <n v="81.010000000000005"/>
    <s v="US"/>
    <s v="USD"/>
    <n v="1392012000"/>
    <n v="1394427600"/>
    <x v="4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1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2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3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04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2"/>
    <n v="10"/>
    <n v="90.3"/>
    <s v="CA"/>
    <s v="CAD"/>
    <n v="1480572000"/>
    <n v="1481781600"/>
    <x v="405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06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07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08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09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1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2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3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2"/>
    <n v="90"/>
    <n v="35.909999999999997"/>
    <s v="US"/>
    <s v="USD"/>
    <n v="1285822800"/>
    <n v="1287464400"/>
    <x v="414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15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16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17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2"/>
    <n v="439"/>
    <n v="86"/>
    <s v="GB"/>
    <s v="GBP"/>
    <n v="1513663200"/>
    <n v="1515045600"/>
    <x v="418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19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1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2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3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05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24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25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26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27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28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29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43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1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2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3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4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35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36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37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38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439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1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2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3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4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37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5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46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47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48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49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1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2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3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4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5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56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57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58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59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2"/>
    <n v="595"/>
    <n v="77.03"/>
    <s v="US"/>
    <s v="USD"/>
    <n v="1275886800"/>
    <n v="1278910800"/>
    <x v="46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1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2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3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4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5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66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67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68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69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1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38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1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2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1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3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4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5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76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2"/>
    <n v="35"/>
    <n v="93.14"/>
    <s v="US"/>
    <s v="USD"/>
    <n v="1284008400"/>
    <n v="1284181200"/>
    <x v="179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2"/>
    <n v="528"/>
    <n v="58.95"/>
    <s v="CH"/>
    <s v="CHF"/>
    <n v="1386309600"/>
    <n v="1386741600"/>
    <x v="477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78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3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79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1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2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3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4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5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86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09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87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88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89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0"/>
    <d v="2010-09-14T05:00:00"/>
    <b v="0"/>
    <b v="1"/>
    <s v="publishing/fiction"/>
    <x v="5"/>
    <s v="fiction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1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2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3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4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495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496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497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498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499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1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2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3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4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05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06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07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08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2"/>
    <n v="1"/>
    <n v="4"/>
    <s v="CH"/>
    <s v="CHF"/>
    <n v="1330495200"/>
    <n v="1332306000"/>
    <x v="509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1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2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3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4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15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16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17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18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19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7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1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2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3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17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4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25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26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27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2"/>
    <n v="94"/>
    <n v="52.09"/>
    <s v="US"/>
    <s v="USD"/>
    <n v="1443416400"/>
    <n v="1444798800"/>
    <x v="528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3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29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2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2"/>
    <n v="37"/>
    <n v="41.78"/>
    <s v="US"/>
    <s v="USD"/>
    <n v="1299823200"/>
    <n v="1302066000"/>
    <x v="531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2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3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4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35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36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37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38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39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4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1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1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2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3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4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45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46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47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58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48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49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3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1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1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2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6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3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4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55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56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2"/>
    <n v="15"/>
    <n v="75.73"/>
    <s v="US"/>
    <s v="USD"/>
    <n v="1374728400"/>
    <n v="1375765200"/>
    <x v="557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58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59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1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2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3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4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65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66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67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68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69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06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1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2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3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4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2"/>
    <n v="87"/>
    <n v="68.66"/>
    <s v="US"/>
    <s v="USD"/>
    <n v="1556686800"/>
    <n v="1557637200"/>
    <x v="575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76"/>
    <d v="2019-03-30T05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2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2"/>
    <n v="1658"/>
    <n v="55.99"/>
    <s v="US"/>
    <s v="USD"/>
    <n v="1490418000"/>
    <n v="1491627600"/>
    <x v="577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78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79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1"/>
    <d v="2010-08-08T05:00:00"/>
    <b v="0"/>
    <b v="1"/>
    <s v="theater/plays"/>
    <x v="3"/>
    <s v="plays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2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83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84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85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86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87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88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89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2"/>
    <n v="723"/>
    <n v="85.99"/>
    <s v="US"/>
    <s v="USD"/>
    <n v="1499317200"/>
    <n v="1500872400"/>
    <x v="59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1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2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593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594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595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1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596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597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598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2"/>
    <n v="390"/>
    <n v="81.010000000000005"/>
    <s v="US"/>
    <s v="USD"/>
    <n v="1440910800"/>
    <n v="1442898000"/>
    <x v="599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4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1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2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03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36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04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2"/>
    <n v="25"/>
    <n v="79.400000000000006"/>
    <s v="US"/>
    <s v="USD"/>
    <n v="1377838800"/>
    <n v="1378357200"/>
    <x v="605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06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07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08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89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09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1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2"/>
    <n v="1218"/>
    <n v="47"/>
    <s v="US"/>
    <s v="USD"/>
    <n v="1313730000"/>
    <n v="1317790800"/>
    <x v="612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13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14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15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2"/>
    <n v="215"/>
    <n v="83.16"/>
    <s v="US"/>
    <s v="USD"/>
    <n v="1547877600"/>
    <n v="1548050400"/>
    <x v="34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16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17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18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19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1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2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23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24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25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26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27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28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29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1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2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33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34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35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28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6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36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37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38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39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19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8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1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4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2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6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66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43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44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45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46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47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48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2"/>
    <n v="38"/>
    <n v="84.92"/>
    <s v="DK"/>
    <s v="DKK"/>
    <n v="1519192800"/>
    <n v="1520402400"/>
    <x v="649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2"/>
    <n v="60"/>
    <n v="90.48"/>
    <s v="US"/>
    <s v="USD"/>
    <n v="1522818000"/>
    <n v="1523336400"/>
    <x v="65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2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1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2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53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2"/>
    <n v="524"/>
    <n v="92.04"/>
    <s v="US"/>
    <s v="USD"/>
    <n v="1287982800"/>
    <n v="1288501200"/>
    <x v="654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55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56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57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2"/>
    <n v="219"/>
    <n v="32.97"/>
    <s v="US"/>
    <s v="USD"/>
    <n v="1500786000"/>
    <n v="1500872400"/>
    <x v="658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59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2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1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2"/>
    <n v="29"/>
    <n v="87.34"/>
    <s v="US"/>
    <s v="USD"/>
    <n v="1424412000"/>
    <n v="1424757600"/>
    <x v="662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63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64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65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66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67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68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69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37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1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2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2"/>
    <n v="614"/>
    <n v="110.97"/>
    <s v="US"/>
    <s v="USD"/>
    <n v="1267423200"/>
    <n v="1269579600"/>
    <x v="673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74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75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76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2"/>
    <n v="114"/>
    <n v="47.04"/>
    <s v="US"/>
    <s v="USD"/>
    <n v="1280984400"/>
    <n v="1282539600"/>
    <x v="677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67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78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598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79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1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2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83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84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85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86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87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88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2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89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19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1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2"/>
    <n v="26"/>
    <n v="106.5"/>
    <s v="US"/>
    <s v="USD"/>
    <n v="1548482400"/>
    <n v="1550815200"/>
    <x v="692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693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694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695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696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697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25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698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699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2"/>
    <n v="56"/>
    <n v="78.819999999999993"/>
    <s v="CH"/>
    <s v="CHF"/>
    <n v="1288501200"/>
    <n v="1292911200"/>
    <x v="701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2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03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04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6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23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05"/>
    <d v="2011-05-30T05:00:00"/>
    <b v="0"/>
    <b v="0"/>
    <s v="music/rock"/>
    <x v="1"/>
    <s v="rock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06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2"/>
    <n v="1113"/>
    <n v="51.01"/>
    <s v="US"/>
    <s v="USD"/>
    <n v="1266127200"/>
    <n v="1266645600"/>
    <x v="707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08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09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4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1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2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13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14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15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8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16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697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17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18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53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19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1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2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23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24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7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25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26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27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28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29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1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1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2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06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33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4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34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35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1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36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37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38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39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57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1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2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36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43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44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45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46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47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48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2"/>
    <n v="94"/>
    <n v="93.05"/>
    <s v="US"/>
    <s v="USD"/>
    <n v="1327212000"/>
    <n v="1327471200"/>
    <x v="749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1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2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53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54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55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56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57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58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59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1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2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63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64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65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66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67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68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69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2"/>
    <n v="898"/>
    <n v="88.02"/>
    <s v="US"/>
    <s v="USD"/>
    <n v="1304830800"/>
    <n v="1304917200"/>
    <x v="77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1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2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73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1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67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74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75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76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77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78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79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1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26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2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83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84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85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86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87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88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89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1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2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793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794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795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796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797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798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799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15"/>
    <d v="2016-03-12T06:00:00"/>
    <b v="0"/>
    <b v="0"/>
    <s v="technology/web"/>
    <x v="2"/>
    <s v="web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7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8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1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2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79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2"/>
    <n v="296"/>
    <n v="102.08"/>
    <s v="US"/>
    <s v="USD"/>
    <n v="1421906400"/>
    <n v="1421992800"/>
    <x v="803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04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05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06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07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79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08"/>
    <d v="2014-12-27T06:00:00"/>
    <b v="0"/>
    <b v="0"/>
    <s v="photography/photography books"/>
    <x v="7"/>
    <s v="photography book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09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1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2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2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12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13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14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15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16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17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18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19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1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22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23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2"/>
    <n v="976"/>
    <n v="86.98"/>
    <s v="US"/>
    <s v="USD"/>
    <n v="1448517600"/>
    <n v="1449295200"/>
    <x v="824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25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26"/>
    <d v="2011-05-24T05:00:00"/>
    <b v="0"/>
    <b v="1"/>
    <s v="games/video games"/>
    <x v="6"/>
    <s v="video games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27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28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7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29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31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2"/>
    <n v="160"/>
    <n v="36.99"/>
    <s v="US"/>
    <s v="USD"/>
    <n v="1418364000"/>
    <n v="1419228000"/>
    <x v="832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33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34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35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2"/>
    <n v="2266"/>
    <n v="45.01"/>
    <s v="US"/>
    <s v="USD"/>
    <n v="1470718800"/>
    <n v="1471928400"/>
    <x v="836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37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09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38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39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73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39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41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42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43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44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45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6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46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6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39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47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48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49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51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69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52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53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54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55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2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56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57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58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59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4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77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1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55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34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6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61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62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2"/>
    <n v="75"/>
    <n v="101.44"/>
    <s v="IT"/>
    <s v="EUR"/>
    <n v="1450936800"/>
    <n v="1452405600"/>
    <x v="863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64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65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66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2"/>
    <n v="139"/>
    <n v="33.119999999999997"/>
    <s v="IT"/>
    <s v="EUR"/>
    <n v="1390197600"/>
    <n v="1390629600"/>
    <x v="867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68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2"/>
    <n v="1122"/>
    <n v="55.99"/>
    <s v="US"/>
    <s v="USD"/>
    <n v="1467176400"/>
    <n v="1467781200"/>
    <x v="869"/>
    <d v="2016-07-06T05:00:00"/>
    <b v="0"/>
    <b v="0"/>
    <s v="food/food trucks"/>
    <x v="0"/>
    <s v="food trucks"/>
  </r>
  <r>
    <m/>
    <m/>
    <m/>
    <m/>
    <m/>
    <m/>
    <x v="3"/>
    <m/>
    <m/>
    <m/>
    <m/>
    <m/>
    <m/>
    <x v="870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7DA2C-7D83-4C48-801D-3488B9D6A176}" name="PivotTable2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D3D28-AE62-864F-B4CC-B7A12AD54505}" name="PivotTable3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B288F-F668-2745-B82F-71DA6931CF5F}" name="PivotTable22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25F5-AEE6-7642-B2ED-FF0FAC46B27C}">
  <dimension ref="A1:F14"/>
  <sheetViews>
    <sheetView workbookViewId="0">
      <selection activeCell="N22" sqref="N22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4" t="s">
        <v>6</v>
      </c>
      <c r="B1" t="s">
        <v>2047</v>
      </c>
    </row>
    <row r="3" spans="1:6" x14ac:dyDescent="0.2">
      <c r="A3" s="4" t="s">
        <v>2046</v>
      </c>
      <c r="B3" s="4" t="s">
        <v>2034</v>
      </c>
    </row>
    <row r="4" spans="1:6" x14ac:dyDescent="0.2">
      <c r="A4" s="4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5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2040</v>
      </c>
      <c r="E8">
        <v>4</v>
      </c>
      <c r="F8">
        <v>4</v>
      </c>
    </row>
    <row r="9" spans="1:6" x14ac:dyDescent="0.2">
      <c r="A9" s="5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98E6-10F4-114E-9109-431D4F205BD1}">
  <dimension ref="A1:F30"/>
  <sheetViews>
    <sheetView workbookViewId="0">
      <selection activeCell="A5" sqref="A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4" t="s">
        <v>6</v>
      </c>
      <c r="B1" t="s">
        <v>2033</v>
      </c>
    </row>
    <row r="2" spans="1:6" x14ac:dyDescent="0.2">
      <c r="A2" s="4" t="s">
        <v>2031</v>
      </c>
      <c r="B2" t="s">
        <v>2033</v>
      </c>
    </row>
    <row r="4" spans="1:6" x14ac:dyDescent="0.2">
      <c r="A4" s="4" t="s">
        <v>2046</v>
      </c>
      <c r="B4" s="4" t="s">
        <v>2034</v>
      </c>
    </row>
    <row r="5" spans="1:6" x14ac:dyDescent="0.2">
      <c r="A5" s="4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5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2049</v>
      </c>
      <c r="E7">
        <v>4</v>
      </c>
      <c r="F7">
        <v>4</v>
      </c>
    </row>
    <row r="8" spans="1:6" x14ac:dyDescent="0.2">
      <c r="A8" s="5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2052</v>
      </c>
      <c r="C10">
        <v>8</v>
      </c>
      <c r="E10">
        <v>10</v>
      </c>
      <c r="F10">
        <v>18</v>
      </c>
    </row>
    <row r="11" spans="1:6" x14ac:dyDescent="0.2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2057</v>
      </c>
      <c r="C15">
        <v>3</v>
      </c>
      <c r="E15">
        <v>4</v>
      </c>
      <c r="F15">
        <v>7</v>
      </c>
    </row>
    <row r="16" spans="1:6" x14ac:dyDescent="0.2">
      <c r="A16" s="5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2062</v>
      </c>
      <c r="C20">
        <v>4</v>
      </c>
      <c r="E20">
        <v>4</v>
      </c>
      <c r="F20">
        <v>8</v>
      </c>
    </row>
    <row r="21" spans="1:6" x14ac:dyDescent="0.2">
      <c r="A21" s="5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2064</v>
      </c>
      <c r="C22">
        <v>9</v>
      </c>
      <c r="E22">
        <v>5</v>
      </c>
      <c r="F22">
        <v>14</v>
      </c>
    </row>
    <row r="23" spans="1:6" x14ac:dyDescent="0.2">
      <c r="A23" s="5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2067</v>
      </c>
      <c r="C25">
        <v>7</v>
      </c>
      <c r="E25">
        <v>14</v>
      </c>
      <c r="F25">
        <v>21</v>
      </c>
    </row>
    <row r="26" spans="1:6" x14ac:dyDescent="0.2">
      <c r="A26" s="5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2071</v>
      </c>
      <c r="E29">
        <v>3</v>
      </c>
      <c r="F29">
        <v>3</v>
      </c>
    </row>
    <row r="30" spans="1:6" x14ac:dyDescent="0.2">
      <c r="A30" s="5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75" zoomScaleNormal="53" workbookViewId="0">
      <selection activeCell="I2" sqref="I2"/>
    </sheetView>
  </sheetViews>
  <sheetFormatPr baseColWidth="10" defaultRowHeight="16" x14ac:dyDescent="0.2"/>
  <cols>
    <col min="1" max="1" width="11" customWidth="1"/>
    <col min="2" max="2" width="30.6640625" bestFit="1" customWidth="1"/>
    <col min="3" max="3" width="33.5" style="3" customWidth="1"/>
    <col min="5" max="5" width="11" customWidth="1"/>
    <col min="6" max="6" width="16.6640625" bestFit="1" customWidth="1"/>
    <col min="7" max="7" width="10.6640625" customWidth="1"/>
    <col min="8" max="8" width="13" bestFit="1" customWidth="1"/>
    <col min="9" max="9" width="13" customWidth="1"/>
    <col min="12" max="12" width="16" customWidth="1"/>
    <col min="13" max="13" width="15.1640625" customWidth="1"/>
    <col min="14" max="14" width="21" bestFit="1" customWidth="1"/>
    <col min="15" max="15" width="19.83203125" bestFit="1" customWidth="1"/>
    <col min="18" max="18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6">
        <v>42336.25</v>
      </c>
      <c r="O2" s="6"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v>41870.208333333336</v>
      </c>
      <c r="O3" s="6">
        <v>41872.208333333336</v>
      </c>
      <c r="P3" t="b">
        <v>0</v>
      </c>
      <c r="Q3" t="b">
        <v>1</v>
      </c>
      <c r="R3" t="s">
        <v>23</v>
      </c>
      <c r="S3" t="str">
        <f t="shared" ref="S3:S66" si="2">LEFT(R3,SEARCH("/",R3)-1)</f>
        <v>music</v>
      </c>
      <c r="T3" t="str">
        <f t="shared" ref="T3:T66" si="3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v>41595.25</v>
      </c>
      <c r="O4" s="6"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v>43688.208333333328</v>
      </c>
      <c r="O5" s="6"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v>43485.25</v>
      </c>
      <c r="O6" s="6"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v>41149.208333333336</v>
      </c>
      <c r="O7" s="6"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v>42991.208333333328</v>
      </c>
      <c r="O8" s="6"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v>42229.208333333328</v>
      </c>
      <c r="O9" s="6"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v>40399.208333333336</v>
      </c>
      <c r="O10" s="6"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v>41536.208333333336</v>
      </c>
      <c r="O11" s="6"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v>40404.208333333336</v>
      </c>
      <c r="O12" s="6"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v>40442.208333333336</v>
      </c>
      <c r="O13" s="6"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v>43760.208333333328</v>
      </c>
      <c r="O14" s="6"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v>42532.208333333328</v>
      </c>
      <c r="O15" s="6"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v>40974.25</v>
      </c>
      <c r="O16" s="6"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v>43809.25</v>
      </c>
      <c r="O17" s="6"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v>41661.25</v>
      </c>
      <c r="O18" s="6"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v>40555.25</v>
      </c>
      <c r="O19" s="6"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v>43351.208333333328</v>
      </c>
      <c r="O20" s="6"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v>43528.25</v>
      </c>
      <c r="O21" s="6"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v>41848.208333333336</v>
      </c>
      <c r="O22" s="6"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v>40770.208333333336</v>
      </c>
      <c r="O23" s="6"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v>43193.208333333328</v>
      </c>
      <c r="O24" s="6"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v>43510.25</v>
      </c>
      <c r="O25" s="6"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v>41811.208333333336</v>
      </c>
      <c r="O26" s="6"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v>40681.208333333336</v>
      </c>
      <c r="O27" s="6"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v>43312.208333333328</v>
      </c>
      <c r="O28" s="6"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v>42280.208333333328</v>
      </c>
      <c r="O29" s="6"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v>40218.25</v>
      </c>
      <c r="O30" s="6"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v>43301.208333333328</v>
      </c>
      <c r="O31" s="6"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v>43609.208333333328</v>
      </c>
      <c r="O32" s="6"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v>42374.25</v>
      </c>
      <c r="O33" s="6"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v>43110.25</v>
      </c>
      <c r="O34" s="6"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v>41917.208333333336</v>
      </c>
      <c r="O35" s="6"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v>42817.208333333328</v>
      </c>
      <c r="O36" s="6"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v>43484.25</v>
      </c>
      <c r="O37" s="6"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v>40600.25</v>
      </c>
      <c r="O38" s="6"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v>43744.208333333328</v>
      </c>
      <c r="O39" s="6"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v>40469.208333333336</v>
      </c>
      <c r="O40" s="6"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v>41330.25</v>
      </c>
      <c r="O41" s="6"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v>40334.208333333336</v>
      </c>
      <c r="O42" s="6"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v>41156.208333333336</v>
      </c>
      <c r="O43" s="6"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v>40728.208333333336</v>
      </c>
      <c r="O44" s="6"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v>41844.208333333336</v>
      </c>
      <c r="O45" s="6"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v>43541.208333333328</v>
      </c>
      <c r="O46" s="6"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v>42676.208333333328</v>
      </c>
      <c r="O47" s="6"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v>40367.208333333336</v>
      </c>
      <c r="O48" s="6"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v>41727.208333333336</v>
      </c>
      <c r="O49" s="6"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v>42180.208333333328</v>
      </c>
      <c r="O50" s="6"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v>43758.208333333328</v>
      </c>
      <c r="O51" s="6"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v>41487.208333333336</v>
      </c>
      <c r="O52" s="6"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v>40995.208333333336</v>
      </c>
      <c r="O53" s="6"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v>40436.208333333336</v>
      </c>
      <c r="O54" s="6"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v>41779.208333333336</v>
      </c>
      <c r="O55" s="6"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v>43170.25</v>
      </c>
      <c r="O56" s="6"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v>43311.208333333328</v>
      </c>
      <c r="O57" s="6"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v>42014.25</v>
      </c>
      <c r="O58" s="6"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v>42979.208333333328</v>
      </c>
      <c r="O59" s="6"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v>42268.208333333328</v>
      </c>
      <c r="O60" s="6"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v>42898.208333333328</v>
      </c>
      <c r="O61" s="6"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v>41107.208333333336</v>
      </c>
      <c r="O62" s="6"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v>40595.25</v>
      </c>
      <c r="O63" s="6"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v>42160.208333333328</v>
      </c>
      <c r="O64" s="6"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v>42853.208333333328</v>
      </c>
      <c r="O65" s="6"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v>43283.208333333328</v>
      </c>
      <c r="O66" s="6"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ROUND((E67/D67)*100,0)</f>
        <v>236</v>
      </c>
      <c r="G67" t="s">
        <v>20</v>
      </c>
      <c r="H67">
        <v>236</v>
      </c>
      <c r="I67">
        <f t="shared" ref="I67:I130" si="5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v>40570.25</v>
      </c>
      <c r="O67" s="6">
        <v>40577.25</v>
      </c>
      <c r="P67" t="b">
        <v>0</v>
      </c>
      <c r="Q67" t="b">
        <v>0</v>
      </c>
      <c r="R67" t="s">
        <v>33</v>
      </c>
      <c r="S67" t="str">
        <f t="shared" ref="S67:S130" si="6">LEFT(R67,SEARCH("/",R67)-1)</f>
        <v>theater</v>
      </c>
      <c r="T67" t="str">
        <f t="shared" ref="T67:T130" si="7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v>42102.208333333328</v>
      </c>
      <c r="O68" s="6">
        <v>42107.208333333328</v>
      </c>
      <c r="P68" t="b">
        <v>0</v>
      </c>
      <c r="Q68" t="b">
        <v>1</v>
      </c>
      <c r="R68" t="s">
        <v>33</v>
      </c>
      <c r="S68" t="str">
        <f t="shared" si="6"/>
        <v>theater</v>
      </c>
      <c r="T68" t="str">
        <f t="shared" si="7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v>40203.25</v>
      </c>
      <c r="O69" s="6">
        <v>40208.25</v>
      </c>
      <c r="P69" t="b">
        <v>0</v>
      </c>
      <c r="Q69" t="b">
        <v>1</v>
      </c>
      <c r="R69" t="s">
        <v>65</v>
      </c>
      <c r="S69" t="str">
        <f t="shared" si="6"/>
        <v>technology</v>
      </c>
      <c r="T69" t="str">
        <f t="shared" si="7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v>42943.208333333328</v>
      </c>
      <c r="O70" s="6">
        <v>42990.208333333328</v>
      </c>
      <c r="P70" t="b">
        <v>0</v>
      </c>
      <c r="Q70" t="b">
        <v>1</v>
      </c>
      <c r="R70" t="s">
        <v>33</v>
      </c>
      <c r="S70" t="str">
        <f t="shared" si="6"/>
        <v>theater</v>
      </c>
      <c r="T70" t="str">
        <f t="shared" si="7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v>40531.25</v>
      </c>
      <c r="O71" s="6">
        <v>40565.25</v>
      </c>
      <c r="P71" t="b">
        <v>0</v>
      </c>
      <c r="Q71" t="b">
        <v>0</v>
      </c>
      <c r="R71" t="s">
        <v>33</v>
      </c>
      <c r="S71" t="str">
        <f t="shared" si="6"/>
        <v>theater</v>
      </c>
      <c r="T71" t="str">
        <f t="shared" si="7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v>40484.208333333336</v>
      </c>
      <c r="O72" s="6">
        <v>40533.25</v>
      </c>
      <c r="P72" t="b">
        <v>0</v>
      </c>
      <c r="Q72" t="b">
        <v>1</v>
      </c>
      <c r="R72" t="s">
        <v>33</v>
      </c>
      <c r="S72" t="str">
        <f t="shared" si="6"/>
        <v>theater</v>
      </c>
      <c r="T72" t="str">
        <f t="shared" si="7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v>43799.25</v>
      </c>
      <c r="O73" s="6">
        <v>43803.25</v>
      </c>
      <c r="P73" t="b">
        <v>0</v>
      </c>
      <c r="Q73" t="b">
        <v>0</v>
      </c>
      <c r="R73" t="s">
        <v>33</v>
      </c>
      <c r="S73" t="str">
        <f t="shared" si="6"/>
        <v>theater</v>
      </c>
      <c r="T73" t="str">
        <f t="shared" si="7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v>42186.208333333328</v>
      </c>
      <c r="O74" s="6">
        <v>42222.208333333328</v>
      </c>
      <c r="P74" t="b">
        <v>0</v>
      </c>
      <c r="Q74" t="b">
        <v>0</v>
      </c>
      <c r="R74" t="s">
        <v>71</v>
      </c>
      <c r="S74" t="str">
        <f t="shared" si="6"/>
        <v>film &amp; video</v>
      </c>
      <c r="T74" t="str">
        <f t="shared" si="7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v>42701.25</v>
      </c>
      <c r="O75" s="6">
        <v>42704.25</v>
      </c>
      <c r="P75" t="b">
        <v>0</v>
      </c>
      <c r="Q75" t="b">
        <v>0</v>
      </c>
      <c r="R75" t="s">
        <v>159</v>
      </c>
      <c r="S75" t="str">
        <f t="shared" si="6"/>
        <v>music</v>
      </c>
      <c r="T75" t="str">
        <f t="shared" si="7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v>42456.208333333328</v>
      </c>
      <c r="O76" s="6">
        <v>42457.208333333328</v>
      </c>
      <c r="P76" t="b">
        <v>0</v>
      </c>
      <c r="Q76" t="b">
        <v>0</v>
      </c>
      <c r="R76" t="s">
        <v>148</v>
      </c>
      <c r="S76" t="str">
        <f t="shared" si="6"/>
        <v>music</v>
      </c>
      <c r="T76" t="str">
        <f t="shared" si="7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v>43296.208333333328</v>
      </c>
      <c r="O77" s="6">
        <v>43304.208333333328</v>
      </c>
      <c r="P77" t="b">
        <v>0</v>
      </c>
      <c r="Q77" t="b">
        <v>0</v>
      </c>
      <c r="R77" t="s">
        <v>122</v>
      </c>
      <c r="S77" t="str">
        <f t="shared" si="6"/>
        <v>photography</v>
      </c>
      <c r="T77" t="str">
        <f t="shared" si="7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v>42027.25</v>
      </c>
      <c r="O78" s="6">
        <v>42076.208333333328</v>
      </c>
      <c r="P78" t="b">
        <v>1</v>
      </c>
      <c r="Q78" t="b">
        <v>1</v>
      </c>
      <c r="R78" t="s">
        <v>33</v>
      </c>
      <c r="S78" t="str">
        <f t="shared" si="6"/>
        <v>theater</v>
      </c>
      <c r="T78" t="str">
        <f t="shared" si="7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v>40448.208333333336</v>
      </c>
      <c r="O79" s="6">
        <v>40462.208333333336</v>
      </c>
      <c r="P79" t="b">
        <v>0</v>
      </c>
      <c r="Q79" t="b">
        <v>1</v>
      </c>
      <c r="R79" t="s">
        <v>71</v>
      </c>
      <c r="S79" t="str">
        <f t="shared" si="6"/>
        <v>film &amp; video</v>
      </c>
      <c r="T79" t="str">
        <f t="shared" si="7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v>43206.208333333328</v>
      </c>
      <c r="O80" s="6">
        <v>43207.208333333328</v>
      </c>
      <c r="P80" t="b">
        <v>0</v>
      </c>
      <c r="Q80" t="b">
        <v>0</v>
      </c>
      <c r="R80" t="s">
        <v>206</v>
      </c>
      <c r="S80" t="str">
        <f t="shared" si="6"/>
        <v>publishing</v>
      </c>
      <c r="T80" t="str">
        <f t="shared" si="7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v>43267.208333333328</v>
      </c>
      <c r="O81" s="6">
        <v>43272.208333333328</v>
      </c>
      <c r="P81" t="b">
        <v>0</v>
      </c>
      <c r="Q81" t="b">
        <v>0</v>
      </c>
      <c r="R81" t="s">
        <v>33</v>
      </c>
      <c r="S81" t="str">
        <f t="shared" si="6"/>
        <v>theater</v>
      </c>
      <c r="T81" t="str">
        <f t="shared" si="7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v>42976.208333333328</v>
      </c>
      <c r="O82" s="6">
        <v>43006.208333333328</v>
      </c>
      <c r="P82" t="b">
        <v>0</v>
      </c>
      <c r="Q82" t="b">
        <v>0</v>
      </c>
      <c r="R82" t="s">
        <v>89</v>
      </c>
      <c r="S82" t="str">
        <f t="shared" si="6"/>
        <v>games</v>
      </c>
      <c r="T82" t="str">
        <f t="shared" si="7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v>43062.25</v>
      </c>
      <c r="O83" s="6">
        <v>43087.25</v>
      </c>
      <c r="P83" t="b">
        <v>0</v>
      </c>
      <c r="Q83" t="b">
        <v>0</v>
      </c>
      <c r="R83" t="s">
        <v>23</v>
      </c>
      <c r="S83" t="str">
        <f t="shared" si="6"/>
        <v>music</v>
      </c>
      <c r="T83" t="str">
        <f t="shared" si="7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v>43482.25</v>
      </c>
      <c r="O84" s="6">
        <v>43489.25</v>
      </c>
      <c r="P84" t="b">
        <v>0</v>
      </c>
      <c r="Q84" t="b">
        <v>1</v>
      </c>
      <c r="R84" t="s">
        <v>89</v>
      </c>
      <c r="S84" t="str">
        <f t="shared" si="6"/>
        <v>games</v>
      </c>
      <c r="T84" t="str">
        <f t="shared" si="7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v>42579.208333333328</v>
      </c>
      <c r="O85" s="6">
        <v>42601.208333333328</v>
      </c>
      <c r="P85" t="b">
        <v>0</v>
      </c>
      <c r="Q85" t="b">
        <v>0</v>
      </c>
      <c r="R85" t="s">
        <v>50</v>
      </c>
      <c r="S85" t="str">
        <f t="shared" si="6"/>
        <v>music</v>
      </c>
      <c r="T85" t="str">
        <f t="shared" si="7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v>41118.208333333336</v>
      </c>
      <c r="O86" s="6">
        <v>41128.208333333336</v>
      </c>
      <c r="P86" t="b">
        <v>0</v>
      </c>
      <c r="Q86" t="b">
        <v>0</v>
      </c>
      <c r="R86" t="s">
        <v>65</v>
      </c>
      <c r="S86" t="str">
        <f t="shared" si="6"/>
        <v>technology</v>
      </c>
      <c r="T86" t="str">
        <f t="shared" si="7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v>40797.208333333336</v>
      </c>
      <c r="O87" s="6">
        <v>40805.208333333336</v>
      </c>
      <c r="P87" t="b">
        <v>0</v>
      </c>
      <c r="Q87" t="b">
        <v>0</v>
      </c>
      <c r="R87" t="s">
        <v>60</v>
      </c>
      <c r="S87" t="str">
        <f t="shared" si="6"/>
        <v>music</v>
      </c>
      <c r="T87" t="str">
        <f t="shared" si="7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v>42128.208333333328</v>
      </c>
      <c r="O88" s="6">
        <v>42141.208333333328</v>
      </c>
      <c r="P88" t="b">
        <v>1</v>
      </c>
      <c r="Q88" t="b">
        <v>0</v>
      </c>
      <c r="R88" t="s">
        <v>33</v>
      </c>
      <c r="S88" t="str">
        <f t="shared" si="6"/>
        <v>theater</v>
      </c>
      <c r="T88" t="str">
        <f t="shared" si="7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v>40610.25</v>
      </c>
      <c r="O89" s="6">
        <v>40621.208333333336</v>
      </c>
      <c r="P89" t="b">
        <v>0</v>
      </c>
      <c r="Q89" t="b">
        <v>1</v>
      </c>
      <c r="R89" t="s">
        <v>23</v>
      </c>
      <c r="S89" t="str">
        <f t="shared" si="6"/>
        <v>music</v>
      </c>
      <c r="T89" t="str">
        <f t="shared" si="7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v>42110.208333333328</v>
      </c>
      <c r="O90" s="6">
        <v>42132.208333333328</v>
      </c>
      <c r="P90" t="b">
        <v>0</v>
      </c>
      <c r="Q90" t="b">
        <v>0</v>
      </c>
      <c r="R90" t="s">
        <v>206</v>
      </c>
      <c r="S90" t="str">
        <f t="shared" si="6"/>
        <v>publishing</v>
      </c>
      <c r="T90" t="str">
        <f t="shared" si="7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v>40283.208333333336</v>
      </c>
      <c r="O91" s="6">
        <v>40285.208333333336</v>
      </c>
      <c r="P91" t="b">
        <v>0</v>
      </c>
      <c r="Q91" t="b">
        <v>0</v>
      </c>
      <c r="R91" t="s">
        <v>33</v>
      </c>
      <c r="S91" t="str">
        <f t="shared" si="6"/>
        <v>theater</v>
      </c>
      <c r="T91" t="str">
        <f t="shared" si="7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v>42425.25</v>
      </c>
      <c r="O92" s="6">
        <v>42425.25</v>
      </c>
      <c r="P92" t="b">
        <v>0</v>
      </c>
      <c r="Q92" t="b">
        <v>1</v>
      </c>
      <c r="R92" t="s">
        <v>33</v>
      </c>
      <c r="S92" t="str">
        <f t="shared" si="6"/>
        <v>theater</v>
      </c>
      <c r="T92" t="str">
        <f t="shared" si="7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v>42588.208333333328</v>
      </c>
      <c r="O93" s="6">
        <v>42616.208333333328</v>
      </c>
      <c r="P93" t="b">
        <v>0</v>
      </c>
      <c r="Q93" t="b">
        <v>0</v>
      </c>
      <c r="R93" t="s">
        <v>206</v>
      </c>
      <c r="S93" t="str">
        <f t="shared" si="6"/>
        <v>publishing</v>
      </c>
      <c r="T93" t="str">
        <f t="shared" si="7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v>40352.208333333336</v>
      </c>
      <c r="O94" s="6">
        <v>40353.208333333336</v>
      </c>
      <c r="P94" t="b">
        <v>0</v>
      </c>
      <c r="Q94" t="b">
        <v>1</v>
      </c>
      <c r="R94" t="s">
        <v>89</v>
      </c>
      <c r="S94" t="str">
        <f t="shared" si="6"/>
        <v>games</v>
      </c>
      <c r="T94" t="str">
        <f t="shared" si="7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v>41202.208333333336</v>
      </c>
      <c r="O95" s="6">
        <v>41206.208333333336</v>
      </c>
      <c r="P95" t="b">
        <v>0</v>
      </c>
      <c r="Q95" t="b">
        <v>1</v>
      </c>
      <c r="R95" t="s">
        <v>33</v>
      </c>
      <c r="S95" t="str">
        <f t="shared" si="6"/>
        <v>theater</v>
      </c>
      <c r="T95" t="str">
        <f t="shared" si="7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v>43562.208333333328</v>
      </c>
      <c r="O96" s="6">
        <v>43573.208333333328</v>
      </c>
      <c r="P96" t="b">
        <v>0</v>
      </c>
      <c r="Q96" t="b">
        <v>0</v>
      </c>
      <c r="R96" t="s">
        <v>28</v>
      </c>
      <c r="S96" t="str">
        <f t="shared" si="6"/>
        <v>technology</v>
      </c>
      <c r="T96" t="str">
        <f t="shared" si="7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v>43752.208333333328</v>
      </c>
      <c r="O97" s="6">
        <v>43759.208333333328</v>
      </c>
      <c r="P97" t="b">
        <v>0</v>
      </c>
      <c r="Q97" t="b">
        <v>0</v>
      </c>
      <c r="R97" t="s">
        <v>42</v>
      </c>
      <c r="S97" t="str">
        <f t="shared" si="6"/>
        <v>film &amp; video</v>
      </c>
      <c r="T97" t="str">
        <f t="shared" si="7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v>40612.25</v>
      </c>
      <c r="O98" s="6">
        <v>40625.208333333336</v>
      </c>
      <c r="P98" t="b">
        <v>0</v>
      </c>
      <c r="Q98" t="b">
        <v>0</v>
      </c>
      <c r="R98" t="s">
        <v>33</v>
      </c>
      <c r="S98" t="str">
        <f t="shared" si="6"/>
        <v>theater</v>
      </c>
      <c r="T98" t="str">
        <f t="shared" si="7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v>42180.208333333328</v>
      </c>
      <c r="O99" s="6">
        <v>42234.208333333328</v>
      </c>
      <c r="P99" t="b">
        <v>0</v>
      </c>
      <c r="Q99" t="b">
        <v>0</v>
      </c>
      <c r="R99" t="s">
        <v>17</v>
      </c>
      <c r="S99" t="str">
        <f t="shared" si="6"/>
        <v>food</v>
      </c>
      <c r="T99" t="str">
        <f t="shared" si="7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v>42212.208333333328</v>
      </c>
      <c r="O100" s="6">
        <v>42216.208333333328</v>
      </c>
      <c r="P100" t="b">
        <v>0</v>
      </c>
      <c r="Q100" t="b">
        <v>0</v>
      </c>
      <c r="R100" t="s">
        <v>89</v>
      </c>
      <c r="S100" t="str">
        <f t="shared" si="6"/>
        <v>games</v>
      </c>
      <c r="T100" t="str">
        <f t="shared" si="7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v>41968.25</v>
      </c>
      <c r="O101" s="6">
        <v>41997.25</v>
      </c>
      <c r="P101" t="b">
        <v>0</v>
      </c>
      <c r="Q101" t="b">
        <v>0</v>
      </c>
      <c r="R101" t="s">
        <v>33</v>
      </c>
      <c r="S101" t="str">
        <f t="shared" si="6"/>
        <v>theater</v>
      </c>
      <c r="T101" t="str">
        <f t="shared" si="7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v>40835.208333333336</v>
      </c>
      <c r="O102" s="6">
        <v>40853.208333333336</v>
      </c>
      <c r="P102" t="b">
        <v>0</v>
      </c>
      <c r="Q102" t="b">
        <v>0</v>
      </c>
      <c r="R102" t="s">
        <v>33</v>
      </c>
      <c r="S102" t="str">
        <f t="shared" si="6"/>
        <v>theater</v>
      </c>
      <c r="T102" t="str">
        <f t="shared" si="7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v>42056.25</v>
      </c>
      <c r="O103" s="6">
        <v>42063.25</v>
      </c>
      <c r="P103" t="b">
        <v>0</v>
      </c>
      <c r="Q103" t="b">
        <v>1</v>
      </c>
      <c r="R103" t="s">
        <v>50</v>
      </c>
      <c r="S103" t="str">
        <f t="shared" si="6"/>
        <v>music</v>
      </c>
      <c r="T103" t="str">
        <f t="shared" si="7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v>43234.208333333328</v>
      </c>
      <c r="O104" s="6">
        <v>43241.208333333328</v>
      </c>
      <c r="P104" t="b">
        <v>0</v>
      </c>
      <c r="Q104" t="b">
        <v>1</v>
      </c>
      <c r="R104" t="s">
        <v>65</v>
      </c>
      <c r="S104" t="str">
        <f t="shared" si="6"/>
        <v>technology</v>
      </c>
      <c r="T104" t="str">
        <f t="shared" si="7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v>40475.208333333336</v>
      </c>
      <c r="O105" s="6">
        <v>40484.208333333336</v>
      </c>
      <c r="P105" t="b">
        <v>0</v>
      </c>
      <c r="Q105" t="b">
        <v>0</v>
      </c>
      <c r="R105" t="s">
        <v>50</v>
      </c>
      <c r="S105" t="str">
        <f t="shared" si="6"/>
        <v>music</v>
      </c>
      <c r="T105" t="str">
        <f t="shared" si="7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v>42878.208333333328</v>
      </c>
      <c r="O106" s="6">
        <v>42879.208333333328</v>
      </c>
      <c r="P106" t="b">
        <v>0</v>
      </c>
      <c r="Q106" t="b">
        <v>0</v>
      </c>
      <c r="R106" t="s">
        <v>60</v>
      </c>
      <c r="S106" t="str">
        <f t="shared" si="6"/>
        <v>music</v>
      </c>
      <c r="T106" t="str">
        <f t="shared" si="7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v>41366.208333333336</v>
      </c>
      <c r="O107" s="6">
        <v>41384.208333333336</v>
      </c>
      <c r="P107" t="b">
        <v>0</v>
      </c>
      <c r="Q107" t="b">
        <v>0</v>
      </c>
      <c r="R107" t="s">
        <v>28</v>
      </c>
      <c r="S107" t="str">
        <f t="shared" si="6"/>
        <v>technology</v>
      </c>
      <c r="T107" t="str">
        <f t="shared" si="7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v>43716.208333333328</v>
      </c>
      <c r="O108" s="6">
        <v>43721.208333333328</v>
      </c>
      <c r="P108" t="b">
        <v>0</v>
      </c>
      <c r="Q108" t="b">
        <v>0</v>
      </c>
      <c r="R108" t="s">
        <v>33</v>
      </c>
      <c r="S108" t="str">
        <f t="shared" si="6"/>
        <v>theater</v>
      </c>
      <c r="T108" t="str">
        <f t="shared" si="7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v>43213.208333333328</v>
      </c>
      <c r="O109" s="6">
        <v>43230.208333333328</v>
      </c>
      <c r="P109" t="b">
        <v>0</v>
      </c>
      <c r="Q109" t="b">
        <v>1</v>
      </c>
      <c r="R109" t="s">
        <v>33</v>
      </c>
      <c r="S109" t="str">
        <f t="shared" si="6"/>
        <v>theater</v>
      </c>
      <c r="T109" t="str">
        <f t="shared" si="7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v>41005.208333333336</v>
      </c>
      <c r="O110" s="6">
        <v>41042.208333333336</v>
      </c>
      <c r="P110" t="b">
        <v>0</v>
      </c>
      <c r="Q110" t="b">
        <v>0</v>
      </c>
      <c r="R110" t="s">
        <v>42</v>
      </c>
      <c r="S110" t="str">
        <f t="shared" si="6"/>
        <v>film &amp; video</v>
      </c>
      <c r="T110" t="str">
        <f t="shared" si="7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v>41651.25</v>
      </c>
      <c r="O111" s="6">
        <v>41653.25</v>
      </c>
      <c r="P111" t="b">
        <v>0</v>
      </c>
      <c r="Q111" t="b">
        <v>0</v>
      </c>
      <c r="R111" t="s">
        <v>269</v>
      </c>
      <c r="S111" t="str">
        <f t="shared" si="6"/>
        <v>film &amp; video</v>
      </c>
      <c r="T111" t="str">
        <f t="shared" si="7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v>43354.208333333328</v>
      </c>
      <c r="O112" s="6">
        <v>43373.208333333328</v>
      </c>
      <c r="P112" t="b">
        <v>0</v>
      </c>
      <c r="Q112" t="b">
        <v>0</v>
      </c>
      <c r="R112" t="s">
        <v>17</v>
      </c>
      <c r="S112" t="str">
        <f t="shared" si="6"/>
        <v>food</v>
      </c>
      <c r="T112" t="str">
        <f t="shared" si="7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v>41174.208333333336</v>
      </c>
      <c r="O113" s="6">
        <v>41180.208333333336</v>
      </c>
      <c r="P113" t="b">
        <v>0</v>
      </c>
      <c r="Q113" t="b">
        <v>0</v>
      </c>
      <c r="R113" t="s">
        <v>133</v>
      </c>
      <c r="S113" t="str">
        <f t="shared" si="6"/>
        <v>publishing</v>
      </c>
      <c r="T113" t="str">
        <f t="shared" si="7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v>41875.208333333336</v>
      </c>
      <c r="O114" s="6">
        <v>41890.208333333336</v>
      </c>
      <c r="P114" t="b">
        <v>0</v>
      </c>
      <c r="Q114" t="b">
        <v>0</v>
      </c>
      <c r="R114" t="s">
        <v>28</v>
      </c>
      <c r="S114" t="str">
        <f t="shared" si="6"/>
        <v>technology</v>
      </c>
      <c r="T114" t="str">
        <f t="shared" si="7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v>42990.208333333328</v>
      </c>
      <c r="O115" s="6">
        <v>42997.208333333328</v>
      </c>
      <c r="P115" t="b">
        <v>0</v>
      </c>
      <c r="Q115" t="b">
        <v>0</v>
      </c>
      <c r="R115" t="s">
        <v>17</v>
      </c>
      <c r="S115" t="str">
        <f t="shared" si="6"/>
        <v>food</v>
      </c>
      <c r="T115" t="str">
        <f t="shared" si="7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v>43564.208333333328</v>
      </c>
      <c r="O116" s="6">
        <v>43565.208333333328</v>
      </c>
      <c r="P116" t="b">
        <v>0</v>
      </c>
      <c r="Q116" t="b">
        <v>1</v>
      </c>
      <c r="R116" t="s">
        <v>65</v>
      </c>
      <c r="S116" t="str">
        <f t="shared" si="6"/>
        <v>technology</v>
      </c>
      <c r="T116" t="str">
        <f t="shared" si="7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v>43056.25</v>
      </c>
      <c r="O117" s="6">
        <v>43091.25</v>
      </c>
      <c r="P117" t="b">
        <v>0</v>
      </c>
      <c r="Q117" t="b">
        <v>0</v>
      </c>
      <c r="R117" t="s">
        <v>119</v>
      </c>
      <c r="S117" t="str">
        <f t="shared" si="6"/>
        <v>publishing</v>
      </c>
      <c r="T117" t="str">
        <f t="shared" si="7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v>42265.208333333328</v>
      </c>
      <c r="O118" s="6">
        <v>42266.208333333328</v>
      </c>
      <c r="P118" t="b">
        <v>0</v>
      </c>
      <c r="Q118" t="b">
        <v>0</v>
      </c>
      <c r="R118" t="s">
        <v>33</v>
      </c>
      <c r="S118" t="str">
        <f t="shared" si="6"/>
        <v>theater</v>
      </c>
      <c r="T118" t="str">
        <f t="shared" si="7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v>40808.208333333336</v>
      </c>
      <c r="O119" s="6">
        <v>40814.208333333336</v>
      </c>
      <c r="P119" t="b">
        <v>0</v>
      </c>
      <c r="Q119" t="b">
        <v>0</v>
      </c>
      <c r="R119" t="s">
        <v>269</v>
      </c>
      <c r="S119" t="str">
        <f t="shared" si="6"/>
        <v>film &amp; video</v>
      </c>
      <c r="T119" t="str">
        <f t="shared" si="7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v>41665.25</v>
      </c>
      <c r="O120" s="6">
        <v>41671.25</v>
      </c>
      <c r="P120" t="b">
        <v>0</v>
      </c>
      <c r="Q120" t="b">
        <v>0</v>
      </c>
      <c r="R120" t="s">
        <v>122</v>
      </c>
      <c r="S120" t="str">
        <f t="shared" si="6"/>
        <v>photography</v>
      </c>
      <c r="T120" t="str">
        <f t="shared" si="7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v>41806.208333333336</v>
      </c>
      <c r="O121" s="6">
        <v>41823.208333333336</v>
      </c>
      <c r="P121" t="b">
        <v>0</v>
      </c>
      <c r="Q121" t="b">
        <v>1</v>
      </c>
      <c r="R121" t="s">
        <v>42</v>
      </c>
      <c r="S121" t="str">
        <f t="shared" si="6"/>
        <v>film &amp; video</v>
      </c>
      <c r="T121" t="str">
        <f t="shared" si="7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v>42111.208333333328</v>
      </c>
      <c r="O122" s="6">
        <v>42115.208333333328</v>
      </c>
      <c r="P122" t="b">
        <v>0</v>
      </c>
      <c r="Q122" t="b">
        <v>1</v>
      </c>
      <c r="R122" t="s">
        <v>292</v>
      </c>
      <c r="S122" t="str">
        <f t="shared" si="6"/>
        <v>games</v>
      </c>
      <c r="T122" t="str">
        <f t="shared" si="7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v>41917.208333333336</v>
      </c>
      <c r="O123" s="6">
        <v>41930.208333333336</v>
      </c>
      <c r="P123" t="b">
        <v>0</v>
      </c>
      <c r="Q123" t="b">
        <v>0</v>
      </c>
      <c r="R123" t="s">
        <v>89</v>
      </c>
      <c r="S123" t="str">
        <f t="shared" si="6"/>
        <v>games</v>
      </c>
      <c r="T123" t="str">
        <f t="shared" si="7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v>41970.25</v>
      </c>
      <c r="O124" s="6">
        <v>41997.25</v>
      </c>
      <c r="P124" t="b">
        <v>0</v>
      </c>
      <c r="Q124" t="b">
        <v>0</v>
      </c>
      <c r="R124" t="s">
        <v>119</v>
      </c>
      <c r="S124" t="str">
        <f t="shared" si="6"/>
        <v>publishing</v>
      </c>
      <c r="T124" t="str">
        <f t="shared" si="7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v>42332.25</v>
      </c>
      <c r="O125" s="6">
        <v>42335.25</v>
      </c>
      <c r="P125" t="b">
        <v>1</v>
      </c>
      <c r="Q125" t="b">
        <v>0</v>
      </c>
      <c r="R125" t="s">
        <v>33</v>
      </c>
      <c r="S125" t="str">
        <f t="shared" si="6"/>
        <v>theater</v>
      </c>
      <c r="T125" t="str">
        <f t="shared" si="7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v>43598.208333333328</v>
      </c>
      <c r="O126" s="6">
        <v>43651.208333333328</v>
      </c>
      <c r="P126" t="b">
        <v>0</v>
      </c>
      <c r="Q126" t="b">
        <v>0</v>
      </c>
      <c r="R126" t="s">
        <v>122</v>
      </c>
      <c r="S126" t="str">
        <f t="shared" si="6"/>
        <v>photography</v>
      </c>
      <c r="T126" t="str">
        <f t="shared" si="7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v>43362.208333333328</v>
      </c>
      <c r="O127" s="6">
        <v>43366.208333333328</v>
      </c>
      <c r="P127" t="b">
        <v>0</v>
      </c>
      <c r="Q127" t="b">
        <v>0</v>
      </c>
      <c r="R127" t="s">
        <v>33</v>
      </c>
      <c r="S127" t="str">
        <f t="shared" si="6"/>
        <v>theater</v>
      </c>
      <c r="T127" t="str">
        <f t="shared" si="7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v>42596.208333333328</v>
      </c>
      <c r="O128" s="6">
        <v>42624.208333333328</v>
      </c>
      <c r="P128" t="b">
        <v>0</v>
      </c>
      <c r="Q128" t="b">
        <v>1</v>
      </c>
      <c r="R128" t="s">
        <v>33</v>
      </c>
      <c r="S128" t="str">
        <f t="shared" si="6"/>
        <v>theater</v>
      </c>
      <c r="T128" t="str">
        <f t="shared" si="7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v>40310.208333333336</v>
      </c>
      <c r="O129" s="6">
        <v>40313.208333333336</v>
      </c>
      <c r="P129" t="b">
        <v>0</v>
      </c>
      <c r="Q129" t="b">
        <v>0</v>
      </c>
      <c r="R129" t="s">
        <v>33</v>
      </c>
      <c r="S129" t="str">
        <f t="shared" si="6"/>
        <v>theater</v>
      </c>
      <c r="T129" t="str">
        <f t="shared" si="7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v>40417.208333333336</v>
      </c>
      <c r="O130" s="6">
        <v>40430.208333333336</v>
      </c>
      <c r="P130" t="b">
        <v>0</v>
      </c>
      <c r="Q130" t="b">
        <v>0</v>
      </c>
      <c r="R130" t="s">
        <v>23</v>
      </c>
      <c r="S130" t="str">
        <f t="shared" si="6"/>
        <v>music</v>
      </c>
      <c r="T130" t="str">
        <f t="shared" si="7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ROUND((E131/D131)*100,0)</f>
        <v>3</v>
      </c>
      <c r="G131" t="s">
        <v>74</v>
      </c>
      <c r="H131">
        <v>55</v>
      </c>
      <c r="I131">
        <f t="shared" ref="I131:I194" si="9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v>42038.25</v>
      </c>
      <c r="O131" s="6">
        <v>42063.25</v>
      </c>
      <c r="P131" t="b">
        <v>0</v>
      </c>
      <c r="Q131" t="b">
        <v>0</v>
      </c>
      <c r="R131" t="s">
        <v>17</v>
      </c>
      <c r="S131" t="str">
        <f t="shared" ref="S131:S194" si="10">LEFT(R131,SEARCH("/",R131)-1)</f>
        <v>food</v>
      </c>
      <c r="T131" t="str">
        <f t="shared" ref="T131:T194" si="11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v>40842.208333333336</v>
      </c>
      <c r="O132" s="6">
        <v>40858.25</v>
      </c>
      <c r="P132" t="b">
        <v>0</v>
      </c>
      <c r="Q132" t="b">
        <v>0</v>
      </c>
      <c r="R132" t="s">
        <v>53</v>
      </c>
      <c r="S132" t="str">
        <f t="shared" si="10"/>
        <v>film &amp; video</v>
      </c>
      <c r="T132" t="str">
        <f t="shared" si="11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v>41607.25</v>
      </c>
      <c r="O133" s="6">
        <v>41620.25</v>
      </c>
      <c r="P133" t="b">
        <v>0</v>
      </c>
      <c r="Q133" t="b">
        <v>0</v>
      </c>
      <c r="R133" t="s">
        <v>28</v>
      </c>
      <c r="S133" t="str">
        <f t="shared" si="10"/>
        <v>technology</v>
      </c>
      <c r="T133" t="str">
        <f t="shared" si="11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v>43112.25</v>
      </c>
      <c r="O134" s="6">
        <v>43128.25</v>
      </c>
      <c r="P134" t="b">
        <v>0</v>
      </c>
      <c r="Q134" t="b">
        <v>1</v>
      </c>
      <c r="R134" t="s">
        <v>33</v>
      </c>
      <c r="S134" t="str">
        <f t="shared" si="10"/>
        <v>theater</v>
      </c>
      <c r="T134" t="str">
        <f t="shared" si="11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v>40767.208333333336</v>
      </c>
      <c r="O135" s="6">
        <v>40789.208333333336</v>
      </c>
      <c r="P135" t="b">
        <v>0</v>
      </c>
      <c r="Q135" t="b">
        <v>0</v>
      </c>
      <c r="R135" t="s">
        <v>319</v>
      </c>
      <c r="S135" t="str">
        <f t="shared" si="10"/>
        <v>music</v>
      </c>
      <c r="T135" t="str">
        <f t="shared" si="11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v>40713.208333333336</v>
      </c>
      <c r="O136" s="6">
        <v>40762.208333333336</v>
      </c>
      <c r="P136" t="b">
        <v>0</v>
      </c>
      <c r="Q136" t="b">
        <v>1</v>
      </c>
      <c r="R136" t="s">
        <v>42</v>
      </c>
      <c r="S136" t="str">
        <f t="shared" si="10"/>
        <v>film &amp; video</v>
      </c>
      <c r="T136" t="str">
        <f t="shared" si="11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v>41340.25</v>
      </c>
      <c r="O137" s="6">
        <v>41345.208333333336</v>
      </c>
      <c r="P137" t="b">
        <v>0</v>
      </c>
      <c r="Q137" t="b">
        <v>1</v>
      </c>
      <c r="R137" t="s">
        <v>33</v>
      </c>
      <c r="S137" t="str">
        <f t="shared" si="10"/>
        <v>theater</v>
      </c>
      <c r="T137" t="str">
        <f t="shared" si="11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v>41797.208333333336</v>
      </c>
      <c r="O138" s="6">
        <v>41809.208333333336</v>
      </c>
      <c r="P138" t="b">
        <v>0</v>
      </c>
      <c r="Q138" t="b">
        <v>1</v>
      </c>
      <c r="R138" t="s">
        <v>53</v>
      </c>
      <c r="S138" t="str">
        <f t="shared" si="10"/>
        <v>film &amp; video</v>
      </c>
      <c r="T138" t="str">
        <f t="shared" si="11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v>40457.208333333336</v>
      </c>
      <c r="O139" s="6">
        <v>40463.208333333336</v>
      </c>
      <c r="P139" t="b">
        <v>0</v>
      </c>
      <c r="Q139" t="b">
        <v>0</v>
      </c>
      <c r="R139" t="s">
        <v>68</v>
      </c>
      <c r="S139" t="str">
        <f t="shared" si="10"/>
        <v>publishing</v>
      </c>
      <c r="T139" t="str">
        <f t="shared" si="11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v>41180.208333333336</v>
      </c>
      <c r="O140" s="6">
        <v>41186.208333333336</v>
      </c>
      <c r="P140" t="b">
        <v>0</v>
      </c>
      <c r="Q140" t="b">
        <v>0</v>
      </c>
      <c r="R140" t="s">
        <v>292</v>
      </c>
      <c r="S140" t="str">
        <f t="shared" si="10"/>
        <v>games</v>
      </c>
      <c r="T140" t="str">
        <f t="shared" si="11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v>42115.208333333328</v>
      </c>
      <c r="O141" s="6">
        <v>42131.208333333328</v>
      </c>
      <c r="P141" t="b">
        <v>0</v>
      </c>
      <c r="Q141" t="b">
        <v>1</v>
      </c>
      <c r="R141" t="s">
        <v>65</v>
      </c>
      <c r="S141" t="str">
        <f t="shared" si="10"/>
        <v>technology</v>
      </c>
      <c r="T141" t="str">
        <f t="shared" si="11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v>43156.25</v>
      </c>
      <c r="O142" s="6">
        <v>43161.25</v>
      </c>
      <c r="P142" t="b">
        <v>0</v>
      </c>
      <c r="Q142" t="b">
        <v>0</v>
      </c>
      <c r="R142" t="s">
        <v>42</v>
      </c>
      <c r="S142" t="str">
        <f t="shared" si="10"/>
        <v>film &amp; video</v>
      </c>
      <c r="T142" t="str">
        <f t="shared" si="11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v>42167.208333333328</v>
      </c>
      <c r="O143" s="6">
        <v>42173.208333333328</v>
      </c>
      <c r="P143" t="b">
        <v>0</v>
      </c>
      <c r="Q143" t="b">
        <v>0</v>
      </c>
      <c r="R143" t="s">
        <v>28</v>
      </c>
      <c r="S143" t="str">
        <f t="shared" si="10"/>
        <v>technology</v>
      </c>
      <c r="T143" t="str">
        <f t="shared" si="11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v>41005.208333333336</v>
      </c>
      <c r="O144" s="6">
        <v>41046.208333333336</v>
      </c>
      <c r="P144" t="b">
        <v>0</v>
      </c>
      <c r="Q144" t="b">
        <v>0</v>
      </c>
      <c r="R144" t="s">
        <v>28</v>
      </c>
      <c r="S144" t="str">
        <f t="shared" si="10"/>
        <v>technology</v>
      </c>
      <c r="T144" t="str">
        <f t="shared" si="11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v>40357.208333333336</v>
      </c>
      <c r="O145" s="6">
        <v>40377.208333333336</v>
      </c>
      <c r="P145" t="b">
        <v>0</v>
      </c>
      <c r="Q145" t="b">
        <v>0</v>
      </c>
      <c r="R145" t="s">
        <v>60</v>
      </c>
      <c r="S145" t="str">
        <f t="shared" si="10"/>
        <v>music</v>
      </c>
      <c r="T145" t="str">
        <f t="shared" si="11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v>43633.208333333328</v>
      </c>
      <c r="O146" s="6">
        <v>43641.208333333328</v>
      </c>
      <c r="P146" t="b">
        <v>0</v>
      </c>
      <c r="Q146" t="b">
        <v>0</v>
      </c>
      <c r="R146" t="s">
        <v>33</v>
      </c>
      <c r="S146" t="str">
        <f t="shared" si="10"/>
        <v>theater</v>
      </c>
      <c r="T146" t="str">
        <f t="shared" si="11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v>41889.208333333336</v>
      </c>
      <c r="O147" s="6">
        <v>41894.208333333336</v>
      </c>
      <c r="P147" t="b">
        <v>0</v>
      </c>
      <c r="Q147" t="b">
        <v>0</v>
      </c>
      <c r="R147" t="s">
        <v>65</v>
      </c>
      <c r="S147" t="str">
        <f t="shared" si="10"/>
        <v>technology</v>
      </c>
      <c r="T147" t="str">
        <f t="shared" si="11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v>40855.25</v>
      </c>
      <c r="O148" s="6">
        <v>40875.25</v>
      </c>
      <c r="P148" t="b">
        <v>0</v>
      </c>
      <c r="Q148" t="b">
        <v>0</v>
      </c>
      <c r="R148" t="s">
        <v>33</v>
      </c>
      <c r="S148" t="str">
        <f t="shared" si="10"/>
        <v>theater</v>
      </c>
      <c r="T148" t="str">
        <f t="shared" si="11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v>42534.208333333328</v>
      </c>
      <c r="O149" s="6">
        <v>42540.208333333328</v>
      </c>
      <c r="P149" t="b">
        <v>0</v>
      </c>
      <c r="Q149" t="b">
        <v>1</v>
      </c>
      <c r="R149" t="s">
        <v>33</v>
      </c>
      <c r="S149" t="str">
        <f t="shared" si="10"/>
        <v>theater</v>
      </c>
      <c r="T149" t="str">
        <f t="shared" si="11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v>42941.208333333328</v>
      </c>
      <c r="O150" s="6">
        <v>42950.208333333328</v>
      </c>
      <c r="P150" t="b">
        <v>0</v>
      </c>
      <c r="Q150" t="b">
        <v>0</v>
      </c>
      <c r="R150" t="s">
        <v>65</v>
      </c>
      <c r="S150" t="str">
        <f t="shared" si="10"/>
        <v>technology</v>
      </c>
      <c r="T150" t="str">
        <f t="shared" si="11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v>41275.25</v>
      </c>
      <c r="O151" s="6">
        <v>41327.25</v>
      </c>
      <c r="P151" t="b">
        <v>0</v>
      </c>
      <c r="Q151" t="b">
        <v>0</v>
      </c>
      <c r="R151" t="s">
        <v>60</v>
      </c>
      <c r="S151" t="str">
        <f t="shared" si="10"/>
        <v>music</v>
      </c>
      <c r="T151" t="str">
        <f t="shared" si="11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v>43450.25</v>
      </c>
      <c r="O152" s="6">
        <v>43451.25</v>
      </c>
      <c r="P152" t="b">
        <v>0</v>
      </c>
      <c r="Q152" t="b">
        <v>0</v>
      </c>
      <c r="R152" t="s">
        <v>23</v>
      </c>
      <c r="S152" t="str">
        <f t="shared" si="10"/>
        <v>music</v>
      </c>
      <c r="T152" t="str">
        <f t="shared" si="11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v>41799.208333333336</v>
      </c>
      <c r="O153" s="6">
        <v>41850.208333333336</v>
      </c>
      <c r="P153" t="b">
        <v>0</v>
      </c>
      <c r="Q153" t="b">
        <v>0</v>
      </c>
      <c r="R153" t="s">
        <v>50</v>
      </c>
      <c r="S153" t="str">
        <f t="shared" si="10"/>
        <v>music</v>
      </c>
      <c r="T153" t="str">
        <f t="shared" si="11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v>42783.25</v>
      </c>
      <c r="O154" s="6">
        <v>42790.25</v>
      </c>
      <c r="P154" t="b">
        <v>0</v>
      </c>
      <c r="Q154" t="b">
        <v>0</v>
      </c>
      <c r="R154" t="s">
        <v>60</v>
      </c>
      <c r="S154" t="str">
        <f t="shared" si="10"/>
        <v>music</v>
      </c>
      <c r="T154" t="str">
        <f t="shared" si="11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v>41201.208333333336</v>
      </c>
      <c r="O155" s="6">
        <v>41207.208333333336</v>
      </c>
      <c r="P155" t="b">
        <v>0</v>
      </c>
      <c r="Q155" t="b">
        <v>0</v>
      </c>
      <c r="R155" t="s">
        <v>33</v>
      </c>
      <c r="S155" t="str">
        <f t="shared" si="10"/>
        <v>theater</v>
      </c>
      <c r="T155" t="str">
        <f t="shared" si="11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v>42502.208333333328</v>
      </c>
      <c r="O156" s="6">
        <v>42525.208333333328</v>
      </c>
      <c r="P156" t="b">
        <v>0</v>
      </c>
      <c r="Q156" t="b">
        <v>1</v>
      </c>
      <c r="R156" t="s">
        <v>60</v>
      </c>
      <c r="S156" t="str">
        <f t="shared" si="10"/>
        <v>music</v>
      </c>
      <c r="T156" t="str">
        <f t="shared" si="11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v>40262.208333333336</v>
      </c>
      <c r="O157" s="6">
        <v>40277.208333333336</v>
      </c>
      <c r="P157" t="b">
        <v>0</v>
      </c>
      <c r="Q157" t="b">
        <v>0</v>
      </c>
      <c r="R157" t="s">
        <v>33</v>
      </c>
      <c r="S157" t="str">
        <f t="shared" si="10"/>
        <v>theater</v>
      </c>
      <c r="T157" t="str">
        <f t="shared" si="11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v>43743.208333333328</v>
      </c>
      <c r="O158" s="6">
        <v>43767.208333333328</v>
      </c>
      <c r="P158" t="b">
        <v>0</v>
      </c>
      <c r="Q158" t="b">
        <v>0</v>
      </c>
      <c r="R158" t="s">
        <v>23</v>
      </c>
      <c r="S158" t="str">
        <f t="shared" si="10"/>
        <v>music</v>
      </c>
      <c r="T158" t="str">
        <f t="shared" si="11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v>41638.25</v>
      </c>
      <c r="O159" s="6">
        <v>41650.25</v>
      </c>
      <c r="P159" t="b">
        <v>0</v>
      </c>
      <c r="Q159" t="b">
        <v>0</v>
      </c>
      <c r="R159" t="s">
        <v>122</v>
      </c>
      <c r="S159" t="str">
        <f t="shared" si="10"/>
        <v>photography</v>
      </c>
      <c r="T159" t="str">
        <f t="shared" si="11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v>42346.25</v>
      </c>
      <c r="O160" s="6">
        <v>42347.25</v>
      </c>
      <c r="P160" t="b">
        <v>0</v>
      </c>
      <c r="Q160" t="b">
        <v>0</v>
      </c>
      <c r="R160" t="s">
        <v>23</v>
      </c>
      <c r="S160" t="str">
        <f t="shared" si="10"/>
        <v>music</v>
      </c>
      <c r="T160" t="str">
        <f t="shared" si="11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v>43551.208333333328</v>
      </c>
      <c r="O161" s="6">
        <v>43569.208333333328</v>
      </c>
      <c r="P161" t="b">
        <v>0</v>
      </c>
      <c r="Q161" t="b">
        <v>1</v>
      </c>
      <c r="R161" t="s">
        <v>33</v>
      </c>
      <c r="S161" t="str">
        <f t="shared" si="10"/>
        <v>theater</v>
      </c>
      <c r="T161" t="str">
        <f t="shared" si="11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v>43582.208333333328</v>
      </c>
      <c r="O162" s="6">
        <v>43598.208333333328</v>
      </c>
      <c r="P162" t="b">
        <v>0</v>
      </c>
      <c r="Q162" t="b">
        <v>0</v>
      </c>
      <c r="R162" t="s">
        <v>65</v>
      </c>
      <c r="S162" t="str">
        <f t="shared" si="10"/>
        <v>technology</v>
      </c>
      <c r="T162" t="str">
        <f t="shared" si="11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v>42270.208333333328</v>
      </c>
      <c r="O163" s="6">
        <v>42276.208333333328</v>
      </c>
      <c r="P163" t="b">
        <v>0</v>
      </c>
      <c r="Q163" t="b">
        <v>1</v>
      </c>
      <c r="R163" t="s">
        <v>28</v>
      </c>
      <c r="S163" t="str">
        <f t="shared" si="10"/>
        <v>technology</v>
      </c>
      <c r="T163" t="str">
        <f t="shared" si="11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v>43442.25</v>
      </c>
      <c r="O164" s="6">
        <v>43472.25</v>
      </c>
      <c r="P164" t="b">
        <v>0</v>
      </c>
      <c r="Q164" t="b">
        <v>0</v>
      </c>
      <c r="R164" t="s">
        <v>23</v>
      </c>
      <c r="S164" t="str">
        <f t="shared" si="10"/>
        <v>music</v>
      </c>
      <c r="T164" t="str">
        <f t="shared" si="11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v>43028.208333333328</v>
      </c>
      <c r="O165" s="6">
        <v>43077.25</v>
      </c>
      <c r="P165" t="b">
        <v>0</v>
      </c>
      <c r="Q165" t="b">
        <v>1</v>
      </c>
      <c r="R165" t="s">
        <v>122</v>
      </c>
      <c r="S165" t="str">
        <f t="shared" si="10"/>
        <v>photography</v>
      </c>
      <c r="T165" t="str">
        <f t="shared" si="11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v>43016.208333333328</v>
      </c>
      <c r="O166" s="6">
        <v>43017.208333333328</v>
      </c>
      <c r="P166" t="b">
        <v>0</v>
      </c>
      <c r="Q166" t="b">
        <v>0</v>
      </c>
      <c r="R166" t="s">
        <v>33</v>
      </c>
      <c r="S166" t="str">
        <f t="shared" si="10"/>
        <v>theater</v>
      </c>
      <c r="T166" t="str">
        <f t="shared" si="11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v>42948.208333333328</v>
      </c>
      <c r="O167" s="6">
        <v>42980.208333333328</v>
      </c>
      <c r="P167" t="b">
        <v>0</v>
      </c>
      <c r="Q167" t="b">
        <v>0</v>
      </c>
      <c r="R167" t="s">
        <v>28</v>
      </c>
      <c r="S167" t="str">
        <f t="shared" si="10"/>
        <v>technology</v>
      </c>
      <c r="T167" t="str">
        <f t="shared" si="11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v>40534.25</v>
      </c>
      <c r="O168" s="6">
        <v>40538.25</v>
      </c>
      <c r="P168" t="b">
        <v>0</v>
      </c>
      <c r="Q168" t="b">
        <v>0</v>
      </c>
      <c r="R168" t="s">
        <v>122</v>
      </c>
      <c r="S168" t="str">
        <f t="shared" si="10"/>
        <v>photography</v>
      </c>
      <c r="T168" t="str">
        <f t="shared" si="11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v>41435.208333333336</v>
      </c>
      <c r="O169" s="6">
        <v>41445.208333333336</v>
      </c>
      <c r="P169" t="b">
        <v>0</v>
      </c>
      <c r="Q169" t="b">
        <v>0</v>
      </c>
      <c r="R169" t="s">
        <v>33</v>
      </c>
      <c r="S169" t="str">
        <f t="shared" si="10"/>
        <v>theater</v>
      </c>
      <c r="T169" t="str">
        <f t="shared" si="11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v>43518.25</v>
      </c>
      <c r="O170" s="6">
        <v>43541.208333333328</v>
      </c>
      <c r="P170" t="b">
        <v>0</v>
      </c>
      <c r="Q170" t="b">
        <v>1</v>
      </c>
      <c r="R170" t="s">
        <v>60</v>
      </c>
      <c r="S170" t="str">
        <f t="shared" si="10"/>
        <v>music</v>
      </c>
      <c r="T170" t="str">
        <f t="shared" si="11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v>41077.208333333336</v>
      </c>
      <c r="O171" s="6">
        <v>41105.208333333336</v>
      </c>
      <c r="P171" t="b">
        <v>0</v>
      </c>
      <c r="Q171" t="b">
        <v>1</v>
      </c>
      <c r="R171" t="s">
        <v>100</v>
      </c>
      <c r="S171" t="str">
        <f t="shared" si="10"/>
        <v>film &amp; video</v>
      </c>
      <c r="T171" t="str">
        <f t="shared" si="11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v>42950.208333333328</v>
      </c>
      <c r="O172" s="6">
        <v>42957.208333333328</v>
      </c>
      <c r="P172" t="b">
        <v>0</v>
      </c>
      <c r="Q172" t="b">
        <v>0</v>
      </c>
      <c r="R172" t="s">
        <v>60</v>
      </c>
      <c r="S172" t="str">
        <f t="shared" si="10"/>
        <v>music</v>
      </c>
      <c r="T172" t="str">
        <f t="shared" si="11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v>41718.208333333336</v>
      </c>
      <c r="O173" s="6">
        <v>41740.208333333336</v>
      </c>
      <c r="P173" t="b">
        <v>0</v>
      </c>
      <c r="Q173" t="b">
        <v>0</v>
      </c>
      <c r="R173" t="s">
        <v>206</v>
      </c>
      <c r="S173" t="str">
        <f t="shared" si="10"/>
        <v>publishing</v>
      </c>
      <c r="T173" t="str">
        <f t="shared" si="11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v>41839.208333333336</v>
      </c>
      <c r="O174" s="6">
        <v>41854.208333333336</v>
      </c>
      <c r="P174" t="b">
        <v>0</v>
      </c>
      <c r="Q174" t="b">
        <v>1</v>
      </c>
      <c r="R174" t="s">
        <v>42</v>
      </c>
      <c r="S174" t="str">
        <f t="shared" si="10"/>
        <v>film &amp; video</v>
      </c>
      <c r="T174" t="str">
        <f t="shared" si="11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v>41412.208333333336</v>
      </c>
      <c r="O175" s="6">
        <v>41418.208333333336</v>
      </c>
      <c r="P175" t="b">
        <v>0</v>
      </c>
      <c r="Q175" t="b">
        <v>0</v>
      </c>
      <c r="R175" t="s">
        <v>33</v>
      </c>
      <c r="S175" t="str">
        <f t="shared" si="10"/>
        <v>theater</v>
      </c>
      <c r="T175" t="str">
        <f t="shared" si="11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v>42282.208333333328</v>
      </c>
      <c r="O176" s="6">
        <v>42283.208333333328</v>
      </c>
      <c r="P176" t="b">
        <v>0</v>
      </c>
      <c r="Q176" t="b">
        <v>1</v>
      </c>
      <c r="R176" t="s">
        <v>65</v>
      </c>
      <c r="S176" t="str">
        <f t="shared" si="10"/>
        <v>technology</v>
      </c>
      <c r="T176" t="str">
        <f t="shared" si="11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v>42613.208333333328</v>
      </c>
      <c r="O177" s="6">
        <v>42632.208333333328</v>
      </c>
      <c r="P177" t="b">
        <v>0</v>
      </c>
      <c r="Q177" t="b">
        <v>0</v>
      </c>
      <c r="R177" t="s">
        <v>33</v>
      </c>
      <c r="S177" t="str">
        <f t="shared" si="10"/>
        <v>theater</v>
      </c>
      <c r="T177" t="str">
        <f t="shared" si="11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v>42616.208333333328</v>
      </c>
      <c r="O178" s="6">
        <v>42625.208333333328</v>
      </c>
      <c r="P178" t="b">
        <v>0</v>
      </c>
      <c r="Q178" t="b">
        <v>0</v>
      </c>
      <c r="R178" t="s">
        <v>33</v>
      </c>
      <c r="S178" t="str">
        <f t="shared" si="10"/>
        <v>theater</v>
      </c>
      <c r="T178" t="str">
        <f t="shared" si="11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v>40497.25</v>
      </c>
      <c r="O179" s="6">
        <v>40522.25</v>
      </c>
      <c r="P179" t="b">
        <v>0</v>
      </c>
      <c r="Q179" t="b">
        <v>0</v>
      </c>
      <c r="R179" t="s">
        <v>33</v>
      </c>
      <c r="S179" t="str">
        <f t="shared" si="10"/>
        <v>theater</v>
      </c>
      <c r="T179" t="str">
        <f t="shared" si="11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v>42999.208333333328</v>
      </c>
      <c r="O180" s="6">
        <v>43008.208333333328</v>
      </c>
      <c r="P180" t="b">
        <v>0</v>
      </c>
      <c r="Q180" t="b">
        <v>0</v>
      </c>
      <c r="R180" t="s">
        <v>17</v>
      </c>
      <c r="S180" t="str">
        <f t="shared" si="10"/>
        <v>food</v>
      </c>
      <c r="T180" t="str">
        <f t="shared" si="11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v>41350.208333333336</v>
      </c>
      <c r="O181" s="6">
        <v>41351.208333333336</v>
      </c>
      <c r="P181" t="b">
        <v>0</v>
      </c>
      <c r="Q181" t="b">
        <v>1</v>
      </c>
      <c r="R181" t="s">
        <v>33</v>
      </c>
      <c r="S181" t="str">
        <f t="shared" si="10"/>
        <v>theater</v>
      </c>
      <c r="T181" t="str">
        <f t="shared" si="11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v>40259.208333333336</v>
      </c>
      <c r="O182" s="6">
        <v>40264.208333333336</v>
      </c>
      <c r="P182" t="b">
        <v>0</v>
      </c>
      <c r="Q182" t="b">
        <v>0</v>
      </c>
      <c r="R182" t="s">
        <v>65</v>
      </c>
      <c r="S182" t="str">
        <f t="shared" si="10"/>
        <v>technology</v>
      </c>
      <c r="T182" t="str">
        <f t="shared" si="11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v>43012.208333333328</v>
      </c>
      <c r="O183" s="6">
        <v>43030.208333333328</v>
      </c>
      <c r="P183" t="b">
        <v>0</v>
      </c>
      <c r="Q183" t="b">
        <v>0</v>
      </c>
      <c r="R183" t="s">
        <v>28</v>
      </c>
      <c r="S183" t="str">
        <f t="shared" si="10"/>
        <v>technology</v>
      </c>
      <c r="T183" t="str">
        <f t="shared" si="11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v>43631.208333333328</v>
      </c>
      <c r="O184" s="6">
        <v>43647.208333333328</v>
      </c>
      <c r="P184" t="b">
        <v>0</v>
      </c>
      <c r="Q184" t="b">
        <v>0</v>
      </c>
      <c r="R184" t="s">
        <v>33</v>
      </c>
      <c r="S184" t="str">
        <f t="shared" si="10"/>
        <v>theater</v>
      </c>
      <c r="T184" t="str">
        <f t="shared" si="11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v>40430.208333333336</v>
      </c>
      <c r="O185" s="6">
        <v>40443.208333333336</v>
      </c>
      <c r="P185" t="b">
        <v>0</v>
      </c>
      <c r="Q185" t="b">
        <v>0</v>
      </c>
      <c r="R185" t="s">
        <v>23</v>
      </c>
      <c r="S185" t="str">
        <f t="shared" si="10"/>
        <v>music</v>
      </c>
      <c r="T185" t="str">
        <f t="shared" si="11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v>43588.208333333328</v>
      </c>
      <c r="O186" s="6">
        <v>43589.208333333328</v>
      </c>
      <c r="P186" t="b">
        <v>0</v>
      </c>
      <c r="Q186" t="b">
        <v>0</v>
      </c>
      <c r="R186" t="s">
        <v>33</v>
      </c>
      <c r="S186" t="str">
        <f t="shared" si="10"/>
        <v>theater</v>
      </c>
      <c r="T186" t="str">
        <f t="shared" si="11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v>43233.208333333328</v>
      </c>
      <c r="O187" s="6">
        <v>43244.208333333328</v>
      </c>
      <c r="P187" t="b">
        <v>0</v>
      </c>
      <c r="Q187" t="b">
        <v>0</v>
      </c>
      <c r="R187" t="s">
        <v>269</v>
      </c>
      <c r="S187" t="str">
        <f t="shared" si="10"/>
        <v>film &amp; video</v>
      </c>
      <c r="T187" t="str">
        <f t="shared" si="11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v>41782.208333333336</v>
      </c>
      <c r="O188" s="6">
        <v>41797.208333333336</v>
      </c>
      <c r="P188" t="b">
        <v>0</v>
      </c>
      <c r="Q188" t="b">
        <v>0</v>
      </c>
      <c r="R188" t="s">
        <v>33</v>
      </c>
      <c r="S188" t="str">
        <f t="shared" si="10"/>
        <v>theater</v>
      </c>
      <c r="T188" t="str">
        <f t="shared" si="11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v>41328.25</v>
      </c>
      <c r="O189" s="6">
        <v>41356.208333333336</v>
      </c>
      <c r="P189" t="b">
        <v>0</v>
      </c>
      <c r="Q189" t="b">
        <v>1</v>
      </c>
      <c r="R189" t="s">
        <v>100</v>
      </c>
      <c r="S189" t="str">
        <f t="shared" si="10"/>
        <v>film &amp; video</v>
      </c>
      <c r="T189" t="str">
        <f t="shared" si="11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v>41975.25</v>
      </c>
      <c r="O190" s="6">
        <v>41976.25</v>
      </c>
      <c r="P190" t="b">
        <v>0</v>
      </c>
      <c r="Q190" t="b">
        <v>0</v>
      </c>
      <c r="R190" t="s">
        <v>33</v>
      </c>
      <c r="S190" t="str">
        <f t="shared" si="10"/>
        <v>theater</v>
      </c>
      <c r="T190" t="str">
        <f t="shared" si="11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v>42433.25</v>
      </c>
      <c r="O191" s="6">
        <v>42433.25</v>
      </c>
      <c r="P191" t="b">
        <v>0</v>
      </c>
      <c r="Q191" t="b">
        <v>0</v>
      </c>
      <c r="R191" t="s">
        <v>33</v>
      </c>
      <c r="S191" t="str">
        <f t="shared" si="10"/>
        <v>theater</v>
      </c>
      <c r="T191" t="str">
        <f t="shared" si="11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v>41429.208333333336</v>
      </c>
      <c r="O192" s="6">
        <v>41430.208333333336</v>
      </c>
      <c r="P192" t="b">
        <v>0</v>
      </c>
      <c r="Q192" t="b">
        <v>1</v>
      </c>
      <c r="R192" t="s">
        <v>33</v>
      </c>
      <c r="S192" t="str">
        <f t="shared" si="10"/>
        <v>theater</v>
      </c>
      <c r="T192" t="str">
        <f t="shared" si="11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v>43536.208333333328</v>
      </c>
      <c r="O193" s="6">
        <v>43539.208333333328</v>
      </c>
      <c r="P193" t="b">
        <v>0</v>
      </c>
      <c r="Q193" t="b">
        <v>0</v>
      </c>
      <c r="R193" t="s">
        <v>33</v>
      </c>
      <c r="S193" t="str">
        <f t="shared" si="10"/>
        <v>theater</v>
      </c>
      <c r="T193" t="str">
        <f t="shared" si="11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v>41817.208333333336</v>
      </c>
      <c r="O194" s="6">
        <v>41821.208333333336</v>
      </c>
      <c r="P194" t="b">
        <v>0</v>
      </c>
      <c r="Q194" t="b">
        <v>0</v>
      </c>
      <c r="R194" t="s">
        <v>23</v>
      </c>
      <c r="S194" t="str">
        <f t="shared" si="10"/>
        <v>music</v>
      </c>
      <c r="T194" t="str">
        <f t="shared" si="11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ROUND((E195/D195)*100,0)</f>
        <v>46</v>
      </c>
      <c r="G195" t="s">
        <v>14</v>
      </c>
      <c r="H195">
        <v>65</v>
      </c>
      <c r="I195">
        <f t="shared" ref="I195:I258" si="13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v>43198.208333333328</v>
      </c>
      <c r="O195" s="6">
        <v>43202.208333333328</v>
      </c>
      <c r="P195" t="b">
        <v>1</v>
      </c>
      <c r="Q195" t="b">
        <v>0</v>
      </c>
      <c r="R195" t="s">
        <v>60</v>
      </c>
      <c r="S195" t="str">
        <f t="shared" ref="S195:S258" si="14">LEFT(R195,SEARCH("/",R195)-1)</f>
        <v>music</v>
      </c>
      <c r="T195" t="str">
        <f t="shared" ref="T195:T258" si="15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v>42261.208333333328</v>
      </c>
      <c r="O196" s="6">
        <v>42277.208333333328</v>
      </c>
      <c r="P196" t="b">
        <v>0</v>
      </c>
      <c r="Q196" t="b">
        <v>0</v>
      </c>
      <c r="R196" t="s">
        <v>148</v>
      </c>
      <c r="S196" t="str">
        <f t="shared" si="14"/>
        <v>music</v>
      </c>
      <c r="T196" t="str">
        <f t="shared" si="15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v>43310.208333333328</v>
      </c>
      <c r="O197" s="6">
        <v>43317.208333333328</v>
      </c>
      <c r="P197" t="b">
        <v>0</v>
      </c>
      <c r="Q197" t="b">
        <v>0</v>
      </c>
      <c r="R197" t="s">
        <v>50</v>
      </c>
      <c r="S197" t="str">
        <f t="shared" si="14"/>
        <v>music</v>
      </c>
      <c r="T197" t="str">
        <f t="shared" si="15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v>42616.208333333328</v>
      </c>
      <c r="O198" s="6">
        <v>42635.208333333328</v>
      </c>
      <c r="P198" t="b">
        <v>0</v>
      </c>
      <c r="Q198" t="b">
        <v>0</v>
      </c>
      <c r="R198" t="s">
        <v>65</v>
      </c>
      <c r="S198" t="str">
        <f t="shared" si="14"/>
        <v>technology</v>
      </c>
      <c r="T198" t="str">
        <f t="shared" si="15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v>42909.208333333328</v>
      </c>
      <c r="O199" s="6">
        <v>42923.208333333328</v>
      </c>
      <c r="P199" t="b">
        <v>0</v>
      </c>
      <c r="Q199" t="b">
        <v>0</v>
      </c>
      <c r="R199" t="s">
        <v>53</v>
      </c>
      <c r="S199" t="str">
        <f t="shared" si="14"/>
        <v>film &amp; video</v>
      </c>
      <c r="T199" t="str">
        <f t="shared" si="15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v>40396.208333333336</v>
      </c>
      <c r="O200" s="6">
        <v>40425.208333333336</v>
      </c>
      <c r="P200" t="b">
        <v>0</v>
      </c>
      <c r="Q200" t="b">
        <v>0</v>
      </c>
      <c r="R200" t="s">
        <v>50</v>
      </c>
      <c r="S200" t="str">
        <f t="shared" si="14"/>
        <v>music</v>
      </c>
      <c r="T200" t="str">
        <f t="shared" si="15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v>42192.208333333328</v>
      </c>
      <c r="O201" s="6">
        <v>42196.208333333328</v>
      </c>
      <c r="P201" t="b">
        <v>0</v>
      </c>
      <c r="Q201" t="b">
        <v>0</v>
      </c>
      <c r="R201" t="s">
        <v>23</v>
      </c>
      <c r="S201" t="str">
        <f t="shared" si="14"/>
        <v>music</v>
      </c>
      <c r="T201" t="str">
        <f t="shared" si="15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v>40262.208333333336</v>
      </c>
      <c r="O202" s="6">
        <v>40273.208333333336</v>
      </c>
      <c r="P202" t="b">
        <v>0</v>
      </c>
      <c r="Q202" t="b">
        <v>0</v>
      </c>
      <c r="R202" t="s">
        <v>33</v>
      </c>
      <c r="S202" t="str">
        <f t="shared" si="14"/>
        <v>theater</v>
      </c>
      <c r="T202" t="str">
        <f t="shared" si="15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v>41845.208333333336</v>
      </c>
      <c r="O203" s="6">
        <v>41863.208333333336</v>
      </c>
      <c r="P203" t="b">
        <v>0</v>
      </c>
      <c r="Q203" t="b">
        <v>0</v>
      </c>
      <c r="R203" t="s">
        <v>28</v>
      </c>
      <c r="S203" t="str">
        <f t="shared" si="14"/>
        <v>technology</v>
      </c>
      <c r="T203" t="str">
        <f t="shared" si="15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v>40818.208333333336</v>
      </c>
      <c r="O204" s="6">
        <v>40822.208333333336</v>
      </c>
      <c r="P204" t="b">
        <v>0</v>
      </c>
      <c r="Q204" t="b">
        <v>0</v>
      </c>
      <c r="R204" t="s">
        <v>17</v>
      </c>
      <c r="S204" t="str">
        <f t="shared" si="14"/>
        <v>food</v>
      </c>
      <c r="T204" t="str">
        <f t="shared" si="15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v>42752.25</v>
      </c>
      <c r="O205" s="6">
        <v>42754.25</v>
      </c>
      <c r="P205" t="b">
        <v>0</v>
      </c>
      <c r="Q205" t="b">
        <v>0</v>
      </c>
      <c r="R205" t="s">
        <v>33</v>
      </c>
      <c r="S205" t="str">
        <f t="shared" si="14"/>
        <v>theater</v>
      </c>
      <c r="T205" t="str">
        <f t="shared" si="15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v>40636.208333333336</v>
      </c>
      <c r="O206" s="6">
        <v>40646.208333333336</v>
      </c>
      <c r="P206" t="b">
        <v>0</v>
      </c>
      <c r="Q206" t="b">
        <v>0</v>
      </c>
      <c r="R206" t="s">
        <v>159</v>
      </c>
      <c r="S206" t="str">
        <f t="shared" si="14"/>
        <v>music</v>
      </c>
      <c r="T206" t="str">
        <f t="shared" si="15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v>43390.208333333328</v>
      </c>
      <c r="O207" s="6">
        <v>43402.208333333328</v>
      </c>
      <c r="P207" t="b">
        <v>1</v>
      </c>
      <c r="Q207" t="b">
        <v>0</v>
      </c>
      <c r="R207" t="s">
        <v>33</v>
      </c>
      <c r="S207" t="str">
        <f t="shared" si="14"/>
        <v>theater</v>
      </c>
      <c r="T207" t="str">
        <f t="shared" si="15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v>40236.25</v>
      </c>
      <c r="O208" s="6">
        <v>40245.25</v>
      </c>
      <c r="P208" t="b">
        <v>0</v>
      </c>
      <c r="Q208" t="b">
        <v>0</v>
      </c>
      <c r="R208" t="s">
        <v>119</v>
      </c>
      <c r="S208" t="str">
        <f t="shared" si="14"/>
        <v>publishing</v>
      </c>
      <c r="T208" t="str">
        <f t="shared" si="15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v>43340.208333333328</v>
      </c>
      <c r="O209" s="6">
        <v>43360.208333333328</v>
      </c>
      <c r="P209" t="b">
        <v>0</v>
      </c>
      <c r="Q209" t="b">
        <v>1</v>
      </c>
      <c r="R209" t="s">
        <v>23</v>
      </c>
      <c r="S209" t="str">
        <f t="shared" si="14"/>
        <v>music</v>
      </c>
      <c r="T209" t="str">
        <f t="shared" si="15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v>43048.25</v>
      </c>
      <c r="O210" s="6">
        <v>43072.25</v>
      </c>
      <c r="P210" t="b">
        <v>0</v>
      </c>
      <c r="Q210" t="b">
        <v>0</v>
      </c>
      <c r="R210" t="s">
        <v>42</v>
      </c>
      <c r="S210" t="str">
        <f t="shared" si="14"/>
        <v>film &amp; video</v>
      </c>
      <c r="T210" t="str">
        <f t="shared" si="15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v>42496.208333333328</v>
      </c>
      <c r="O211" s="6">
        <v>42503.208333333328</v>
      </c>
      <c r="P211" t="b">
        <v>0</v>
      </c>
      <c r="Q211" t="b">
        <v>0</v>
      </c>
      <c r="R211" t="s">
        <v>42</v>
      </c>
      <c r="S211" t="str">
        <f t="shared" si="14"/>
        <v>film &amp; video</v>
      </c>
      <c r="T211" t="str">
        <f t="shared" si="15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v>42797.25</v>
      </c>
      <c r="O212" s="6">
        <v>42824.208333333328</v>
      </c>
      <c r="P212" t="b">
        <v>0</v>
      </c>
      <c r="Q212" t="b">
        <v>0</v>
      </c>
      <c r="R212" t="s">
        <v>474</v>
      </c>
      <c r="S212" t="str">
        <f t="shared" si="14"/>
        <v>film &amp; video</v>
      </c>
      <c r="T212" t="str">
        <f t="shared" si="15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v>41513.208333333336</v>
      </c>
      <c r="O213" s="6">
        <v>41537.208333333336</v>
      </c>
      <c r="P213" t="b">
        <v>0</v>
      </c>
      <c r="Q213" t="b">
        <v>0</v>
      </c>
      <c r="R213" t="s">
        <v>33</v>
      </c>
      <c r="S213" t="str">
        <f t="shared" si="14"/>
        <v>theater</v>
      </c>
      <c r="T213" t="str">
        <f t="shared" si="15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v>43814.25</v>
      </c>
      <c r="O214" s="6">
        <v>43860.25</v>
      </c>
      <c r="P214" t="b">
        <v>0</v>
      </c>
      <c r="Q214" t="b">
        <v>0</v>
      </c>
      <c r="R214" t="s">
        <v>33</v>
      </c>
      <c r="S214" t="str">
        <f t="shared" si="14"/>
        <v>theater</v>
      </c>
      <c r="T214" t="str">
        <f t="shared" si="15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v>40488.208333333336</v>
      </c>
      <c r="O215" s="6">
        <v>40496.25</v>
      </c>
      <c r="P215" t="b">
        <v>0</v>
      </c>
      <c r="Q215" t="b">
        <v>1</v>
      </c>
      <c r="R215" t="s">
        <v>60</v>
      </c>
      <c r="S215" t="str">
        <f t="shared" si="14"/>
        <v>music</v>
      </c>
      <c r="T215" t="str">
        <f t="shared" si="15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v>40409.208333333336</v>
      </c>
      <c r="O216" s="6">
        <v>40415.208333333336</v>
      </c>
      <c r="P216" t="b">
        <v>0</v>
      </c>
      <c r="Q216" t="b">
        <v>0</v>
      </c>
      <c r="R216" t="s">
        <v>23</v>
      </c>
      <c r="S216" t="str">
        <f t="shared" si="14"/>
        <v>music</v>
      </c>
      <c r="T216" t="str">
        <f t="shared" si="15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v>43509.25</v>
      </c>
      <c r="O217" s="6">
        <v>43511.25</v>
      </c>
      <c r="P217" t="b">
        <v>0</v>
      </c>
      <c r="Q217" t="b">
        <v>0</v>
      </c>
      <c r="R217" t="s">
        <v>33</v>
      </c>
      <c r="S217" t="str">
        <f t="shared" si="14"/>
        <v>theater</v>
      </c>
      <c r="T217" t="str">
        <f t="shared" si="15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v>40869.25</v>
      </c>
      <c r="O218" s="6">
        <v>40871.25</v>
      </c>
      <c r="P218" t="b">
        <v>0</v>
      </c>
      <c r="Q218" t="b">
        <v>0</v>
      </c>
      <c r="R218" t="s">
        <v>33</v>
      </c>
      <c r="S218" t="str">
        <f t="shared" si="14"/>
        <v>theater</v>
      </c>
      <c r="T218" t="str">
        <f t="shared" si="15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v>43583.208333333328</v>
      </c>
      <c r="O219" s="6">
        <v>43592.208333333328</v>
      </c>
      <c r="P219" t="b">
        <v>0</v>
      </c>
      <c r="Q219" t="b">
        <v>0</v>
      </c>
      <c r="R219" t="s">
        <v>474</v>
      </c>
      <c r="S219" t="str">
        <f t="shared" si="14"/>
        <v>film &amp; video</v>
      </c>
      <c r="T219" t="str">
        <f t="shared" si="15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v>40858.25</v>
      </c>
      <c r="O220" s="6">
        <v>40892.25</v>
      </c>
      <c r="P220" t="b">
        <v>0</v>
      </c>
      <c r="Q220" t="b">
        <v>1</v>
      </c>
      <c r="R220" t="s">
        <v>100</v>
      </c>
      <c r="S220" t="str">
        <f t="shared" si="14"/>
        <v>film &amp; video</v>
      </c>
      <c r="T220" t="str">
        <f t="shared" si="15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v>41137.208333333336</v>
      </c>
      <c r="O221" s="6">
        <v>41149.208333333336</v>
      </c>
      <c r="P221" t="b">
        <v>0</v>
      </c>
      <c r="Q221" t="b">
        <v>0</v>
      </c>
      <c r="R221" t="s">
        <v>71</v>
      </c>
      <c r="S221" t="str">
        <f t="shared" si="14"/>
        <v>film &amp; video</v>
      </c>
      <c r="T221" t="str">
        <f t="shared" si="15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v>40725.208333333336</v>
      </c>
      <c r="O222" s="6">
        <v>40743.208333333336</v>
      </c>
      <c r="P222" t="b">
        <v>1</v>
      </c>
      <c r="Q222" t="b">
        <v>0</v>
      </c>
      <c r="R222" t="s">
        <v>33</v>
      </c>
      <c r="S222" t="str">
        <f t="shared" si="14"/>
        <v>theater</v>
      </c>
      <c r="T222" t="str">
        <f t="shared" si="15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v>41081.208333333336</v>
      </c>
      <c r="O223" s="6">
        <v>41083.208333333336</v>
      </c>
      <c r="P223" t="b">
        <v>1</v>
      </c>
      <c r="Q223" t="b">
        <v>0</v>
      </c>
      <c r="R223" t="s">
        <v>17</v>
      </c>
      <c r="S223" t="str">
        <f t="shared" si="14"/>
        <v>food</v>
      </c>
      <c r="T223" t="str">
        <f t="shared" si="15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v>41914.208333333336</v>
      </c>
      <c r="O224" s="6">
        <v>41915.208333333336</v>
      </c>
      <c r="P224" t="b">
        <v>0</v>
      </c>
      <c r="Q224" t="b">
        <v>0</v>
      </c>
      <c r="R224" t="s">
        <v>122</v>
      </c>
      <c r="S224" t="str">
        <f t="shared" si="14"/>
        <v>photography</v>
      </c>
      <c r="T224" t="str">
        <f t="shared" si="15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v>42445.208333333328</v>
      </c>
      <c r="O225" s="6">
        <v>42459.208333333328</v>
      </c>
      <c r="P225" t="b">
        <v>0</v>
      </c>
      <c r="Q225" t="b">
        <v>0</v>
      </c>
      <c r="R225" t="s">
        <v>33</v>
      </c>
      <c r="S225" t="str">
        <f t="shared" si="14"/>
        <v>theater</v>
      </c>
      <c r="T225" t="str">
        <f t="shared" si="15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v>41906.208333333336</v>
      </c>
      <c r="O226" s="6">
        <v>41951.25</v>
      </c>
      <c r="P226" t="b">
        <v>0</v>
      </c>
      <c r="Q226" t="b">
        <v>0</v>
      </c>
      <c r="R226" t="s">
        <v>474</v>
      </c>
      <c r="S226" t="str">
        <f t="shared" si="14"/>
        <v>film &amp; video</v>
      </c>
      <c r="T226" t="str">
        <f t="shared" si="15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v>41762.208333333336</v>
      </c>
      <c r="O227" s="6">
        <v>41762.208333333336</v>
      </c>
      <c r="P227" t="b">
        <v>1</v>
      </c>
      <c r="Q227" t="b">
        <v>0</v>
      </c>
      <c r="R227" t="s">
        <v>23</v>
      </c>
      <c r="S227" t="str">
        <f t="shared" si="14"/>
        <v>music</v>
      </c>
      <c r="T227" t="str">
        <f t="shared" si="15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v>40276.208333333336</v>
      </c>
      <c r="O228" s="6">
        <v>40313.208333333336</v>
      </c>
      <c r="P228" t="b">
        <v>0</v>
      </c>
      <c r="Q228" t="b">
        <v>0</v>
      </c>
      <c r="R228" t="s">
        <v>122</v>
      </c>
      <c r="S228" t="str">
        <f t="shared" si="14"/>
        <v>photography</v>
      </c>
      <c r="T228" t="str">
        <f t="shared" si="15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v>42139.208333333328</v>
      </c>
      <c r="O229" s="6">
        <v>42145.208333333328</v>
      </c>
      <c r="P229" t="b">
        <v>0</v>
      </c>
      <c r="Q229" t="b">
        <v>0</v>
      </c>
      <c r="R229" t="s">
        <v>292</v>
      </c>
      <c r="S229" t="str">
        <f t="shared" si="14"/>
        <v>games</v>
      </c>
      <c r="T229" t="str">
        <f t="shared" si="15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v>42613.208333333328</v>
      </c>
      <c r="O230" s="6">
        <v>42638.208333333328</v>
      </c>
      <c r="P230" t="b">
        <v>0</v>
      </c>
      <c r="Q230" t="b">
        <v>0</v>
      </c>
      <c r="R230" t="s">
        <v>71</v>
      </c>
      <c r="S230" t="str">
        <f t="shared" si="14"/>
        <v>film &amp; video</v>
      </c>
      <c r="T230" t="str">
        <f t="shared" si="15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v>42887.208333333328</v>
      </c>
      <c r="O231" s="6">
        <v>42935.208333333328</v>
      </c>
      <c r="P231" t="b">
        <v>0</v>
      </c>
      <c r="Q231" t="b">
        <v>1</v>
      </c>
      <c r="R231" t="s">
        <v>292</v>
      </c>
      <c r="S231" t="str">
        <f t="shared" si="14"/>
        <v>games</v>
      </c>
      <c r="T231" t="str">
        <f t="shared" si="15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v>43805.25</v>
      </c>
      <c r="O232" s="6">
        <v>43805.25</v>
      </c>
      <c r="P232" t="b">
        <v>0</v>
      </c>
      <c r="Q232" t="b">
        <v>0</v>
      </c>
      <c r="R232" t="s">
        <v>89</v>
      </c>
      <c r="S232" t="str">
        <f t="shared" si="14"/>
        <v>games</v>
      </c>
      <c r="T232" t="str">
        <f t="shared" si="15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v>41415.208333333336</v>
      </c>
      <c r="O233" s="6">
        <v>41473.208333333336</v>
      </c>
      <c r="P233" t="b">
        <v>0</v>
      </c>
      <c r="Q233" t="b">
        <v>0</v>
      </c>
      <c r="R233" t="s">
        <v>33</v>
      </c>
      <c r="S233" t="str">
        <f t="shared" si="14"/>
        <v>theater</v>
      </c>
      <c r="T233" t="str">
        <f t="shared" si="15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v>42576.208333333328</v>
      </c>
      <c r="O234" s="6">
        <v>42577.208333333328</v>
      </c>
      <c r="P234" t="b">
        <v>0</v>
      </c>
      <c r="Q234" t="b">
        <v>0</v>
      </c>
      <c r="R234" t="s">
        <v>33</v>
      </c>
      <c r="S234" t="str">
        <f t="shared" si="14"/>
        <v>theater</v>
      </c>
      <c r="T234" t="str">
        <f t="shared" si="15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v>40706.208333333336</v>
      </c>
      <c r="O235" s="6">
        <v>40722.208333333336</v>
      </c>
      <c r="P235" t="b">
        <v>0</v>
      </c>
      <c r="Q235" t="b">
        <v>0</v>
      </c>
      <c r="R235" t="s">
        <v>71</v>
      </c>
      <c r="S235" t="str">
        <f t="shared" si="14"/>
        <v>film &amp; video</v>
      </c>
      <c r="T235" t="str">
        <f t="shared" si="15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v>42969.208333333328</v>
      </c>
      <c r="O236" s="6">
        <v>42976.208333333328</v>
      </c>
      <c r="P236" t="b">
        <v>0</v>
      </c>
      <c r="Q236" t="b">
        <v>1</v>
      </c>
      <c r="R236" t="s">
        <v>89</v>
      </c>
      <c r="S236" t="str">
        <f t="shared" si="14"/>
        <v>games</v>
      </c>
      <c r="T236" t="str">
        <f t="shared" si="15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v>42779.25</v>
      </c>
      <c r="O237" s="6">
        <v>42784.25</v>
      </c>
      <c r="P237" t="b">
        <v>0</v>
      </c>
      <c r="Q237" t="b">
        <v>0</v>
      </c>
      <c r="R237" t="s">
        <v>71</v>
      </c>
      <c r="S237" t="str">
        <f t="shared" si="14"/>
        <v>film &amp; video</v>
      </c>
      <c r="T237" t="str">
        <f t="shared" si="15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v>43641.208333333328</v>
      </c>
      <c r="O238" s="6">
        <v>43648.208333333328</v>
      </c>
      <c r="P238" t="b">
        <v>0</v>
      </c>
      <c r="Q238" t="b">
        <v>1</v>
      </c>
      <c r="R238" t="s">
        <v>23</v>
      </c>
      <c r="S238" t="str">
        <f t="shared" si="14"/>
        <v>music</v>
      </c>
      <c r="T238" t="str">
        <f t="shared" si="15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v>41754.208333333336</v>
      </c>
      <c r="O239" s="6">
        <v>41756.208333333336</v>
      </c>
      <c r="P239" t="b">
        <v>0</v>
      </c>
      <c r="Q239" t="b">
        <v>0</v>
      </c>
      <c r="R239" t="s">
        <v>71</v>
      </c>
      <c r="S239" t="str">
        <f t="shared" si="14"/>
        <v>film &amp; video</v>
      </c>
      <c r="T239" t="str">
        <f t="shared" si="15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v>43083.25</v>
      </c>
      <c r="O240" s="6">
        <v>43108.25</v>
      </c>
      <c r="P240" t="b">
        <v>0</v>
      </c>
      <c r="Q240" t="b">
        <v>1</v>
      </c>
      <c r="R240" t="s">
        <v>33</v>
      </c>
      <c r="S240" t="str">
        <f t="shared" si="14"/>
        <v>theater</v>
      </c>
      <c r="T240" t="str">
        <f t="shared" si="15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v>42245.208333333328</v>
      </c>
      <c r="O241" s="6">
        <v>42249.208333333328</v>
      </c>
      <c r="P241" t="b">
        <v>0</v>
      </c>
      <c r="Q241" t="b">
        <v>0</v>
      </c>
      <c r="R241" t="s">
        <v>65</v>
      </c>
      <c r="S241" t="str">
        <f t="shared" si="14"/>
        <v>technology</v>
      </c>
      <c r="T241" t="str">
        <f t="shared" si="15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v>40396.208333333336</v>
      </c>
      <c r="O242" s="6">
        <v>40397.208333333336</v>
      </c>
      <c r="P242" t="b">
        <v>0</v>
      </c>
      <c r="Q242" t="b">
        <v>0</v>
      </c>
      <c r="R242" t="s">
        <v>33</v>
      </c>
      <c r="S242" t="str">
        <f t="shared" si="14"/>
        <v>theater</v>
      </c>
      <c r="T242" t="str">
        <f t="shared" si="15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v>41742.208333333336</v>
      </c>
      <c r="O243" s="6">
        <v>41752.208333333336</v>
      </c>
      <c r="P243" t="b">
        <v>0</v>
      </c>
      <c r="Q243" t="b">
        <v>1</v>
      </c>
      <c r="R243" t="s">
        <v>68</v>
      </c>
      <c r="S243" t="str">
        <f t="shared" si="14"/>
        <v>publishing</v>
      </c>
      <c r="T243" t="str">
        <f t="shared" si="15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v>42865.208333333328</v>
      </c>
      <c r="O244" s="6">
        <v>42875.208333333328</v>
      </c>
      <c r="P244" t="b">
        <v>0</v>
      </c>
      <c r="Q244" t="b">
        <v>1</v>
      </c>
      <c r="R244" t="s">
        <v>23</v>
      </c>
      <c r="S244" t="str">
        <f t="shared" si="14"/>
        <v>music</v>
      </c>
      <c r="T244" t="str">
        <f t="shared" si="15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v>43163.25</v>
      </c>
      <c r="O245" s="6">
        <v>43166.25</v>
      </c>
      <c r="P245" t="b">
        <v>0</v>
      </c>
      <c r="Q245" t="b">
        <v>0</v>
      </c>
      <c r="R245" t="s">
        <v>33</v>
      </c>
      <c r="S245" t="str">
        <f t="shared" si="14"/>
        <v>theater</v>
      </c>
      <c r="T245" t="str">
        <f t="shared" si="15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v>41834.208333333336</v>
      </c>
      <c r="O246" s="6">
        <v>41886.208333333336</v>
      </c>
      <c r="P246" t="b">
        <v>0</v>
      </c>
      <c r="Q246" t="b">
        <v>0</v>
      </c>
      <c r="R246" t="s">
        <v>33</v>
      </c>
      <c r="S246" t="str">
        <f t="shared" si="14"/>
        <v>theater</v>
      </c>
      <c r="T246" t="str">
        <f t="shared" si="15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v>41736.208333333336</v>
      </c>
      <c r="O247" s="6">
        <v>41737.208333333336</v>
      </c>
      <c r="P247" t="b">
        <v>0</v>
      </c>
      <c r="Q247" t="b">
        <v>0</v>
      </c>
      <c r="R247" t="s">
        <v>33</v>
      </c>
      <c r="S247" t="str">
        <f t="shared" si="14"/>
        <v>theater</v>
      </c>
      <c r="T247" t="str">
        <f t="shared" si="15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v>41491.208333333336</v>
      </c>
      <c r="O248" s="6">
        <v>41495.208333333336</v>
      </c>
      <c r="P248" t="b">
        <v>0</v>
      </c>
      <c r="Q248" t="b">
        <v>0</v>
      </c>
      <c r="R248" t="s">
        <v>28</v>
      </c>
      <c r="S248" t="str">
        <f t="shared" si="14"/>
        <v>technology</v>
      </c>
      <c r="T248" t="str">
        <f t="shared" si="15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v>42726.25</v>
      </c>
      <c r="O249" s="6">
        <v>42741.25</v>
      </c>
      <c r="P249" t="b">
        <v>0</v>
      </c>
      <c r="Q249" t="b">
        <v>1</v>
      </c>
      <c r="R249" t="s">
        <v>119</v>
      </c>
      <c r="S249" t="str">
        <f t="shared" si="14"/>
        <v>publishing</v>
      </c>
      <c r="T249" t="str">
        <f t="shared" si="15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v>42004.25</v>
      </c>
      <c r="O250" s="6">
        <v>42009.25</v>
      </c>
      <c r="P250" t="b">
        <v>0</v>
      </c>
      <c r="Q250" t="b">
        <v>0</v>
      </c>
      <c r="R250" t="s">
        <v>292</v>
      </c>
      <c r="S250" t="str">
        <f t="shared" si="14"/>
        <v>games</v>
      </c>
      <c r="T250" t="str">
        <f t="shared" si="15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v>42006.25</v>
      </c>
      <c r="O251" s="6">
        <v>42013.25</v>
      </c>
      <c r="P251" t="b">
        <v>0</v>
      </c>
      <c r="Q251" t="b">
        <v>0</v>
      </c>
      <c r="R251" t="s">
        <v>206</v>
      </c>
      <c r="S251" t="str">
        <f t="shared" si="14"/>
        <v>publishing</v>
      </c>
      <c r="T251" t="str">
        <f t="shared" si="15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v>40203.25</v>
      </c>
      <c r="O252" s="6">
        <v>40238.25</v>
      </c>
      <c r="P252" t="b">
        <v>0</v>
      </c>
      <c r="Q252" t="b">
        <v>0</v>
      </c>
      <c r="R252" t="s">
        <v>23</v>
      </c>
      <c r="S252" t="str">
        <f t="shared" si="14"/>
        <v>music</v>
      </c>
      <c r="T252" t="str">
        <f t="shared" si="15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v>41252.25</v>
      </c>
      <c r="O253" s="6">
        <v>41254.25</v>
      </c>
      <c r="P253" t="b">
        <v>0</v>
      </c>
      <c r="Q253" t="b">
        <v>0</v>
      </c>
      <c r="R253" t="s">
        <v>33</v>
      </c>
      <c r="S253" t="str">
        <f t="shared" si="14"/>
        <v>theater</v>
      </c>
      <c r="T253" t="str">
        <f t="shared" si="15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v>41572.208333333336</v>
      </c>
      <c r="O254" s="6">
        <v>41577.208333333336</v>
      </c>
      <c r="P254" t="b">
        <v>0</v>
      </c>
      <c r="Q254" t="b">
        <v>0</v>
      </c>
      <c r="R254" t="s">
        <v>33</v>
      </c>
      <c r="S254" t="str">
        <f t="shared" si="14"/>
        <v>theater</v>
      </c>
      <c r="T254" t="str">
        <f t="shared" si="15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v>40641.208333333336</v>
      </c>
      <c r="O255" s="6">
        <v>40653.208333333336</v>
      </c>
      <c r="P255" t="b">
        <v>0</v>
      </c>
      <c r="Q255" t="b">
        <v>0</v>
      </c>
      <c r="R255" t="s">
        <v>53</v>
      </c>
      <c r="S255" t="str">
        <f t="shared" si="14"/>
        <v>film &amp; video</v>
      </c>
      <c r="T255" t="str">
        <f t="shared" si="15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v>42787.25</v>
      </c>
      <c r="O256" s="6">
        <v>42789.25</v>
      </c>
      <c r="P256" t="b">
        <v>0</v>
      </c>
      <c r="Q256" t="b">
        <v>0</v>
      </c>
      <c r="R256" t="s">
        <v>68</v>
      </c>
      <c r="S256" t="str">
        <f t="shared" si="14"/>
        <v>publishing</v>
      </c>
      <c r="T256" t="str">
        <f t="shared" si="15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v>40590.25</v>
      </c>
      <c r="O257" s="6">
        <v>40595.25</v>
      </c>
      <c r="P257" t="b">
        <v>0</v>
      </c>
      <c r="Q257" t="b">
        <v>1</v>
      </c>
      <c r="R257" t="s">
        <v>23</v>
      </c>
      <c r="S257" t="str">
        <f t="shared" si="14"/>
        <v>music</v>
      </c>
      <c r="T257" t="str">
        <f t="shared" si="15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v>42393.25</v>
      </c>
      <c r="O258" s="6">
        <v>42430.25</v>
      </c>
      <c r="P258" t="b">
        <v>0</v>
      </c>
      <c r="Q258" t="b">
        <v>0</v>
      </c>
      <c r="R258" t="s">
        <v>23</v>
      </c>
      <c r="S258" t="str">
        <f t="shared" si="14"/>
        <v>music</v>
      </c>
      <c r="T258" t="str">
        <f t="shared" si="15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ROUND((E259/D259)*100,0)</f>
        <v>146</v>
      </c>
      <c r="G259" t="s">
        <v>20</v>
      </c>
      <c r="H259">
        <v>92</v>
      </c>
      <c r="I259">
        <f t="shared" ref="I259:I322" si="17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v>41338.25</v>
      </c>
      <c r="O259" s="6">
        <v>41352.208333333336</v>
      </c>
      <c r="P259" t="b">
        <v>0</v>
      </c>
      <c r="Q259" t="b">
        <v>0</v>
      </c>
      <c r="R259" t="s">
        <v>33</v>
      </c>
      <c r="S259" t="str">
        <f t="shared" ref="S259:S322" si="18">LEFT(R259,SEARCH("/",R259)-1)</f>
        <v>theater</v>
      </c>
      <c r="T259" t="str">
        <f t="shared" ref="T259:T322" si="19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v>42712.25</v>
      </c>
      <c r="O260" s="6">
        <v>42732.25</v>
      </c>
      <c r="P260" t="b">
        <v>0</v>
      </c>
      <c r="Q260" t="b">
        <v>1</v>
      </c>
      <c r="R260" t="s">
        <v>33</v>
      </c>
      <c r="S260" t="str">
        <f t="shared" si="18"/>
        <v>theater</v>
      </c>
      <c r="T260" t="str">
        <f t="shared" si="1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v>41251.25</v>
      </c>
      <c r="O261" s="6">
        <v>41270.25</v>
      </c>
      <c r="P261" t="b">
        <v>1</v>
      </c>
      <c r="Q261" t="b">
        <v>0</v>
      </c>
      <c r="R261" t="s">
        <v>122</v>
      </c>
      <c r="S261" t="str">
        <f t="shared" si="18"/>
        <v>photography</v>
      </c>
      <c r="T261" t="str">
        <f t="shared" si="1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v>41180.208333333336</v>
      </c>
      <c r="O262" s="6">
        <v>41192.208333333336</v>
      </c>
      <c r="P262" t="b">
        <v>0</v>
      </c>
      <c r="Q262" t="b">
        <v>0</v>
      </c>
      <c r="R262" t="s">
        <v>23</v>
      </c>
      <c r="S262" t="str">
        <f t="shared" si="18"/>
        <v>music</v>
      </c>
      <c r="T262" t="str">
        <f t="shared" si="1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v>40415.208333333336</v>
      </c>
      <c r="O263" s="6">
        <v>40419.208333333336</v>
      </c>
      <c r="P263" t="b">
        <v>0</v>
      </c>
      <c r="Q263" t="b">
        <v>1</v>
      </c>
      <c r="R263" t="s">
        <v>23</v>
      </c>
      <c r="S263" t="str">
        <f t="shared" si="18"/>
        <v>music</v>
      </c>
      <c r="T263" t="str">
        <f t="shared" si="1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v>40638.208333333336</v>
      </c>
      <c r="O264" s="6">
        <v>40664.208333333336</v>
      </c>
      <c r="P264" t="b">
        <v>0</v>
      </c>
      <c r="Q264" t="b">
        <v>1</v>
      </c>
      <c r="R264" t="s">
        <v>60</v>
      </c>
      <c r="S264" t="str">
        <f t="shared" si="18"/>
        <v>music</v>
      </c>
      <c r="T264" t="str">
        <f t="shared" si="1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v>40187.25</v>
      </c>
      <c r="O265" s="6">
        <v>40187.25</v>
      </c>
      <c r="P265" t="b">
        <v>0</v>
      </c>
      <c r="Q265" t="b">
        <v>0</v>
      </c>
      <c r="R265" t="s">
        <v>122</v>
      </c>
      <c r="S265" t="str">
        <f t="shared" si="18"/>
        <v>photography</v>
      </c>
      <c r="T265" t="str">
        <f t="shared" si="1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v>41317.25</v>
      </c>
      <c r="O266" s="6">
        <v>41333.25</v>
      </c>
      <c r="P266" t="b">
        <v>0</v>
      </c>
      <c r="Q266" t="b">
        <v>0</v>
      </c>
      <c r="R266" t="s">
        <v>33</v>
      </c>
      <c r="S266" t="str">
        <f t="shared" si="18"/>
        <v>theater</v>
      </c>
      <c r="T266" t="str">
        <f t="shared" si="1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v>42372.25</v>
      </c>
      <c r="O267" s="6">
        <v>42416.25</v>
      </c>
      <c r="P267" t="b">
        <v>0</v>
      </c>
      <c r="Q267" t="b">
        <v>0</v>
      </c>
      <c r="R267" t="s">
        <v>33</v>
      </c>
      <c r="S267" t="str">
        <f t="shared" si="18"/>
        <v>theater</v>
      </c>
      <c r="T267" t="str">
        <f t="shared" si="1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v>41950.25</v>
      </c>
      <c r="O268" s="6">
        <v>41983.25</v>
      </c>
      <c r="P268" t="b">
        <v>0</v>
      </c>
      <c r="Q268" t="b">
        <v>1</v>
      </c>
      <c r="R268" t="s">
        <v>159</v>
      </c>
      <c r="S268" t="str">
        <f t="shared" si="18"/>
        <v>music</v>
      </c>
      <c r="T268" t="str">
        <f t="shared" si="1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v>41206.208333333336</v>
      </c>
      <c r="O269" s="6">
        <v>41222.25</v>
      </c>
      <c r="P269" t="b">
        <v>0</v>
      </c>
      <c r="Q269" t="b">
        <v>0</v>
      </c>
      <c r="R269" t="s">
        <v>33</v>
      </c>
      <c r="S269" t="str">
        <f t="shared" si="18"/>
        <v>theater</v>
      </c>
      <c r="T269" t="str">
        <f t="shared" si="1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v>41186.208333333336</v>
      </c>
      <c r="O270" s="6">
        <v>41232.25</v>
      </c>
      <c r="P270" t="b">
        <v>0</v>
      </c>
      <c r="Q270" t="b">
        <v>0</v>
      </c>
      <c r="R270" t="s">
        <v>42</v>
      </c>
      <c r="S270" t="str">
        <f t="shared" si="18"/>
        <v>film &amp; video</v>
      </c>
      <c r="T270" t="str">
        <f t="shared" si="1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v>43496.25</v>
      </c>
      <c r="O271" s="6">
        <v>43517.25</v>
      </c>
      <c r="P271" t="b">
        <v>0</v>
      </c>
      <c r="Q271" t="b">
        <v>0</v>
      </c>
      <c r="R271" t="s">
        <v>269</v>
      </c>
      <c r="S271" t="str">
        <f t="shared" si="18"/>
        <v>film &amp; video</v>
      </c>
      <c r="T271" t="str">
        <f t="shared" si="1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v>40514.25</v>
      </c>
      <c r="O272" s="6">
        <v>40516.25</v>
      </c>
      <c r="P272" t="b">
        <v>0</v>
      </c>
      <c r="Q272" t="b">
        <v>0</v>
      </c>
      <c r="R272" t="s">
        <v>89</v>
      </c>
      <c r="S272" t="str">
        <f t="shared" si="18"/>
        <v>games</v>
      </c>
      <c r="T272" t="str">
        <f t="shared" si="1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v>42345.25</v>
      </c>
      <c r="O273" s="6">
        <v>42376.25</v>
      </c>
      <c r="P273" t="b">
        <v>0</v>
      </c>
      <c r="Q273" t="b">
        <v>0</v>
      </c>
      <c r="R273" t="s">
        <v>122</v>
      </c>
      <c r="S273" t="str">
        <f t="shared" si="18"/>
        <v>photography</v>
      </c>
      <c r="T273" t="str">
        <f t="shared" si="1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v>43656.208333333328</v>
      </c>
      <c r="O274" s="6">
        <v>43681.208333333328</v>
      </c>
      <c r="P274" t="b">
        <v>0</v>
      </c>
      <c r="Q274" t="b">
        <v>1</v>
      </c>
      <c r="R274" t="s">
        <v>33</v>
      </c>
      <c r="S274" t="str">
        <f t="shared" si="18"/>
        <v>theater</v>
      </c>
      <c r="T274" t="str">
        <f t="shared" si="1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v>42995.208333333328</v>
      </c>
      <c r="O275" s="6">
        <v>42998.208333333328</v>
      </c>
      <c r="P275" t="b">
        <v>0</v>
      </c>
      <c r="Q275" t="b">
        <v>0</v>
      </c>
      <c r="R275" t="s">
        <v>33</v>
      </c>
      <c r="S275" t="str">
        <f t="shared" si="18"/>
        <v>theater</v>
      </c>
      <c r="T275" t="str">
        <f t="shared" si="1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v>43045.25</v>
      </c>
      <c r="O276" s="6">
        <v>43050.25</v>
      </c>
      <c r="P276" t="b">
        <v>0</v>
      </c>
      <c r="Q276" t="b">
        <v>0</v>
      </c>
      <c r="R276" t="s">
        <v>33</v>
      </c>
      <c r="S276" t="str">
        <f t="shared" si="18"/>
        <v>theater</v>
      </c>
      <c r="T276" t="str">
        <f t="shared" si="1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v>43561.208333333328</v>
      </c>
      <c r="O277" s="6">
        <v>43569.208333333328</v>
      </c>
      <c r="P277" t="b">
        <v>0</v>
      </c>
      <c r="Q277" t="b">
        <v>0</v>
      </c>
      <c r="R277" t="s">
        <v>206</v>
      </c>
      <c r="S277" t="str">
        <f t="shared" si="18"/>
        <v>publishing</v>
      </c>
      <c r="T277" t="str">
        <f t="shared" si="1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v>41018.208333333336</v>
      </c>
      <c r="O278" s="6">
        <v>41023.208333333336</v>
      </c>
      <c r="P278" t="b">
        <v>0</v>
      </c>
      <c r="Q278" t="b">
        <v>1</v>
      </c>
      <c r="R278" t="s">
        <v>89</v>
      </c>
      <c r="S278" t="str">
        <f t="shared" si="18"/>
        <v>games</v>
      </c>
      <c r="T278" t="str">
        <f t="shared" si="1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v>40378.208333333336</v>
      </c>
      <c r="O279" s="6">
        <v>40380.208333333336</v>
      </c>
      <c r="P279" t="b">
        <v>0</v>
      </c>
      <c r="Q279" t="b">
        <v>0</v>
      </c>
      <c r="R279" t="s">
        <v>33</v>
      </c>
      <c r="S279" t="str">
        <f t="shared" si="18"/>
        <v>theater</v>
      </c>
      <c r="T279" t="str">
        <f t="shared" si="1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v>41239.25</v>
      </c>
      <c r="O280" s="6">
        <v>41264.25</v>
      </c>
      <c r="P280" t="b">
        <v>0</v>
      </c>
      <c r="Q280" t="b">
        <v>0</v>
      </c>
      <c r="R280" t="s">
        <v>28</v>
      </c>
      <c r="S280" t="str">
        <f t="shared" si="18"/>
        <v>technology</v>
      </c>
      <c r="T280" t="str">
        <f t="shared" si="1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v>43346.208333333328</v>
      </c>
      <c r="O281" s="6">
        <v>43349.208333333328</v>
      </c>
      <c r="P281" t="b">
        <v>0</v>
      </c>
      <c r="Q281" t="b">
        <v>0</v>
      </c>
      <c r="R281" t="s">
        <v>33</v>
      </c>
      <c r="S281" t="str">
        <f t="shared" si="18"/>
        <v>theater</v>
      </c>
      <c r="T281" t="str">
        <f t="shared" si="1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v>43060.25</v>
      </c>
      <c r="O282" s="6">
        <v>43066.25</v>
      </c>
      <c r="P282" t="b">
        <v>0</v>
      </c>
      <c r="Q282" t="b">
        <v>0</v>
      </c>
      <c r="R282" t="s">
        <v>71</v>
      </c>
      <c r="S282" t="str">
        <f t="shared" si="18"/>
        <v>film &amp; video</v>
      </c>
      <c r="T282" t="str">
        <f t="shared" si="1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v>40979.25</v>
      </c>
      <c r="O283" s="6">
        <v>41000.208333333336</v>
      </c>
      <c r="P283" t="b">
        <v>0</v>
      </c>
      <c r="Q283" t="b">
        <v>1</v>
      </c>
      <c r="R283" t="s">
        <v>33</v>
      </c>
      <c r="S283" t="str">
        <f t="shared" si="18"/>
        <v>theater</v>
      </c>
      <c r="T283" t="str">
        <f t="shared" si="1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v>42701.25</v>
      </c>
      <c r="O284" s="6">
        <v>42707.25</v>
      </c>
      <c r="P284" t="b">
        <v>0</v>
      </c>
      <c r="Q284" t="b">
        <v>1</v>
      </c>
      <c r="R284" t="s">
        <v>269</v>
      </c>
      <c r="S284" t="str">
        <f t="shared" si="18"/>
        <v>film &amp; video</v>
      </c>
      <c r="T284" t="str">
        <f t="shared" si="1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v>42520.208333333328</v>
      </c>
      <c r="O285" s="6">
        <v>42525.208333333328</v>
      </c>
      <c r="P285" t="b">
        <v>0</v>
      </c>
      <c r="Q285" t="b">
        <v>0</v>
      </c>
      <c r="R285" t="s">
        <v>23</v>
      </c>
      <c r="S285" t="str">
        <f t="shared" si="18"/>
        <v>music</v>
      </c>
      <c r="T285" t="str">
        <f t="shared" si="1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v>41030.208333333336</v>
      </c>
      <c r="O286" s="6">
        <v>41035.208333333336</v>
      </c>
      <c r="P286" t="b">
        <v>0</v>
      </c>
      <c r="Q286" t="b">
        <v>0</v>
      </c>
      <c r="R286" t="s">
        <v>28</v>
      </c>
      <c r="S286" t="str">
        <f t="shared" si="18"/>
        <v>technology</v>
      </c>
      <c r="T286" t="str">
        <f t="shared" si="1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v>42623.208333333328</v>
      </c>
      <c r="O287" s="6">
        <v>42661.208333333328</v>
      </c>
      <c r="P287" t="b">
        <v>0</v>
      </c>
      <c r="Q287" t="b">
        <v>0</v>
      </c>
      <c r="R287" t="s">
        <v>33</v>
      </c>
      <c r="S287" t="str">
        <f t="shared" si="18"/>
        <v>theater</v>
      </c>
      <c r="T287" t="str">
        <f t="shared" si="1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v>42697.25</v>
      </c>
      <c r="O288" s="6">
        <v>42704.25</v>
      </c>
      <c r="P288" t="b">
        <v>0</v>
      </c>
      <c r="Q288" t="b">
        <v>0</v>
      </c>
      <c r="R288" t="s">
        <v>33</v>
      </c>
      <c r="S288" t="str">
        <f t="shared" si="18"/>
        <v>theater</v>
      </c>
      <c r="T288" t="str">
        <f t="shared" si="1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v>42122.208333333328</v>
      </c>
      <c r="O289" s="6">
        <v>42122.208333333328</v>
      </c>
      <c r="P289" t="b">
        <v>0</v>
      </c>
      <c r="Q289" t="b">
        <v>0</v>
      </c>
      <c r="R289" t="s">
        <v>50</v>
      </c>
      <c r="S289" t="str">
        <f t="shared" si="18"/>
        <v>music</v>
      </c>
      <c r="T289" t="str">
        <f t="shared" si="1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v>40982.208333333336</v>
      </c>
      <c r="O290" s="6">
        <v>40983.208333333336</v>
      </c>
      <c r="P290" t="b">
        <v>0</v>
      </c>
      <c r="Q290" t="b">
        <v>1</v>
      </c>
      <c r="R290" t="s">
        <v>148</v>
      </c>
      <c r="S290" t="str">
        <f t="shared" si="18"/>
        <v>music</v>
      </c>
      <c r="T290" t="str">
        <f t="shared" si="1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v>42219.208333333328</v>
      </c>
      <c r="O291" s="6">
        <v>42222.208333333328</v>
      </c>
      <c r="P291" t="b">
        <v>0</v>
      </c>
      <c r="Q291" t="b">
        <v>0</v>
      </c>
      <c r="R291" t="s">
        <v>33</v>
      </c>
      <c r="S291" t="str">
        <f t="shared" si="18"/>
        <v>theater</v>
      </c>
      <c r="T291" t="str">
        <f t="shared" si="1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v>41404.208333333336</v>
      </c>
      <c r="O292" s="6">
        <v>41436.208333333336</v>
      </c>
      <c r="P292" t="b">
        <v>0</v>
      </c>
      <c r="Q292" t="b">
        <v>1</v>
      </c>
      <c r="R292" t="s">
        <v>42</v>
      </c>
      <c r="S292" t="str">
        <f t="shared" si="18"/>
        <v>film &amp; video</v>
      </c>
      <c r="T292" t="str">
        <f t="shared" si="1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v>40831.208333333336</v>
      </c>
      <c r="O293" s="6">
        <v>40835.208333333336</v>
      </c>
      <c r="P293" t="b">
        <v>1</v>
      </c>
      <c r="Q293" t="b">
        <v>0</v>
      </c>
      <c r="R293" t="s">
        <v>28</v>
      </c>
      <c r="S293" t="str">
        <f t="shared" si="18"/>
        <v>technology</v>
      </c>
      <c r="T293" t="str">
        <f t="shared" si="1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v>40984.208333333336</v>
      </c>
      <c r="O294" s="6">
        <v>41002.208333333336</v>
      </c>
      <c r="P294" t="b">
        <v>0</v>
      </c>
      <c r="Q294" t="b">
        <v>0</v>
      </c>
      <c r="R294" t="s">
        <v>17</v>
      </c>
      <c r="S294" t="str">
        <f t="shared" si="18"/>
        <v>food</v>
      </c>
      <c r="T294" t="str">
        <f t="shared" si="1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v>40456.208333333336</v>
      </c>
      <c r="O295" s="6">
        <v>40465.208333333336</v>
      </c>
      <c r="P295" t="b">
        <v>0</v>
      </c>
      <c r="Q295" t="b">
        <v>0</v>
      </c>
      <c r="R295" t="s">
        <v>33</v>
      </c>
      <c r="S295" t="str">
        <f t="shared" si="18"/>
        <v>theater</v>
      </c>
      <c r="T295" t="str">
        <f t="shared" si="1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v>43399.208333333328</v>
      </c>
      <c r="O296" s="6">
        <v>43411.25</v>
      </c>
      <c r="P296" t="b">
        <v>0</v>
      </c>
      <c r="Q296" t="b">
        <v>0</v>
      </c>
      <c r="R296" t="s">
        <v>33</v>
      </c>
      <c r="S296" t="str">
        <f t="shared" si="18"/>
        <v>theater</v>
      </c>
      <c r="T296" t="str">
        <f t="shared" si="1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v>41562.208333333336</v>
      </c>
      <c r="O297" s="6">
        <v>41587.25</v>
      </c>
      <c r="P297" t="b">
        <v>0</v>
      </c>
      <c r="Q297" t="b">
        <v>0</v>
      </c>
      <c r="R297" t="s">
        <v>33</v>
      </c>
      <c r="S297" t="str">
        <f t="shared" si="18"/>
        <v>theater</v>
      </c>
      <c r="T297" t="str">
        <f t="shared" si="1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v>43493.25</v>
      </c>
      <c r="O298" s="6">
        <v>43515.25</v>
      </c>
      <c r="P298" t="b">
        <v>0</v>
      </c>
      <c r="Q298" t="b">
        <v>0</v>
      </c>
      <c r="R298" t="s">
        <v>33</v>
      </c>
      <c r="S298" t="str">
        <f t="shared" si="18"/>
        <v>theater</v>
      </c>
      <c r="T298" t="str">
        <f t="shared" si="1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v>41653.25</v>
      </c>
      <c r="O299" s="6">
        <v>41662.25</v>
      </c>
      <c r="P299" t="b">
        <v>0</v>
      </c>
      <c r="Q299" t="b">
        <v>1</v>
      </c>
      <c r="R299" t="s">
        <v>33</v>
      </c>
      <c r="S299" t="str">
        <f t="shared" si="18"/>
        <v>theater</v>
      </c>
      <c r="T299" t="str">
        <f t="shared" si="1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v>42426.25</v>
      </c>
      <c r="O300" s="6">
        <v>42444.208333333328</v>
      </c>
      <c r="P300" t="b">
        <v>0</v>
      </c>
      <c r="Q300" t="b">
        <v>1</v>
      </c>
      <c r="R300" t="s">
        <v>23</v>
      </c>
      <c r="S300" t="str">
        <f t="shared" si="18"/>
        <v>music</v>
      </c>
      <c r="T300" t="str">
        <f t="shared" si="1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v>42432.25</v>
      </c>
      <c r="O301" s="6">
        <v>42488.208333333328</v>
      </c>
      <c r="P301" t="b">
        <v>0</v>
      </c>
      <c r="Q301" t="b">
        <v>0</v>
      </c>
      <c r="R301" t="s">
        <v>17</v>
      </c>
      <c r="S301" t="str">
        <f t="shared" si="18"/>
        <v>food</v>
      </c>
      <c r="T301" t="str">
        <f t="shared" si="1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v>42977.208333333328</v>
      </c>
      <c r="O302" s="6">
        <v>42978.208333333328</v>
      </c>
      <c r="P302" t="b">
        <v>0</v>
      </c>
      <c r="Q302" t="b">
        <v>1</v>
      </c>
      <c r="R302" t="s">
        <v>68</v>
      </c>
      <c r="S302" t="str">
        <f t="shared" si="18"/>
        <v>publishing</v>
      </c>
      <c r="T302" t="str">
        <f t="shared" si="1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v>42061.25</v>
      </c>
      <c r="O303" s="6">
        <v>42078.208333333328</v>
      </c>
      <c r="P303" t="b">
        <v>0</v>
      </c>
      <c r="Q303" t="b">
        <v>0</v>
      </c>
      <c r="R303" t="s">
        <v>42</v>
      </c>
      <c r="S303" t="str">
        <f t="shared" si="18"/>
        <v>film &amp; video</v>
      </c>
      <c r="T303" t="str">
        <f t="shared" si="1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v>43345.208333333328</v>
      </c>
      <c r="O304" s="6">
        <v>43359.208333333328</v>
      </c>
      <c r="P304" t="b">
        <v>0</v>
      </c>
      <c r="Q304" t="b">
        <v>0</v>
      </c>
      <c r="R304" t="s">
        <v>33</v>
      </c>
      <c r="S304" t="str">
        <f t="shared" si="18"/>
        <v>theater</v>
      </c>
      <c r="T304" t="str">
        <f t="shared" si="1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v>42376.25</v>
      </c>
      <c r="O305" s="6">
        <v>42381.25</v>
      </c>
      <c r="P305" t="b">
        <v>0</v>
      </c>
      <c r="Q305" t="b">
        <v>0</v>
      </c>
      <c r="R305" t="s">
        <v>60</v>
      </c>
      <c r="S305" t="str">
        <f t="shared" si="18"/>
        <v>music</v>
      </c>
      <c r="T305" t="str">
        <f t="shared" si="1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v>42589.208333333328</v>
      </c>
      <c r="O306" s="6">
        <v>42630.208333333328</v>
      </c>
      <c r="P306" t="b">
        <v>0</v>
      </c>
      <c r="Q306" t="b">
        <v>0</v>
      </c>
      <c r="R306" t="s">
        <v>42</v>
      </c>
      <c r="S306" t="str">
        <f t="shared" si="18"/>
        <v>film &amp; video</v>
      </c>
      <c r="T306" t="str">
        <f t="shared" si="1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v>42448.208333333328</v>
      </c>
      <c r="O307" s="6">
        <v>42489.208333333328</v>
      </c>
      <c r="P307" t="b">
        <v>0</v>
      </c>
      <c r="Q307" t="b">
        <v>0</v>
      </c>
      <c r="R307" t="s">
        <v>33</v>
      </c>
      <c r="S307" t="str">
        <f t="shared" si="18"/>
        <v>theater</v>
      </c>
      <c r="T307" t="str">
        <f t="shared" si="1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v>42930.208333333328</v>
      </c>
      <c r="O308" s="6">
        <v>42933.208333333328</v>
      </c>
      <c r="P308" t="b">
        <v>0</v>
      </c>
      <c r="Q308" t="b">
        <v>1</v>
      </c>
      <c r="R308" t="s">
        <v>33</v>
      </c>
      <c r="S308" t="str">
        <f t="shared" si="18"/>
        <v>theater</v>
      </c>
      <c r="T308" t="str">
        <f t="shared" si="1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v>41066.208333333336</v>
      </c>
      <c r="O309" s="6">
        <v>41086.208333333336</v>
      </c>
      <c r="P309" t="b">
        <v>0</v>
      </c>
      <c r="Q309" t="b">
        <v>1</v>
      </c>
      <c r="R309" t="s">
        <v>119</v>
      </c>
      <c r="S309" t="str">
        <f t="shared" si="18"/>
        <v>publishing</v>
      </c>
      <c r="T309" t="str">
        <f t="shared" si="1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v>40651.208333333336</v>
      </c>
      <c r="O310" s="6">
        <v>40652.208333333336</v>
      </c>
      <c r="P310" t="b">
        <v>0</v>
      </c>
      <c r="Q310" t="b">
        <v>0</v>
      </c>
      <c r="R310" t="s">
        <v>33</v>
      </c>
      <c r="S310" t="str">
        <f t="shared" si="18"/>
        <v>theater</v>
      </c>
      <c r="T310" t="str">
        <f t="shared" si="1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v>40807.208333333336</v>
      </c>
      <c r="O311" s="6">
        <v>40827.208333333336</v>
      </c>
      <c r="P311" t="b">
        <v>0</v>
      </c>
      <c r="Q311" t="b">
        <v>1</v>
      </c>
      <c r="R311" t="s">
        <v>60</v>
      </c>
      <c r="S311" t="str">
        <f t="shared" si="18"/>
        <v>music</v>
      </c>
      <c r="T311" t="str">
        <f t="shared" si="1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v>40277.208333333336</v>
      </c>
      <c r="O312" s="6">
        <v>40293.208333333336</v>
      </c>
      <c r="P312" t="b">
        <v>0</v>
      </c>
      <c r="Q312" t="b">
        <v>0</v>
      </c>
      <c r="R312" t="s">
        <v>89</v>
      </c>
      <c r="S312" t="str">
        <f t="shared" si="18"/>
        <v>games</v>
      </c>
      <c r="T312" t="str">
        <f t="shared" si="1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v>40590.25</v>
      </c>
      <c r="O313" s="6">
        <v>40602.25</v>
      </c>
      <c r="P313" t="b">
        <v>0</v>
      </c>
      <c r="Q313" t="b">
        <v>0</v>
      </c>
      <c r="R313" t="s">
        <v>33</v>
      </c>
      <c r="S313" t="str">
        <f t="shared" si="18"/>
        <v>theater</v>
      </c>
      <c r="T313" t="str">
        <f t="shared" si="1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v>41572.208333333336</v>
      </c>
      <c r="O314" s="6">
        <v>41579.208333333336</v>
      </c>
      <c r="P314" t="b">
        <v>0</v>
      </c>
      <c r="Q314" t="b">
        <v>0</v>
      </c>
      <c r="R314" t="s">
        <v>33</v>
      </c>
      <c r="S314" t="str">
        <f t="shared" si="18"/>
        <v>theater</v>
      </c>
      <c r="T314" t="str">
        <f t="shared" si="1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v>40966.25</v>
      </c>
      <c r="O315" s="6">
        <v>40968.25</v>
      </c>
      <c r="P315" t="b">
        <v>0</v>
      </c>
      <c r="Q315" t="b">
        <v>0</v>
      </c>
      <c r="R315" t="s">
        <v>23</v>
      </c>
      <c r="S315" t="str">
        <f t="shared" si="18"/>
        <v>music</v>
      </c>
      <c r="T315" t="str">
        <f t="shared" si="1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v>43536.208333333328</v>
      </c>
      <c r="O316" s="6">
        <v>43541.208333333328</v>
      </c>
      <c r="P316" t="b">
        <v>0</v>
      </c>
      <c r="Q316" t="b">
        <v>1</v>
      </c>
      <c r="R316" t="s">
        <v>42</v>
      </c>
      <c r="S316" t="str">
        <f t="shared" si="18"/>
        <v>film &amp; video</v>
      </c>
      <c r="T316" t="str">
        <f t="shared" si="1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v>41783.208333333336</v>
      </c>
      <c r="O317" s="6">
        <v>41812.208333333336</v>
      </c>
      <c r="P317" t="b">
        <v>0</v>
      </c>
      <c r="Q317" t="b">
        <v>0</v>
      </c>
      <c r="R317" t="s">
        <v>33</v>
      </c>
      <c r="S317" t="str">
        <f t="shared" si="18"/>
        <v>theater</v>
      </c>
      <c r="T317" t="str">
        <f t="shared" si="1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v>43788.25</v>
      </c>
      <c r="O318" s="6">
        <v>43789.25</v>
      </c>
      <c r="P318" t="b">
        <v>0</v>
      </c>
      <c r="Q318" t="b">
        <v>1</v>
      </c>
      <c r="R318" t="s">
        <v>17</v>
      </c>
      <c r="S318" t="str">
        <f t="shared" si="18"/>
        <v>food</v>
      </c>
      <c r="T318" t="str">
        <f t="shared" si="1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v>42869.208333333328</v>
      </c>
      <c r="O319" s="6">
        <v>42882.208333333328</v>
      </c>
      <c r="P319" t="b">
        <v>0</v>
      </c>
      <c r="Q319" t="b">
        <v>0</v>
      </c>
      <c r="R319" t="s">
        <v>33</v>
      </c>
      <c r="S319" t="str">
        <f t="shared" si="18"/>
        <v>theater</v>
      </c>
      <c r="T319" t="str">
        <f t="shared" si="1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v>41684.25</v>
      </c>
      <c r="O320" s="6">
        <v>41686.25</v>
      </c>
      <c r="P320" t="b">
        <v>0</v>
      </c>
      <c r="Q320" t="b">
        <v>0</v>
      </c>
      <c r="R320" t="s">
        <v>23</v>
      </c>
      <c r="S320" t="str">
        <f t="shared" si="18"/>
        <v>music</v>
      </c>
      <c r="T320" t="str">
        <f t="shared" si="1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v>40402.208333333336</v>
      </c>
      <c r="O321" s="6">
        <v>40426.208333333336</v>
      </c>
      <c r="P321" t="b">
        <v>0</v>
      </c>
      <c r="Q321" t="b">
        <v>0</v>
      </c>
      <c r="R321" t="s">
        <v>28</v>
      </c>
      <c r="S321" t="str">
        <f t="shared" si="18"/>
        <v>technology</v>
      </c>
      <c r="T321" t="str">
        <f t="shared" si="1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v>40673.208333333336</v>
      </c>
      <c r="O322" s="6">
        <v>40682.208333333336</v>
      </c>
      <c r="P322" t="b">
        <v>0</v>
      </c>
      <c r="Q322" t="b">
        <v>0</v>
      </c>
      <c r="R322" t="s">
        <v>119</v>
      </c>
      <c r="S322" t="str">
        <f t="shared" si="18"/>
        <v>publishing</v>
      </c>
      <c r="T322" t="str">
        <f t="shared" si="1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ROUND((E323/D323)*100,0)</f>
        <v>94</v>
      </c>
      <c r="G323" t="s">
        <v>14</v>
      </c>
      <c r="H323">
        <v>2468</v>
      </c>
      <c r="I323">
        <f t="shared" ref="I323:I386" si="2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v>40634.208333333336</v>
      </c>
      <c r="O323" s="6">
        <v>40642.208333333336</v>
      </c>
      <c r="P323" t="b">
        <v>0</v>
      </c>
      <c r="Q323" t="b">
        <v>0</v>
      </c>
      <c r="R323" t="s">
        <v>100</v>
      </c>
      <c r="S323" t="str">
        <f t="shared" ref="S323:S386" si="22">LEFT(R323,SEARCH("/",R323)-1)</f>
        <v>film &amp; video</v>
      </c>
      <c r="T323" t="str">
        <f t="shared" ref="T323:T386" si="23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v>40507.25</v>
      </c>
      <c r="O324" s="6">
        <v>40520.25</v>
      </c>
      <c r="P324" t="b">
        <v>0</v>
      </c>
      <c r="Q324" t="b">
        <v>0</v>
      </c>
      <c r="R324" t="s">
        <v>33</v>
      </c>
      <c r="S324" t="str">
        <f t="shared" si="22"/>
        <v>theater</v>
      </c>
      <c r="T324" t="str">
        <f t="shared" si="23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v>41725.208333333336</v>
      </c>
      <c r="O325" s="6">
        <v>41727.208333333336</v>
      </c>
      <c r="P325" t="b">
        <v>0</v>
      </c>
      <c r="Q325" t="b">
        <v>0</v>
      </c>
      <c r="R325" t="s">
        <v>42</v>
      </c>
      <c r="S325" t="str">
        <f t="shared" si="22"/>
        <v>film &amp; video</v>
      </c>
      <c r="T325" t="str">
        <f t="shared" si="23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v>42176.208333333328</v>
      </c>
      <c r="O326" s="6">
        <v>42188.208333333328</v>
      </c>
      <c r="P326" t="b">
        <v>0</v>
      </c>
      <c r="Q326" t="b">
        <v>1</v>
      </c>
      <c r="R326" t="s">
        <v>33</v>
      </c>
      <c r="S326" t="str">
        <f t="shared" si="22"/>
        <v>theater</v>
      </c>
      <c r="T326" t="str">
        <f t="shared" si="23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v>43267.208333333328</v>
      </c>
      <c r="O327" s="6">
        <v>43290.208333333328</v>
      </c>
      <c r="P327" t="b">
        <v>0</v>
      </c>
      <c r="Q327" t="b">
        <v>1</v>
      </c>
      <c r="R327" t="s">
        <v>33</v>
      </c>
      <c r="S327" t="str">
        <f t="shared" si="22"/>
        <v>theater</v>
      </c>
      <c r="T327" t="str">
        <f t="shared" si="23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v>42364.25</v>
      </c>
      <c r="O328" s="6">
        <v>42370.25</v>
      </c>
      <c r="P328" t="b">
        <v>0</v>
      </c>
      <c r="Q328" t="b">
        <v>0</v>
      </c>
      <c r="R328" t="s">
        <v>71</v>
      </c>
      <c r="S328" t="str">
        <f t="shared" si="22"/>
        <v>film &amp; video</v>
      </c>
      <c r="T328" t="str">
        <f t="shared" si="23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v>43705.208333333328</v>
      </c>
      <c r="O329" s="6">
        <v>43709.208333333328</v>
      </c>
      <c r="P329" t="b">
        <v>0</v>
      </c>
      <c r="Q329" t="b">
        <v>1</v>
      </c>
      <c r="R329" t="s">
        <v>33</v>
      </c>
      <c r="S329" t="str">
        <f t="shared" si="22"/>
        <v>theater</v>
      </c>
      <c r="T329" t="str">
        <f t="shared" si="23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v>43434.25</v>
      </c>
      <c r="O330" s="6">
        <v>43445.25</v>
      </c>
      <c r="P330" t="b">
        <v>0</v>
      </c>
      <c r="Q330" t="b">
        <v>0</v>
      </c>
      <c r="R330" t="s">
        <v>23</v>
      </c>
      <c r="S330" t="str">
        <f t="shared" si="22"/>
        <v>music</v>
      </c>
      <c r="T330" t="str">
        <f t="shared" si="23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v>42716.25</v>
      </c>
      <c r="O331" s="6">
        <v>42727.25</v>
      </c>
      <c r="P331" t="b">
        <v>0</v>
      </c>
      <c r="Q331" t="b">
        <v>0</v>
      </c>
      <c r="R331" t="s">
        <v>89</v>
      </c>
      <c r="S331" t="str">
        <f t="shared" si="22"/>
        <v>games</v>
      </c>
      <c r="T331" t="str">
        <f t="shared" si="23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v>43077.25</v>
      </c>
      <c r="O332" s="6">
        <v>43078.25</v>
      </c>
      <c r="P332" t="b">
        <v>0</v>
      </c>
      <c r="Q332" t="b">
        <v>0</v>
      </c>
      <c r="R332" t="s">
        <v>42</v>
      </c>
      <c r="S332" t="str">
        <f t="shared" si="22"/>
        <v>film &amp; video</v>
      </c>
      <c r="T332" t="str">
        <f t="shared" si="23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v>40896.25</v>
      </c>
      <c r="O333" s="6">
        <v>40897.25</v>
      </c>
      <c r="P333" t="b">
        <v>0</v>
      </c>
      <c r="Q333" t="b">
        <v>0</v>
      </c>
      <c r="R333" t="s">
        <v>17</v>
      </c>
      <c r="S333" t="str">
        <f t="shared" si="22"/>
        <v>food</v>
      </c>
      <c r="T333" t="str">
        <f t="shared" si="23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v>41361.208333333336</v>
      </c>
      <c r="O334" s="6">
        <v>41362.208333333336</v>
      </c>
      <c r="P334" t="b">
        <v>0</v>
      </c>
      <c r="Q334" t="b">
        <v>0</v>
      </c>
      <c r="R334" t="s">
        <v>65</v>
      </c>
      <c r="S334" t="str">
        <f t="shared" si="22"/>
        <v>technology</v>
      </c>
      <c r="T334" t="str">
        <f t="shared" si="23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v>43424.25</v>
      </c>
      <c r="O335" s="6">
        <v>43452.25</v>
      </c>
      <c r="P335" t="b">
        <v>0</v>
      </c>
      <c r="Q335" t="b">
        <v>0</v>
      </c>
      <c r="R335" t="s">
        <v>33</v>
      </c>
      <c r="S335" t="str">
        <f t="shared" si="22"/>
        <v>theater</v>
      </c>
      <c r="T335" t="str">
        <f t="shared" si="23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v>43110.25</v>
      </c>
      <c r="O336" s="6">
        <v>43117.25</v>
      </c>
      <c r="P336" t="b">
        <v>0</v>
      </c>
      <c r="Q336" t="b">
        <v>0</v>
      </c>
      <c r="R336" t="s">
        <v>23</v>
      </c>
      <c r="S336" t="str">
        <f t="shared" si="22"/>
        <v>music</v>
      </c>
      <c r="T336" t="str">
        <f t="shared" si="23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v>43784.25</v>
      </c>
      <c r="O337" s="6">
        <v>43797.25</v>
      </c>
      <c r="P337" t="b">
        <v>0</v>
      </c>
      <c r="Q337" t="b">
        <v>0</v>
      </c>
      <c r="R337" t="s">
        <v>23</v>
      </c>
      <c r="S337" t="str">
        <f t="shared" si="22"/>
        <v>music</v>
      </c>
      <c r="T337" t="str">
        <f t="shared" si="23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v>40527.25</v>
      </c>
      <c r="O338" s="6">
        <v>40528.25</v>
      </c>
      <c r="P338" t="b">
        <v>0</v>
      </c>
      <c r="Q338" t="b">
        <v>1</v>
      </c>
      <c r="R338" t="s">
        <v>23</v>
      </c>
      <c r="S338" t="str">
        <f t="shared" si="22"/>
        <v>music</v>
      </c>
      <c r="T338" t="str">
        <f t="shared" si="23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v>43780.25</v>
      </c>
      <c r="O339" s="6">
        <v>43781.25</v>
      </c>
      <c r="P339" t="b">
        <v>0</v>
      </c>
      <c r="Q339" t="b">
        <v>0</v>
      </c>
      <c r="R339" t="s">
        <v>33</v>
      </c>
      <c r="S339" t="str">
        <f t="shared" si="22"/>
        <v>theater</v>
      </c>
      <c r="T339" t="str">
        <f t="shared" si="23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v>40821.208333333336</v>
      </c>
      <c r="O340" s="6">
        <v>40851.208333333336</v>
      </c>
      <c r="P340" t="b">
        <v>0</v>
      </c>
      <c r="Q340" t="b">
        <v>0</v>
      </c>
      <c r="R340" t="s">
        <v>33</v>
      </c>
      <c r="S340" t="str">
        <f t="shared" si="22"/>
        <v>theater</v>
      </c>
      <c r="T340" t="str">
        <f t="shared" si="23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v>42949.208333333328</v>
      </c>
      <c r="O341" s="6">
        <v>42963.208333333328</v>
      </c>
      <c r="P341" t="b">
        <v>0</v>
      </c>
      <c r="Q341" t="b">
        <v>0</v>
      </c>
      <c r="R341" t="s">
        <v>33</v>
      </c>
      <c r="S341" t="str">
        <f t="shared" si="22"/>
        <v>theater</v>
      </c>
      <c r="T341" t="str">
        <f t="shared" si="23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v>40889.25</v>
      </c>
      <c r="O342" s="6">
        <v>40890.25</v>
      </c>
      <c r="P342" t="b">
        <v>0</v>
      </c>
      <c r="Q342" t="b">
        <v>0</v>
      </c>
      <c r="R342" t="s">
        <v>122</v>
      </c>
      <c r="S342" t="str">
        <f t="shared" si="22"/>
        <v>photography</v>
      </c>
      <c r="T342" t="str">
        <f t="shared" si="23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v>42244.208333333328</v>
      </c>
      <c r="O343" s="6">
        <v>42251.208333333328</v>
      </c>
      <c r="P343" t="b">
        <v>0</v>
      </c>
      <c r="Q343" t="b">
        <v>0</v>
      </c>
      <c r="R343" t="s">
        <v>60</v>
      </c>
      <c r="S343" t="str">
        <f t="shared" si="22"/>
        <v>music</v>
      </c>
      <c r="T343" t="str">
        <f t="shared" si="23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v>41475.208333333336</v>
      </c>
      <c r="O344" s="6">
        <v>41487.208333333336</v>
      </c>
      <c r="P344" t="b">
        <v>0</v>
      </c>
      <c r="Q344" t="b">
        <v>0</v>
      </c>
      <c r="R344" t="s">
        <v>33</v>
      </c>
      <c r="S344" t="str">
        <f t="shared" si="22"/>
        <v>theater</v>
      </c>
      <c r="T344" t="str">
        <f t="shared" si="23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v>41597.25</v>
      </c>
      <c r="O345" s="6">
        <v>41650.25</v>
      </c>
      <c r="P345" t="b">
        <v>0</v>
      </c>
      <c r="Q345" t="b">
        <v>0</v>
      </c>
      <c r="R345" t="s">
        <v>33</v>
      </c>
      <c r="S345" t="str">
        <f t="shared" si="22"/>
        <v>theater</v>
      </c>
      <c r="T345" t="str">
        <f t="shared" si="23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v>43122.25</v>
      </c>
      <c r="O346" s="6">
        <v>43162.25</v>
      </c>
      <c r="P346" t="b">
        <v>0</v>
      </c>
      <c r="Q346" t="b">
        <v>0</v>
      </c>
      <c r="R346" t="s">
        <v>89</v>
      </c>
      <c r="S346" t="str">
        <f t="shared" si="22"/>
        <v>games</v>
      </c>
      <c r="T346" t="str">
        <f t="shared" si="23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v>42194.208333333328</v>
      </c>
      <c r="O347" s="6">
        <v>42195.208333333328</v>
      </c>
      <c r="P347" t="b">
        <v>0</v>
      </c>
      <c r="Q347" t="b">
        <v>0</v>
      </c>
      <c r="R347" t="s">
        <v>53</v>
      </c>
      <c r="S347" t="str">
        <f t="shared" si="22"/>
        <v>film &amp; video</v>
      </c>
      <c r="T347" t="str">
        <f t="shared" si="23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v>42971.208333333328</v>
      </c>
      <c r="O348" s="6">
        <v>43026.208333333328</v>
      </c>
      <c r="P348" t="b">
        <v>0</v>
      </c>
      <c r="Q348" t="b">
        <v>1</v>
      </c>
      <c r="R348" t="s">
        <v>60</v>
      </c>
      <c r="S348" t="str">
        <f t="shared" si="22"/>
        <v>music</v>
      </c>
      <c r="T348" t="str">
        <f t="shared" si="23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v>42046.25</v>
      </c>
      <c r="O349" s="6">
        <v>42070.25</v>
      </c>
      <c r="P349" t="b">
        <v>0</v>
      </c>
      <c r="Q349" t="b">
        <v>0</v>
      </c>
      <c r="R349" t="s">
        <v>28</v>
      </c>
      <c r="S349" t="str">
        <f t="shared" si="22"/>
        <v>technology</v>
      </c>
      <c r="T349" t="str">
        <f t="shared" si="23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v>42782.25</v>
      </c>
      <c r="O350" s="6">
        <v>42795.25</v>
      </c>
      <c r="P350" t="b">
        <v>0</v>
      </c>
      <c r="Q350" t="b">
        <v>0</v>
      </c>
      <c r="R350" t="s">
        <v>17</v>
      </c>
      <c r="S350" t="str">
        <f t="shared" si="22"/>
        <v>food</v>
      </c>
      <c r="T350" t="str">
        <f t="shared" si="23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v>42930.208333333328</v>
      </c>
      <c r="O351" s="6">
        <v>42960.208333333328</v>
      </c>
      <c r="P351" t="b">
        <v>0</v>
      </c>
      <c r="Q351" t="b">
        <v>0</v>
      </c>
      <c r="R351" t="s">
        <v>33</v>
      </c>
      <c r="S351" t="str">
        <f t="shared" si="22"/>
        <v>theater</v>
      </c>
      <c r="T351" t="str">
        <f t="shared" si="23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v>42144.208333333328</v>
      </c>
      <c r="O352" s="6">
        <v>42162.208333333328</v>
      </c>
      <c r="P352" t="b">
        <v>0</v>
      </c>
      <c r="Q352" t="b">
        <v>1</v>
      </c>
      <c r="R352" t="s">
        <v>159</v>
      </c>
      <c r="S352" t="str">
        <f t="shared" si="22"/>
        <v>music</v>
      </c>
      <c r="T352" t="str">
        <f t="shared" si="23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v>42240.208333333328</v>
      </c>
      <c r="O353" s="6">
        <v>42254.208333333328</v>
      </c>
      <c r="P353" t="b">
        <v>0</v>
      </c>
      <c r="Q353" t="b">
        <v>0</v>
      </c>
      <c r="R353" t="s">
        <v>23</v>
      </c>
      <c r="S353" t="str">
        <f t="shared" si="22"/>
        <v>music</v>
      </c>
      <c r="T353" t="str">
        <f t="shared" si="23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v>42315.25</v>
      </c>
      <c r="O354" s="6">
        <v>42323.25</v>
      </c>
      <c r="P354" t="b">
        <v>0</v>
      </c>
      <c r="Q354" t="b">
        <v>0</v>
      </c>
      <c r="R354" t="s">
        <v>33</v>
      </c>
      <c r="S354" t="str">
        <f t="shared" si="22"/>
        <v>theater</v>
      </c>
      <c r="T354" t="str">
        <f t="shared" si="23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v>43651.208333333328</v>
      </c>
      <c r="O355" s="6">
        <v>43652.208333333328</v>
      </c>
      <c r="P355" t="b">
        <v>0</v>
      </c>
      <c r="Q355" t="b">
        <v>0</v>
      </c>
      <c r="R355" t="s">
        <v>33</v>
      </c>
      <c r="S355" t="str">
        <f t="shared" si="22"/>
        <v>theater</v>
      </c>
      <c r="T355" t="str">
        <f t="shared" si="23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v>41520.208333333336</v>
      </c>
      <c r="O356" s="6">
        <v>41527.208333333336</v>
      </c>
      <c r="P356" t="b">
        <v>0</v>
      </c>
      <c r="Q356" t="b">
        <v>0</v>
      </c>
      <c r="R356" t="s">
        <v>42</v>
      </c>
      <c r="S356" t="str">
        <f t="shared" si="22"/>
        <v>film &amp; video</v>
      </c>
      <c r="T356" t="str">
        <f t="shared" si="23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v>42757.25</v>
      </c>
      <c r="O357" s="6">
        <v>42797.25</v>
      </c>
      <c r="P357" t="b">
        <v>0</v>
      </c>
      <c r="Q357" t="b">
        <v>0</v>
      </c>
      <c r="R357" t="s">
        <v>65</v>
      </c>
      <c r="S357" t="str">
        <f t="shared" si="22"/>
        <v>technology</v>
      </c>
      <c r="T357" t="str">
        <f t="shared" si="23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v>40922.25</v>
      </c>
      <c r="O358" s="6">
        <v>40931.25</v>
      </c>
      <c r="P358" t="b">
        <v>0</v>
      </c>
      <c r="Q358" t="b">
        <v>0</v>
      </c>
      <c r="R358" t="s">
        <v>33</v>
      </c>
      <c r="S358" t="str">
        <f t="shared" si="22"/>
        <v>theater</v>
      </c>
      <c r="T358" t="str">
        <f t="shared" si="23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v>42250.208333333328</v>
      </c>
      <c r="O359" s="6">
        <v>42275.208333333328</v>
      </c>
      <c r="P359" t="b">
        <v>0</v>
      </c>
      <c r="Q359" t="b">
        <v>0</v>
      </c>
      <c r="R359" t="s">
        <v>89</v>
      </c>
      <c r="S359" t="str">
        <f t="shared" si="22"/>
        <v>games</v>
      </c>
      <c r="T359" t="str">
        <f t="shared" si="23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v>43322.208333333328</v>
      </c>
      <c r="O360" s="6">
        <v>43325.208333333328</v>
      </c>
      <c r="P360" t="b">
        <v>1</v>
      </c>
      <c r="Q360" t="b">
        <v>0</v>
      </c>
      <c r="R360" t="s">
        <v>122</v>
      </c>
      <c r="S360" t="str">
        <f t="shared" si="22"/>
        <v>photography</v>
      </c>
      <c r="T360" t="str">
        <f t="shared" si="23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v>40782.208333333336</v>
      </c>
      <c r="O361" s="6">
        <v>40789.208333333336</v>
      </c>
      <c r="P361" t="b">
        <v>0</v>
      </c>
      <c r="Q361" t="b">
        <v>0</v>
      </c>
      <c r="R361" t="s">
        <v>71</v>
      </c>
      <c r="S361" t="str">
        <f t="shared" si="22"/>
        <v>film &amp; video</v>
      </c>
      <c r="T361" t="str">
        <f t="shared" si="23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v>40544.25</v>
      </c>
      <c r="O362" s="6">
        <v>40558.25</v>
      </c>
      <c r="P362" t="b">
        <v>0</v>
      </c>
      <c r="Q362" t="b">
        <v>1</v>
      </c>
      <c r="R362" t="s">
        <v>33</v>
      </c>
      <c r="S362" t="str">
        <f t="shared" si="22"/>
        <v>theater</v>
      </c>
      <c r="T362" t="str">
        <f t="shared" si="23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v>43015.208333333328</v>
      </c>
      <c r="O363" s="6">
        <v>43039.208333333328</v>
      </c>
      <c r="P363" t="b">
        <v>0</v>
      </c>
      <c r="Q363" t="b">
        <v>0</v>
      </c>
      <c r="R363" t="s">
        <v>33</v>
      </c>
      <c r="S363" t="str">
        <f t="shared" si="22"/>
        <v>theater</v>
      </c>
      <c r="T363" t="str">
        <f t="shared" si="23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v>40570.25</v>
      </c>
      <c r="O364" s="6">
        <v>40608.25</v>
      </c>
      <c r="P364" t="b">
        <v>0</v>
      </c>
      <c r="Q364" t="b">
        <v>0</v>
      </c>
      <c r="R364" t="s">
        <v>23</v>
      </c>
      <c r="S364" t="str">
        <f t="shared" si="22"/>
        <v>music</v>
      </c>
      <c r="T364" t="str">
        <f t="shared" si="23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v>40904.25</v>
      </c>
      <c r="O365" s="6">
        <v>40905.25</v>
      </c>
      <c r="P365" t="b">
        <v>0</v>
      </c>
      <c r="Q365" t="b">
        <v>0</v>
      </c>
      <c r="R365" t="s">
        <v>23</v>
      </c>
      <c r="S365" t="str">
        <f t="shared" si="22"/>
        <v>music</v>
      </c>
      <c r="T365" t="str">
        <f t="shared" si="23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v>43164.25</v>
      </c>
      <c r="O366" s="6">
        <v>43194.208333333328</v>
      </c>
      <c r="P366" t="b">
        <v>0</v>
      </c>
      <c r="Q366" t="b">
        <v>0</v>
      </c>
      <c r="R366" t="s">
        <v>60</v>
      </c>
      <c r="S366" t="str">
        <f t="shared" si="22"/>
        <v>music</v>
      </c>
      <c r="T366" t="str">
        <f t="shared" si="23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v>42733.25</v>
      </c>
      <c r="O367" s="6">
        <v>42760.25</v>
      </c>
      <c r="P367" t="b">
        <v>0</v>
      </c>
      <c r="Q367" t="b">
        <v>0</v>
      </c>
      <c r="R367" t="s">
        <v>33</v>
      </c>
      <c r="S367" t="str">
        <f t="shared" si="22"/>
        <v>theater</v>
      </c>
      <c r="T367" t="str">
        <f t="shared" si="23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v>40546.25</v>
      </c>
      <c r="O368" s="6">
        <v>40547.25</v>
      </c>
      <c r="P368" t="b">
        <v>0</v>
      </c>
      <c r="Q368" t="b">
        <v>1</v>
      </c>
      <c r="R368" t="s">
        <v>33</v>
      </c>
      <c r="S368" t="str">
        <f t="shared" si="22"/>
        <v>theater</v>
      </c>
      <c r="T368" t="str">
        <f t="shared" si="23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v>41930.208333333336</v>
      </c>
      <c r="O369" s="6">
        <v>41954.25</v>
      </c>
      <c r="P369" t="b">
        <v>0</v>
      </c>
      <c r="Q369" t="b">
        <v>1</v>
      </c>
      <c r="R369" t="s">
        <v>33</v>
      </c>
      <c r="S369" t="str">
        <f t="shared" si="22"/>
        <v>theater</v>
      </c>
      <c r="T369" t="str">
        <f t="shared" si="23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v>40464.208333333336</v>
      </c>
      <c r="O370" s="6">
        <v>40487.208333333336</v>
      </c>
      <c r="P370" t="b">
        <v>0</v>
      </c>
      <c r="Q370" t="b">
        <v>1</v>
      </c>
      <c r="R370" t="s">
        <v>42</v>
      </c>
      <c r="S370" t="str">
        <f t="shared" si="22"/>
        <v>film &amp; video</v>
      </c>
      <c r="T370" t="str">
        <f t="shared" si="23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v>41308.25</v>
      </c>
      <c r="O371" s="6">
        <v>41347.208333333336</v>
      </c>
      <c r="P371" t="b">
        <v>0</v>
      </c>
      <c r="Q371" t="b">
        <v>1</v>
      </c>
      <c r="R371" t="s">
        <v>269</v>
      </c>
      <c r="S371" t="str">
        <f t="shared" si="22"/>
        <v>film &amp; video</v>
      </c>
      <c r="T371" t="str">
        <f t="shared" si="23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v>43570.208333333328</v>
      </c>
      <c r="O372" s="6">
        <v>43576.208333333328</v>
      </c>
      <c r="P372" t="b">
        <v>0</v>
      </c>
      <c r="Q372" t="b">
        <v>0</v>
      </c>
      <c r="R372" t="s">
        <v>33</v>
      </c>
      <c r="S372" t="str">
        <f t="shared" si="22"/>
        <v>theater</v>
      </c>
      <c r="T372" t="str">
        <f t="shared" si="23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v>42043.25</v>
      </c>
      <c r="O373" s="6">
        <v>42094.208333333328</v>
      </c>
      <c r="P373" t="b">
        <v>0</v>
      </c>
      <c r="Q373" t="b">
        <v>0</v>
      </c>
      <c r="R373" t="s">
        <v>33</v>
      </c>
      <c r="S373" t="str">
        <f t="shared" si="22"/>
        <v>theater</v>
      </c>
      <c r="T373" t="str">
        <f t="shared" si="23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v>42012.25</v>
      </c>
      <c r="O374" s="6">
        <v>42032.25</v>
      </c>
      <c r="P374" t="b">
        <v>0</v>
      </c>
      <c r="Q374" t="b">
        <v>1</v>
      </c>
      <c r="R374" t="s">
        <v>42</v>
      </c>
      <c r="S374" t="str">
        <f t="shared" si="22"/>
        <v>film &amp; video</v>
      </c>
      <c r="T374" t="str">
        <f t="shared" si="23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v>42964.208333333328</v>
      </c>
      <c r="O375" s="6">
        <v>42972.208333333328</v>
      </c>
      <c r="P375" t="b">
        <v>0</v>
      </c>
      <c r="Q375" t="b">
        <v>0</v>
      </c>
      <c r="R375" t="s">
        <v>33</v>
      </c>
      <c r="S375" t="str">
        <f t="shared" si="22"/>
        <v>theater</v>
      </c>
      <c r="T375" t="str">
        <f t="shared" si="23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v>43476.25</v>
      </c>
      <c r="O376" s="6">
        <v>43481.25</v>
      </c>
      <c r="P376" t="b">
        <v>0</v>
      </c>
      <c r="Q376" t="b">
        <v>1</v>
      </c>
      <c r="R376" t="s">
        <v>42</v>
      </c>
      <c r="S376" t="str">
        <f t="shared" si="22"/>
        <v>film &amp; video</v>
      </c>
      <c r="T376" t="str">
        <f t="shared" si="23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v>42293.208333333328</v>
      </c>
      <c r="O377" s="6">
        <v>42350.25</v>
      </c>
      <c r="P377" t="b">
        <v>0</v>
      </c>
      <c r="Q377" t="b">
        <v>0</v>
      </c>
      <c r="R377" t="s">
        <v>60</v>
      </c>
      <c r="S377" t="str">
        <f t="shared" si="22"/>
        <v>music</v>
      </c>
      <c r="T377" t="str">
        <f t="shared" si="23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v>41826.208333333336</v>
      </c>
      <c r="O378" s="6">
        <v>41832.208333333336</v>
      </c>
      <c r="P378" t="b">
        <v>0</v>
      </c>
      <c r="Q378" t="b">
        <v>0</v>
      </c>
      <c r="R378" t="s">
        <v>23</v>
      </c>
      <c r="S378" t="str">
        <f t="shared" si="22"/>
        <v>music</v>
      </c>
      <c r="T378" t="str">
        <f t="shared" si="23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v>43760.208333333328</v>
      </c>
      <c r="O379" s="6">
        <v>43774.25</v>
      </c>
      <c r="P379" t="b">
        <v>0</v>
      </c>
      <c r="Q379" t="b">
        <v>0</v>
      </c>
      <c r="R379" t="s">
        <v>33</v>
      </c>
      <c r="S379" t="str">
        <f t="shared" si="22"/>
        <v>theater</v>
      </c>
      <c r="T379" t="str">
        <f t="shared" si="23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v>43241.208333333328</v>
      </c>
      <c r="O380" s="6">
        <v>43279.208333333328</v>
      </c>
      <c r="P380" t="b">
        <v>0</v>
      </c>
      <c r="Q380" t="b">
        <v>0</v>
      </c>
      <c r="R380" t="s">
        <v>42</v>
      </c>
      <c r="S380" t="str">
        <f t="shared" si="22"/>
        <v>film &amp; video</v>
      </c>
      <c r="T380" t="str">
        <f t="shared" si="23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v>40843.208333333336</v>
      </c>
      <c r="O381" s="6">
        <v>40857.25</v>
      </c>
      <c r="P381" t="b">
        <v>0</v>
      </c>
      <c r="Q381" t="b">
        <v>0</v>
      </c>
      <c r="R381" t="s">
        <v>33</v>
      </c>
      <c r="S381" t="str">
        <f t="shared" si="22"/>
        <v>theater</v>
      </c>
      <c r="T381" t="str">
        <f t="shared" si="23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v>41448.208333333336</v>
      </c>
      <c r="O382" s="6">
        <v>41453.208333333336</v>
      </c>
      <c r="P382" t="b">
        <v>0</v>
      </c>
      <c r="Q382" t="b">
        <v>0</v>
      </c>
      <c r="R382" t="s">
        <v>33</v>
      </c>
      <c r="S382" t="str">
        <f t="shared" si="22"/>
        <v>theater</v>
      </c>
      <c r="T382" t="str">
        <f t="shared" si="23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v>42163.208333333328</v>
      </c>
      <c r="O383" s="6">
        <v>42209.208333333328</v>
      </c>
      <c r="P383" t="b">
        <v>0</v>
      </c>
      <c r="Q383" t="b">
        <v>0</v>
      </c>
      <c r="R383" t="s">
        <v>33</v>
      </c>
      <c r="S383" t="str">
        <f t="shared" si="22"/>
        <v>theater</v>
      </c>
      <c r="T383" t="str">
        <f t="shared" si="23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v>43024.208333333328</v>
      </c>
      <c r="O384" s="6">
        <v>43043.208333333328</v>
      </c>
      <c r="P384" t="b">
        <v>0</v>
      </c>
      <c r="Q384" t="b">
        <v>0</v>
      </c>
      <c r="R384" t="s">
        <v>122</v>
      </c>
      <c r="S384" t="str">
        <f t="shared" si="22"/>
        <v>photography</v>
      </c>
      <c r="T384" t="str">
        <f t="shared" si="23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v>43509.25</v>
      </c>
      <c r="O385" s="6">
        <v>43515.25</v>
      </c>
      <c r="P385" t="b">
        <v>0</v>
      </c>
      <c r="Q385" t="b">
        <v>1</v>
      </c>
      <c r="R385" t="s">
        <v>17</v>
      </c>
      <c r="S385" t="str">
        <f t="shared" si="22"/>
        <v>food</v>
      </c>
      <c r="T385" t="str">
        <f t="shared" si="23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v>42776.25</v>
      </c>
      <c r="O386" s="6">
        <v>42803.25</v>
      </c>
      <c r="P386" t="b">
        <v>1</v>
      </c>
      <c r="Q386" t="b">
        <v>1</v>
      </c>
      <c r="R386" t="s">
        <v>42</v>
      </c>
      <c r="S386" t="str">
        <f t="shared" si="22"/>
        <v>film &amp; video</v>
      </c>
      <c r="T386" t="str">
        <f t="shared" si="23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ROUND((E387/D387)*100,0)</f>
        <v>146</v>
      </c>
      <c r="G387" t="s">
        <v>20</v>
      </c>
      <c r="H387">
        <v>1137</v>
      </c>
      <c r="I387">
        <f t="shared" ref="I387:I450" si="25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v>43553.208333333328</v>
      </c>
      <c r="O387" s="6">
        <v>43585.208333333328</v>
      </c>
      <c r="P387" t="b">
        <v>0</v>
      </c>
      <c r="Q387" t="b">
        <v>0</v>
      </c>
      <c r="R387" t="s">
        <v>68</v>
      </c>
      <c r="S387" t="str">
        <f t="shared" ref="S387:S450" si="26">LEFT(R387,SEARCH("/",R387)-1)</f>
        <v>publishing</v>
      </c>
      <c r="T387" t="str">
        <f t="shared" ref="T387:T450" si="27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v>40355.208333333336</v>
      </c>
      <c r="O388" s="6">
        <v>40367.208333333336</v>
      </c>
      <c r="P388" t="b">
        <v>0</v>
      </c>
      <c r="Q388" t="b">
        <v>0</v>
      </c>
      <c r="R388" t="s">
        <v>33</v>
      </c>
      <c r="S388" t="str">
        <f t="shared" si="26"/>
        <v>theater</v>
      </c>
      <c r="T388" t="str">
        <f t="shared" si="27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v>41072.208333333336</v>
      </c>
      <c r="O389" s="6">
        <v>41077.208333333336</v>
      </c>
      <c r="P389" t="b">
        <v>0</v>
      </c>
      <c r="Q389" t="b">
        <v>0</v>
      </c>
      <c r="R389" t="s">
        <v>65</v>
      </c>
      <c r="S389" t="str">
        <f t="shared" si="26"/>
        <v>technology</v>
      </c>
      <c r="T389" t="str">
        <f t="shared" si="27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v>40912.25</v>
      </c>
      <c r="O390" s="6">
        <v>40914.25</v>
      </c>
      <c r="P390" t="b">
        <v>0</v>
      </c>
      <c r="Q390" t="b">
        <v>0</v>
      </c>
      <c r="R390" t="s">
        <v>60</v>
      </c>
      <c r="S390" t="str">
        <f t="shared" si="26"/>
        <v>music</v>
      </c>
      <c r="T390" t="str">
        <f t="shared" si="27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v>40479.208333333336</v>
      </c>
      <c r="O391" s="6">
        <v>40506.25</v>
      </c>
      <c r="P391" t="b">
        <v>0</v>
      </c>
      <c r="Q391" t="b">
        <v>0</v>
      </c>
      <c r="R391" t="s">
        <v>33</v>
      </c>
      <c r="S391" t="str">
        <f t="shared" si="26"/>
        <v>theater</v>
      </c>
      <c r="T391" t="str">
        <f t="shared" si="27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v>41530.208333333336</v>
      </c>
      <c r="O392" s="6">
        <v>41545.208333333336</v>
      </c>
      <c r="P392" t="b">
        <v>0</v>
      </c>
      <c r="Q392" t="b">
        <v>0</v>
      </c>
      <c r="R392" t="s">
        <v>122</v>
      </c>
      <c r="S392" t="str">
        <f t="shared" si="26"/>
        <v>photography</v>
      </c>
      <c r="T392" t="str">
        <f t="shared" si="27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v>41653.25</v>
      </c>
      <c r="O393" s="6">
        <v>41655.25</v>
      </c>
      <c r="P393" t="b">
        <v>0</v>
      </c>
      <c r="Q393" t="b">
        <v>0</v>
      </c>
      <c r="R393" t="s">
        <v>68</v>
      </c>
      <c r="S393" t="str">
        <f t="shared" si="26"/>
        <v>publishing</v>
      </c>
      <c r="T393" t="str">
        <f t="shared" si="27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v>40549.25</v>
      </c>
      <c r="O394" s="6">
        <v>40551.25</v>
      </c>
      <c r="P394" t="b">
        <v>0</v>
      </c>
      <c r="Q394" t="b">
        <v>0</v>
      </c>
      <c r="R394" t="s">
        <v>65</v>
      </c>
      <c r="S394" t="str">
        <f t="shared" si="26"/>
        <v>technology</v>
      </c>
      <c r="T394" t="str">
        <f t="shared" si="27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v>42933.208333333328</v>
      </c>
      <c r="O395" s="6">
        <v>42934.208333333328</v>
      </c>
      <c r="P395" t="b">
        <v>0</v>
      </c>
      <c r="Q395" t="b">
        <v>0</v>
      </c>
      <c r="R395" t="s">
        <v>159</v>
      </c>
      <c r="S395" t="str">
        <f t="shared" si="26"/>
        <v>music</v>
      </c>
      <c r="T395" t="str">
        <f t="shared" si="27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v>41484.208333333336</v>
      </c>
      <c r="O396" s="6">
        <v>41494.208333333336</v>
      </c>
      <c r="P396" t="b">
        <v>0</v>
      </c>
      <c r="Q396" t="b">
        <v>1</v>
      </c>
      <c r="R396" t="s">
        <v>42</v>
      </c>
      <c r="S396" t="str">
        <f t="shared" si="26"/>
        <v>film &amp; video</v>
      </c>
      <c r="T396" t="str">
        <f t="shared" si="27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v>40885.25</v>
      </c>
      <c r="O397" s="6">
        <v>40886.25</v>
      </c>
      <c r="P397" t="b">
        <v>1</v>
      </c>
      <c r="Q397" t="b">
        <v>0</v>
      </c>
      <c r="R397" t="s">
        <v>33</v>
      </c>
      <c r="S397" t="str">
        <f t="shared" si="26"/>
        <v>theater</v>
      </c>
      <c r="T397" t="str">
        <f t="shared" si="27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v>43378.208333333328</v>
      </c>
      <c r="O398" s="6">
        <v>43386.208333333328</v>
      </c>
      <c r="P398" t="b">
        <v>0</v>
      </c>
      <c r="Q398" t="b">
        <v>0</v>
      </c>
      <c r="R398" t="s">
        <v>53</v>
      </c>
      <c r="S398" t="str">
        <f t="shared" si="26"/>
        <v>film &amp; video</v>
      </c>
      <c r="T398" t="str">
        <f t="shared" si="27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v>41417.208333333336</v>
      </c>
      <c r="O399" s="6">
        <v>41423.208333333336</v>
      </c>
      <c r="P399" t="b">
        <v>0</v>
      </c>
      <c r="Q399" t="b">
        <v>0</v>
      </c>
      <c r="R399" t="s">
        <v>23</v>
      </c>
      <c r="S399" t="str">
        <f t="shared" si="26"/>
        <v>music</v>
      </c>
      <c r="T399" t="str">
        <f t="shared" si="27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v>43228.208333333328</v>
      </c>
      <c r="O400" s="6">
        <v>43230.208333333328</v>
      </c>
      <c r="P400" t="b">
        <v>0</v>
      </c>
      <c r="Q400" t="b">
        <v>1</v>
      </c>
      <c r="R400" t="s">
        <v>71</v>
      </c>
      <c r="S400" t="str">
        <f t="shared" si="26"/>
        <v>film &amp; video</v>
      </c>
      <c r="T400" t="str">
        <f t="shared" si="27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v>40576.25</v>
      </c>
      <c r="O401" s="6">
        <v>40583.25</v>
      </c>
      <c r="P401" t="b">
        <v>0</v>
      </c>
      <c r="Q401" t="b">
        <v>0</v>
      </c>
      <c r="R401" t="s">
        <v>60</v>
      </c>
      <c r="S401" t="str">
        <f t="shared" si="26"/>
        <v>music</v>
      </c>
      <c r="T401" t="str">
        <f t="shared" si="27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v>41502.208333333336</v>
      </c>
      <c r="O402" s="6">
        <v>41524.208333333336</v>
      </c>
      <c r="P402" t="b">
        <v>0</v>
      </c>
      <c r="Q402" t="b">
        <v>1</v>
      </c>
      <c r="R402" t="s">
        <v>122</v>
      </c>
      <c r="S402" t="str">
        <f t="shared" si="26"/>
        <v>photography</v>
      </c>
      <c r="T402" t="str">
        <f t="shared" si="27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v>43765.208333333328</v>
      </c>
      <c r="O403" s="6">
        <v>43765.208333333328</v>
      </c>
      <c r="P403" t="b">
        <v>0</v>
      </c>
      <c r="Q403" t="b">
        <v>0</v>
      </c>
      <c r="R403" t="s">
        <v>33</v>
      </c>
      <c r="S403" t="str">
        <f t="shared" si="26"/>
        <v>theater</v>
      </c>
      <c r="T403" t="str">
        <f t="shared" si="27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v>40914.25</v>
      </c>
      <c r="O404" s="6">
        <v>40961.25</v>
      </c>
      <c r="P404" t="b">
        <v>0</v>
      </c>
      <c r="Q404" t="b">
        <v>1</v>
      </c>
      <c r="R404" t="s">
        <v>100</v>
      </c>
      <c r="S404" t="str">
        <f t="shared" si="26"/>
        <v>film &amp; video</v>
      </c>
      <c r="T404" t="str">
        <f t="shared" si="27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v>40310.208333333336</v>
      </c>
      <c r="O405" s="6">
        <v>40346.208333333336</v>
      </c>
      <c r="P405" t="b">
        <v>0</v>
      </c>
      <c r="Q405" t="b">
        <v>1</v>
      </c>
      <c r="R405" t="s">
        <v>33</v>
      </c>
      <c r="S405" t="str">
        <f t="shared" si="26"/>
        <v>theater</v>
      </c>
      <c r="T405" t="str">
        <f t="shared" si="27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v>43053.25</v>
      </c>
      <c r="O406" s="6">
        <v>43056.25</v>
      </c>
      <c r="P406" t="b">
        <v>0</v>
      </c>
      <c r="Q406" t="b">
        <v>0</v>
      </c>
      <c r="R406" t="s">
        <v>33</v>
      </c>
      <c r="S406" t="str">
        <f t="shared" si="26"/>
        <v>theater</v>
      </c>
      <c r="T406" t="str">
        <f t="shared" si="27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v>43255.208333333328</v>
      </c>
      <c r="O407" s="6">
        <v>43305.208333333328</v>
      </c>
      <c r="P407" t="b">
        <v>0</v>
      </c>
      <c r="Q407" t="b">
        <v>0</v>
      </c>
      <c r="R407" t="s">
        <v>33</v>
      </c>
      <c r="S407" t="str">
        <f t="shared" si="26"/>
        <v>theater</v>
      </c>
      <c r="T407" t="str">
        <f t="shared" si="27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v>41304.25</v>
      </c>
      <c r="O408" s="6">
        <v>41316.25</v>
      </c>
      <c r="P408" t="b">
        <v>1</v>
      </c>
      <c r="Q408" t="b">
        <v>0</v>
      </c>
      <c r="R408" t="s">
        <v>42</v>
      </c>
      <c r="S408" t="str">
        <f t="shared" si="26"/>
        <v>film &amp; video</v>
      </c>
      <c r="T408" t="str">
        <f t="shared" si="27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v>43751.208333333328</v>
      </c>
      <c r="O409" s="6">
        <v>43758.208333333328</v>
      </c>
      <c r="P409" t="b">
        <v>0</v>
      </c>
      <c r="Q409" t="b">
        <v>0</v>
      </c>
      <c r="R409" t="s">
        <v>33</v>
      </c>
      <c r="S409" t="str">
        <f t="shared" si="26"/>
        <v>theater</v>
      </c>
      <c r="T409" t="str">
        <f t="shared" si="27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v>42541.208333333328</v>
      </c>
      <c r="O410" s="6">
        <v>42561.208333333328</v>
      </c>
      <c r="P410" t="b">
        <v>0</v>
      </c>
      <c r="Q410" t="b">
        <v>0</v>
      </c>
      <c r="R410" t="s">
        <v>42</v>
      </c>
      <c r="S410" t="str">
        <f t="shared" si="26"/>
        <v>film &amp; video</v>
      </c>
      <c r="T410" t="str">
        <f t="shared" si="27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v>42843.208333333328</v>
      </c>
      <c r="O411" s="6">
        <v>42847.208333333328</v>
      </c>
      <c r="P411" t="b">
        <v>0</v>
      </c>
      <c r="Q411" t="b">
        <v>0</v>
      </c>
      <c r="R411" t="s">
        <v>23</v>
      </c>
      <c r="S411" t="str">
        <f t="shared" si="26"/>
        <v>music</v>
      </c>
      <c r="T411" t="str">
        <f t="shared" si="27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v>42122.208333333328</v>
      </c>
      <c r="O412" s="6">
        <v>42122.208333333328</v>
      </c>
      <c r="P412" t="b">
        <v>0</v>
      </c>
      <c r="Q412" t="b">
        <v>0</v>
      </c>
      <c r="R412" t="s">
        <v>292</v>
      </c>
      <c r="S412" t="str">
        <f t="shared" si="26"/>
        <v>games</v>
      </c>
      <c r="T412" t="str">
        <f t="shared" si="27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v>42884.208333333328</v>
      </c>
      <c r="O413" s="6">
        <v>42886.208333333328</v>
      </c>
      <c r="P413" t="b">
        <v>0</v>
      </c>
      <c r="Q413" t="b">
        <v>0</v>
      </c>
      <c r="R413" t="s">
        <v>33</v>
      </c>
      <c r="S413" t="str">
        <f t="shared" si="26"/>
        <v>theater</v>
      </c>
      <c r="T413" t="str">
        <f t="shared" si="27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v>41642.25</v>
      </c>
      <c r="O414" s="6">
        <v>41652.25</v>
      </c>
      <c r="P414" t="b">
        <v>0</v>
      </c>
      <c r="Q414" t="b">
        <v>0</v>
      </c>
      <c r="R414" t="s">
        <v>119</v>
      </c>
      <c r="S414" t="str">
        <f t="shared" si="26"/>
        <v>publishing</v>
      </c>
      <c r="T414" t="str">
        <f t="shared" si="27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v>43431.25</v>
      </c>
      <c r="O415" s="6">
        <v>43458.25</v>
      </c>
      <c r="P415" t="b">
        <v>0</v>
      </c>
      <c r="Q415" t="b">
        <v>0</v>
      </c>
      <c r="R415" t="s">
        <v>71</v>
      </c>
      <c r="S415" t="str">
        <f t="shared" si="26"/>
        <v>film &amp; video</v>
      </c>
      <c r="T415" t="str">
        <f t="shared" si="27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v>40288.208333333336</v>
      </c>
      <c r="O416" s="6">
        <v>40296.208333333336</v>
      </c>
      <c r="P416" t="b">
        <v>0</v>
      </c>
      <c r="Q416" t="b">
        <v>1</v>
      </c>
      <c r="R416" t="s">
        <v>17</v>
      </c>
      <c r="S416" t="str">
        <f t="shared" si="26"/>
        <v>food</v>
      </c>
      <c r="T416" t="str">
        <f t="shared" si="27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v>40921.25</v>
      </c>
      <c r="O417" s="6">
        <v>40938.25</v>
      </c>
      <c r="P417" t="b">
        <v>0</v>
      </c>
      <c r="Q417" t="b">
        <v>0</v>
      </c>
      <c r="R417" t="s">
        <v>33</v>
      </c>
      <c r="S417" t="str">
        <f t="shared" si="26"/>
        <v>theater</v>
      </c>
      <c r="T417" t="str">
        <f t="shared" si="27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v>40560.25</v>
      </c>
      <c r="O418" s="6">
        <v>40569.25</v>
      </c>
      <c r="P418" t="b">
        <v>0</v>
      </c>
      <c r="Q418" t="b">
        <v>1</v>
      </c>
      <c r="R418" t="s">
        <v>42</v>
      </c>
      <c r="S418" t="str">
        <f t="shared" si="26"/>
        <v>film &amp; video</v>
      </c>
      <c r="T418" t="str">
        <f t="shared" si="27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v>43407.208333333328</v>
      </c>
      <c r="O419" s="6">
        <v>43431.25</v>
      </c>
      <c r="P419" t="b">
        <v>0</v>
      </c>
      <c r="Q419" t="b">
        <v>0</v>
      </c>
      <c r="R419" t="s">
        <v>33</v>
      </c>
      <c r="S419" t="str">
        <f t="shared" si="26"/>
        <v>theater</v>
      </c>
      <c r="T419" t="str">
        <f t="shared" si="27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v>41035.208333333336</v>
      </c>
      <c r="O420" s="6">
        <v>41036.208333333336</v>
      </c>
      <c r="P420" t="b">
        <v>0</v>
      </c>
      <c r="Q420" t="b">
        <v>0</v>
      </c>
      <c r="R420" t="s">
        <v>42</v>
      </c>
      <c r="S420" t="str">
        <f t="shared" si="26"/>
        <v>film &amp; video</v>
      </c>
      <c r="T420" t="str">
        <f t="shared" si="27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v>40899.25</v>
      </c>
      <c r="O421" s="6">
        <v>40905.25</v>
      </c>
      <c r="P421" t="b">
        <v>0</v>
      </c>
      <c r="Q421" t="b">
        <v>0</v>
      </c>
      <c r="R421" t="s">
        <v>28</v>
      </c>
      <c r="S421" t="str">
        <f t="shared" si="26"/>
        <v>technology</v>
      </c>
      <c r="T421" t="str">
        <f t="shared" si="27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v>42911.208333333328</v>
      </c>
      <c r="O422" s="6">
        <v>42925.208333333328</v>
      </c>
      <c r="P422" t="b">
        <v>0</v>
      </c>
      <c r="Q422" t="b">
        <v>0</v>
      </c>
      <c r="R422" t="s">
        <v>33</v>
      </c>
      <c r="S422" t="str">
        <f t="shared" si="26"/>
        <v>theater</v>
      </c>
      <c r="T422" t="str">
        <f t="shared" si="27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v>42915.208333333328</v>
      </c>
      <c r="O423" s="6">
        <v>42945.208333333328</v>
      </c>
      <c r="P423" t="b">
        <v>0</v>
      </c>
      <c r="Q423" t="b">
        <v>1</v>
      </c>
      <c r="R423" t="s">
        <v>65</v>
      </c>
      <c r="S423" t="str">
        <f t="shared" si="26"/>
        <v>technology</v>
      </c>
      <c r="T423" t="str">
        <f t="shared" si="27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v>40285.208333333336</v>
      </c>
      <c r="O424" s="6">
        <v>40305.208333333336</v>
      </c>
      <c r="P424" t="b">
        <v>0</v>
      </c>
      <c r="Q424" t="b">
        <v>1</v>
      </c>
      <c r="R424" t="s">
        <v>33</v>
      </c>
      <c r="S424" t="str">
        <f t="shared" si="26"/>
        <v>theater</v>
      </c>
      <c r="T424" t="str">
        <f t="shared" si="27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v>40808.208333333336</v>
      </c>
      <c r="O425" s="6">
        <v>40810.208333333336</v>
      </c>
      <c r="P425" t="b">
        <v>0</v>
      </c>
      <c r="Q425" t="b">
        <v>1</v>
      </c>
      <c r="R425" t="s">
        <v>17</v>
      </c>
      <c r="S425" t="str">
        <f t="shared" si="26"/>
        <v>food</v>
      </c>
      <c r="T425" t="str">
        <f t="shared" si="27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v>43208.208333333328</v>
      </c>
      <c r="O426" s="6">
        <v>43214.208333333328</v>
      </c>
      <c r="P426" t="b">
        <v>0</v>
      </c>
      <c r="Q426" t="b">
        <v>0</v>
      </c>
      <c r="R426" t="s">
        <v>60</v>
      </c>
      <c r="S426" t="str">
        <f t="shared" si="26"/>
        <v>music</v>
      </c>
      <c r="T426" t="str">
        <f t="shared" si="27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v>42213.208333333328</v>
      </c>
      <c r="O427" s="6">
        <v>42219.208333333328</v>
      </c>
      <c r="P427" t="b">
        <v>0</v>
      </c>
      <c r="Q427" t="b">
        <v>0</v>
      </c>
      <c r="R427" t="s">
        <v>122</v>
      </c>
      <c r="S427" t="str">
        <f t="shared" si="26"/>
        <v>photography</v>
      </c>
      <c r="T427" t="str">
        <f t="shared" si="27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v>41332.25</v>
      </c>
      <c r="O428" s="6">
        <v>41339.25</v>
      </c>
      <c r="P428" t="b">
        <v>0</v>
      </c>
      <c r="Q428" t="b">
        <v>0</v>
      </c>
      <c r="R428" t="s">
        <v>33</v>
      </c>
      <c r="S428" t="str">
        <f t="shared" si="26"/>
        <v>theater</v>
      </c>
      <c r="T428" t="str">
        <f t="shared" si="27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v>41895.208333333336</v>
      </c>
      <c r="O429" s="6">
        <v>41927.208333333336</v>
      </c>
      <c r="P429" t="b">
        <v>0</v>
      </c>
      <c r="Q429" t="b">
        <v>1</v>
      </c>
      <c r="R429" t="s">
        <v>33</v>
      </c>
      <c r="S429" t="str">
        <f t="shared" si="26"/>
        <v>theater</v>
      </c>
      <c r="T429" t="str">
        <f t="shared" si="27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v>40585.25</v>
      </c>
      <c r="O430" s="6">
        <v>40592.25</v>
      </c>
      <c r="P430" t="b">
        <v>0</v>
      </c>
      <c r="Q430" t="b">
        <v>0</v>
      </c>
      <c r="R430" t="s">
        <v>71</v>
      </c>
      <c r="S430" t="str">
        <f t="shared" si="26"/>
        <v>film &amp; video</v>
      </c>
      <c r="T430" t="str">
        <f t="shared" si="27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v>41680.25</v>
      </c>
      <c r="O431" s="6">
        <v>41708.208333333336</v>
      </c>
      <c r="P431" t="b">
        <v>0</v>
      </c>
      <c r="Q431" t="b">
        <v>1</v>
      </c>
      <c r="R431" t="s">
        <v>122</v>
      </c>
      <c r="S431" t="str">
        <f t="shared" si="26"/>
        <v>photography</v>
      </c>
      <c r="T431" t="str">
        <f t="shared" si="27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v>43737.208333333328</v>
      </c>
      <c r="O432" s="6">
        <v>43771.208333333328</v>
      </c>
      <c r="P432" t="b">
        <v>0</v>
      </c>
      <c r="Q432" t="b">
        <v>0</v>
      </c>
      <c r="R432" t="s">
        <v>33</v>
      </c>
      <c r="S432" t="str">
        <f t="shared" si="26"/>
        <v>theater</v>
      </c>
      <c r="T432" t="str">
        <f t="shared" si="27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v>43273.208333333328</v>
      </c>
      <c r="O433" s="6">
        <v>43290.208333333328</v>
      </c>
      <c r="P433" t="b">
        <v>1</v>
      </c>
      <c r="Q433" t="b">
        <v>0</v>
      </c>
      <c r="R433" t="s">
        <v>33</v>
      </c>
      <c r="S433" t="str">
        <f t="shared" si="26"/>
        <v>theater</v>
      </c>
      <c r="T433" t="str">
        <f t="shared" si="27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v>41761.208333333336</v>
      </c>
      <c r="O434" s="6">
        <v>41781.208333333336</v>
      </c>
      <c r="P434" t="b">
        <v>0</v>
      </c>
      <c r="Q434" t="b">
        <v>0</v>
      </c>
      <c r="R434" t="s">
        <v>33</v>
      </c>
      <c r="S434" t="str">
        <f t="shared" si="26"/>
        <v>theater</v>
      </c>
      <c r="T434" t="str">
        <f t="shared" si="27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v>41603.25</v>
      </c>
      <c r="O435" s="6">
        <v>41619.25</v>
      </c>
      <c r="P435" t="b">
        <v>0</v>
      </c>
      <c r="Q435" t="b">
        <v>1</v>
      </c>
      <c r="R435" t="s">
        <v>42</v>
      </c>
      <c r="S435" t="str">
        <f t="shared" si="26"/>
        <v>film &amp; video</v>
      </c>
      <c r="T435" t="str">
        <f t="shared" si="27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v>42705.25</v>
      </c>
      <c r="O436" s="6">
        <v>42719.25</v>
      </c>
      <c r="P436" t="b">
        <v>1</v>
      </c>
      <c r="Q436" t="b">
        <v>0</v>
      </c>
      <c r="R436" t="s">
        <v>33</v>
      </c>
      <c r="S436" t="str">
        <f t="shared" si="26"/>
        <v>theater</v>
      </c>
      <c r="T436" t="str">
        <f t="shared" si="27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v>41988.25</v>
      </c>
      <c r="O437" s="6">
        <v>42000.25</v>
      </c>
      <c r="P437" t="b">
        <v>0</v>
      </c>
      <c r="Q437" t="b">
        <v>1</v>
      </c>
      <c r="R437" t="s">
        <v>33</v>
      </c>
      <c r="S437" t="str">
        <f t="shared" si="26"/>
        <v>theater</v>
      </c>
      <c r="T437" t="str">
        <f t="shared" si="27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v>43575.208333333328</v>
      </c>
      <c r="O438" s="6">
        <v>43576.208333333328</v>
      </c>
      <c r="P438" t="b">
        <v>0</v>
      </c>
      <c r="Q438" t="b">
        <v>0</v>
      </c>
      <c r="R438" t="s">
        <v>159</v>
      </c>
      <c r="S438" t="str">
        <f t="shared" si="26"/>
        <v>music</v>
      </c>
      <c r="T438" t="str">
        <f t="shared" si="27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v>42260.208333333328</v>
      </c>
      <c r="O439" s="6">
        <v>42263.208333333328</v>
      </c>
      <c r="P439" t="b">
        <v>0</v>
      </c>
      <c r="Q439" t="b">
        <v>1</v>
      </c>
      <c r="R439" t="s">
        <v>71</v>
      </c>
      <c r="S439" t="str">
        <f t="shared" si="26"/>
        <v>film &amp; video</v>
      </c>
      <c r="T439" t="str">
        <f t="shared" si="27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v>41337.25</v>
      </c>
      <c r="O440" s="6">
        <v>41367.208333333336</v>
      </c>
      <c r="P440" t="b">
        <v>0</v>
      </c>
      <c r="Q440" t="b">
        <v>0</v>
      </c>
      <c r="R440" t="s">
        <v>33</v>
      </c>
      <c r="S440" t="str">
        <f t="shared" si="26"/>
        <v>theater</v>
      </c>
      <c r="T440" t="str">
        <f t="shared" si="27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v>42680.208333333328</v>
      </c>
      <c r="O441" s="6">
        <v>42687.25</v>
      </c>
      <c r="P441" t="b">
        <v>0</v>
      </c>
      <c r="Q441" t="b">
        <v>0</v>
      </c>
      <c r="R441" t="s">
        <v>474</v>
      </c>
      <c r="S441" t="str">
        <f t="shared" si="26"/>
        <v>film &amp; video</v>
      </c>
      <c r="T441" t="str">
        <f t="shared" si="27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v>42916.208333333328</v>
      </c>
      <c r="O442" s="6">
        <v>42926.208333333328</v>
      </c>
      <c r="P442" t="b">
        <v>0</v>
      </c>
      <c r="Q442" t="b">
        <v>0</v>
      </c>
      <c r="R442" t="s">
        <v>269</v>
      </c>
      <c r="S442" t="str">
        <f t="shared" si="26"/>
        <v>film &amp; video</v>
      </c>
      <c r="T442" t="str">
        <f t="shared" si="27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v>41025.208333333336</v>
      </c>
      <c r="O443" s="6">
        <v>41053.208333333336</v>
      </c>
      <c r="P443" t="b">
        <v>0</v>
      </c>
      <c r="Q443" t="b">
        <v>0</v>
      </c>
      <c r="R443" t="s">
        <v>65</v>
      </c>
      <c r="S443" t="str">
        <f t="shared" si="26"/>
        <v>technology</v>
      </c>
      <c r="T443" t="str">
        <f t="shared" si="27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v>42980.208333333328</v>
      </c>
      <c r="O444" s="6">
        <v>42996.208333333328</v>
      </c>
      <c r="P444" t="b">
        <v>0</v>
      </c>
      <c r="Q444" t="b">
        <v>0</v>
      </c>
      <c r="R444" t="s">
        <v>33</v>
      </c>
      <c r="S444" t="str">
        <f t="shared" si="26"/>
        <v>theater</v>
      </c>
      <c r="T444" t="str">
        <f t="shared" si="27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v>40451.208333333336</v>
      </c>
      <c r="O445" s="6">
        <v>40470.208333333336</v>
      </c>
      <c r="P445" t="b">
        <v>0</v>
      </c>
      <c r="Q445" t="b">
        <v>0</v>
      </c>
      <c r="R445" t="s">
        <v>33</v>
      </c>
      <c r="S445" t="str">
        <f t="shared" si="26"/>
        <v>theater</v>
      </c>
      <c r="T445" t="str">
        <f t="shared" si="27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v>40748.208333333336</v>
      </c>
      <c r="O446" s="6">
        <v>40750.208333333336</v>
      </c>
      <c r="P446" t="b">
        <v>0</v>
      </c>
      <c r="Q446" t="b">
        <v>1</v>
      </c>
      <c r="R446" t="s">
        <v>60</v>
      </c>
      <c r="S446" t="str">
        <f t="shared" si="26"/>
        <v>music</v>
      </c>
      <c r="T446" t="str">
        <f t="shared" si="27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v>40515.25</v>
      </c>
      <c r="O447" s="6">
        <v>40536.25</v>
      </c>
      <c r="P447" t="b">
        <v>0</v>
      </c>
      <c r="Q447" t="b">
        <v>1</v>
      </c>
      <c r="R447" t="s">
        <v>33</v>
      </c>
      <c r="S447" t="str">
        <f t="shared" si="26"/>
        <v>theater</v>
      </c>
      <c r="T447" t="str">
        <f t="shared" si="27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v>41261.25</v>
      </c>
      <c r="O448" s="6">
        <v>41263.25</v>
      </c>
      <c r="P448" t="b">
        <v>0</v>
      </c>
      <c r="Q448" t="b">
        <v>0</v>
      </c>
      <c r="R448" t="s">
        <v>65</v>
      </c>
      <c r="S448" t="str">
        <f t="shared" si="26"/>
        <v>technology</v>
      </c>
      <c r="T448" t="str">
        <f t="shared" si="27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v>43088.25</v>
      </c>
      <c r="O449" s="6">
        <v>43104.25</v>
      </c>
      <c r="P449" t="b">
        <v>0</v>
      </c>
      <c r="Q449" t="b">
        <v>0</v>
      </c>
      <c r="R449" t="s">
        <v>269</v>
      </c>
      <c r="S449" t="str">
        <f t="shared" si="26"/>
        <v>film &amp; video</v>
      </c>
      <c r="T449" t="str">
        <f t="shared" si="27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v>41378.208333333336</v>
      </c>
      <c r="O450" s="6">
        <v>41380.208333333336</v>
      </c>
      <c r="P450" t="b">
        <v>0</v>
      </c>
      <c r="Q450" t="b">
        <v>1</v>
      </c>
      <c r="R450" t="s">
        <v>89</v>
      </c>
      <c r="S450" t="str">
        <f t="shared" si="26"/>
        <v>games</v>
      </c>
      <c r="T450" t="str">
        <f t="shared" si="27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ROUND((E451/D451)*100,0)</f>
        <v>967</v>
      </c>
      <c r="G451" t="s">
        <v>20</v>
      </c>
      <c r="H451">
        <v>86</v>
      </c>
      <c r="I451">
        <f t="shared" ref="I451:I514" si="29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v>43530.25</v>
      </c>
      <c r="O451" s="6">
        <v>43547.208333333328</v>
      </c>
      <c r="P451" t="b">
        <v>0</v>
      </c>
      <c r="Q451" t="b">
        <v>0</v>
      </c>
      <c r="R451" t="s">
        <v>89</v>
      </c>
      <c r="S451" t="str">
        <f t="shared" ref="S451:S514" si="30">LEFT(R451,SEARCH("/",R451)-1)</f>
        <v>games</v>
      </c>
      <c r="T451" t="str">
        <f t="shared" ref="T451:T514" si="31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v>43394.208333333328</v>
      </c>
      <c r="O452" s="6">
        <v>43417.25</v>
      </c>
      <c r="P452" t="b">
        <v>0</v>
      </c>
      <c r="Q452" t="b">
        <v>0</v>
      </c>
      <c r="R452" t="s">
        <v>71</v>
      </c>
      <c r="S452" t="str">
        <f t="shared" si="30"/>
        <v>film &amp; video</v>
      </c>
      <c r="T452" t="str">
        <f t="shared" si="31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v>42935.208333333328</v>
      </c>
      <c r="O453" s="6">
        <v>42966.208333333328</v>
      </c>
      <c r="P453" t="b">
        <v>0</v>
      </c>
      <c r="Q453" t="b">
        <v>0</v>
      </c>
      <c r="R453" t="s">
        <v>23</v>
      </c>
      <c r="S453" t="str">
        <f t="shared" si="30"/>
        <v>music</v>
      </c>
      <c r="T453" t="str">
        <f t="shared" si="31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v>40365.208333333336</v>
      </c>
      <c r="O454" s="6">
        <v>40366.208333333336</v>
      </c>
      <c r="P454" t="b">
        <v>0</v>
      </c>
      <c r="Q454" t="b">
        <v>0</v>
      </c>
      <c r="R454" t="s">
        <v>53</v>
      </c>
      <c r="S454" t="str">
        <f t="shared" si="30"/>
        <v>film &amp; video</v>
      </c>
      <c r="T454" t="str">
        <f t="shared" si="31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v>42705.25</v>
      </c>
      <c r="O455" s="6">
        <v>42746.25</v>
      </c>
      <c r="P455" t="b">
        <v>0</v>
      </c>
      <c r="Q455" t="b">
        <v>0</v>
      </c>
      <c r="R455" t="s">
        <v>474</v>
      </c>
      <c r="S455" t="str">
        <f t="shared" si="30"/>
        <v>film &amp; video</v>
      </c>
      <c r="T455" t="str">
        <f t="shared" si="31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v>41568.208333333336</v>
      </c>
      <c r="O456" s="6">
        <v>41604.25</v>
      </c>
      <c r="P456" t="b">
        <v>0</v>
      </c>
      <c r="Q456" t="b">
        <v>1</v>
      </c>
      <c r="R456" t="s">
        <v>53</v>
      </c>
      <c r="S456" t="str">
        <f t="shared" si="30"/>
        <v>film &amp; video</v>
      </c>
      <c r="T456" t="str">
        <f t="shared" si="31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v>40809.208333333336</v>
      </c>
      <c r="O457" s="6">
        <v>40832.208333333336</v>
      </c>
      <c r="P457" t="b">
        <v>0</v>
      </c>
      <c r="Q457" t="b">
        <v>0</v>
      </c>
      <c r="R457" t="s">
        <v>33</v>
      </c>
      <c r="S457" t="str">
        <f t="shared" si="30"/>
        <v>theater</v>
      </c>
      <c r="T457" t="str">
        <f t="shared" si="31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v>43141.25</v>
      </c>
      <c r="O458" s="6">
        <v>43141.25</v>
      </c>
      <c r="P458" t="b">
        <v>0</v>
      </c>
      <c r="Q458" t="b">
        <v>1</v>
      </c>
      <c r="R458" t="s">
        <v>60</v>
      </c>
      <c r="S458" t="str">
        <f t="shared" si="30"/>
        <v>music</v>
      </c>
      <c r="T458" t="str">
        <f t="shared" si="31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v>42657.208333333328</v>
      </c>
      <c r="O459" s="6">
        <v>42659.208333333328</v>
      </c>
      <c r="P459" t="b">
        <v>0</v>
      </c>
      <c r="Q459" t="b">
        <v>0</v>
      </c>
      <c r="R459" t="s">
        <v>33</v>
      </c>
      <c r="S459" t="str">
        <f t="shared" si="30"/>
        <v>theater</v>
      </c>
      <c r="T459" t="str">
        <f t="shared" si="31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v>40265.208333333336</v>
      </c>
      <c r="O460" s="6">
        <v>40309.208333333336</v>
      </c>
      <c r="P460" t="b">
        <v>0</v>
      </c>
      <c r="Q460" t="b">
        <v>0</v>
      </c>
      <c r="R460" t="s">
        <v>33</v>
      </c>
      <c r="S460" t="str">
        <f t="shared" si="30"/>
        <v>theater</v>
      </c>
      <c r="T460" t="str">
        <f t="shared" si="31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v>42001.25</v>
      </c>
      <c r="O461" s="6">
        <v>42026.25</v>
      </c>
      <c r="P461" t="b">
        <v>0</v>
      </c>
      <c r="Q461" t="b">
        <v>0</v>
      </c>
      <c r="R461" t="s">
        <v>42</v>
      </c>
      <c r="S461" t="str">
        <f t="shared" si="30"/>
        <v>film &amp; video</v>
      </c>
      <c r="T461" t="str">
        <f t="shared" si="31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v>40399.208333333336</v>
      </c>
      <c r="O462" s="6">
        <v>40402.208333333336</v>
      </c>
      <c r="P462" t="b">
        <v>0</v>
      </c>
      <c r="Q462" t="b">
        <v>0</v>
      </c>
      <c r="R462" t="s">
        <v>33</v>
      </c>
      <c r="S462" t="str">
        <f t="shared" si="30"/>
        <v>theater</v>
      </c>
      <c r="T462" t="str">
        <f t="shared" si="31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v>41757.208333333336</v>
      </c>
      <c r="O463" s="6">
        <v>41777.208333333336</v>
      </c>
      <c r="P463" t="b">
        <v>0</v>
      </c>
      <c r="Q463" t="b">
        <v>0</v>
      </c>
      <c r="R463" t="s">
        <v>53</v>
      </c>
      <c r="S463" t="str">
        <f t="shared" si="30"/>
        <v>film &amp; video</v>
      </c>
      <c r="T463" t="str">
        <f t="shared" si="31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v>41304.25</v>
      </c>
      <c r="O464" s="6">
        <v>41342.25</v>
      </c>
      <c r="P464" t="b">
        <v>0</v>
      </c>
      <c r="Q464" t="b">
        <v>0</v>
      </c>
      <c r="R464" t="s">
        <v>292</v>
      </c>
      <c r="S464" t="str">
        <f t="shared" si="30"/>
        <v>games</v>
      </c>
      <c r="T464" t="str">
        <f t="shared" si="31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v>41639.25</v>
      </c>
      <c r="O465" s="6">
        <v>41643.25</v>
      </c>
      <c r="P465" t="b">
        <v>0</v>
      </c>
      <c r="Q465" t="b">
        <v>0</v>
      </c>
      <c r="R465" t="s">
        <v>71</v>
      </c>
      <c r="S465" t="str">
        <f t="shared" si="30"/>
        <v>film &amp; video</v>
      </c>
      <c r="T465" t="str">
        <f t="shared" si="31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v>43142.25</v>
      </c>
      <c r="O466" s="6">
        <v>43156.25</v>
      </c>
      <c r="P466" t="b">
        <v>0</v>
      </c>
      <c r="Q466" t="b">
        <v>0</v>
      </c>
      <c r="R466" t="s">
        <v>33</v>
      </c>
      <c r="S466" t="str">
        <f t="shared" si="30"/>
        <v>theater</v>
      </c>
      <c r="T466" t="str">
        <f t="shared" si="31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v>43127.25</v>
      </c>
      <c r="O467" s="6">
        <v>43136.25</v>
      </c>
      <c r="P467" t="b">
        <v>0</v>
      </c>
      <c r="Q467" t="b">
        <v>0</v>
      </c>
      <c r="R467" t="s">
        <v>206</v>
      </c>
      <c r="S467" t="str">
        <f t="shared" si="30"/>
        <v>publishing</v>
      </c>
      <c r="T467" t="str">
        <f t="shared" si="31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v>41409.208333333336</v>
      </c>
      <c r="O468" s="6">
        <v>41432.208333333336</v>
      </c>
      <c r="P468" t="b">
        <v>0</v>
      </c>
      <c r="Q468" t="b">
        <v>1</v>
      </c>
      <c r="R468" t="s">
        <v>65</v>
      </c>
      <c r="S468" t="str">
        <f t="shared" si="30"/>
        <v>technology</v>
      </c>
      <c r="T468" t="str">
        <f t="shared" si="31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v>42331.25</v>
      </c>
      <c r="O469" s="6">
        <v>42338.25</v>
      </c>
      <c r="P469" t="b">
        <v>0</v>
      </c>
      <c r="Q469" t="b">
        <v>1</v>
      </c>
      <c r="R469" t="s">
        <v>28</v>
      </c>
      <c r="S469" t="str">
        <f t="shared" si="30"/>
        <v>technology</v>
      </c>
      <c r="T469" t="str">
        <f t="shared" si="31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v>43569.208333333328</v>
      </c>
      <c r="O470" s="6">
        <v>43585.208333333328</v>
      </c>
      <c r="P470" t="b">
        <v>0</v>
      </c>
      <c r="Q470" t="b">
        <v>0</v>
      </c>
      <c r="R470" t="s">
        <v>33</v>
      </c>
      <c r="S470" t="str">
        <f t="shared" si="30"/>
        <v>theater</v>
      </c>
      <c r="T470" t="str">
        <f t="shared" si="31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v>42142.208333333328</v>
      </c>
      <c r="O471" s="6">
        <v>42144.208333333328</v>
      </c>
      <c r="P471" t="b">
        <v>0</v>
      </c>
      <c r="Q471" t="b">
        <v>0</v>
      </c>
      <c r="R471" t="s">
        <v>53</v>
      </c>
      <c r="S471" t="str">
        <f t="shared" si="30"/>
        <v>film &amp; video</v>
      </c>
      <c r="T471" t="str">
        <f t="shared" si="31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v>42716.25</v>
      </c>
      <c r="O472" s="6">
        <v>42723.25</v>
      </c>
      <c r="P472" t="b">
        <v>0</v>
      </c>
      <c r="Q472" t="b">
        <v>0</v>
      </c>
      <c r="R472" t="s">
        <v>65</v>
      </c>
      <c r="S472" t="str">
        <f t="shared" si="30"/>
        <v>technology</v>
      </c>
      <c r="T472" t="str">
        <f t="shared" si="31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v>41031.208333333336</v>
      </c>
      <c r="O473" s="6">
        <v>41031.208333333336</v>
      </c>
      <c r="P473" t="b">
        <v>0</v>
      </c>
      <c r="Q473" t="b">
        <v>1</v>
      </c>
      <c r="R473" t="s">
        <v>17</v>
      </c>
      <c r="S473" t="str">
        <f t="shared" si="30"/>
        <v>food</v>
      </c>
      <c r="T473" t="str">
        <f t="shared" si="31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v>43535.208333333328</v>
      </c>
      <c r="O474" s="6">
        <v>43589.208333333328</v>
      </c>
      <c r="P474" t="b">
        <v>0</v>
      </c>
      <c r="Q474" t="b">
        <v>0</v>
      </c>
      <c r="R474" t="s">
        <v>23</v>
      </c>
      <c r="S474" t="str">
        <f t="shared" si="30"/>
        <v>music</v>
      </c>
      <c r="T474" t="str">
        <f t="shared" si="31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v>43277.208333333328</v>
      </c>
      <c r="O475" s="6">
        <v>43278.208333333328</v>
      </c>
      <c r="P475" t="b">
        <v>0</v>
      </c>
      <c r="Q475" t="b">
        <v>0</v>
      </c>
      <c r="R475" t="s">
        <v>50</v>
      </c>
      <c r="S475" t="str">
        <f t="shared" si="30"/>
        <v>music</v>
      </c>
      <c r="T475" t="str">
        <f t="shared" si="31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v>41989.25</v>
      </c>
      <c r="O476" s="6">
        <v>41990.25</v>
      </c>
      <c r="P476" t="b">
        <v>0</v>
      </c>
      <c r="Q476" t="b">
        <v>0</v>
      </c>
      <c r="R476" t="s">
        <v>269</v>
      </c>
      <c r="S476" t="str">
        <f t="shared" si="30"/>
        <v>film &amp; video</v>
      </c>
      <c r="T476" t="str">
        <f t="shared" si="31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v>41450.208333333336</v>
      </c>
      <c r="O477" s="6">
        <v>41454.208333333336</v>
      </c>
      <c r="P477" t="b">
        <v>0</v>
      </c>
      <c r="Q477" t="b">
        <v>1</v>
      </c>
      <c r="R477" t="s">
        <v>206</v>
      </c>
      <c r="S477" t="str">
        <f t="shared" si="30"/>
        <v>publishing</v>
      </c>
      <c r="T477" t="str">
        <f t="shared" si="31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v>43322.208333333328</v>
      </c>
      <c r="O478" s="6">
        <v>43328.208333333328</v>
      </c>
      <c r="P478" t="b">
        <v>0</v>
      </c>
      <c r="Q478" t="b">
        <v>0</v>
      </c>
      <c r="R478" t="s">
        <v>119</v>
      </c>
      <c r="S478" t="str">
        <f t="shared" si="30"/>
        <v>publishing</v>
      </c>
      <c r="T478" t="str">
        <f t="shared" si="31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v>40720.208333333336</v>
      </c>
      <c r="O479" s="6">
        <v>40747.208333333336</v>
      </c>
      <c r="P479" t="b">
        <v>0</v>
      </c>
      <c r="Q479" t="b">
        <v>0</v>
      </c>
      <c r="R479" t="s">
        <v>474</v>
      </c>
      <c r="S479" t="str">
        <f t="shared" si="30"/>
        <v>film &amp; video</v>
      </c>
      <c r="T479" t="str">
        <f t="shared" si="31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v>42072.208333333328</v>
      </c>
      <c r="O480" s="6">
        <v>42084.208333333328</v>
      </c>
      <c r="P480" t="b">
        <v>0</v>
      </c>
      <c r="Q480" t="b">
        <v>0</v>
      </c>
      <c r="R480" t="s">
        <v>65</v>
      </c>
      <c r="S480" t="str">
        <f t="shared" si="30"/>
        <v>technology</v>
      </c>
      <c r="T480" t="str">
        <f t="shared" si="31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v>42945.208333333328</v>
      </c>
      <c r="O481" s="6">
        <v>42947.208333333328</v>
      </c>
      <c r="P481" t="b">
        <v>0</v>
      </c>
      <c r="Q481" t="b">
        <v>0</v>
      </c>
      <c r="R481" t="s">
        <v>17</v>
      </c>
      <c r="S481" t="str">
        <f t="shared" si="30"/>
        <v>food</v>
      </c>
      <c r="T481" t="str">
        <f t="shared" si="31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v>40248.25</v>
      </c>
      <c r="O482" s="6">
        <v>40257.208333333336</v>
      </c>
      <c r="P482" t="b">
        <v>0</v>
      </c>
      <c r="Q482" t="b">
        <v>1</v>
      </c>
      <c r="R482" t="s">
        <v>122</v>
      </c>
      <c r="S482" t="str">
        <f t="shared" si="30"/>
        <v>photography</v>
      </c>
      <c r="T482" t="str">
        <f t="shared" si="31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v>41913.208333333336</v>
      </c>
      <c r="O483" s="6">
        <v>41955.25</v>
      </c>
      <c r="P483" t="b">
        <v>0</v>
      </c>
      <c r="Q483" t="b">
        <v>1</v>
      </c>
      <c r="R483" t="s">
        <v>33</v>
      </c>
      <c r="S483" t="str">
        <f t="shared" si="30"/>
        <v>theater</v>
      </c>
      <c r="T483" t="str">
        <f t="shared" si="31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v>40963.25</v>
      </c>
      <c r="O484" s="6">
        <v>40974.25</v>
      </c>
      <c r="P484" t="b">
        <v>0</v>
      </c>
      <c r="Q484" t="b">
        <v>1</v>
      </c>
      <c r="R484" t="s">
        <v>119</v>
      </c>
      <c r="S484" t="str">
        <f t="shared" si="30"/>
        <v>publishing</v>
      </c>
      <c r="T484" t="str">
        <f t="shared" si="31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v>43811.25</v>
      </c>
      <c r="O485" s="6">
        <v>43818.25</v>
      </c>
      <c r="P485" t="b">
        <v>0</v>
      </c>
      <c r="Q485" t="b">
        <v>0</v>
      </c>
      <c r="R485" t="s">
        <v>33</v>
      </c>
      <c r="S485" t="str">
        <f t="shared" si="30"/>
        <v>theater</v>
      </c>
      <c r="T485" t="str">
        <f t="shared" si="31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v>41855.208333333336</v>
      </c>
      <c r="O486" s="6">
        <v>41904.208333333336</v>
      </c>
      <c r="P486" t="b">
        <v>0</v>
      </c>
      <c r="Q486" t="b">
        <v>1</v>
      </c>
      <c r="R486" t="s">
        <v>17</v>
      </c>
      <c r="S486" t="str">
        <f t="shared" si="30"/>
        <v>food</v>
      </c>
      <c r="T486" t="str">
        <f t="shared" si="31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v>43626.208333333328</v>
      </c>
      <c r="O487" s="6">
        <v>43667.208333333328</v>
      </c>
      <c r="P487" t="b">
        <v>0</v>
      </c>
      <c r="Q487" t="b">
        <v>0</v>
      </c>
      <c r="R487" t="s">
        <v>33</v>
      </c>
      <c r="S487" t="str">
        <f t="shared" si="30"/>
        <v>theater</v>
      </c>
      <c r="T487" t="str">
        <f t="shared" si="31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v>43168.25</v>
      </c>
      <c r="O488" s="6">
        <v>43183.208333333328</v>
      </c>
      <c r="P488" t="b">
        <v>0</v>
      </c>
      <c r="Q488" t="b">
        <v>1</v>
      </c>
      <c r="R488" t="s">
        <v>206</v>
      </c>
      <c r="S488" t="str">
        <f t="shared" si="30"/>
        <v>publishing</v>
      </c>
      <c r="T488" t="str">
        <f t="shared" si="31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v>42845.208333333328</v>
      </c>
      <c r="O489" s="6">
        <v>42878.208333333328</v>
      </c>
      <c r="P489" t="b">
        <v>0</v>
      </c>
      <c r="Q489" t="b">
        <v>0</v>
      </c>
      <c r="R489" t="s">
        <v>33</v>
      </c>
      <c r="S489" t="str">
        <f t="shared" si="30"/>
        <v>theater</v>
      </c>
      <c r="T489" t="str">
        <f t="shared" si="31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v>42403.25</v>
      </c>
      <c r="O490" s="6">
        <v>42420.25</v>
      </c>
      <c r="P490" t="b">
        <v>0</v>
      </c>
      <c r="Q490" t="b">
        <v>0</v>
      </c>
      <c r="R490" t="s">
        <v>33</v>
      </c>
      <c r="S490" t="str">
        <f t="shared" si="30"/>
        <v>theater</v>
      </c>
      <c r="T490" t="str">
        <f t="shared" si="31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v>40406.208333333336</v>
      </c>
      <c r="O491" s="6">
        <v>40411.208333333336</v>
      </c>
      <c r="P491" t="b">
        <v>0</v>
      </c>
      <c r="Q491" t="b">
        <v>0</v>
      </c>
      <c r="R491" t="s">
        <v>65</v>
      </c>
      <c r="S491" t="str">
        <f t="shared" si="30"/>
        <v>technology</v>
      </c>
      <c r="T491" t="str">
        <f t="shared" si="31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v>43786.25</v>
      </c>
      <c r="O492" s="6">
        <v>43793.25</v>
      </c>
      <c r="P492" t="b">
        <v>0</v>
      </c>
      <c r="Q492" t="b">
        <v>0</v>
      </c>
      <c r="R492" t="s">
        <v>1029</v>
      </c>
      <c r="S492" t="str">
        <f t="shared" si="30"/>
        <v>journalism</v>
      </c>
      <c r="T492" t="str">
        <f t="shared" si="31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v>41456.208333333336</v>
      </c>
      <c r="O493" s="6">
        <v>41482.208333333336</v>
      </c>
      <c r="P493" t="b">
        <v>0</v>
      </c>
      <c r="Q493" t="b">
        <v>1</v>
      </c>
      <c r="R493" t="s">
        <v>17</v>
      </c>
      <c r="S493" t="str">
        <f t="shared" si="30"/>
        <v>food</v>
      </c>
      <c r="T493" t="str">
        <f t="shared" si="31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v>40336.208333333336</v>
      </c>
      <c r="O494" s="6">
        <v>40371.208333333336</v>
      </c>
      <c r="P494" t="b">
        <v>1</v>
      </c>
      <c r="Q494" t="b">
        <v>1</v>
      </c>
      <c r="R494" t="s">
        <v>100</v>
      </c>
      <c r="S494" t="str">
        <f t="shared" si="30"/>
        <v>film &amp; video</v>
      </c>
      <c r="T494" t="str">
        <f t="shared" si="31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v>43645.208333333328</v>
      </c>
      <c r="O495" s="6">
        <v>43658.208333333328</v>
      </c>
      <c r="P495" t="b">
        <v>0</v>
      </c>
      <c r="Q495" t="b">
        <v>0</v>
      </c>
      <c r="R495" t="s">
        <v>122</v>
      </c>
      <c r="S495" t="str">
        <f t="shared" si="30"/>
        <v>photography</v>
      </c>
      <c r="T495" t="str">
        <f t="shared" si="31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v>40990.208333333336</v>
      </c>
      <c r="O496" s="6">
        <v>40991.208333333336</v>
      </c>
      <c r="P496" t="b">
        <v>0</v>
      </c>
      <c r="Q496" t="b">
        <v>0</v>
      </c>
      <c r="R496" t="s">
        <v>65</v>
      </c>
      <c r="S496" t="str">
        <f t="shared" si="30"/>
        <v>technology</v>
      </c>
      <c r="T496" t="str">
        <f t="shared" si="31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v>41800.208333333336</v>
      </c>
      <c r="O497" s="6">
        <v>41804.208333333336</v>
      </c>
      <c r="P497" t="b">
        <v>0</v>
      </c>
      <c r="Q497" t="b">
        <v>0</v>
      </c>
      <c r="R497" t="s">
        <v>33</v>
      </c>
      <c r="S497" t="str">
        <f t="shared" si="30"/>
        <v>theater</v>
      </c>
      <c r="T497" t="str">
        <f t="shared" si="31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v>42876.208333333328</v>
      </c>
      <c r="O498" s="6">
        <v>42893.208333333328</v>
      </c>
      <c r="P498" t="b">
        <v>0</v>
      </c>
      <c r="Q498" t="b">
        <v>0</v>
      </c>
      <c r="R498" t="s">
        <v>71</v>
      </c>
      <c r="S498" t="str">
        <f t="shared" si="30"/>
        <v>film &amp; video</v>
      </c>
      <c r="T498" t="str">
        <f t="shared" si="31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v>42724.25</v>
      </c>
      <c r="O499" s="6">
        <v>42724.25</v>
      </c>
      <c r="P499" t="b">
        <v>0</v>
      </c>
      <c r="Q499" t="b">
        <v>1</v>
      </c>
      <c r="R499" t="s">
        <v>65</v>
      </c>
      <c r="S499" t="str">
        <f t="shared" si="30"/>
        <v>technology</v>
      </c>
      <c r="T499" t="str">
        <f t="shared" si="31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v>42005.25</v>
      </c>
      <c r="O500" s="6">
        <v>42007.25</v>
      </c>
      <c r="P500" t="b">
        <v>0</v>
      </c>
      <c r="Q500" t="b">
        <v>0</v>
      </c>
      <c r="R500" t="s">
        <v>28</v>
      </c>
      <c r="S500" t="str">
        <f t="shared" si="30"/>
        <v>technology</v>
      </c>
      <c r="T500" t="str">
        <f t="shared" si="31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v>42444.208333333328</v>
      </c>
      <c r="O501" s="6">
        <v>42449.208333333328</v>
      </c>
      <c r="P501" t="b">
        <v>0</v>
      </c>
      <c r="Q501" t="b">
        <v>1</v>
      </c>
      <c r="R501" t="s">
        <v>42</v>
      </c>
      <c r="S501" t="str">
        <f t="shared" si="30"/>
        <v>film &amp; video</v>
      </c>
      <c r="T501" t="str">
        <f t="shared" si="31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v>41395.208333333336</v>
      </c>
      <c r="O502" s="6">
        <v>41423.208333333336</v>
      </c>
      <c r="P502" t="b">
        <v>0</v>
      </c>
      <c r="Q502" t="b">
        <v>1</v>
      </c>
      <c r="R502" t="s">
        <v>33</v>
      </c>
      <c r="S502" t="str">
        <f t="shared" si="30"/>
        <v>theater</v>
      </c>
      <c r="T502" t="str">
        <f t="shared" si="31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v>41345.208333333336</v>
      </c>
      <c r="O503" s="6">
        <v>41347.208333333336</v>
      </c>
      <c r="P503" t="b">
        <v>0</v>
      </c>
      <c r="Q503" t="b">
        <v>0</v>
      </c>
      <c r="R503" t="s">
        <v>42</v>
      </c>
      <c r="S503" t="str">
        <f t="shared" si="30"/>
        <v>film &amp; video</v>
      </c>
      <c r="T503" t="str">
        <f t="shared" si="31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v>41117.208333333336</v>
      </c>
      <c r="O504" s="6">
        <v>41146.208333333336</v>
      </c>
      <c r="P504" t="b">
        <v>0</v>
      </c>
      <c r="Q504" t="b">
        <v>1</v>
      </c>
      <c r="R504" t="s">
        <v>89</v>
      </c>
      <c r="S504" t="str">
        <f t="shared" si="30"/>
        <v>games</v>
      </c>
      <c r="T504" t="str">
        <f t="shared" si="31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v>42186.208333333328</v>
      </c>
      <c r="O505" s="6">
        <v>42206.208333333328</v>
      </c>
      <c r="P505" t="b">
        <v>0</v>
      </c>
      <c r="Q505" t="b">
        <v>0</v>
      </c>
      <c r="R505" t="s">
        <v>53</v>
      </c>
      <c r="S505" t="str">
        <f t="shared" si="30"/>
        <v>film &amp; video</v>
      </c>
      <c r="T505" t="str">
        <f t="shared" si="31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v>42142.208333333328</v>
      </c>
      <c r="O506" s="6">
        <v>42143.208333333328</v>
      </c>
      <c r="P506" t="b">
        <v>0</v>
      </c>
      <c r="Q506" t="b">
        <v>0</v>
      </c>
      <c r="R506" t="s">
        <v>23</v>
      </c>
      <c r="S506" t="str">
        <f t="shared" si="30"/>
        <v>music</v>
      </c>
      <c r="T506" t="str">
        <f t="shared" si="31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v>41341.25</v>
      </c>
      <c r="O507" s="6">
        <v>41383.208333333336</v>
      </c>
      <c r="P507" t="b">
        <v>0</v>
      </c>
      <c r="Q507" t="b">
        <v>1</v>
      </c>
      <c r="R507" t="s">
        <v>133</v>
      </c>
      <c r="S507" t="str">
        <f t="shared" si="30"/>
        <v>publishing</v>
      </c>
      <c r="T507" t="str">
        <f t="shared" si="31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v>43062.25</v>
      </c>
      <c r="O508" s="6">
        <v>43079.25</v>
      </c>
      <c r="P508" t="b">
        <v>0</v>
      </c>
      <c r="Q508" t="b">
        <v>1</v>
      </c>
      <c r="R508" t="s">
        <v>33</v>
      </c>
      <c r="S508" t="str">
        <f t="shared" si="30"/>
        <v>theater</v>
      </c>
      <c r="T508" t="str">
        <f t="shared" si="31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v>41373.208333333336</v>
      </c>
      <c r="O509" s="6">
        <v>41422.208333333336</v>
      </c>
      <c r="P509" t="b">
        <v>0</v>
      </c>
      <c r="Q509" t="b">
        <v>1</v>
      </c>
      <c r="R509" t="s">
        <v>28</v>
      </c>
      <c r="S509" t="str">
        <f t="shared" si="30"/>
        <v>technology</v>
      </c>
      <c r="T509" t="str">
        <f t="shared" si="31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v>43310.208333333328</v>
      </c>
      <c r="O510" s="6">
        <v>43331.208333333328</v>
      </c>
      <c r="P510" t="b">
        <v>0</v>
      </c>
      <c r="Q510" t="b">
        <v>0</v>
      </c>
      <c r="R510" t="s">
        <v>33</v>
      </c>
      <c r="S510" t="str">
        <f t="shared" si="30"/>
        <v>theater</v>
      </c>
      <c r="T510" t="str">
        <f t="shared" si="31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v>41034.208333333336</v>
      </c>
      <c r="O511" s="6">
        <v>41044.208333333336</v>
      </c>
      <c r="P511" t="b">
        <v>0</v>
      </c>
      <c r="Q511" t="b">
        <v>0</v>
      </c>
      <c r="R511" t="s">
        <v>33</v>
      </c>
      <c r="S511" t="str">
        <f t="shared" si="30"/>
        <v>theater</v>
      </c>
      <c r="T511" t="str">
        <f t="shared" si="31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v>43251.208333333328</v>
      </c>
      <c r="O512" s="6">
        <v>43275.208333333328</v>
      </c>
      <c r="P512" t="b">
        <v>0</v>
      </c>
      <c r="Q512" t="b">
        <v>0</v>
      </c>
      <c r="R512" t="s">
        <v>53</v>
      </c>
      <c r="S512" t="str">
        <f t="shared" si="30"/>
        <v>film &amp; video</v>
      </c>
      <c r="T512" t="str">
        <f t="shared" si="31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v>43671.208333333328</v>
      </c>
      <c r="O513" s="6">
        <v>43681.208333333328</v>
      </c>
      <c r="P513" t="b">
        <v>0</v>
      </c>
      <c r="Q513" t="b">
        <v>0</v>
      </c>
      <c r="R513" t="s">
        <v>33</v>
      </c>
      <c r="S513" t="str">
        <f t="shared" si="30"/>
        <v>theater</v>
      </c>
      <c r="T513" t="str">
        <f t="shared" si="31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v>41825.208333333336</v>
      </c>
      <c r="O514" s="6">
        <v>41826.208333333336</v>
      </c>
      <c r="P514" t="b">
        <v>0</v>
      </c>
      <c r="Q514" t="b">
        <v>1</v>
      </c>
      <c r="R514" t="s">
        <v>89</v>
      </c>
      <c r="S514" t="str">
        <f t="shared" si="30"/>
        <v>games</v>
      </c>
      <c r="T514" t="str">
        <f t="shared" si="31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ROUND((E515/D515)*100,0)</f>
        <v>39</v>
      </c>
      <c r="G515" t="s">
        <v>74</v>
      </c>
      <c r="H515">
        <v>35</v>
      </c>
      <c r="I515">
        <f t="shared" ref="I515:I578" si="33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v>40430.208333333336</v>
      </c>
      <c r="O515" s="6">
        <v>40432.208333333336</v>
      </c>
      <c r="P515" t="b">
        <v>0</v>
      </c>
      <c r="Q515" t="b">
        <v>0</v>
      </c>
      <c r="R515" t="s">
        <v>269</v>
      </c>
      <c r="S515" t="str">
        <f t="shared" ref="S515:S578" si="34">LEFT(R515,SEARCH("/",R515)-1)</f>
        <v>film &amp; video</v>
      </c>
      <c r="T515" t="str">
        <f t="shared" ref="T515:T578" si="35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v>41614.25</v>
      </c>
      <c r="O516" s="6">
        <v>41619.25</v>
      </c>
      <c r="P516" t="b">
        <v>0</v>
      </c>
      <c r="Q516" t="b">
        <v>1</v>
      </c>
      <c r="R516" t="s">
        <v>23</v>
      </c>
      <c r="S516" t="str">
        <f t="shared" si="34"/>
        <v>music</v>
      </c>
      <c r="T516" t="str">
        <f t="shared" si="35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v>40900.25</v>
      </c>
      <c r="O517" s="6">
        <v>40902.25</v>
      </c>
      <c r="P517" t="b">
        <v>0</v>
      </c>
      <c r="Q517" t="b">
        <v>1</v>
      </c>
      <c r="R517" t="s">
        <v>33</v>
      </c>
      <c r="S517" t="str">
        <f t="shared" si="34"/>
        <v>theater</v>
      </c>
      <c r="T517" t="str">
        <f t="shared" si="35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v>40396.208333333336</v>
      </c>
      <c r="O518" s="6">
        <v>40434.208333333336</v>
      </c>
      <c r="P518" t="b">
        <v>0</v>
      </c>
      <c r="Q518" t="b">
        <v>0</v>
      </c>
      <c r="R518" t="s">
        <v>68</v>
      </c>
      <c r="S518" t="str">
        <f t="shared" si="34"/>
        <v>publishing</v>
      </c>
      <c r="T518" t="str">
        <f t="shared" si="35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v>42860.208333333328</v>
      </c>
      <c r="O519" s="6">
        <v>42865.208333333328</v>
      </c>
      <c r="P519" t="b">
        <v>0</v>
      </c>
      <c r="Q519" t="b">
        <v>0</v>
      </c>
      <c r="R519" t="s">
        <v>17</v>
      </c>
      <c r="S519" t="str">
        <f t="shared" si="34"/>
        <v>food</v>
      </c>
      <c r="T519" t="str">
        <f t="shared" si="35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v>43154.25</v>
      </c>
      <c r="O520" s="6">
        <v>43156.25</v>
      </c>
      <c r="P520" t="b">
        <v>0</v>
      </c>
      <c r="Q520" t="b">
        <v>1</v>
      </c>
      <c r="R520" t="s">
        <v>71</v>
      </c>
      <c r="S520" t="str">
        <f t="shared" si="34"/>
        <v>film &amp; video</v>
      </c>
      <c r="T520" t="str">
        <f t="shared" si="35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v>42012.25</v>
      </c>
      <c r="O521" s="6">
        <v>42026.25</v>
      </c>
      <c r="P521" t="b">
        <v>0</v>
      </c>
      <c r="Q521" t="b">
        <v>1</v>
      </c>
      <c r="R521" t="s">
        <v>23</v>
      </c>
      <c r="S521" t="str">
        <f t="shared" si="34"/>
        <v>music</v>
      </c>
      <c r="T521" t="str">
        <f t="shared" si="35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v>43574.208333333328</v>
      </c>
      <c r="O522" s="6">
        <v>43577.208333333328</v>
      </c>
      <c r="P522" t="b">
        <v>0</v>
      </c>
      <c r="Q522" t="b">
        <v>0</v>
      </c>
      <c r="R522" t="s">
        <v>33</v>
      </c>
      <c r="S522" t="str">
        <f t="shared" si="34"/>
        <v>theater</v>
      </c>
      <c r="T522" t="str">
        <f t="shared" si="35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v>42605.208333333328</v>
      </c>
      <c r="O523" s="6">
        <v>42611.208333333328</v>
      </c>
      <c r="P523" t="b">
        <v>0</v>
      </c>
      <c r="Q523" t="b">
        <v>1</v>
      </c>
      <c r="R523" t="s">
        <v>53</v>
      </c>
      <c r="S523" t="str">
        <f t="shared" si="34"/>
        <v>film &amp; video</v>
      </c>
      <c r="T523" t="str">
        <f t="shared" si="35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v>41093.208333333336</v>
      </c>
      <c r="O524" s="6">
        <v>41105.208333333336</v>
      </c>
      <c r="P524" t="b">
        <v>0</v>
      </c>
      <c r="Q524" t="b">
        <v>0</v>
      </c>
      <c r="R524" t="s">
        <v>100</v>
      </c>
      <c r="S524" t="str">
        <f t="shared" si="34"/>
        <v>film &amp; video</v>
      </c>
      <c r="T524" t="str">
        <f t="shared" si="35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v>40241.25</v>
      </c>
      <c r="O525" s="6">
        <v>40246.25</v>
      </c>
      <c r="P525" t="b">
        <v>0</v>
      </c>
      <c r="Q525" t="b">
        <v>0</v>
      </c>
      <c r="R525" t="s">
        <v>100</v>
      </c>
      <c r="S525" t="str">
        <f t="shared" si="34"/>
        <v>film &amp; video</v>
      </c>
      <c r="T525" t="str">
        <f t="shared" si="35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v>40294.208333333336</v>
      </c>
      <c r="O526" s="6">
        <v>40307.208333333336</v>
      </c>
      <c r="P526" t="b">
        <v>0</v>
      </c>
      <c r="Q526" t="b">
        <v>0</v>
      </c>
      <c r="R526" t="s">
        <v>33</v>
      </c>
      <c r="S526" t="str">
        <f t="shared" si="34"/>
        <v>theater</v>
      </c>
      <c r="T526" t="str">
        <f t="shared" si="35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v>40505.25</v>
      </c>
      <c r="O527" s="6">
        <v>40509.25</v>
      </c>
      <c r="P527" t="b">
        <v>0</v>
      </c>
      <c r="Q527" t="b">
        <v>0</v>
      </c>
      <c r="R527" t="s">
        <v>65</v>
      </c>
      <c r="S527" t="str">
        <f t="shared" si="34"/>
        <v>technology</v>
      </c>
      <c r="T527" t="str">
        <f t="shared" si="35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v>42364.25</v>
      </c>
      <c r="O528" s="6">
        <v>42401.25</v>
      </c>
      <c r="P528" t="b">
        <v>0</v>
      </c>
      <c r="Q528" t="b">
        <v>1</v>
      </c>
      <c r="R528" t="s">
        <v>33</v>
      </c>
      <c r="S528" t="str">
        <f t="shared" si="34"/>
        <v>theater</v>
      </c>
      <c r="T528" t="str">
        <f t="shared" si="35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v>42405.25</v>
      </c>
      <c r="O529" s="6">
        <v>42441.25</v>
      </c>
      <c r="P529" t="b">
        <v>0</v>
      </c>
      <c r="Q529" t="b">
        <v>0</v>
      </c>
      <c r="R529" t="s">
        <v>71</v>
      </c>
      <c r="S529" t="str">
        <f t="shared" si="34"/>
        <v>film &amp; video</v>
      </c>
      <c r="T529" t="str">
        <f t="shared" si="35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v>41601.25</v>
      </c>
      <c r="O530" s="6">
        <v>41646.25</v>
      </c>
      <c r="P530" t="b">
        <v>0</v>
      </c>
      <c r="Q530" t="b">
        <v>0</v>
      </c>
      <c r="R530" t="s">
        <v>60</v>
      </c>
      <c r="S530" t="str">
        <f t="shared" si="34"/>
        <v>music</v>
      </c>
      <c r="T530" t="str">
        <f t="shared" si="35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v>41769.208333333336</v>
      </c>
      <c r="O531" s="6">
        <v>41797.208333333336</v>
      </c>
      <c r="P531" t="b">
        <v>0</v>
      </c>
      <c r="Q531" t="b">
        <v>0</v>
      </c>
      <c r="R531" t="s">
        <v>89</v>
      </c>
      <c r="S531" t="str">
        <f t="shared" si="34"/>
        <v>games</v>
      </c>
      <c r="T531" t="str">
        <f t="shared" si="35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v>40421.208333333336</v>
      </c>
      <c r="O532" s="6">
        <v>40435.208333333336</v>
      </c>
      <c r="P532" t="b">
        <v>0</v>
      </c>
      <c r="Q532" t="b">
        <v>1</v>
      </c>
      <c r="R532" t="s">
        <v>119</v>
      </c>
      <c r="S532" t="str">
        <f t="shared" si="34"/>
        <v>publishing</v>
      </c>
      <c r="T532" t="str">
        <f t="shared" si="35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v>41589.25</v>
      </c>
      <c r="O533" s="6">
        <v>41645.25</v>
      </c>
      <c r="P533" t="b">
        <v>0</v>
      </c>
      <c r="Q533" t="b">
        <v>0</v>
      </c>
      <c r="R533" t="s">
        <v>89</v>
      </c>
      <c r="S533" t="str">
        <f t="shared" si="34"/>
        <v>games</v>
      </c>
      <c r="T533" t="str">
        <f t="shared" si="35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v>43125.25</v>
      </c>
      <c r="O534" s="6">
        <v>43126.25</v>
      </c>
      <c r="P534" t="b">
        <v>0</v>
      </c>
      <c r="Q534" t="b">
        <v>0</v>
      </c>
      <c r="R534" t="s">
        <v>33</v>
      </c>
      <c r="S534" t="str">
        <f t="shared" si="34"/>
        <v>theater</v>
      </c>
      <c r="T534" t="str">
        <f t="shared" si="35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v>41479.208333333336</v>
      </c>
      <c r="O535" s="6">
        <v>41515.208333333336</v>
      </c>
      <c r="P535" t="b">
        <v>0</v>
      </c>
      <c r="Q535" t="b">
        <v>0</v>
      </c>
      <c r="R535" t="s">
        <v>60</v>
      </c>
      <c r="S535" t="str">
        <f t="shared" si="34"/>
        <v>music</v>
      </c>
      <c r="T535" t="str">
        <f t="shared" si="35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v>43329.208333333328</v>
      </c>
      <c r="O536" s="6">
        <v>43330.208333333328</v>
      </c>
      <c r="P536" t="b">
        <v>0</v>
      </c>
      <c r="Q536" t="b">
        <v>1</v>
      </c>
      <c r="R536" t="s">
        <v>53</v>
      </c>
      <c r="S536" t="str">
        <f t="shared" si="34"/>
        <v>film &amp; video</v>
      </c>
      <c r="T536" t="str">
        <f t="shared" si="35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v>43259.208333333328</v>
      </c>
      <c r="O537" s="6">
        <v>43261.208333333328</v>
      </c>
      <c r="P537" t="b">
        <v>0</v>
      </c>
      <c r="Q537" t="b">
        <v>1</v>
      </c>
      <c r="R537" t="s">
        <v>33</v>
      </c>
      <c r="S537" t="str">
        <f t="shared" si="34"/>
        <v>theater</v>
      </c>
      <c r="T537" t="str">
        <f t="shared" si="35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v>40414.208333333336</v>
      </c>
      <c r="O538" s="6">
        <v>40440.208333333336</v>
      </c>
      <c r="P538" t="b">
        <v>0</v>
      </c>
      <c r="Q538" t="b">
        <v>0</v>
      </c>
      <c r="R538" t="s">
        <v>119</v>
      </c>
      <c r="S538" t="str">
        <f t="shared" si="34"/>
        <v>publishing</v>
      </c>
      <c r="T538" t="str">
        <f t="shared" si="35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v>43342.208333333328</v>
      </c>
      <c r="O539" s="6">
        <v>43365.208333333328</v>
      </c>
      <c r="P539" t="b">
        <v>1</v>
      </c>
      <c r="Q539" t="b">
        <v>1</v>
      </c>
      <c r="R539" t="s">
        <v>42</v>
      </c>
      <c r="S539" t="str">
        <f t="shared" si="34"/>
        <v>film &amp; video</v>
      </c>
      <c r="T539" t="str">
        <f t="shared" si="35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v>41539.208333333336</v>
      </c>
      <c r="O540" s="6">
        <v>41555.208333333336</v>
      </c>
      <c r="P540" t="b">
        <v>0</v>
      </c>
      <c r="Q540" t="b">
        <v>0</v>
      </c>
      <c r="R540" t="s">
        <v>292</v>
      </c>
      <c r="S540" t="str">
        <f t="shared" si="34"/>
        <v>games</v>
      </c>
      <c r="T540" t="str">
        <f t="shared" si="35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v>43647.208333333328</v>
      </c>
      <c r="O541" s="6">
        <v>43653.208333333328</v>
      </c>
      <c r="P541" t="b">
        <v>0</v>
      </c>
      <c r="Q541" t="b">
        <v>1</v>
      </c>
      <c r="R541" t="s">
        <v>17</v>
      </c>
      <c r="S541" t="str">
        <f t="shared" si="34"/>
        <v>food</v>
      </c>
      <c r="T541" t="str">
        <f t="shared" si="35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v>43225.208333333328</v>
      </c>
      <c r="O542" s="6">
        <v>43247.208333333328</v>
      </c>
      <c r="P542" t="b">
        <v>0</v>
      </c>
      <c r="Q542" t="b">
        <v>0</v>
      </c>
      <c r="R542" t="s">
        <v>122</v>
      </c>
      <c r="S542" t="str">
        <f t="shared" si="34"/>
        <v>photography</v>
      </c>
      <c r="T542" t="str">
        <f t="shared" si="35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v>42165.208333333328</v>
      </c>
      <c r="O543" s="6">
        <v>42191.208333333328</v>
      </c>
      <c r="P543" t="b">
        <v>0</v>
      </c>
      <c r="Q543" t="b">
        <v>0</v>
      </c>
      <c r="R543" t="s">
        <v>292</v>
      </c>
      <c r="S543" t="str">
        <f t="shared" si="34"/>
        <v>games</v>
      </c>
      <c r="T543" t="str">
        <f t="shared" si="35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v>42391.25</v>
      </c>
      <c r="O544" s="6">
        <v>42421.25</v>
      </c>
      <c r="P544" t="b">
        <v>0</v>
      </c>
      <c r="Q544" t="b">
        <v>0</v>
      </c>
      <c r="R544" t="s">
        <v>60</v>
      </c>
      <c r="S544" t="str">
        <f t="shared" si="34"/>
        <v>music</v>
      </c>
      <c r="T544" t="str">
        <f t="shared" si="35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v>41528.208333333336</v>
      </c>
      <c r="O545" s="6">
        <v>41543.208333333336</v>
      </c>
      <c r="P545" t="b">
        <v>0</v>
      </c>
      <c r="Q545" t="b">
        <v>0</v>
      </c>
      <c r="R545" t="s">
        <v>89</v>
      </c>
      <c r="S545" t="str">
        <f t="shared" si="34"/>
        <v>games</v>
      </c>
      <c r="T545" t="str">
        <f t="shared" si="35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v>42377.25</v>
      </c>
      <c r="O546" s="6">
        <v>42390.25</v>
      </c>
      <c r="P546" t="b">
        <v>0</v>
      </c>
      <c r="Q546" t="b">
        <v>0</v>
      </c>
      <c r="R546" t="s">
        <v>23</v>
      </c>
      <c r="S546" t="str">
        <f t="shared" si="34"/>
        <v>music</v>
      </c>
      <c r="T546" t="str">
        <f t="shared" si="35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v>43824.25</v>
      </c>
      <c r="O547" s="6">
        <v>43844.25</v>
      </c>
      <c r="P547" t="b">
        <v>0</v>
      </c>
      <c r="Q547" t="b">
        <v>0</v>
      </c>
      <c r="R547" t="s">
        <v>33</v>
      </c>
      <c r="S547" t="str">
        <f t="shared" si="34"/>
        <v>theater</v>
      </c>
      <c r="T547" t="str">
        <f t="shared" si="35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v>43360.208333333328</v>
      </c>
      <c r="O548" s="6">
        <v>43363.208333333328</v>
      </c>
      <c r="P548" t="b">
        <v>0</v>
      </c>
      <c r="Q548" t="b">
        <v>1</v>
      </c>
      <c r="R548" t="s">
        <v>33</v>
      </c>
      <c r="S548" t="str">
        <f t="shared" si="34"/>
        <v>theater</v>
      </c>
      <c r="T548" t="str">
        <f t="shared" si="35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v>42029.25</v>
      </c>
      <c r="O549" s="6">
        <v>42041.25</v>
      </c>
      <c r="P549" t="b">
        <v>0</v>
      </c>
      <c r="Q549" t="b">
        <v>0</v>
      </c>
      <c r="R549" t="s">
        <v>53</v>
      </c>
      <c r="S549" t="str">
        <f t="shared" si="34"/>
        <v>film &amp; video</v>
      </c>
      <c r="T549" t="str">
        <f t="shared" si="35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v>42461.208333333328</v>
      </c>
      <c r="O550" s="6">
        <v>42474.208333333328</v>
      </c>
      <c r="P550" t="b">
        <v>0</v>
      </c>
      <c r="Q550" t="b">
        <v>0</v>
      </c>
      <c r="R550" t="s">
        <v>33</v>
      </c>
      <c r="S550" t="str">
        <f t="shared" si="34"/>
        <v>theater</v>
      </c>
      <c r="T550" t="str">
        <f t="shared" si="35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v>41422.208333333336</v>
      </c>
      <c r="O551" s="6">
        <v>41431.208333333336</v>
      </c>
      <c r="P551" t="b">
        <v>0</v>
      </c>
      <c r="Q551" t="b">
        <v>0</v>
      </c>
      <c r="R551" t="s">
        <v>65</v>
      </c>
      <c r="S551" t="str">
        <f t="shared" si="34"/>
        <v>technology</v>
      </c>
      <c r="T551" t="str">
        <f t="shared" si="35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v>40968.25</v>
      </c>
      <c r="O552" s="6">
        <v>40989.208333333336</v>
      </c>
      <c r="P552" t="b">
        <v>0</v>
      </c>
      <c r="Q552" t="b">
        <v>0</v>
      </c>
      <c r="R552" t="s">
        <v>60</v>
      </c>
      <c r="S552" t="str">
        <f t="shared" si="34"/>
        <v>music</v>
      </c>
      <c r="T552" t="str">
        <f t="shared" si="35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v>41993.25</v>
      </c>
      <c r="O553" s="6">
        <v>42033.25</v>
      </c>
      <c r="P553" t="b">
        <v>0</v>
      </c>
      <c r="Q553" t="b">
        <v>1</v>
      </c>
      <c r="R553" t="s">
        <v>28</v>
      </c>
      <c r="S553" t="str">
        <f t="shared" si="34"/>
        <v>technology</v>
      </c>
      <c r="T553" t="str">
        <f t="shared" si="35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v>42700.25</v>
      </c>
      <c r="O554" s="6">
        <v>42702.25</v>
      </c>
      <c r="P554" t="b">
        <v>0</v>
      </c>
      <c r="Q554" t="b">
        <v>0</v>
      </c>
      <c r="R554" t="s">
        <v>33</v>
      </c>
      <c r="S554" t="str">
        <f t="shared" si="34"/>
        <v>theater</v>
      </c>
      <c r="T554" t="str">
        <f t="shared" si="35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v>40545.25</v>
      </c>
      <c r="O555" s="6">
        <v>40546.25</v>
      </c>
      <c r="P555" t="b">
        <v>0</v>
      </c>
      <c r="Q555" t="b">
        <v>0</v>
      </c>
      <c r="R555" t="s">
        <v>23</v>
      </c>
      <c r="S555" t="str">
        <f t="shared" si="34"/>
        <v>music</v>
      </c>
      <c r="T555" t="str">
        <f t="shared" si="35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v>42723.25</v>
      </c>
      <c r="O556" s="6">
        <v>42729.25</v>
      </c>
      <c r="P556" t="b">
        <v>0</v>
      </c>
      <c r="Q556" t="b">
        <v>0</v>
      </c>
      <c r="R556" t="s">
        <v>60</v>
      </c>
      <c r="S556" t="str">
        <f t="shared" si="34"/>
        <v>music</v>
      </c>
      <c r="T556" t="str">
        <f t="shared" si="35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v>41731.208333333336</v>
      </c>
      <c r="O557" s="6">
        <v>41762.208333333336</v>
      </c>
      <c r="P557" t="b">
        <v>0</v>
      </c>
      <c r="Q557" t="b">
        <v>0</v>
      </c>
      <c r="R557" t="s">
        <v>23</v>
      </c>
      <c r="S557" t="str">
        <f t="shared" si="34"/>
        <v>music</v>
      </c>
      <c r="T557" t="str">
        <f t="shared" si="35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v>40792.208333333336</v>
      </c>
      <c r="O558" s="6">
        <v>40799.208333333336</v>
      </c>
      <c r="P558" t="b">
        <v>0</v>
      </c>
      <c r="Q558" t="b">
        <v>1</v>
      </c>
      <c r="R558" t="s">
        <v>206</v>
      </c>
      <c r="S558" t="str">
        <f t="shared" si="34"/>
        <v>publishing</v>
      </c>
      <c r="T558" t="str">
        <f t="shared" si="35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v>42279.208333333328</v>
      </c>
      <c r="O559" s="6">
        <v>42282.208333333328</v>
      </c>
      <c r="P559" t="b">
        <v>0</v>
      </c>
      <c r="Q559" t="b">
        <v>1</v>
      </c>
      <c r="R559" t="s">
        <v>474</v>
      </c>
      <c r="S559" t="str">
        <f t="shared" si="34"/>
        <v>film &amp; video</v>
      </c>
      <c r="T559" t="str">
        <f t="shared" si="35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v>42424.25</v>
      </c>
      <c r="O560" s="6">
        <v>42467.208333333328</v>
      </c>
      <c r="P560" t="b">
        <v>0</v>
      </c>
      <c r="Q560" t="b">
        <v>0</v>
      </c>
      <c r="R560" t="s">
        <v>33</v>
      </c>
      <c r="S560" t="str">
        <f t="shared" si="34"/>
        <v>theater</v>
      </c>
      <c r="T560" t="str">
        <f t="shared" si="35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v>42584.208333333328</v>
      </c>
      <c r="O561" s="6">
        <v>42591.208333333328</v>
      </c>
      <c r="P561" t="b">
        <v>0</v>
      </c>
      <c r="Q561" t="b">
        <v>0</v>
      </c>
      <c r="R561" t="s">
        <v>33</v>
      </c>
      <c r="S561" t="str">
        <f t="shared" si="34"/>
        <v>theater</v>
      </c>
      <c r="T561" t="str">
        <f t="shared" si="35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v>40865.25</v>
      </c>
      <c r="O562" s="6">
        <v>40905.25</v>
      </c>
      <c r="P562" t="b">
        <v>0</v>
      </c>
      <c r="Q562" t="b">
        <v>0</v>
      </c>
      <c r="R562" t="s">
        <v>71</v>
      </c>
      <c r="S562" t="str">
        <f t="shared" si="34"/>
        <v>film &amp; video</v>
      </c>
      <c r="T562" t="str">
        <f t="shared" si="35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v>40833.208333333336</v>
      </c>
      <c r="O563" s="6">
        <v>40835.208333333336</v>
      </c>
      <c r="P563" t="b">
        <v>0</v>
      </c>
      <c r="Q563" t="b">
        <v>0</v>
      </c>
      <c r="R563" t="s">
        <v>33</v>
      </c>
      <c r="S563" t="str">
        <f t="shared" si="34"/>
        <v>theater</v>
      </c>
      <c r="T563" t="str">
        <f t="shared" si="35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v>43536.208333333328</v>
      </c>
      <c r="O564" s="6">
        <v>43538.208333333328</v>
      </c>
      <c r="P564" t="b">
        <v>0</v>
      </c>
      <c r="Q564" t="b">
        <v>0</v>
      </c>
      <c r="R564" t="s">
        <v>23</v>
      </c>
      <c r="S564" t="str">
        <f t="shared" si="34"/>
        <v>music</v>
      </c>
      <c r="T564" t="str">
        <f t="shared" si="35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v>43417.25</v>
      </c>
      <c r="O565" s="6">
        <v>43437.25</v>
      </c>
      <c r="P565" t="b">
        <v>0</v>
      </c>
      <c r="Q565" t="b">
        <v>0</v>
      </c>
      <c r="R565" t="s">
        <v>42</v>
      </c>
      <c r="S565" t="str">
        <f t="shared" si="34"/>
        <v>film &amp; video</v>
      </c>
      <c r="T565" t="str">
        <f t="shared" si="35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v>42078.208333333328</v>
      </c>
      <c r="O566" s="6">
        <v>42086.208333333328</v>
      </c>
      <c r="P566" t="b">
        <v>0</v>
      </c>
      <c r="Q566" t="b">
        <v>0</v>
      </c>
      <c r="R566" t="s">
        <v>33</v>
      </c>
      <c r="S566" t="str">
        <f t="shared" si="34"/>
        <v>theater</v>
      </c>
      <c r="T566" t="str">
        <f t="shared" si="35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v>40862.25</v>
      </c>
      <c r="O567" s="6">
        <v>40882.25</v>
      </c>
      <c r="P567" t="b">
        <v>0</v>
      </c>
      <c r="Q567" t="b">
        <v>0</v>
      </c>
      <c r="R567" t="s">
        <v>33</v>
      </c>
      <c r="S567" t="str">
        <f t="shared" si="34"/>
        <v>theater</v>
      </c>
      <c r="T567" t="str">
        <f t="shared" si="35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v>42424.25</v>
      </c>
      <c r="O568" s="6">
        <v>42447.208333333328</v>
      </c>
      <c r="P568" t="b">
        <v>0</v>
      </c>
      <c r="Q568" t="b">
        <v>1</v>
      </c>
      <c r="R568" t="s">
        <v>50</v>
      </c>
      <c r="S568" t="str">
        <f t="shared" si="34"/>
        <v>music</v>
      </c>
      <c r="T568" t="str">
        <f t="shared" si="35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v>41830.208333333336</v>
      </c>
      <c r="O569" s="6">
        <v>41832.208333333336</v>
      </c>
      <c r="P569" t="b">
        <v>0</v>
      </c>
      <c r="Q569" t="b">
        <v>0</v>
      </c>
      <c r="R569" t="s">
        <v>23</v>
      </c>
      <c r="S569" t="str">
        <f t="shared" si="34"/>
        <v>music</v>
      </c>
      <c r="T569" t="str">
        <f t="shared" si="35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v>40374.208333333336</v>
      </c>
      <c r="O570" s="6">
        <v>40419.208333333336</v>
      </c>
      <c r="P570" t="b">
        <v>0</v>
      </c>
      <c r="Q570" t="b">
        <v>0</v>
      </c>
      <c r="R570" t="s">
        <v>33</v>
      </c>
      <c r="S570" t="str">
        <f t="shared" si="34"/>
        <v>theater</v>
      </c>
      <c r="T570" t="str">
        <f t="shared" si="35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v>40554.25</v>
      </c>
      <c r="O571" s="6">
        <v>40566.25</v>
      </c>
      <c r="P571" t="b">
        <v>0</v>
      </c>
      <c r="Q571" t="b">
        <v>0</v>
      </c>
      <c r="R571" t="s">
        <v>71</v>
      </c>
      <c r="S571" t="str">
        <f t="shared" si="34"/>
        <v>film &amp; video</v>
      </c>
      <c r="T571" t="str">
        <f t="shared" si="35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v>41993.25</v>
      </c>
      <c r="O572" s="6">
        <v>41999.25</v>
      </c>
      <c r="P572" t="b">
        <v>0</v>
      </c>
      <c r="Q572" t="b">
        <v>1</v>
      </c>
      <c r="R572" t="s">
        <v>23</v>
      </c>
      <c r="S572" t="str">
        <f t="shared" si="34"/>
        <v>music</v>
      </c>
      <c r="T572" t="str">
        <f t="shared" si="35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v>42174.208333333328</v>
      </c>
      <c r="O573" s="6">
        <v>42221.208333333328</v>
      </c>
      <c r="P573" t="b">
        <v>0</v>
      </c>
      <c r="Q573" t="b">
        <v>0</v>
      </c>
      <c r="R573" t="s">
        <v>100</v>
      </c>
      <c r="S573" t="str">
        <f t="shared" si="34"/>
        <v>film &amp; video</v>
      </c>
      <c r="T573" t="str">
        <f t="shared" si="35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v>42275.208333333328</v>
      </c>
      <c r="O574" s="6">
        <v>42291.208333333328</v>
      </c>
      <c r="P574" t="b">
        <v>0</v>
      </c>
      <c r="Q574" t="b">
        <v>1</v>
      </c>
      <c r="R574" t="s">
        <v>23</v>
      </c>
      <c r="S574" t="str">
        <f t="shared" si="34"/>
        <v>music</v>
      </c>
      <c r="T574" t="str">
        <f t="shared" si="35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v>41761.208333333336</v>
      </c>
      <c r="O575" s="6">
        <v>41763.208333333336</v>
      </c>
      <c r="P575" t="b">
        <v>0</v>
      </c>
      <c r="Q575" t="b">
        <v>0</v>
      </c>
      <c r="R575" t="s">
        <v>1029</v>
      </c>
      <c r="S575" t="str">
        <f t="shared" si="34"/>
        <v>journalism</v>
      </c>
      <c r="T575" t="str">
        <f t="shared" si="35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v>43806.25</v>
      </c>
      <c r="O576" s="6">
        <v>43816.25</v>
      </c>
      <c r="P576" t="b">
        <v>0</v>
      </c>
      <c r="Q576" t="b">
        <v>1</v>
      </c>
      <c r="R576" t="s">
        <v>17</v>
      </c>
      <c r="S576" t="str">
        <f t="shared" si="34"/>
        <v>food</v>
      </c>
      <c r="T576" t="str">
        <f t="shared" si="35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v>41779.208333333336</v>
      </c>
      <c r="O577" s="6">
        <v>41782.208333333336</v>
      </c>
      <c r="P577" t="b">
        <v>0</v>
      </c>
      <c r="Q577" t="b">
        <v>1</v>
      </c>
      <c r="R577" t="s">
        <v>33</v>
      </c>
      <c r="S577" t="str">
        <f t="shared" si="34"/>
        <v>theater</v>
      </c>
      <c r="T577" t="str">
        <f t="shared" si="35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v>43040.208333333328</v>
      </c>
      <c r="O578" s="6">
        <v>43057.25</v>
      </c>
      <c r="P578" t="b">
        <v>0</v>
      </c>
      <c r="Q578" t="b">
        <v>0</v>
      </c>
      <c r="R578" t="s">
        <v>33</v>
      </c>
      <c r="S578" t="str">
        <f t="shared" si="34"/>
        <v>theater</v>
      </c>
      <c r="T578" t="str">
        <f t="shared" si="35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ROUND((E579/D579)*100,0)</f>
        <v>19</v>
      </c>
      <c r="G579" t="s">
        <v>74</v>
      </c>
      <c r="H579">
        <v>37</v>
      </c>
      <c r="I579">
        <f t="shared" ref="I579:I642" si="37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v>40613.25</v>
      </c>
      <c r="O579" s="6">
        <v>40639.208333333336</v>
      </c>
      <c r="P579" t="b">
        <v>0</v>
      </c>
      <c r="Q579" t="b">
        <v>0</v>
      </c>
      <c r="R579" t="s">
        <v>159</v>
      </c>
      <c r="S579" t="str">
        <f t="shared" ref="S579:S642" si="38">LEFT(R579,SEARCH("/",R579)-1)</f>
        <v>music</v>
      </c>
      <c r="T579" t="str">
        <f t="shared" ref="T579:T642" si="39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v>40878.25</v>
      </c>
      <c r="O580" s="6">
        <v>40881.25</v>
      </c>
      <c r="P580" t="b">
        <v>0</v>
      </c>
      <c r="Q580" t="b">
        <v>0</v>
      </c>
      <c r="R580" t="s">
        <v>474</v>
      </c>
      <c r="S580" t="str">
        <f t="shared" si="38"/>
        <v>film &amp; video</v>
      </c>
      <c r="T580" t="str">
        <f t="shared" si="3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v>40762.208333333336</v>
      </c>
      <c r="O581" s="6">
        <v>40774.208333333336</v>
      </c>
      <c r="P581" t="b">
        <v>0</v>
      </c>
      <c r="Q581" t="b">
        <v>0</v>
      </c>
      <c r="R581" t="s">
        <v>159</v>
      </c>
      <c r="S581" t="str">
        <f t="shared" si="38"/>
        <v>music</v>
      </c>
      <c r="T581" t="str">
        <f t="shared" si="3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v>41696.25</v>
      </c>
      <c r="O582" s="6">
        <v>41704.25</v>
      </c>
      <c r="P582" t="b">
        <v>0</v>
      </c>
      <c r="Q582" t="b">
        <v>0</v>
      </c>
      <c r="R582" t="s">
        <v>33</v>
      </c>
      <c r="S582" t="str">
        <f t="shared" si="38"/>
        <v>theater</v>
      </c>
      <c r="T582" t="str">
        <f t="shared" si="3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v>40662.208333333336</v>
      </c>
      <c r="O583" s="6">
        <v>40677.208333333336</v>
      </c>
      <c r="P583" t="b">
        <v>0</v>
      </c>
      <c r="Q583" t="b">
        <v>0</v>
      </c>
      <c r="R583" t="s">
        <v>28</v>
      </c>
      <c r="S583" t="str">
        <f t="shared" si="38"/>
        <v>technology</v>
      </c>
      <c r="T583" t="str">
        <f t="shared" si="3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v>42165.208333333328</v>
      </c>
      <c r="O584" s="6">
        <v>42170.208333333328</v>
      </c>
      <c r="P584" t="b">
        <v>0</v>
      </c>
      <c r="Q584" t="b">
        <v>1</v>
      </c>
      <c r="R584" t="s">
        <v>89</v>
      </c>
      <c r="S584" t="str">
        <f t="shared" si="38"/>
        <v>games</v>
      </c>
      <c r="T584" t="str">
        <f t="shared" si="3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v>40959.25</v>
      </c>
      <c r="O585" s="6">
        <v>40976.25</v>
      </c>
      <c r="P585" t="b">
        <v>0</v>
      </c>
      <c r="Q585" t="b">
        <v>0</v>
      </c>
      <c r="R585" t="s">
        <v>42</v>
      </c>
      <c r="S585" t="str">
        <f t="shared" si="38"/>
        <v>film &amp; video</v>
      </c>
      <c r="T585" t="str">
        <f t="shared" si="3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v>41024.208333333336</v>
      </c>
      <c r="O586" s="6">
        <v>41038.208333333336</v>
      </c>
      <c r="P586" t="b">
        <v>0</v>
      </c>
      <c r="Q586" t="b">
        <v>0</v>
      </c>
      <c r="R586" t="s">
        <v>28</v>
      </c>
      <c r="S586" t="str">
        <f t="shared" si="38"/>
        <v>technology</v>
      </c>
      <c r="T586" t="str">
        <f t="shared" si="3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v>40255.208333333336</v>
      </c>
      <c r="O587" s="6">
        <v>40265.208333333336</v>
      </c>
      <c r="P587" t="b">
        <v>0</v>
      </c>
      <c r="Q587" t="b">
        <v>0</v>
      </c>
      <c r="R587" t="s">
        <v>206</v>
      </c>
      <c r="S587" t="str">
        <f t="shared" si="38"/>
        <v>publishing</v>
      </c>
      <c r="T587" t="str">
        <f t="shared" si="3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v>40499.25</v>
      </c>
      <c r="O588" s="6">
        <v>40518.25</v>
      </c>
      <c r="P588" t="b">
        <v>0</v>
      </c>
      <c r="Q588" t="b">
        <v>0</v>
      </c>
      <c r="R588" t="s">
        <v>23</v>
      </c>
      <c r="S588" t="str">
        <f t="shared" si="38"/>
        <v>music</v>
      </c>
      <c r="T588" t="str">
        <f t="shared" si="3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v>43484.25</v>
      </c>
      <c r="O589" s="6">
        <v>43536.208333333328</v>
      </c>
      <c r="P589" t="b">
        <v>0</v>
      </c>
      <c r="Q589" t="b">
        <v>1</v>
      </c>
      <c r="R589" t="s">
        <v>17</v>
      </c>
      <c r="S589" t="str">
        <f t="shared" si="38"/>
        <v>food</v>
      </c>
      <c r="T589" t="str">
        <f t="shared" si="3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v>40262.208333333336</v>
      </c>
      <c r="O590" s="6">
        <v>40293.208333333336</v>
      </c>
      <c r="P590" t="b">
        <v>0</v>
      </c>
      <c r="Q590" t="b">
        <v>0</v>
      </c>
      <c r="R590" t="s">
        <v>33</v>
      </c>
      <c r="S590" t="str">
        <f t="shared" si="38"/>
        <v>theater</v>
      </c>
      <c r="T590" t="str">
        <f t="shared" si="3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v>42190.208333333328</v>
      </c>
      <c r="O591" s="6">
        <v>42197.208333333328</v>
      </c>
      <c r="P591" t="b">
        <v>0</v>
      </c>
      <c r="Q591" t="b">
        <v>0</v>
      </c>
      <c r="R591" t="s">
        <v>42</v>
      </c>
      <c r="S591" t="str">
        <f t="shared" si="38"/>
        <v>film &amp; video</v>
      </c>
      <c r="T591" t="str">
        <f t="shared" si="3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v>41994.25</v>
      </c>
      <c r="O592" s="6">
        <v>42005.25</v>
      </c>
      <c r="P592" t="b">
        <v>0</v>
      </c>
      <c r="Q592" t="b">
        <v>0</v>
      </c>
      <c r="R592" t="s">
        <v>133</v>
      </c>
      <c r="S592" t="str">
        <f t="shared" si="38"/>
        <v>publishing</v>
      </c>
      <c r="T592" t="str">
        <f t="shared" si="3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v>40373.208333333336</v>
      </c>
      <c r="O593" s="6">
        <v>40383.208333333336</v>
      </c>
      <c r="P593" t="b">
        <v>0</v>
      </c>
      <c r="Q593" t="b">
        <v>0</v>
      </c>
      <c r="R593" t="s">
        <v>89</v>
      </c>
      <c r="S593" t="str">
        <f t="shared" si="38"/>
        <v>games</v>
      </c>
      <c r="T593" t="str">
        <f t="shared" si="3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v>41789.208333333336</v>
      </c>
      <c r="O594" s="6">
        <v>41798.208333333336</v>
      </c>
      <c r="P594" t="b">
        <v>0</v>
      </c>
      <c r="Q594" t="b">
        <v>0</v>
      </c>
      <c r="R594" t="s">
        <v>33</v>
      </c>
      <c r="S594" t="str">
        <f t="shared" si="38"/>
        <v>theater</v>
      </c>
      <c r="T594" t="str">
        <f t="shared" si="3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v>41724.208333333336</v>
      </c>
      <c r="O595" s="6">
        <v>41737.208333333336</v>
      </c>
      <c r="P595" t="b">
        <v>0</v>
      </c>
      <c r="Q595" t="b">
        <v>0</v>
      </c>
      <c r="R595" t="s">
        <v>71</v>
      </c>
      <c r="S595" t="str">
        <f t="shared" si="38"/>
        <v>film &amp; video</v>
      </c>
      <c r="T595" t="str">
        <f t="shared" si="3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v>42548.208333333328</v>
      </c>
      <c r="O596" s="6">
        <v>42551.208333333328</v>
      </c>
      <c r="P596" t="b">
        <v>0</v>
      </c>
      <c r="Q596" t="b">
        <v>1</v>
      </c>
      <c r="R596" t="s">
        <v>33</v>
      </c>
      <c r="S596" t="str">
        <f t="shared" si="38"/>
        <v>theater</v>
      </c>
      <c r="T596" t="str">
        <f t="shared" si="3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v>40253.208333333336</v>
      </c>
      <c r="O597" s="6">
        <v>40274.208333333336</v>
      </c>
      <c r="P597" t="b">
        <v>0</v>
      </c>
      <c r="Q597" t="b">
        <v>1</v>
      </c>
      <c r="R597" t="s">
        <v>33</v>
      </c>
      <c r="S597" t="str">
        <f t="shared" si="38"/>
        <v>theater</v>
      </c>
      <c r="T597" t="str">
        <f t="shared" si="3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v>42434.25</v>
      </c>
      <c r="O598" s="6">
        <v>42441.25</v>
      </c>
      <c r="P598" t="b">
        <v>0</v>
      </c>
      <c r="Q598" t="b">
        <v>1</v>
      </c>
      <c r="R598" t="s">
        <v>53</v>
      </c>
      <c r="S598" t="str">
        <f t="shared" si="38"/>
        <v>film &amp; video</v>
      </c>
      <c r="T598" t="str">
        <f t="shared" si="3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v>43786.25</v>
      </c>
      <c r="O599" s="6">
        <v>43804.25</v>
      </c>
      <c r="P599" t="b">
        <v>0</v>
      </c>
      <c r="Q599" t="b">
        <v>0</v>
      </c>
      <c r="R599" t="s">
        <v>33</v>
      </c>
      <c r="S599" t="str">
        <f t="shared" si="38"/>
        <v>theater</v>
      </c>
      <c r="T599" t="str">
        <f t="shared" si="3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v>40344.208333333336</v>
      </c>
      <c r="O600" s="6">
        <v>40373.208333333336</v>
      </c>
      <c r="P600" t="b">
        <v>0</v>
      </c>
      <c r="Q600" t="b">
        <v>0</v>
      </c>
      <c r="R600" t="s">
        <v>23</v>
      </c>
      <c r="S600" t="str">
        <f t="shared" si="38"/>
        <v>music</v>
      </c>
      <c r="T600" t="str">
        <f t="shared" si="3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v>42047.25</v>
      </c>
      <c r="O601" s="6">
        <v>42055.25</v>
      </c>
      <c r="P601" t="b">
        <v>0</v>
      </c>
      <c r="Q601" t="b">
        <v>0</v>
      </c>
      <c r="R601" t="s">
        <v>42</v>
      </c>
      <c r="S601" t="str">
        <f t="shared" si="38"/>
        <v>film &amp; video</v>
      </c>
      <c r="T601" t="str">
        <f t="shared" si="3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v>41485.208333333336</v>
      </c>
      <c r="O602" s="6">
        <v>41497.208333333336</v>
      </c>
      <c r="P602" t="b">
        <v>0</v>
      </c>
      <c r="Q602" t="b">
        <v>0</v>
      </c>
      <c r="R602" t="s">
        <v>17</v>
      </c>
      <c r="S602" t="str">
        <f t="shared" si="38"/>
        <v>food</v>
      </c>
      <c r="T602" t="str">
        <f t="shared" si="3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v>41789.208333333336</v>
      </c>
      <c r="O603" s="6">
        <v>41806.208333333336</v>
      </c>
      <c r="P603" t="b">
        <v>1</v>
      </c>
      <c r="Q603" t="b">
        <v>0</v>
      </c>
      <c r="R603" t="s">
        <v>65</v>
      </c>
      <c r="S603" t="str">
        <f t="shared" si="38"/>
        <v>technology</v>
      </c>
      <c r="T603" t="str">
        <f t="shared" si="3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v>42160.208333333328</v>
      </c>
      <c r="O604" s="6">
        <v>42171.208333333328</v>
      </c>
      <c r="P604" t="b">
        <v>0</v>
      </c>
      <c r="Q604" t="b">
        <v>0</v>
      </c>
      <c r="R604" t="s">
        <v>33</v>
      </c>
      <c r="S604" t="str">
        <f t="shared" si="38"/>
        <v>theater</v>
      </c>
      <c r="T604" t="str">
        <f t="shared" si="3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v>43573.208333333328</v>
      </c>
      <c r="O605" s="6">
        <v>43600.208333333328</v>
      </c>
      <c r="P605" t="b">
        <v>0</v>
      </c>
      <c r="Q605" t="b">
        <v>0</v>
      </c>
      <c r="R605" t="s">
        <v>33</v>
      </c>
      <c r="S605" t="str">
        <f t="shared" si="38"/>
        <v>theater</v>
      </c>
      <c r="T605" t="str">
        <f t="shared" si="3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v>40565.25</v>
      </c>
      <c r="O606" s="6">
        <v>40586.25</v>
      </c>
      <c r="P606" t="b">
        <v>0</v>
      </c>
      <c r="Q606" t="b">
        <v>0</v>
      </c>
      <c r="R606" t="s">
        <v>33</v>
      </c>
      <c r="S606" t="str">
        <f t="shared" si="38"/>
        <v>theater</v>
      </c>
      <c r="T606" t="str">
        <f t="shared" si="3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v>42280.208333333328</v>
      </c>
      <c r="O607" s="6">
        <v>42321.25</v>
      </c>
      <c r="P607" t="b">
        <v>0</v>
      </c>
      <c r="Q607" t="b">
        <v>0</v>
      </c>
      <c r="R607" t="s">
        <v>68</v>
      </c>
      <c r="S607" t="str">
        <f t="shared" si="38"/>
        <v>publishing</v>
      </c>
      <c r="T607" t="str">
        <f t="shared" si="3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v>42436.25</v>
      </c>
      <c r="O608" s="6">
        <v>42447.208333333328</v>
      </c>
      <c r="P608" t="b">
        <v>0</v>
      </c>
      <c r="Q608" t="b">
        <v>0</v>
      </c>
      <c r="R608" t="s">
        <v>23</v>
      </c>
      <c r="S608" t="str">
        <f t="shared" si="38"/>
        <v>music</v>
      </c>
      <c r="T608" t="str">
        <f t="shared" si="3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v>41721.208333333336</v>
      </c>
      <c r="O609" s="6">
        <v>41723.208333333336</v>
      </c>
      <c r="P609" t="b">
        <v>0</v>
      </c>
      <c r="Q609" t="b">
        <v>0</v>
      </c>
      <c r="R609" t="s">
        <v>17</v>
      </c>
      <c r="S609" t="str">
        <f t="shared" si="38"/>
        <v>food</v>
      </c>
      <c r="T609" t="str">
        <f t="shared" si="3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v>43530.25</v>
      </c>
      <c r="O610" s="6">
        <v>43534.25</v>
      </c>
      <c r="P610" t="b">
        <v>0</v>
      </c>
      <c r="Q610" t="b">
        <v>1</v>
      </c>
      <c r="R610" t="s">
        <v>159</v>
      </c>
      <c r="S610" t="str">
        <f t="shared" si="38"/>
        <v>music</v>
      </c>
      <c r="T610" t="str">
        <f t="shared" si="3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v>43481.25</v>
      </c>
      <c r="O611" s="6">
        <v>43498.25</v>
      </c>
      <c r="P611" t="b">
        <v>0</v>
      </c>
      <c r="Q611" t="b">
        <v>0</v>
      </c>
      <c r="R611" t="s">
        <v>474</v>
      </c>
      <c r="S611" t="str">
        <f t="shared" si="38"/>
        <v>film &amp; video</v>
      </c>
      <c r="T611" t="str">
        <f t="shared" si="3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v>41259.25</v>
      </c>
      <c r="O612" s="6">
        <v>41273.25</v>
      </c>
      <c r="P612" t="b">
        <v>0</v>
      </c>
      <c r="Q612" t="b">
        <v>0</v>
      </c>
      <c r="R612" t="s">
        <v>33</v>
      </c>
      <c r="S612" t="str">
        <f t="shared" si="38"/>
        <v>theater</v>
      </c>
      <c r="T612" t="str">
        <f t="shared" si="3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v>41480.208333333336</v>
      </c>
      <c r="O613" s="6">
        <v>41492.208333333336</v>
      </c>
      <c r="P613" t="b">
        <v>0</v>
      </c>
      <c r="Q613" t="b">
        <v>0</v>
      </c>
      <c r="R613" t="s">
        <v>33</v>
      </c>
      <c r="S613" t="str">
        <f t="shared" si="38"/>
        <v>theater</v>
      </c>
      <c r="T613" t="str">
        <f t="shared" si="3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v>40474.208333333336</v>
      </c>
      <c r="O614" s="6">
        <v>40497.25</v>
      </c>
      <c r="P614" t="b">
        <v>0</v>
      </c>
      <c r="Q614" t="b">
        <v>0</v>
      </c>
      <c r="R614" t="s">
        <v>50</v>
      </c>
      <c r="S614" t="str">
        <f t="shared" si="38"/>
        <v>music</v>
      </c>
      <c r="T614" t="str">
        <f t="shared" si="3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v>42973.208333333328</v>
      </c>
      <c r="O615" s="6">
        <v>42982.208333333328</v>
      </c>
      <c r="P615" t="b">
        <v>0</v>
      </c>
      <c r="Q615" t="b">
        <v>0</v>
      </c>
      <c r="R615" t="s">
        <v>33</v>
      </c>
      <c r="S615" t="str">
        <f t="shared" si="38"/>
        <v>theater</v>
      </c>
      <c r="T615" t="str">
        <f t="shared" si="3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v>42746.25</v>
      </c>
      <c r="O616" s="6">
        <v>42764.25</v>
      </c>
      <c r="P616" t="b">
        <v>0</v>
      </c>
      <c r="Q616" t="b">
        <v>0</v>
      </c>
      <c r="R616" t="s">
        <v>33</v>
      </c>
      <c r="S616" t="str">
        <f t="shared" si="38"/>
        <v>theater</v>
      </c>
      <c r="T616" t="str">
        <f t="shared" si="3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v>42489.208333333328</v>
      </c>
      <c r="O617" s="6">
        <v>42499.208333333328</v>
      </c>
      <c r="P617" t="b">
        <v>0</v>
      </c>
      <c r="Q617" t="b">
        <v>0</v>
      </c>
      <c r="R617" t="s">
        <v>33</v>
      </c>
      <c r="S617" t="str">
        <f t="shared" si="38"/>
        <v>theater</v>
      </c>
      <c r="T617" t="str">
        <f t="shared" si="3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v>41537.208333333336</v>
      </c>
      <c r="O618" s="6">
        <v>41538.208333333336</v>
      </c>
      <c r="P618" t="b">
        <v>0</v>
      </c>
      <c r="Q618" t="b">
        <v>1</v>
      </c>
      <c r="R618" t="s">
        <v>60</v>
      </c>
      <c r="S618" t="str">
        <f t="shared" si="38"/>
        <v>music</v>
      </c>
      <c r="T618" t="str">
        <f t="shared" si="3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v>41794.208333333336</v>
      </c>
      <c r="O619" s="6">
        <v>41804.208333333336</v>
      </c>
      <c r="P619" t="b">
        <v>0</v>
      </c>
      <c r="Q619" t="b">
        <v>0</v>
      </c>
      <c r="R619" t="s">
        <v>33</v>
      </c>
      <c r="S619" t="str">
        <f t="shared" si="38"/>
        <v>theater</v>
      </c>
      <c r="T619" t="str">
        <f t="shared" si="3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v>41396.208333333336</v>
      </c>
      <c r="O620" s="6">
        <v>41417.208333333336</v>
      </c>
      <c r="P620" t="b">
        <v>0</v>
      </c>
      <c r="Q620" t="b">
        <v>0</v>
      </c>
      <c r="R620" t="s">
        <v>68</v>
      </c>
      <c r="S620" t="str">
        <f t="shared" si="38"/>
        <v>publishing</v>
      </c>
      <c r="T620" t="str">
        <f t="shared" si="3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v>40669.208333333336</v>
      </c>
      <c r="O621" s="6">
        <v>40670.208333333336</v>
      </c>
      <c r="P621" t="b">
        <v>1</v>
      </c>
      <c r="Q621" t="b">
        <v>1</v>
      </c>
      <c r="R621" t="s">
        <v>33</v>
      </c>
      <c r="S621" t="str">
        <f t="shared" si="38"/>
        <v>theater</v>
      </c>
      <c r="T621" t="str">
        <f t="shared" si="3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v>42559.208333333328</v>
      </c>
      <c r="O622" s="6">
        <v>42563.208333333328</v>
      </c>
      <c r="P622" t="b">
        <v>0</v>
      </c>
      <c r="Q622" t="b">
        <v>0</v>
      </c>
      <c r="R622" t="s">
        <v>122</v>
      </c>
      <c r="S622" t="str">
        <f t="shared" si="38"/>
        <v>photography</v>
      </c>
      <c r="T622" t="str">
        <f t="shared" si="3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v>42626.208333333328</v>
      </c>
      <c r="O623" s="6">
        <v>42631.208333333328</v>
      </c>
      <c r="P623" t="b">
        <v>0</v>
      </c>
      <c r="Q623" t="b">
        <v>0</v>
      </c>
      <c r="R623" t="s">
        <v>33</v>
      </c>
      <c r="S623" t="str">
        <f t="shared" si="38"/>
        <v>theater</v>
      </c>
      <c r="T623" t="str">
        <f t="shared" si="3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v>43205.208333333328</v>
      </c>
      <c r="O624" s="6">
        <v>43231.208333333328</v>
      </c>
      <c r="P624" t="b">
        <v>0</v>
      </c>
      <c r="Q624" t="b">
        <v>0</v>
      </c>
      <c r="R624" t="s">
        <v>60</v>
      </c>
      <c r="S624" t="str">
        <f t="shared" si="38"/>
        <v>music</v>
      </c>
      <c r="T624" t="str">
        <f t="shared" si="3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v>42201.208333333328</v>
      </c>
      <c r="O625" s="6">
        <v>42206.208333333328</v>
      </c>
      <c r="P625" t="b">
        <v>0</v>
      </c>
      <c r="Q625" t="b">
        <v>0</v>
      </c>
      <c r="R625" t="s">
        <v>33</v>
      </c>
      <c r="S625" t="str">
        <f t="shared" si="38"/>
        <v>theater</v>
      </c>
      <c r="T625" t="str">
        <f t="shared" si="3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v>42029.25</v>
      </c>
      <c r="O626" s="6">
        <v>42035.25</v>
      </c>
      <c r="P626" t="b">
        <v>0</v>
      </c>
      <c r="Q626" t="b">
        <v>0</v>
      </c>
      <c r="R626" t="s">
        <v>122</v>
      </c>
      <c r="S626" t="str">
        <f t="shared" si="38"/>
        <v>photography</v>
      </c>
      <c r="T626" t="str">
        <f t="shared" si="3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v>43857.25</v>
      </c>
      <c r="O627" s="6">
        <v>43871.25</v>
      </c>
      <c r="P627" t="b">
        <v>0</v>
      </c>
      <c r="Q627" t="b">
        <v>0</v>
      </c>
      <c r="R627" t="s">
        <v>33</v>
      </c>
      <c r="S627" t="str">
        <f t="shared" si="38"/>
        <v>theater</v>
      </c>
      <c r="T627" t="str">
        <f t="shared" si="3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v>40449.208333333336</v>
      </c>
      <c r="O628" s="6">
        <v>40458.208333333336</v>
      </c>
      <c r="P628" t="b">
        <v>0</v>
      </c>
      <c r="Q628" t="b">
        <v>1</v>
      </c>
      <c r="R628" t="s">
        <v>33</v>
      </c>
      <c r="S628" t="str">
        <f t="shared" si="38"/>
        <v>theater</v>
      </c>
      <c r="T628" t="str">
        <f t="shared" si="3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v>40345.208333333336</v>
      </c>
      <c r="O629" s="6">
        <v>40369.208333333336</v>
      </c>
      <c r="P629" t="b">
        <v>1</v>
      </c>
      <c r="Q629" t="b">
        <v>0</v>
      </c>
      <c r="R629" t="s">
        <v>17</v>
      </c>
      <c r="S629" t="str">
        <f t="shared" si="38"/>
        <v>food</v>
      </c>
      <c r="T629" t="str">
        <f t="shared" si="3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v>40455.208333333336</v>
      </c>
      <c r="O630" s="6">
        <v>40458.208333333336</v>
      </c>
      <c r="P630" t="b">
        <v>0</v>
      </c>
      <c r="Q630" t="b">
        <v>0</v>
      </c>
      <c r="R630" t="s">
        <v>60</v>
      </c>
      <c r="S630" t="str">
        <f t="shared" si="38"/>
        <v>music</v>
      </c>
      <c r="T630" t="str">
        <f t="shared" si="3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v>42557.208333333328</v>
      </c>
      <c r="O631" s="6">
        <v>42559.208333333328</v>
      </c>
      <c r="P631" t="b">
        <v>0</v>
      </c>
      <c r="Q631" t="b">
        <v>1</v>
      </c>
      <c r="R631" t="s">
        <v>33</v>
      </c>
      <c r="S631" t="str">
        <f t="shared" si="38"/>
        <v>theater</v>
      </c>
      <c r="T631" t="str">
        <f t="shared" si="3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v>43586.208333333328</v>
      </c>
      <c r="O632" s="6">
        <v>43597.208333333328</v>
      </c>
      <c r="P632" t="b">
        <v>0</v>
      </c>
      <c r="Q632" t="b">
        <v>1</v>
      </c>
      <c r="R632" t="s">
        <v>33</v>
      </c>
      <c r="S632" t="str">
        <f t="shared" si="38"/>
        <v>theater</v>
      </c>
      <c r="T632" t="str">
        <f t="shared" si="3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v>43550.208333333328</v>
      </c>
      <c r="O633" s="6">
        <v>43554.208333333328</v>
      </c>
      <c r="P633" t="b">
        <v>0</v>
      </c>
      <c r="Q633" t="b">
        <v>0</v>
      </c>
      <c r="R633" t="s">
        <v>33</v>
      </c>
      <c r="S633" t="str">
        <f t="shared" si="38"/>
        <v>theater</v>
      </c>
      <c r="T633" t="str">
        <f t="shared" si="3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v>41945.208333333336</v>
      </c>
      <c r="O634" s="6">
        <v>41963.25</v>
      </c>
      <c r="P634" t="b">
        <v>0</v>
      </c>
      <c r="Q634" t="b">
        <v>0</v>
      </c>
      <c r="R634" t="s">
        <v>33</v>
      </c>
      <c r="S634" t="str">
        <f t="shared" si="38"/>
        <v>theater</v>
      </c>
      <c r="T634" t="str">
        <f t="shared" si="3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v>42315.25</v>
      </c>
      <c r="O635" s="6">
        <v>42319.25</v>
      </c>
      <c r="P635" t="b">
        <v>0</v>
      </c>
      <c r="Q635" t="b">
        <v>0</v>
      </c>
      <c r="R635" t="s">
        <v>71</v>
      </c>
      <c r="S635" t="str">
        <f t="shared" si="38"/>
        <v>film &amp; video</v>
      </c>
      <c r="T635" t="str">
        <f t="shared" si="3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v>42819.208333333328</v>
      </c>
      <c r="O636" s="6">
        <v>42833.208333333328</v>
      </c>
      <c r="P636" t="b">
        <v>0</v>
      </c>
      <c r="Q636" t="b">
        <v>0</v>
      </c>
      <c r="R636" t="s">
        <v>269</v>
      </c>
      <c r="S636" t="str">
        <f t="shared" si="38"/>
        <v>film &amp; video</v>
      </c>
      <c r="T636" t="str">
        <f t="shared" si="3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v>41314.25</v>
      </c>
      <c r="O637" s="6">
        <v>41346.208333333336</v>
      </c>
      <c r="P637" t="b">
        <v>0</v>
      </c>
      <c r="Q637" t="b">
        <v>0</v>
      </c>
      <c r="R637" t="s">
        <v>269</v>
      </c>
      <c r="S637" t="str">
        <f t="shared" si="38"/>
        <v>film &amp; video</v>
      </c>
      <c r="T637" t="str">
        <f t="shared" si="3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v>40926.25</v>
      </c>
      <c r="O638" s="6">
        <v>40971.25</v>
      </c>
      <c r="P638" t="b">
        <v>0</v>
      </c>
      <c r="Q638" t="b">
        <v>1</v>
      </c>
      <c r="R638" t="s">
        <v>71</v>
      </c>
      <c r="S638" t="str">
        <f t="shared" si="38"/>
        <v>film &amp; video</v>
      </c>
      <c r="T638" t="str">
        <f t="shared" si="3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v>42688.25</v>
      </c>
      <c r="O639" s="6">
        <v>42696.25</v>
      </c>
      <c r="P639" t="b">
        <v>0</v>
      </c>
      <c r="Q639" t="b">
        <v>0</v>
      </c>
      <c r="R639" t="s">
        <v>33</v>
      </c>
      <c r="S639" t="str">
        <f t="shared" si="38"/>
        <v>theater</v>
      </c>
      <c r="T639" t="str">
        <f t="shared" si="3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v>40386.208333333336</v>
      </c>
      <c r="O640" s="6">
        <v>40398.208333333336</v>
      </c>
      <c r="P640" t="b">
        <v>0</v>
      </c>
      <c r="Q640" t="b">
        <v>1</v>
      </c>
      <c r="R640" t="s">
        <v>33</v>
      </c>
      <c r="S640" t="str">
        <f t="shared" si="38"/>
        <v>theater</v>
      </c>
      <c r="T640" t="str">
        <f t="shared" si="3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v>43309.208333333328</v>
      </c>
      <c r="O641" s="6">
        <v>43309.208333333328</v>
      </c>
      <c r="P641" t="b">
        <v>0</v>
      </c>
      <c r="Q641" t="b">
        <v>1</v>
      </c>
      <c r="R641" t="s">
        <v>53</v>
      </c>
      <c r="S641" t="str">
        <f t="shared" si="38"/>
        <v>film &amp; video</v>
      </c>
      <c r="T641" t="str">
        <f t="shared" si="3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v>42387.25</v>
      </c>
      <c r="O642" s="6">
        <v>42390.25</v>
      </c>
      <c r="P642" t="b">
        <v>0</v>
      </c>
      <c r="Q642" t="b">
        <v>0</v>
      </c>
      <c r="R642" t="s">
        <v>33</v>
      </c>
      <c r="S642" t="str">
        <f t="shared" si="38"/>
        <v>theater</v>
      </c>
      <c r="T642" t="str">
        <f t="shared" si="3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ROUND((E643/D643)*100,0)</f>
        <v>120</v>
      </c>
      <c r="G643" t="s">
        <v>20</v>
      </c>
      <c r="H643">
        <v>194</v>
      </c>
      <c r="I643">
        <f t="shared" ref="I643:I706" si="4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v>42786.25</v>
      </c>
      <c r="O643" s="6">
        <v>42814.208333333328</v>
      </c>
      <c r="P643" t="b">
        <v>0</v>
      </c>
      <c r="Q643" t="b">
        <v>0</v>
      </c>
      <c r="R643" t="s">
        <v>33</v>
      </c>
      <c r="S643" t="str">
        <f t="shared" ref="S643:S706" si="42">LEFT(R643,SEARCH("/",R643)-1)</f>
        <v>theater</v>
      </c>
      <c r="T643" t="str">
        <f t="shared" ref="T643:T706" si="43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v>43451.25</v>
      </c>
      <c r="O644" s="6">
        <v>43460.25</v>
      </c>
      <c r="P644" t="b">
        <v>0</v>
      </c>
      <c r="Q644" t="b">
        <v>0</v>
      </c>
      <c r="R644" t="s">
        <v>65</v>
      </c>
      <c r="S644" t="str">
        <f t="shared" si="42"/>
        <v>technology</v>
      </c>
      <c r="T644" t="str">
        <f t="shared" si="43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v>42795.25</v>
      </c>
      <c r="O645" s="6">
        <v>42813.208333333328</v>
      </c>
      <c r="P645" t="b">
        <v>0</v>
      </c>
      <c r="Q645" t="b">
        <v>0</v>
      </c>
      <c r="R645" t="s">
        <v>33</v>
      </c>
      <c r="S645" t="str">
        <f t="shared" si="42"/>
        <v>theater</v>
      </c>
      <c r="T645" t="str">
        <f t="shared" si="43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v>43452.25</v>
      </c>
      <c r="O646" s="6">
        <v>43468.25</v>
      </c>
      <c r="P646" t="b">
        <v>0</v>
      </c>
      <c r="Q646" t="b">
        <v>0</v>
      </c>
      <c r="R646" t="s">
        <v>33</v>
      </c>
      <c r="S646" t="str">
        <f t="shared" si="42"/>
        <v>theater</v>
      </c>
      <c r="T646" t="str">
        <f t="shared" si="43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v>43369.208333333328</v>
      </c>
      <c r="O647" s="6">
        <v>43390.208333333328</v>
      </c>
      <c r="P647" t="b">
        <v>0</v>
      </c>
      <c r="Q647" t="b">
        <v>1</v>
      </c>
      <c r="R647" t="s">
        <v>23</v>
      </c>
      <c r="S647" t="str">
        <f t="shared" si="42"/>
        <v>music</v>
      </c>
      <c r="T647" t="str">
        <f t="shared" si="43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v>41346.208333333336</v>
      </c>
      <c r="O648" s="6">
        <v>41357.208333333336</v>
      </c>
      <c r="P648" t="b">
        <v>0</v>
      </c>
      <c r="Q648" t="b">
        <v>0</v>
      </c>
      <c r="R648" t="s">
        <v>89</v>
      </c>
      <c r="S648" t="str">
        <f t="shared" si="42"/>
        <v>games</v>
      </c>
      <c r="T648" t="str">
        <f t="shared" si="43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v>43199.208333333328</v>
      </c>
      <c r="O649" s="6">
        <v>43223.208333333328</v>
      </c>
      <c r="P649" t="b">
        <v>0</v>
      </c>
      <c r="Q649" t="b">
        <v>0</v>
      </c>
      <c r="R649" t="s">
        <v>206</v>
      </c>
      <c r="S649" t="str">
        <f t="shared" si="42"/>
        <v>publishing</v>
      </c>
      <c r="T649" t="str">
        <f t="shared" si="43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v>42922.208333333328</v>
      </c>
      <c r="O650" s="6">
        <v>42940.208333333328</v>
      </c>
      <c r="P650" t="b">
        <v>1</v>
      </c>
      <c r="Q650" t="b">
        <v>0</v>
      </c>
      <c r="R650" t="s">
        <v>17</v>
      </c>
      <c r="S650" t="str">
        <f t="shared" si="42"/>
        <v>food</v>
      </c>
      <c r="T650" t="str">
        <f t="shared" si="43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v>40471.208333333336</v>
      </c>
      <c r="O651" s="6">
        <v>40482.208333333336</v>
      </c>
      <c r="P651" t="b">
        <v>1</v>
      </c>
      <c r="Q651" t="b">
        <v>1</v>
      </c>
      <c r="R651" t="s">
        <v>33</v>
      </c>
      <c r="S651" t="str">
        <f t="shared" si="42"/>
        <v>theater</v>
      </c>
      <c r="T651" t="str">
        <f t="shared" si="43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v>41828.208333333336</v>
      </c>
      <c r="O652" s="6">
        <v>41855.208333333336</v>
      </c>
      <c r="P652" t="b">
        <v>0</v>
      </c>
      <c r="Q652" t="b">
        <v>0</v>
      </c>
      <c r="R652" t="s">
        <v>159</v>
      </c>
      <c r="S652" t="str">
        <f t="shared" si="42"/>
        <v>music</v>
      </c>
      <c r="T652" t="str">
        <f t="shared" si="43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v>41692.25</v>
      </c>
      <c r="O653" s="6">
        <v>41707.25</v>
      </c>
      <c r="P653" t="b">
        <v>0</v>
      </c>
      <c r="Q653" t="b">
        <v>0</v>
      </c>
      <c r="R653" t="s">
        <v>100</v>
      </c>
      <c r="S653" t="str">
        <f t="shared" si="42"/>
        <v>film &amp; video</v>
      </c>
      <c r="T653" t="str">
        <f t="shared" si="43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v>42587.208333333328</v>
      </c>
      <c r="O654" s="6">
        <v>42630.208333333328</v>
      </c>
      <c r="P654" t="b">
        <v>0</v>
      </c>
      <c r="Q654" t="b">
        <v>0</v>
      </c>
      <c r="R654" t="s">
        <v>28</v>
      </c>
      <c r="S654" t="str">
        <f t="shared" si="42"/>
        <v>technology</v>
      </c>
      <c r="T654" t="str">
        <f t="shared" si="43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v>42468.208333333328</v>
      </c>
      <c r="O655" s="6">
        <v>42470.208333333328</v>
      </c>
      <c r="P655" t="b">
        <v>0</v>
      </c>
      <c r="Q655" t="b">
        <v>0</v>
      </c>
      <c r="R655" t="s">
        <v>28</v>
      </c>
      <c r="S655" t="str">
        <f t="shared" si="42"/>
        <v>technology</v>
      </c>
      <c r="T655" t="str">
        <f t="shared" si="43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v>42240.208333333328</v>
      </c>
      <c r="O656" s="6">
        <v>42245.208333333328</v>
      </c>
      <c r="P656" t="b">
        <v>0</v>
      </c>
      <c r="Q656" t="b">
        <v>0</v>
      </c>
      <c r="R656" t="s">
        <v>148</v>
      </c>
      <c r="S656" t="str">
        <f t="shared" si="42"/>
        <v>music</v>
      </c>
      <c r="T656" t="str">
        <f t="shared" si="43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v>42796.25</v>
      </c>
      <c r="O657" s="6">
        <v>42809.208333333328</v>
      </c>
      <c r="P657" t="b">
        <v>1</v>
      </c>
      <c r="Q657" t="b">
        <v>0</v>
      </c>
      <c r="R657" t="s">
        <v>122</v>
      </c>
      <c r="S657" t="str">
        <f t="shared" si="42"/>
        <v>photography</v>
      </c>
      <c r="T657" t="str">
        <f t="shared" si="43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v>43097.25</v>
      </c>
      <c r="O658" s="6">
        <v>43102.25</v>
      </c>
      <c r="P658" t="b">
        <v>0</v>
      </c>
      <c r="Q658" t="b">
        <v>0</v>
      </c>
      <c r="R658" t="s">
        <v>17</v>
      </c>
      <c r="S658" t="str">
        <f t="shared" si="42"/>
        <v>food</v>
      </c>
      <c r="T658" t="str">
        <f t="shared" si="43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v>43096.25</v>
      </c>
      <c r="O659" s="6">
        <v>43112.25</v>
      </c>
      <c r="P659" t="b">
        <v>0</v>
      </c>
      <c r="Q659" t="b">
        <v>0</v>
      </c>
      <c r="R659" t="s">
        <v>474</v>
      </c>
      <c r="S659" t="str">
        <f t="shared" si="42"/>
        <v>film &amp; video</v>
      </c>
      <c r="T659" t="str">
        <f t="shared" si="43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v>42246.208333333328</v>
      </c>
      <c r="O660" s="6">
        <v>42269.208333333328</v>
      </c>
      <c r="P660" t="b">
        <v>0</v>
      </c>
      <c r="Q660" t="b">
        <v>0</v>
      </c>
      <c r="R660" t="s">
        <v>23</v>
      </c>
      <c r="S660" t="str">
        <f t="shared" si="42"/>
        <v>music</v>
      </c>
      <c r="T660" t="str">
        <f t="shared" si="43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v>40570.25</v>
      </c>
      <c r="O661" s="6">
        <v>40571.25</v>
      </c>
      <c r="P661" t="b">
        <v>0</v>
      </c>
      <c r="Q661" t="b">
        <v>0</v>
      </c>
      <c r="R661" t="s">
        <v>42</v>
      </c>
      <c r="S661" t="str">
        <f t="shared" si="42"/>
        <v>film &amp; video</v>
      </c>
      <c r="T661" t="str">
        <f t="shared" si="43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v>42237.208333333328</v>
      </c>
      <c r="O662" s="6">
        <v>42246.208333333328</v>
      </c>
      <c r="P662" t="b">
        <v>1</v>
      </c>
      <c r="Q662" t="b">
        <v>0</v>
      </c>
      <c r="R662" t="s">
        <v>33</v>
      </c>
      <c r="S662" t="str">
        <f t="shared" si="42"/>
        <v>theater</v>
      </c>
      <c r="T662" t="str">
        <f t="shared" si="43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v>40996.208333333336</v>
      </c>
      <c r="O663" s="6">
        <v>41026.208333333336</v>
      </c>
      <c r="P663" t="b">
        <v>0</v>
      </c>
      <c r="Q663" t="b">
        <v>0</v>
      </c>
      <c r="R663" t="s">
        <v>159</v>
      </c>
      <c r="S663" t="str">
        <f t="shared" si="42"/>
        <v>music</v>
      </c>
      <c r="T663" t="str">
        <f t="shared" si="43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v>43443.25</v>
      </c>
      <c r="O664" s="6">
        <v>43447.25</v>
      </c>
      <c r="P664" t="b">
        <v>0</v>
      </c>
      <c r="Q664" t="b">
        <v>0</v>
      </c>
      <c r="R664" t="s">
        <v>33</v>
      </c>
      <c r="S664" t="str">
        <f t="shared" si="42"/>
        <v>theater</v>
      </c>
      <c r="T664" t="str">
        <f t="shared" si="43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v>40458.208333333336</v>
      </c>
      <c r="O665" s="6">
        <v>40481.208333333336</v>
      </c>
      <c r="P665" t="b">
        <v>0</v>
      </c>
      <c r="Q665" t="b">
        <v>0</v>
      </c>
      <c r="R665" t="s">
        <v>33</v>
      </c>
      <c r="S665" t="str">
        <f t="shared" si="42"/>
        <v>theater</v>
      </c>
      <c r="T665" t="str">
        <f t="shared" si="43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v>40959.25</v>
      </c>
      <c r="O666" s="6">
        <v>40969.25</v>
      </c>
      <c r="P666" t="b">
        <v>0</v>
      </c>
      <c r="Q666" t="b">
        <v>0</v>
      </c>
      <c r="R666" t="s">
        <v>159</v>
      </c>
      <c r="S666" t="str">
        <f t="shared" si="42"/>
        <v>music</v>
      </c>
      <c r="T666" t="str">
        <f t="shared" si="43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v>40733.208333333336</v>
      </c>
      <c r="O667" s="6">
        <v>40747.208333333336</v>
      </c>
      <c r="P667" t="b">
        <v>0</v>
      </c>
      <c r="Q667" t="b">
        <v>1</v>
      </c>
      <c r="R667" t="s">
        <v>42</v>
      </c>
      <c r="S667" t="str">
        <f t="shared" si="42"/>
        <v>film &amp; video</v>
      </c>
      <c r="T667" t="str">
        <f t="shared" si="43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v>41516.208333333336</v>
      </c>
      <c r="O668" s="6">
        <v>41522.208333333336</v>
      </c>
      <c r="P668" t="b">
        <v>0</v>
      </c>
      <c r="Q668" t="b">
        <v>1</v>
      </c>
      <c r="R668" t="s">
        <v>33</v>
      </c>
      <c r="S668" t="str">
        <f t="shared" si="42"/>
        <v>theater</v>
      </c>
      <c r="T668" t="str">
        <f t="shared" si="43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v>41892.208333333336</v>
      </c>
      <c r="O669" s="6">
        <v>41901.208333333336</v>
      </c>
      <c r="P669" t="b">
        <v>0</v>
      </c>
      <c r="Q669" t="b">
        <v>0</v>
      </c>
      <c r="R669" t="s">
        <v>1029</v>
      </c>
      <c r="S669" t="str">
        <f t="shared" si="42"/>
        <v>journalism</v>
      </c>
      <c r="T669" t="str">
        <f t="shared" si="43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v>41122.208333333336</v>
      </c>
      <c r="O670" s="6">
        <v>41134.208333333336</v>
      </c>
      <c r="P670" t="b">
        <v>0</v>
      </c>
      <c r="Q670" t="b">
        <v>0</v>
      </c>
      <c r="R670" t="s">
        <v>33</v>
      </c>
      <c r="S670" t="str">
        <f t="shared" si="42"/>
        <v>theater</v>
      </c>
      <c r="T670" t="str">
        <f t="shared" si="43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v>42912.208333333328</v>
      </c>
      <c r="O671" s="6">
        <v>42921.208333333328</v>
      </c>
      <c r="P671" t="b">
        <v>0</v>
      </c>
      <c r="Q671" t="b">
        <v>0</v>
      </c>
      <c r="R671" t="s">
        <v>33</v>
      </c>
      <c r="S671" t="str">
        <f t="shared" si="42"/>
        <v>theater</v>
      </c>
      <c r="T671" t="str">
        <f t="shared" si="43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v>42425.25</v>
      </c>
      <c r="O672" s="6">
        <v>42437.25</v>
      </c>
      <c r="P672" t="b">
        <v>0</v>
      </c>
      <c r="Q672" t="b">
        <v>0</v>
      </c>
      <c r="R672" t="s">
        <v>60</v>
      </c>
      <c r="S672" t="str">
        <f t="shared" si="42"/>
        <v>music</v>
      </c>
      <c r="T672" t="str">
        <f t="shared" si="43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v>40390.208333333336</v>
      </c>
      <c r="O673" s="6">
        <v>40394.208333333336</v>
      </c>
      <c r="P673" t="b">
        <v>0</v>
      </c>
      <c r="Q673" t="b">
        <v>1</v>
      </c>
      <c r="R673" t="s">
        <v>33</v>
      </c>
      <c r="S673" t="str">
        <f t="shared" si="42"/>
        <v>theater</v>
      </c>
      <c r="T673" t="str">
        <f t="shared" si="43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v>43180.208333333328</v>
      </c>
      <c r="O674" s="6">
        <v>43190.208333333328</v>
      </c>
      <c r="P674" t="b">
        <v>0</v>
      </c>
      <c r="Q674" t="b">
        <v>0</v>
      </c>
      <c r="R674" t="s">
        <v>33</v>
      </c>
      <c r="S674" t="str">
        <f t="shared" si="42"/>
        <v>theater</v>
      </c>
      <c r="T674" t="str">
        <f t="shared" si="43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v>42475.208333333328</v>
      </c>
      <c r="O675" s="6">
        <v>42496.208333333328</v>
      </c>
      <c r="P675" t="b">
        <v>0</v>
      </c>
      <c r="Q675" t="b">
        <v>0</v>
      </c>
      <c r="R675" t="s">
        <v>60</v>
      </c>
      <c r="S675" t="str">
        <f t="shared" si="42"/>
        <v>music</v>
      </c>
      <c r="T675" t="str">
        <f t="shared" si="43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v>40774.208333333336</v>
      </c>
      <c r="O676" s="6">
        <v>40821.208333333336</v>
      </c>
      <c r="P676" t="b">
        <v>0</v>
      </c>
      <c r="Q676" t="b">
        <v>0</v>
      </c>
      <c r="R676" t="s">
        <v>122</v>
      </c>
      <c r="S676" t="str">
        <f t="shared" si="42"/>
        <v>photography</v>
      </c>
      <c r="T676" t="str">
        <f t="shared" si="43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v>43719.208333333328</v>
      </c>
      <c r="O677" s="6">
        <v>43726.208333333328</v>
      </c>
      <c r="P677" t="b">
        <v>0</v>
      </c>
      <c r="Q677" t="b">
        <v>0</v>
      </c>
      <c r="R677" t="s">
        <v>1029</v>
      </c>
      <c r="S677" t="str">
        <f t="shared" si="42"/>
        <v>journalism</v>
      </c>
      <c r="T677" t="str">
        <f t="shared" si="43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v>41178.208333333336</v>
      </c>
      <c r="O678" s="6">
        <v>41187.208333333336</v>
      </c>
      <c r="P678" t="b">
        <v>0</v>
      </c>
      <c r="Q678" t="b">
        <v>0</v>
      </c>
      <c r="R678" t="s">
        <v>122</v>
      </c>
      <c r="S678" t="str">
        <f t="shared" si="42"/>
        <v>photography</v>
      </c>
      <c r="T678" t="str">
        <f t="shared" si="43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v>42561.208333333328</v>
      </c>
      <c r="O679" s="6">
        <v>42611.208333333328</v>
      </c>
      <c r="P679" t="b">
        <v>0</v>
      </c>
      <c r="Q679" t="b">
        <v>0</v>
      </c>
      <c r="R679" t="s">
        <v>119</v>
      </c>
      <c r="S679" t="str">
        <f t="shared" si="42"/>
        <v>publishing</v>
      </c>
      <c r="T679" t="str">
        <f t="shared" si="43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v>43484.25</v>
      </c>
      <c r="O680" s="6">
        <v>43486.25</v>
      </c>
      <c r="P680" t="b">
        <v>0</v>
      </c>
      <c r="Q680" t="b">
        <v>0</v>
      </c>
      <c r="R680" t="s">
        <v>53</v>
      </c>
      <c r="S680" t="str">
        <f t="shared" si="42"/>
        <v>film &amp; video</v>
      </c>
      <c r="T680" t="str">
        <f t="shared" si="43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v>43756.208333333328</v>
      </c>
      <c r="O681" s="6">
        <v>43761.208333333328</v>
      </c>
      <c r="P681" t="b">
        <v>0</v>
      </c>
      <c r="Q681" t="b">
        <v>1</v>
      </c>
      <c r="R681" t="s">
        <v>17</v>
      </c>
      <c r="S681" t="str">
        <f t="shared" si="42"/>
        <v>food</v>
      </c>
      <c r="T681" t="str">
        <f t="shared" si="43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v>43813.25</v>
      </c>
      <c r="O682" s="6">
        <v>43815.25</v>
      </c>
      <c r="P682" t="b">
        <v>0</v>
      </c>
      <c r="Q682" t="b">
        <v>1</v>
      </c>
      <c r="R682" t="s">
        <v>292</v>
      </c>
      <c r="S682" t="str">
        <f t="shared" si="42"/>
        <v>games</v>
      </c>
      <c r="T682" t="str">
        <f t="shared" si="43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v>40898.25</v>
      </c>
      <c r="O683" s="6">
        <v>40904.25</v>
      </c>
      <c r="P683" t="b">
        <v>0</v>
      </c>
      <c r="Q683" t="b">
        <v>0</v>
      </c>
      <c r="R683" t="s">
        <v>33</v>
      </c>
      <c r="S683" t="str">
        <f t="shared" si="42"/>
        <v>theater</v>
      </c>
      <c r="T683" t="str">
        <f t="shared" si="43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v>41619.25</v>
      </c>
      <c r="O684" s="6">
        <v>41628.25</v>
      </c>
      <c r="P684" t="b">
        <v>0</v>
      </c>
      <c r="Q684" t="b">
        <v>0</v>
      </c>
      <c r="R684" t="s">
        <v>33</v>
      </c>
      <c r="S684" t="str">
        <f t="shared" si="42"/>
        <v>theater</v>
      </c>
      <c r="T684" t="str">
        <f t="shared" si="43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v>43359.208333333328</v>
      </c>
      <c r="O685" s="6">
        <v>43361.208333333328</v>
      </c>
      <c r="P685" t="b">
        <v>0</v>
      </c>
      <c r="Q685" t="b">
        <v>0</v>
      </c>
      <c r="R685" t="s">
        <v>33</v>
      </c>
      <c r="S685" t="str">
        <f t="shared" si="42"/>
        <v>theater</v>
      </c>
      <c r="T685" t="str">
        <f t="shared" si="43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v>40358.208333333336</v>
      </c>
      <c r="O686" s="6">
        <v>40378.208333333336</v>
      </c>
      <c r="P686" t="b">
        <v>0</v>
      </c>
      <c r="Q686" t="b">
        <v>0</v>
      </c>
      <c r="R686" t="s">
        <v>68</v>
      </c>
      <c r="S686" t="str">
        <f t="shared" si="42"/>
        <v>publishing</v>
      </c>
      <c r="T686" t="str">
        <f t="shared" si="43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v>42239.208333333328</v>
      </c>
      <c r="O687" s="6">
        <v>42263.208333333328</v>
      </c>
      <c r="P687" t="b">
        <v>0</v>
      </c>
      <c r="Q687" t="b">
        <v>0</v>
      </c>
      <c r="R687" t="s">
        <v>33</v>
      </c>
      <c r="S687" t="str">
        <f t="shared" si="42"/>
        <v>theater</v>
      </c>
      <c r="T687" t="str">
        <f t="shared" si="43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v>43186.208333333328</v>
      </c>
      <c r="O688" s="6">
        <v>43197.208333333328</v>
      </c>
      <c r="P688" t="b">
        <v>0</v>
      </c>
      <c r="Q688" t="b">
        <v>0</v>
      </c>
      <c r="R688" t="s">
        <v>65</v>
      </c>
      <c r="S688" t="str">
        <f t="shared" si="42"/>
        <v>technology</v>
      </c>
      <c r="T688" t="str">
        <f t="shared" si="43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v>42806.25</v>
      </c>
      <c r="O689" s="6">
        <v>42809.208333333328</v>
      </c>
      <c r="P689" t="b">
        <v>0</v>
      </c>
      <c r="Q689" t="b">
        <v>0</v>
      </c>
      <c r="R689" t="s">
        <v>33</v>
      </c>
      <c r="S689" t="str">
        <f t="shared" si="42"/>
        <v>theater</v>
      </c>
      <c r="T689" t="str">
        <f t="shared" si="43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v>43475.25</v>
      </c>
      <c r="O690" s="6">
        <v>43491.25</v>
      </c>
      <c r="P690" t="b">
        <v>0</v>
      </c>
      <c r="Q690" t="b">
        <v>1</v>
      </c>
      <c r="R690" t="s">
        <v>269</v>
      </c>
      <c r="S690" t="str">
        <f t="shared" si="42"/>
        <v>film &amp; video</v>
      </c>
      <c r="T690" t="str">
        <f t="shared" si="43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v>41576.208333333336</v>
      </c>
      <c r="O691" s="6">
        <v>41588.25</v>
      </c>
      <c r="P691" t="b">
        <v>0</v>
      </c>
      <c r="Q691" t="b">
        <v>0</v>
      </c>
      <c r="R691" t="s">
        <v>28</v>
      </c>
      <c r="S691" t="str">
        <f t="shared" si="42"/>
        <v>technology</v>
      </c>
      <c r="T691" t="str">
        <f t="shared" si="43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v>40874.25</v>
      </c>
      <c r="O692" s="6">
        <v>40880.25</v>
      </c>
      <c r="P692" t="b">
        <v>0</v>
      </c>
      <c r="Q692" t="b">
        <v>1</v>
      </c>
      <c r="R692" t="s">
        <v>42</v>
      </c>
      <c r="S692" t="str">
        <f t="shared" si="42"/>
        <v>film &amp; video</v>
      </c>
      <c r="T692" t="str">
        <f t="shared" si="43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v>41185.208333333336</v>
      </c>
      <c r="O693" s="6">
        <v>41202.208333333336</v>
      </c>
      <c r="P693" t="b">
        <v>1</v>
      </c>
      <c r="Q693" t="b">
        <v>1</v>
      </c>
      <c r="R693" t="s">
        <v>42</v>
      </c>
      <c r="S693" t="str">
        <f t="shared" si="42"/>
        <v>film &amp; video</v>
      </c>
      <c r="T693" t="str">
        <f t="shared" si="43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v>43655.208333333328</v>
      </c>
      <c r="O694" s="6">
        <v>43673.208333333328</v>
      </c>
      <c r="P694" t="b">
        <v>0</v>
      </c>
      <c r="Q694" t="b">
        <v>0</v>
      </c>
      <c r="R694" t="s">
        <v>23</v>
      </c>
      <c r="S694" t="str">
        <f t="shared" si="42"/>
        <v>music</v>
      </c>
      <c r="T694" t="str">
        <f t="shared" si="43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v>43025.208333333328</v>
      </c>
      <c r="O695" s="6">
        <v>43042.208333333328</v>
      </c>
      <c r="P695" t="b">
        <v>0</v>
      </c>
      <c r="Q695" t="b">
        <v>0</v>
      </c>
      <c r="R695" t="s">
        <v>33</v>
      </c>
      <c r="S695" t="str">
        <f t="shared" si="42"/>
        <v>theater</v>
      </c>
      <c r="T695" t="str">
        <f t="shared" si="43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v>43066.25</v>
      </c>
      <c r="O696" s="6">
        <v>43103.25</v>
      </c>
      <c r="P696" t="b">
        <v>0</v>
      </c>
      <c r="Q696" t="b">
        <v>0</v>
      </c>
      <c r="R696" t="s">
        <v>33</v>
      </c>
      <c r="S696" t="str">
        <f t="shared" si="42"/>
        <v>theater</v>
      </c>
      <c r="T696" t="str">
        <f t="shared" si="43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v>42322.25</v>
      </c>
      <c r="O697" s="6">
        <v>42338.25</v>
      </c>
      <c r="P697" t="b">
        <v>1</v>
      </c>
      <c r="Q697" t="b">
        <v>0</v>
      </c>
      <c r="R697" t="s">
        <v>23</v>
      </c>
      <c r="S697" t="str">
        <f t="shared" si="42"/>
        <v>music</v>
      </c>
      <c r="T697" t="str">
        <f t="shared" si="43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v>42114.208333333328</v>
      </c>
      <c r="O698" s="6">
        <v>42115.208333333328</v>
      </c>
      <c r="P698" t="b">
        <v>0</v>
      </c>
      <c r="Q698" t="b">
        <v>1</v>
      </c>
      <c r="R698" t="s">
        <v>33</v>
      </c>
      <c r="S698" t="str">
        <f t="shared" si="42"/>
        <v>theater</v>
      </c>
      <c r="T698" t="str">
        <f t="shared" si="43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v>43190.208333333328</v>
      </c>
      <c r="O699" s="6">
        <v>43192.208333333328</v>
      </c>
      <c r="P699" t="b">
        <v>0</v>
      </c>
      <c r="Q699" t="b">
        <v>0</v>
      </c>
      <c r="R699" t="s">
        <v>50</v>
      </c>
      <c r="S699" t="str">
        <f t="shared" si="42"/>
        <v>music</v>
      </c>
      <c r="T699" t="str">
        <f t="shared" si="43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v>40871.25</v>
      </c>
      <c r="O700" s="6">
        <v>40885.25</v>
      </c>
      <c r="P700" t="b">
        <v>0</v>
      </c>
      <c r="Q700" t="b">
        <v>0</v>
      </c>
      <c r="R700" t="s">
        <v>65</v>
      </c>
      <c r="S700" t="str">
        <f t="shared" si="42"/>
        <v>technology</v>
      </c>
      <c r="T700" t="str">
        <f t="shared" si="43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v>43641.208333333328</v>
      </c>
      <c r="O701" s="6">
        <v>43642.208333333328</v>
      </c>
      <c r="P701" t="b">
        <v>0</v>
      </c>
      <c r="Q701" t="b">
        <v>0</v>
      </c>
      <c r="R701" t="s">
        <v>53</v>
      </c>
      <c r="S701" t="str">
        <f t="shared" si="42"/>
        <v>film &amp; video</v>
      </c>
      <c r="T701" t="str">
        <f t="shared" si="43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v>40203.25</v>
      </c>
      <c r="O702" s="6">
        <v>40218.25</v>
      </c>
      <c r="P702" t="b">
        <v>0</v>
      </c>
      <c r="Q702" t="b">
        <v>0</v>
      </c>
      <c r="R702" t="s">
        <v>65</v>
      </c>
      <c r="S702" t="str">
        <f t="shared" si="42"/>
        <v>technology</v>
      </c>
      <c r="T702" t="str">
        <f t="shared" si="43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v>40629.208333333336</v>
      </c>
      <c r="O703" s="6">
        <v>40636.208333333336</v>
      </c>
      <c r="P703" t="b">
        <v>1</v>
      </c>
      <c r="Q703" t="b">
        <v>0</v>
      </c>
      <c r="R703" t="s">
        <v>33</v>
      </c>
      <c r="S703" t="str">
        <f t="shared" si="42"/>
        <v>theater</v>
      </c>
      <c r="T703" t="str">
        <f t="shared" si="43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v>41477.208333333336</v>
      </c>
      <c r="O704" s="6">
        <v>41482.208333333336</v>
      </c>
      <c r="P704" t="b">
        <v>0</v>
      </c>
      <c r="Q704" t="b">
        <v>0</v>
      </c>
      <c r="R704" t="s">
        <v>65</v>
      </c>
      <c r="S704" t="str">
        <f t="shared" si="42"/>
        <v>technology</v>
      </c>
      <c r="T704" t="str">
        <f t="shared" si="43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v>41020.208333333336</v>
      </c>
      <c r="O705" s="6">
        <v>41037.208333333336</v>
      </c>
      <c r="P705" t="b">
        <v>1</v>
      </c>
      <c r="Q705" t="b">
        <v>1</v>
      </c>
      <c r="R705" t="s">
        <v>206</v>
      </c>
      <c r="S705" t="str">
        <f t="shared" si="42"/>
        <v>publishing</v>
      </c>
      <c r="T705" t="str">
        <f t="shared" si="43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v>42555.208333333328</v>
      </c>
      <c r="O706" s="6">
        <v>42570.208333333328</v>
      </c>
      <c r="P706" t="b">
        <v>0</v>
      </c>
      <c r="Q706" t="b">
        <v>0</v>
      </c>
      <c r="R706" t="s">
        <v>71</v>
      </c>
      <c r="S706" t="str">
        <f t="shared" si="42"/>
        <v>film &amp; video</v>
      </c>
      <c r="T706" t="str">
        <f t="shared" si="43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ROUND((E707/D707)*100,0)</f>
        <v>99</v>
      </c>
      <c r="G707" t="s">
        <v>14</v>
      </c>
      <c r="H707">
        <v>2025</v>
      </c>
      <c r="I707">
        <f t="shared" ref="I707:I770" si="45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v>41619.25</v>
      </c>
      <c r="O707" s="6">
        <v>41623.25</v>
      </c>
      <c r="P707" t="b">
        <v>0</v>
      </c>
      <c r="Q707" t="b">
        <v>0</v>
      </c>
      <c r="R707" t="s">
        <v>68</v>
      </c>
      <c r="S707" t="str">
        <f t="shared" ref="S707:S770" si="46">LEFT(R707,SEARCH("/",R707)-1)</f>
        <v>publishing</v>
      </c>
      <c r="T707" t="str">
        <f t="shared" ref="T707:T770" si="47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v>43471.25</v>
      </c>
      <c r="O708" s="6">
        <v>43479.25</v>
      </c>
      <c r="P708" t="b">
        <v>0</v>
      </c>
      <c r="Q708" t="b">
        <v>1</v>
      </c>
      <c r="R708" t="s">
        <v>28</v>
      </c>
      <c r="S708" t="str">
        <f t="shared" si="46"/>
        <v>technology</v>
      </c>
      <c r="T708" t="str">
        <f t="shared" si="47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v>43442.25</v>
      </c>
      <c r="O709" s="6">
        <v>43478.25</v>
      </c>
      <c r="P709" t="b">
        <v>0</v>
      </c>
      <c r="Q709" t="b">
        <v>0</v>
      </c>
      <c r="R709" t="s">
        <v>53</v>
      </c>
      <c r="S709" t="str">
        <f t="shared" si="46"/>
        <v>film &amp; video</v>
      </c>
      <c r="T709" t="str">
        <f t="shared" si="47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v>42877.208333333328</v>
      </c>
      <c r="O710" s="6">
        <v>42887.208333333328</v>
      </c>
      <c r="P710" t="b">
        <v>0</v>
      </c>
      <c r="Q710" t="b">
        <v>0</v>
      </c>
      <c r="R710" t="s">
        <v>33</v>
      </c>
      <c r="S710" t="str">
        <f t="shared" si="46"/>
        <v>theater</v>
      </c>
      <c r="T710" t="str">
        <f t="shared" si="47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v>41018.208333333336</v>
      </c>
      <c r="O711" s="6">
        <v>41025.208333333336</v>
      </c>
      <c r="P711" t="b">
        <v>0</v>
      </c>
      <c r="Q711" t="b">
        <v>0</v>
      </c>
      <c r="R711" t="s">
        <v>33</v>
      </c>
      <c r="S711" t="str">
        <f t="shared" si="46"/>
        <v>theater</v>
      </c>
      <c r="T711" t="str">
        <f t="shared" si="47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v>43295.208333333328</v>
      </c>
      <c r="O712" s="6">
        <v>43302.208333333328</v>
      </c>
      <c r="P712" t="b">
        <v>0</v>
      </c>
      <c r="Q712" t="b">
        <v>1</v>
      </c>
      <c r="R712" t="s">
        <v>33</v>
      </c>
      <c r="S712" t="str">
        <f t="shared" si="46"/>
        <v>theater</v>
      </c>
      <c r="T712" t="str">
        <f t="shared" si="47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v>42393.25</v>
      </c>
      <c r="O713" s="6">
        <v>42395.25</v>
      </c>
      <c r="P713" t="b">
        <v>1</v>
      </c>
      <c r="Q713" t="b">
        <v>1</v>
      </c>
      <c r="R713" t="s">
        <v>33</v>
      </c>
      <c r="S713" t="str">
        <f t="shared" si="46"/>
        <v>theater</v>
      </c>
      <c r="T713" t="str">
        <f t="shared" si="47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v>42559.208333333328</v>
      </c>
      <c r="O714" s="6">
        <v>42600.208333333328</v>
      </c>
      <c r="P714" t="b">
        <v>0</v>
      </c>
      <c r="Q714" t="b">
        <v>0</v>
      </c>
      <c r="R714" t="s">
        <v>33</v>
      </c>
      <c r="S714" t="str">
        <f t="shared" si="46"/>
        <v>theater</v>
      </c>
      <c r="T714" t="str">
        <f t="shared" si="47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v>42604.208333333328</v>
      </c>
      <c r="O715" s="6">
        <v>42616.208333333328</v>
      </c>
      <c r="P715" t="b">
        <v>0</v>
      </c>
      <c r="Q715" t="b">
        <v>0</v>
      </c>
      <c r="R715" t="s">
        <v>133</v>
      </c>
      <c r="S715" t="str">
        <f t="shared" si="46"/>
        <v>publishing</v>
      </c>
      <c r="T715" t="str">
        <f t="shared" si="47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v>41870.208333333336</v>
      </c>
      <c r="O716" s="6">
        <v>41871.208333333336</v>
      </c>
      <c r="P716" t="b">
        <v>0</v>
      </c>
      <c r="Q716" t="b">
        <v>0</v>
      </c>
      <c r="R716" t="s">
        <v>23</v>
      </c>
      <c r="S716" t="str">
        <f t="shared" si="46"/>
        <v>music</v>
      </c>
      <c r="T716" t="str">
        <f t="shared" si="47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v>40397.208333333336</v>
      </c>
      <c r="O717" s="6">
        <v>40402.208333333336</v>
      </c>
      <c r="P717" t="b">
        <v>0</v>
      </c>
      <c r="Q717" t="b">
        <v>0</v>
      </c>
      <c r="R717" t="s">
        <v>292</v>
      </c>
      <c r="S717" t="str">
        <f t="shared" si="46"/>
        <v>games</v>
      </c>
      <c r="T717" t="str">
        <f t="shared" si="47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v>41465.208333333336</v>
      </c>
      <c r="O718" s="6">
        <v>41493.208333333336</v>
      </c>
      <c r="P718" t="b">
        <v>0</v>
      </c>
      <c r="Q718" t="b">
        <v>1</v>
      </c>
      <c r="R718" t="s">
        <v>33</v>
      </c>
      <c r="S718" t="str">
        <f t="shared" si="46"/>
        <v>theater</v>
      </c>
      <c r="T718" t="str">
        <f t="shared" si="47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v>40777.208333333336</v>
      </c>
      <c r="O719" s="6">
        <v>40798.208333333336</v>
      </c>
      <c r="P719" t="b">
        <v>0</v>
      </c>
      <c r="Q719" t="b">
        <v>0</v>
      </c>
      <c r="R719" t="s">
        <v>42</v>
      </c>
      <c r="S719" t="str">
        <f t="shared" si="46"/>
        <v>film &amp; video</v>
      </c>
      <c r="T719" t="str">
        <f t="shared" si="47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v>41442.208333333336</v>
      </c>
      <c r="O720" s="6">
        <v>41468.208333333336</v>
      </c>
      <c r="P720" t="b">
        <v>0</v>
      </c>
      <c r="Q720" t="b">
        <v>0</v>
      </c>
      <c r="R720" t="s">
        <v>65</v>
      </c>
      <c r="S720" t="str">
        <f t="shared" si="46"/>
        <v>technology</v>
      </c>
      <c r="T720" t="str">
        <f t="shared" si="47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v>41058.208333333336</v>
      </c>
      <c r="O721" s="6">
        <v>41069.208333333336</v>
      </c>
      <c r="P721" t="b">
        <v>0</v>
      </c>
      <c r="Q721" t="b">
        <v>0</v>
      </c>
      <c r="R721" t="s">
        <v>119</v>
      </c>
      <c r="S721" t="str">
        <f t="shared" si="46"/>
        <v>publishing</v>
      </c>
      <c r="T721" t="str">
        <f t="shared" si="47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v>43152.25</v>
      </c>
      <c r="O722" s="6">
        <v>43166.25</v>
      </c>
      <c r="P722" t="b">
        <v>0</v>
      </c>
      <c r="Q722" t="b">
        <v>1</v>
      </c>
      <c r="R722" t="s">
        <v>33</v>
      </c>
      <c r="S722" t="str">
        <f t="shared" si="46"/>
        <v>theater</v>
      </c>
      <c r="T722" t="str">
        <f t="shared" si="47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v>43194.208333333328</v>
      </c>
      <c r="O723" s="6">
        <v>43200.208333333328</v>
      </c>
      <c r="P723" t="b">
        <v>0</v>
      </c>
      <c r="Q723" t="b">
        <v>0</v>
      </c>
      <c r="R723" t="s">
        <v>23</v>
      </c>
      <c r="S723" t="str">
        <f t="shared" si="46"/>
        <v>music</v>
      </c>
      <c r="T723" t="str">
        <f t="shared" si="47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v>43045.25</v>
      </c>
      <c r="O724" s="6">
        <v>43072.25</v>
      </c>
      <c r="P724" t="b">
        <v>0</v>
      </c>
      <c r="Q724" t="b">
        <v>0</v>
      </c>
      <c r="R724" t="s">
        <v>42</v>
      </c>
      <c r="S724" t="str">
        <f t="shared" si="46"/>
        <v>film &amp; video</v>
      </c>
      <c r="T724" t="str">
        <f t="shared" si="47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v>42431.25</v>
      </c>
      <c r="O725" s="6">
        <v>42452.208333333328</v>
      </c>
      <c r="P725" t="b">
        <v>0</v>
      </c>
      <c r="Q725" t="b">
        <v>0</v>
      </c>
      <c r="R725" t="s">
        <v>33</v>
      </c>
      <c r="S725" t="str">
        <f t="shared" si="46"/>
        <v>theater</v>
      </c>
      <c r="T725" t="str">
        <f t="shared" si="47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v>41934.208333333336</v>
      </c>
      <c r="O726" s="6">
        <v>41936.208333333336</v>
      </c>
      <c r="P726" t="b">
        <v>0</v>
      </c>
      <c r="Q726" t="b">
        <v>1</v>
      </c>
      <c r="R726" t="s">
        <v>33</v>
      </c>
      <c r="S726" t="str">
        <f t="shared" si="46"/>
        <v>theater</v>
      </c>
      <c r="T726" t="str">
        <f t="shared" si="47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v>41958.25</v>
      </c>
      <c r="O727" s="6">
        <v>41960.25</v>
      </c>
      <c r="P727" t="b">
        <v>0</v>
      </c>
      <c r="Q727" t="b">
        <v>0</v>
      </c>
      <c r="R727" t="s">
        <v>292</v>
      </c>
      <c r="S727" t="str">
        <f t="shared" si="46"/>
        <v>games</v>
      </c>
      <c r="T727" t="str">
        <f t="shared" si="47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v>40476.208333333336</v>
      </c>
      <c r="O728" s="6">
        <v>40482.208333333336</v>
      </c>
      <c r="P728" t="b">
        <v>0</v>
      </c>
      <c r="Q728" t="b">
        <v>1</v>
      </c>
      <c r="R728" t="s">
        <v>33</v>
      </c>
      <c r="S728" t="str">
        <f t="shared" si="46"/>
        <v>theater</v>
      </c>
      <c r="T728" t="str">
        <f t="shared" si="47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v>43485.25</v>
      </c>
      <c r="O729" s="6">
        <v>43543.208333333328</v>
      </c>
      <c r="P729" t="b">
        <v>0</v>
      </c>
      <c r="Q729" t="b">
        <v>0</v>
      </c>
      <c r="R729" t="s">
        <v>28</v>
      </c>
      <c r="S729" t="str">
        <f t="shared" si="46"/>
        <v>technology</v>
      </c>
      <c r="T729" t="str">
        <f t="shared" si="47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v>42515.208333333328</v>
      </c>
      <c r="O730" s="6">
        <v>42526.208333333328</v>
      </c>
      <c r="P730" t="b">
        <v>0</v>
      </c>
      <c r="Q730" t="b">
        <v>0</v>
      </c>
      <c r="R730" t="s">
        <v>33</v>
      </c>
      <c r="S730" t="str">
        <f t="shared" si="46"/>
        <v>theater</v>
      </c>
      <c r="T730" t="str">
        <f t="shared" si="47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v>41309.25</v>
      </c>
      <c r="O731" s="6">
        <v>41311.25</v>
      </c>
      <c r="P731" t="b">
        <v>0</v>
      </c>
      <c r="Q731" t="b">
        <v>0</v>
      </c>
      <c r="R731" t="s">
        <v>53</v>
      </c>
      <c r="S731" t="str">
        <f t="shared" si="46"/>
        <v>film &amp; video</v>
      </c>
      <c r="T731" t="str">
        <f t="shared" si="47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v>42147.208333333328</v>
      </c>
      <c r="O732" s="6">
        <v>42153.208333333328</v>
      </c>
      <c r="P732" t="b">
        <v>0</v>
      </c>
      <c r="Q732" t="b">
        <v>0</v>
      </c>
      <c r="R732" t="s">
        <v>65</v>
      </c>
      <c r="S732" t="str">
        <f t="shared" si="46"/>
        <v>technology</v>
      </c>
      <c r="T732" t="str">
        <f t="shared" si="47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v>42939.208333333328</v>
      </c>
      <c r="O733" s="6">
        <v>42940.208333333328</v>
      </c>
      <c r="P733" t="b">
        <v>0</v>
      </c>
      <c r="Q733" t="b">
        <v>0</v>
      </c>
      <c r="R733" t="s">
        <v>28</v>
      </c>
      <c r="S733" t="str">
        <f t="shared" si="46"/>
        <v>technology</v>
      </c>
      <c r="T733" t="str">
        <f t="shared" si="47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v>42816.208333333328</v>
      </c>
      <c r="O734" s="6">
        <v>42839.208333333328</v>
      </c>
      <c r="P734" t="b">
        <v>0</v>
      </c>
      <c r="Q734" t="b">
        <v>1</v>
      </c>
      <c r="R734" t="s">
        <v>23</v>
      </c>
      <c r="S734" t="str">
        <f t="shared" si="46"/>
        <v>music</v>
      </c>
      <c r="T734" t="str">
        <f t="shared" si="47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v>41844.208333333336</v>
      </c>
      <c r="O735" s="6">
        <v>41857.208333333336</v>
      </c>
      <c r="P735" t="b">
        <v>0</v>
      </c>
      <c r="Q735" t="b">
        <v>0</v>
      </c>
      <c r="R735" t="s">
        <v>148</v>
      </c>
      <c r="S735" t="str">
        <f t="shared" si="46"/>
        <v>music</v>
      </c>
      <c r="T735" t="str">
        <f t="shared" si="47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v>42763.25</v>
      </c>
      <c r="O736" s="6">
        <v>42775.25</v>
      </c>
      <c r="P736" t="b">
        <v>0</v>
      </c>
      <c r="Q736" t="b">
        <v>1</v>
      </c>
      <c r="R736" t="s">
        <v>33</v>
      </c>
      <c r="S736" t="str">
        <f t="shared" si="46"/>
        <v>theater</v>
      </c>
      <c r="T736" t="str">
        <f t="shared" si="47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v>42459.208333333328</v>
      </c>
      <c r="O737" s="6">
        <v>42466.208333333328</v>
      </c>
      <c r="P737" t="b">
        <v>0</v>
      </c>
      <c r="Q737" t="b">
        <v>0</v>
      </c>
      <c r="R737" t="s">
        <v>122</v>
      </c>
      <c r="S737" t="str">
        <f t="shared" si="46"/>
        <v>photography</v>
      </c>
      <c r="T737" t="str">
        <f t="shared" si="47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v>42055.25</v>
      </c>
      <c r="O738" s="6">
        <v>42059.25</v>
      </c>
      <c r="P738" t="b">
        <v>0</v>
      </c>
      <c r="Q738" t="b">
        <v>0</v>
      </c>
      <c r="R738" t="s">
        <v>68</v>
      </c>
      <c r="S738" t="str">
        <f t="shared" si="46"/>
        <v>publishing</v>
      </c>
      <c r="T738" t="str">
        <f t="shared" si="47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v>42685.25</v>
      </c>
      <c r="O739" s="6">
        <v>42697.25</v>
      </c>
      <c r="P739" t="b">
        <v>0</v>
      </c>
      <c r="Q739" t="b">
        <v>0</v>
      </c>
      <c r="R739" t="s">
        <v>60</v>
      </c>
      <c r="S739" t="str">
        <f t="shared" si="46"/>
        <v>music</v>
      </c>
      <c r="T739" t="str">
        <f t="shared" si="47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v>41959.25</v>
      </c>
      <c r="O740" s="6">
        <v>41981.25</v>
      </c>
      <c r="P740" t="b">
        <v>0</v>
      </c>
      <c r="Q740" t="b">
        <v>1</v>
      </c>
      <c r="R740" t="s">
        <v>33</v>
      </c>
      <c r="S740" t="str">
        <f t="shared" si="46"/>
        <v>theater</v>
      </c>
      <c r="T740" t="str">
        <f t="shared" si="47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v>41089.208333333336</v>
      </c>
      <c r="O741" s="6">
        <v>41090.208333333336</v>
      </c>
      <c r="P741" t="b">
        <v>0</v>
      </c>
      <c r="Q741" t="b">
        <v>0</v>
      </c>
      <c r="R741" t="s">
        <v>60</v>
      </c>
      <c r="S741" t="str">
        <f t="shared" si="46"/>
        <v>music</v>
      </c>
      <c r="T741" t="str">
        <f t="shared" si="47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v>42769.25</v>
      </c>
      <c r="O742" s="6">
        <v>42772.25</v>
      </c>
      <c r="P742" t="b">
        <v>0</v>
      </c>
      <c r="Q742" t="b">
        <v>0</v>
      </c>
      <c r="R742" t="s">
        <v>33</v>
      </c>
      <c r="S742" t="str">
        <f t="shared" si="46"/>
        <v>theater</v>
      </c>
      <c r="T742" t="str">
        <f t="shared" si="47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v>40321.208333333336</v>
      </c>
      <c r="O743" s="6">
        <v>40322.208333333336</v>
      </c>
      <c r="P743" t="b">
        <v>0</v>
      </c>
      <c r="Q743" t="b">
        <v>0</v>
      </c>
      <c r="R743" t="s">
        <v>33</v>
      </c>
      <c r="S743" t="str">
        <f t="shared" si="46"/>
        <v>theater</v>
      </c>
      <c r="T743" t="str">
        <f t="shared" si="47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v>40197.25</v>
      </c>
      <c r="O744" s="6">
        <v>40239.25</v>
      </c>
      <c r="P744" t="b">
        <v>0</v>
      </c>
      <c r="Q744" t="b">
        <v>0</v>
      </c>
      <c r="R744" t="s">
        <v>50</v>
      </c>
      <c r="S744" t="str">
        <f t="shared" si="46"/>
        <v>music</v>
      </c>
      <c r="T744" t="str">
        <f t="shared" si="47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v>42298.208333333328</v>
      </c>
      <c r="O745" s="6">
        <v>42304.208333333328</v>
      </c>
      <c r="P745" t="b">
        <v>0</v>
      </c>
      <c r="Q745" t="b">
        <v>1</v>
      </c>
      <c r="R745" t="s">
        <v>33</v>
      </c>
      <c r="S745" t="str">
        <f t="shared" si="46"/>
        <v>theater</v>
      </c>
      <c r="T745" t="str">
        <f t="shared" si="47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v>43322.208333333328</v>
      </c>
      <c r="O746" s="6">
        <v>43324.208333333328</v>
      </c>
      <c r="P746" t="b">
        <v>0</v>
      </c>
      <c r="Q746" t="b">
        <v>1</v>
      </c>
      <c r="R746" t="s">
        <v>33</v>
      </c>
      <c r="S746" t="str">
        <f t="shared" si="46"/>
        <v>theater</v>
      </c>
      <c r="T746" t="str">
        <f t="shared" si="47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v>40328.208333333336</v>
      </c>
      <c r="O747" s="6">
        <v>40355.208333333336</v>
      </c>
      <c r="P747" t="b">
        <v>0</v>
      </c>
      <c r="Q747" t="b">
        <v>0</v>
      </c>
      <c r="R747" t="s">
        <v>65</v>
      </c>
      <c r="S747" t="str">
        <f t="shared" si="46"/>
        <v>technology</v>
      </c>
      <c r="T747" t="str">
        <f t="shared" si="47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v>40825.208333333336</v>
      </c>
      <c r="O748" s="6">
        <v>40830.208333333336</v>
      </c>
      <c r="P748" t="b">
        <v>0</v>
      </c>
      <c r="Q748" t="b">
        <v>0</v>
      </c>
      <c r="R748" t="s">
        <v>28</v>
      </c>
      <c r="S748" t="str">
        <f t="shared" si="46"/>
        <v>technology</v>
      </c>
      <c r="T748" t="str">
        <f t="shared" si="47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v>40423.208333333336</v>
      </c>
      <c r="O749" s="6">
        <v>40434.208333333336</v>
      </c>
      <c r="P749" t="b">
        <v>0</v>
      </c>
      <c r="Q749" t="b">
        <v>0</v>
      </c>
      <c r="R749" t="s">
        <v>33</v>
      </c>
      <c r="S749" t="str">
        <f t="shared" si="46"/>
        <v>theater</v>
      </c>
      <c r="T749" t="str">
        <f t="shared" si="47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v>40238.25</v>
      </c>
      <c r="O750" s="6">
        <v>40263.208333333336</v>
      </c>
      <c r="P750" t="b">
        <v>0</v>
      </c>
      <c r="Q750" t="b">
        <v>1</v>
      </c>
      <c r="R750" t="s">
        <v>71</v>
      </c>
      <c r="S750" t="str">
        <f t="shared" si="46"/>
        <v>film &amp; video</v>
      </c>
      <c r="T750" t="str">
        <f t="shared" si="47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v>41920.208333333336</v>
      </c>
      <c r="O751" s="6">
        <v>41932.208333333336</v>
      </c>
      <c r="P751" t="b">
        <v>0</v>
      </c>
      <c r="Q751" t="b">
        <v>1</v>
      </c>
      <c r="R751" t="s">
        <v>65</v>
      </c>
      <c r="S751" t="str">
        <f t="shared" si="46"/>
        <v>technology</v>
      </c>
      <c r="T751" t="str">
        <f t="shared" si="47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v>40360.208333333336</v>
      </c>
      <c r="O752" s="6">
        <v>40385.208333333336</v>
      </c>
      <c r="P752" t="b">
        <v>0</v>
      </c>
      <c r="Q752" t="b">
        <v>0</v>
      </c>
      <c r="R752" t="s">
        <v>50</v>
      </c>
      <c r="S752" t="str">
        <f t="shared" si="46"/>
        <v>music</v>
      </c>
      <c r="T752" t="str">
        <f t="shared" si="47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v>42446.208333333328</v>
      </c>
      <c r="O753" s="6">
        <v>42461.208333333328</v>
      </c>
      <c r="P753" t="b">
        <v>1</v>
      </c>
      <c r="Q753" t="b">
        <v>1</v>
      </c>
      <c r="R753" t="s">
        <v>68</v>
      </c>
      <c r="S753" t="str">
        <f t="shared" si="46"/>
        <v>publishing</v>
      </c>
      <c r="T753" t="str">
        <f t="shared" si="47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v>40395.208333333336</v>
      </c>
      <c r="O754" s="6">
        <v>40413.208333333336</v>
      </c>
      <c r="P754" t="b">
        <v>0</v>
      </c>
      <c r="Q754" t="b">
        <v>1</v>
      </c>
      <c r="R754" t="s">
        <v>33</v>
      </c>
      <c r="S754" t="str">
        <f t="shared" si="46"/>
        <v>theater</v>
      </c>
      <c r="T754" t="str">
        <f t="shared" si="47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v>40321.208333333336</v>
      </c>
      <c r="O755" s="6">
        <v>40336.208333333336</v>
      </c>
      <c r="P755" t="b">
        <v>0</v>
      </c>
      <c r="Q755" t="b">
        <v>0</v>
      </c>
      <c r="R755" t="s">
        <v>122</v>
      </c>
      <c r="S755" t="str">
        <f t="shared" si="46"/>
        <v>photography</v>
      </c>
      <c r="T755" t="str">
        <f t="shared" si="47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v>41210.208333333336</v>
      </c>
      <c r="O756" s="6">
        <v>41263.25</v>
      </c>
      <c r="P756" t="b">
        <v>0</v>
      </c>
      <c r="Q756" t="b">
        <v>0</v>
      </c>
      <c r="R756" t="s">
        <v>33</v>
      </c>
      <c r="S756" t="str">
        <f t="shared" si="46"/>
        <v>theater</v>
      </c>
      <c r="T756" t="str">
        <f t="shared" si="47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v>43096.25</v>
      </c>
      <c r="O757" s="6">
        <v>43108.25</v>
      </c>
      <c r="P757" t="b">
        <v>0</v>
      </c>
      <c r="Q757" t="b">
        <v>1</v>
      </c>
      <c r="R757" t="s">
        <v>33</v>
      </c>
      <c r="S757" t="str">
        <f t="shared" si="46"/>
        <v>theater</v>
      </c>
      <c r="T757" t="str">
        <f t="shared" si="47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v>42024.25</v>
      </c>
      <c r="O758" s="6">
        <v>42030.25</v>
      </c>
      <c r="P758" t="b">
        <v>0</v>
      </c>
      <c r="Q758" t="b">
        <v>0</v>
      </c>
      <c r="R758" t="s">
        <v>33</v>
      </c>
      <c r="S758" t="str">
        <f t="shared" si="46"/>
        <v>theater</v>
      </c>
      <c r="T758" t="str">
        <f t="shared" si="47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v>40675.208333333336</v>
      </c>
      <c r="O759" s="6">
        <v>40679.208333333336</v>
      </c>
      <c r="P759" t="b">
        <v>0</v>
      </c>
      <c r="Q759" t="b">
        <v>0</v>
      </c>
      <c r="R759" t="s">
        <v>53</v>
      </c>
      <c r="S759" t="str">
        <f t="shared" si="46"/>
        <v>film &amp; video</v>
      </c>
      <c r="T759" t="str">
        <f t="shared" si="47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v>41936.208333333336</v>
      </c>
      <c r="O760" s="6">
        <v>41945.208333333336</v>
      </c>
      <c r="P760" t="b">
        <v>0</v>
      </c>
      <c r="Q760" t="b">
        <v>0</v>
      </c>
      <c r="R760" t="s">
        <v>23</v>
      </c>
      <c r="S760" t="str">
        <f t="shared" si="46"/>
        <v>music</v>
      </c>
      <c r="T760" t="str">
        <f t="shared" si="47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v>43136.25</v>
      </c>
      <c r="O761" s="6">
        <v>43166.25</v>
      </c>
      <c r="P761" t="b">
        <v>0</v>
      </c>
      <c r="Q761" t="b">
        <v>0</v>
      </c>
      <c r="R761" t="s">
        <v>50</v>
      </c>
      <c r="S761" t="str">
        <f t="shared" si="46"/>
        <v>music</v>
      </c>
      <c r="T761" t="str">
        <f t="shared" si="47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v>43678.208333333328</v>
      </c>
      <c r="O762" s="6">
        <v>43707.208333333328</v>
      </c>
      <c r="P762" t="b">
        <v>0</v>
      </c>
      <c r="Q762" t="b">
        <v>1</v>
      </c>
      <c r="R762" t="s">
        <v>89</v>
      </c>
      <c r="S762" t="str">
        <f t="shared" si="46"/>
        <v>games</v>
      </c>
      <c r="T762" t="str">
        <f t="shared" si="47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v>42938.208333333328</v>
      </c>
      <c r="O763" s="6">
        <v>42943.208333333328</v>
      </c>
      <c r="P763" t="b">
        <v>0</v>
      </c>
      <c r="Q763" t="b">
        <v>0</v>
      </c>
      <c r="R763" t="s">
        <v>23</v>
      </c>
      <c r="S763" t="str">
        <f t="shared" si="46"/>
        <v>music</v>
      </c>
      <c r="T763" t="str">
        <f t="shared" si="47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v>41241.25</v>
      </c>
      <c r="O764" s="6">
        <v>41252.25</v>
      </c>
      <c r="P764" t="b">
        <v>0</v>
      </c>
      <c r="Q764" t="b">
        <v>0</v>
      </c>
      <c r="R764" t="s">
        <v>159</v>
      </c>
      <c r="S764" t="str">
        <f t="shared" si="46"/>
        <v>music</v>
      </c>
      <c r="T764" t="str">
        <f t="shared" si="47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v>41037.208333333336</v>
      </c>
      <c r="O765" s="6">
        <v>41072.208333333336</v>
      </c>
      <c r="P765" t="b">
        <v>0</v>
      </c>
      <c r="Q765" t="b">
        <v>1</v>
      </c>
      <c r="R765" t="s">
        <v>33</v>
      </c>
      <c r="S765" t="str">
        <f t="shared" si="46"/>
        <v>theater</v>
      </c>
      <c r="T765" t="str">
        <f t="shared" si="47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v>40676.208333333336</v>
      </c>
      <c r="O766" s="6">
        <v>40684.208333333336</v>
      </c>
      <c r="P766" t="b">
        <v>0</v>
      </c>
      <c r="Q766" t="b">
        <v>0</v>
      </c>
      <c r="R766" t="s">
        <v>23</v>
      </c>
      <c r="S766" t="str">
        <f t="shared" si="46"/>
        <v>music</v>
      </c>
      <c r="T766" t="str">
        <f t="shared" si="47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v>42840.208333333328</v>
      </c>
      <c r="O767" s="6">
        <v>42865.208333333328</v>
      </c>
      <c r="P767" t="b">
        <v>1</v>
      </c>
      <c r="Q767" t="b">
        <v>1</v>
      </c>
      <c r="R767" t="s">
        <v>60</v>
      </c>
      <c r="S767" t="str">
        <f t="shared" si="46"/>
        <v>music</v>
      </c>
      <c r="T767" t="str">
        <f t="shared" si="47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v>43362.208333333328</v>
      </c>
      <c r="O768" s="6">
        <v>43363.208333333328</v>
      </c>
      <c r="P768" t="b">
        <v>0</v>
      </c>
      <c r="Q768" t="b">
        <v>0</v>
      </c>
      <c r="R768" t="s">
        <v>474</v>
      </c>
      <c r="S768" t="str">
        <f t="shared" si="46"/>
        <v>film &amp; video</v>
      </c>
      <c r="T768" t="str">
        <f t="shared" si="47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v>42283.208333333328</v>
      </c>
      <c r="O769" s="6">
        <v>42328.25</v>
      </c>
      <c r="P769" t="b">
        <v>0</v>
      </c>
      <c r="Q769" t="b">
        <v>0</v>
      </c>
      <c r="R769" t="s">
        <v>206</v>
      </c>
      <c r="S769" t="str">
        <f t="shared" si="46"/>
        <v>publishing</v>
      </c>
      <c r="T769" t="str">
        <f t="shared" si="47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v>41619.25</v>
      </c>
      <c r="O770" s="6">
        <v>41634.25</v>
      </c>
      <c r="P770" t="b">
        <v>0</v>
      </c>
      <c r="Q770" t="b">
        <v>0</v>
      </c>
      <c r="R770" t="s">
        <v>33</v>
      </c>
      <c r="S770" t="str">
        <f t="shared" si="46"/>
        <v>theater</v>
      </c>
      <c r="T770" t="str">
        <f t="shared" si="47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ROUND((E771/D771)*100,0)</f>
        <v>87</v>
      </c>
      <c r="G771" t="s">
        <v>14</v>
      </c>
      <c r="H771">
        <v>3410</v>
      </c>
      <c r="I771">
        <f t="shared" ref="I771:I834" si="49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v>41501.208333333336</v>
      </c>
      <c r="O771" s="6">
        <v>41527.208333333336</v>
      </c>
      <c r="P771" t="b">
        <v>0</v>
      </c>
      <c r="Q771" t="b">
        <v>0</v>
      </c>
      <c r="R771" t="s">
        <v>89</v>
      </c>
      <c r="S771" t="str">
        <f t="shared" ref="S771:S834" si="50">LEFT(R771,SEARCH("/",R771)-1)</f>
        <v>games</v>
      </c>
      <c r="T771" t="str">
        <f t="shared" ref="T771:T834" si="51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v>41743.208333333336</v>
      </c>
      <c r="O772" s="6">
        <v>41750.208333333336</v>
      </c>
      <c r="P772" t="b">
        <v>0</v>
      </c>
      <c r="Q772" t="b">
        <v>1</v>
      </c>
      <c r="R772" t="s">
        <v>33</v>
      </c>
      <c r="S772" t="str">
        <f t="shared" si="50"/>
        <v>theater</v>
      </c>
      <c r="T772" t="str">
        <f t="shared" si="51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v>43491.25</v>
      </c>
      <c r="O773" s="6">
        <v>43518.25</v>
      </c>
      <c r="P773" t="b">
        <v>0</v>
      </c>
      <c r="Q773" t="b">
        <v>0</v>
      </c>
      <c r="R773" t="s">
        <v>33</v>
      </c>
      <c r="S773" t="str">
        <f t="shared" si="50"/>
        <v>theater</v>
      </c>
      <c r="T773" t="str">
        <f t="shared" si="51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v>43505.25</v>
      </c>
      <c r="O774" s="6">
        <v>43509.25</v>
      </c>
      <c r="P774" t="b">
        <v>0</v>
      </c>
      <c r="Q774" t="b">
        <v>0</v>
      </c>
      <c r="R774" t="s">
        <v>60</v>
      </c>
      <c r="S774" t="str">
        <f t="shared" si="50"/>
        <v>music</v>
      </c>
      <c r="T774" t="str">
        <f t="shared" si="51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v>42838.208333333328</v>
      </c>
      <c r="O775" s="6">
        <v>42848.208333333328</v>
      </c>
      <c r="P775" t="b">
        <v>0</v>
      </c>
      <c r="Q775" t="b">
        <v>0</v>
      </c>
      <c r="R775" t="s">
        <v>33</v>
      </c>
      <c r="S775" t="str">
        <f t="shared" si="50"/>
        <v>theater</v>
      </c>
      <c r="T775" t="str">
        <f t="shared" si="51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v>42513.208333333328</v>
      </c>
      <c r="O776" s="6">
        <v>42554.208333333328</v>
      </c>
      <c r="P776" t="b">
        <v>0</v>
      </c>
      <c r="Q776" t="b">
        <v>0</v>
      </c>
      <c r="R776" t="s">
        <v>28</v>
      </c>
      <c r="S776" t="str">
        <f t="shared" si="50"/>
        <v>technology</v>
      </c>
      <c r="T776" t="str">
        <f t="shared" si="51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v>41949.25</v>
      </c>
      <c r="O777" s="6">
        <v>41959.25</v>
      </c>
      <c r="P777" t="b">
        <v>0</v>
      </c>
      <c r="Q777" t="b">
        <v>0</v>
      </c>
      <c r="R777" t="s">
        <v>23</v>
      </c>
      <c r="S777" t="str">
        <f t="shared" si="50"/>
        <v>music</v>
      </c>
      <c r="T777" t="str">
        <f t="shared" si="51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v>43650.208333333328</v>
      </c>
      <c r="O778" s="6">
        <v>43668.208333333328</v>
      </c>
      <c r="P778" t="b">
        <v>0</v>
      </c>
      <c r="Q778" t="b">
        <v>0</v>
      </c>
      <c r="R778" t="s">
        <v>33</v>
      </c>
      <c r="S778" t="str">
        <f t="shared" si="50"/>
        <v>theater</v>
      </c>
      <c r="T778" t="str">
        <f t="shared" si="51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v>40809.208333333336</v>
      </c>
      <c r="O779" s="6">
        <v>40838.208333333336</v>
      </c>
      <c r="P779" t="b">
        <v>0</v>
      </c>
      <c r="Q779" t="b">
        <v>0</v>
      </c>
      <c r="R779" t="s">
        <v>33</v>
      </c>
      <c r="S779" t="str">
        <f t="shared" si="50"/>
        <v>theater</v>
      </c>
      <c r="T779" t="str">
        <f t="shared" si="51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v>40768.208333333336</v>
      </c>
      <c r="O780" s="6">
        <v>40773.208333333336</v>
      </c>
      <c r="P780" t="b">
        <v>0</v>
      </c>
      <c r="Q780" t="b">
        <v>0</v>
      </c>
      <c r="R780" t="s">
        <v>71</v>
      </c>
      <c r="S780" t="str">
        <f t="shared" si="50"/>
        <v>film &amp; video</v>
      </c>
      <c r="T780" t="str">
        <f t="shared" si="51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v>42230.208333333328</v>
      </c>
      <c r="O781" s="6">
        <v>42239.208333333328</v>
      </c>
      <c r="P781" t="b">
        <v>0</v>
      </c>
      <c r="Q781" t="b">
        <v>1</v>
      </c>
      <c r="R781" t="s">
        <v>33</v>
      </c>
      <c r="S781" t="str">
        <f t="shared" si="50"/>
        <v>theater</v>
      </c>
      <c r="T781" t="str">
        <f t="shared" si="51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v>42573.208333333328</v>
      </c>
      <c r="O782" s="6">
        <v>42592.208333333328</v>
      </c>
      <c r="P782" t="b">
        <v>0</v>
      </c>
      <c r="Q782" t="b">
        <v>1</v>
      </c>
      <c r="R782" t="s">
        <v>53</v>
      </c>
      <c r="S782" t="str">
        <f t="shared" si="50"/>
        <v>film &amp; video</v>
      </c>
      <c r="T782" t="str">
        <f t="shared" si="51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v>40482.208333333336</v>
      </c>
      <c r="O783" s="6">
        <v>40533.25</v>
      </c>
      <c r="P783" t="b">
        <v>0</v>
      </c>
      <c r="Q783" t="b">
        <v>0</v>
      </c>
      <c r="R783" t="s">
        <v>33</v>
      </c>
      <c r="S783" t="str">
        <f t="shared" si="50"/>
        <v>theater</v>
      </c>
      <c r="T783" t="str">
        <f t="shared" si="51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v>40603.25</v>
      </c>
      <c r="O784" s="6">
        <v>40631.208333333336</v>
      </c>
      <c r="P784" t="b">
        <v>0</v>
      </c>
      <c r="Q784" t="b">
        <v>1</v>
      </c>
      <c r="R784" t="s">
        <v>71</v>
      </c>
      <c r="S784" t="str">
        <f t="shared" si="50"/>
        <v>film &amp; video</v>
      </c>
      <c r="T784" t="str">
        <f t="shared" si="51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v>41625.25</v>
      </c>
      <c r="O785" s="6">
        <v>41632.25</v>
      </c>
      <c r="P785" t="b">
        <v>0</v>
      </c>
      <c r="Q785" t="b">
        <v>0</v>
      </c>
      <c r="R785" t="s">
        <v>23</v>
      </c>
      <c r="S785" t="str">
        <f t="shared" si="50"/>
        <v>music</v>
      </c>
      <c r="T785" t="str">
        <f t="shared" si="51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v>42435.25</v>
      </c>
      <c r="O786" s="6">
        <v>42446.208333333328</v>
      </c>
      <c r="P786" t="b">
        <v>0</v>
      </c>
      <c r="Q786" t="b">
        <v>0</v>
      </c>
      <c r="R786" t="s">
        <v>28</v>
      </c>
      <c r="S786" t="str">
        <f t="shared" si="50"/>
        <v>technology</v>
      </c>
      <c r="T786" t="str">
        <f t="shared" si="51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v>43582.208333333328</v>
      </c>
      <c r="O787" s="6">
        <v>43616.208333333328</v>
      </c>
      <c r="P787" t="b">
        <v>0</v>
      </c>
      <c r="Q787" t="b">
        <v>1</v>
      </c>
      <c r="R787" t="s">
        <v>71</v>
      </c>
      <c r="S787" t="str">
        <f t="shared" si="50"/>
        <v>film &amp; video</v>
      </c>
      <c r="T787" t="str">
        <f t="shared" si="51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v>43186.208333333328</v>
      </c>
      <c r="O788" s="6">
        <v>43193.208333333328</v>
      </c>
      <c r="P788" t="b">
        <v>0</v>
      </c>
      <c r="Q788" t="b">
        <v>1</v>
      </c>
      <c r="R788" t="s">
        <v>159</v>
      </c>
      <c r="S788" t="str">
        <f t="shared" si="50"/>
        <v>music</v>
      </c>
      <c r="T788" t="str">
        <f t="shared" si="51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v>40684.208333333336</v>
      </c>
      <c r="O789" s="6">
        <v>40693.208333333336</v>
      </c>
      <c r="P789" t="b">
        <v>0</v>
      </c>
      <c r="Q789" t="b">
        <v>0</v>
      </c>
      <c r="R789" t="s">
        <v>23</v>
      </c>
      <c r="S789" t="str">
        <f t="shared" si="50"/>
        <v>music</v>
      </c>
      <c r="T789" t="str">
        <f t="shared" si="51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v>41202.208333333336</v>
      </c>
      <c r="O790" s="6">
        <v>41223.25</v>
      </c>
      <c r="P790" t="b">
        <v>0</v>
      </c>
      <c r="Q790" t="b">
        <v>0</v>
      </c>
      <c r="R790" t="s">
        <v>71</v>
      </c>
      <c r="S790" t="str">
        <f t="shared" si="50"/>
        <v>film &amp; video</v>
      </c>
      <c r="T790" t="str">
        <f t="shared" si="51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v>41786.208333333336</v>
      </c>
      <c r="O791" s="6">
        <v>41823.208333333336</v>
      </c>
      <c r="P791" t="b">
        <v>0</v>
      </c>
      <c r="Q791" t="b">
        <v>0</v>
      </c>
      <c r="R791" t="s">
        <v>33</v>
      </c>
      <c r="S791" t="str">
        <f t="shared" si="50"/>
        <v>theater</v>
      </c>
      <c r="T791" t="str">
        <f t="shared" si="51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v>40223.25</v>
      </c>
      <c r="O792" s="6">
        <v>40229.25</v>
      </c>
      <c r="P792" t="b">
        <v>0</v>
      </c>
      <c r="Q792" t="b">
        <v>0</v>
      </c>
      <c r="R792" t="s">
        <v>33</v>
      </c>
      <c r="S792" t="str">
        <f t="shared" si="50"/>
        <v>theater</v>
      </c>
      <c r="T792" t="str">
        <f t="shared" si="51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v>42715.25</v>
      </c>
      <c r="O793" s="6">
        <v>42731.25</v>
      </c>
      <c r="P793" t="b">
        <v>0</v>
      </c>
      <c r="Q793" t="b">
        <v>0</v>
      </c>
      <c r="R793" t="s">
        <v>17</v>
      </c>
      <c r="S793" t="str">
        <f t="shared" si="50"/>
        <v>food</v>
      </c>
      <c r="T793" t="str">
        <f t="shared" si="51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v>41451.208333333336</v>
      </c>
      <c r="O794" s="6">
        <v>41479.208333333336</v>
      </c>
      <c r="P794" t="b">
        <v>0</v>
      </c>
      <c r="Q794" t="b">
        <v>1</v>
      </c>
      <c r="R794" t="s">
        <v>33</v>
      </c>
      <c r="S794" t="str">
        <f t="shared" si="50"/>
        <v>theater</v>
      </c>
      <c r="T794" t="str">
        <f t="shared" si="51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v>41450.208333333336</v>
      </c>
      <c r="O795" s="6">
        <v>41454.208333333336</v>
      </c>
      <c r="P795" t="b">
        <v>0</v>
      </c>
      <c r="Q795" t="b">
        <v>0</v>
      </c>
      <c r="R795" t="s">
        <v>68</v>
      </c>
      <c r="S795" t="str">
        <f t="shared" si="50"/>
        <v>publishing</v>
      </c>
      <c r="T795" t="str">
        <f t="shared" si="51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v>43091.25</v>
      </c>
      <c r="O796" s="6">
        <v>43103.25</v>
      </c>
      <c r="P796" t="b">
        <v>0</v>
      </c>
      <c r="Q796" t="b">
        <v>0</v>
      </c>
      <c r="R796" t="s">
        <v>23</v>
      </c>
      <c r="S796" t="str">
        <f t="shared" si="50"/>
        <v>music</v>
      </c>
      <c r="T796" t="str">
        <f t="shared" si="51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v>42675.208333333328</v>
      </c>
      <c r="O797" s="6">
        <v>42678.208333333328</v>
      </c>
      <c r="P797" t="b">
        <v>0</v>
      </c>
      <c r="Q797" t="b">
        <v>0</v>
      </c>
      <c r="R797" t="s">
        <v>53</v>
      </c>
      <c r="S797" t="str">
        <f t="shared" si="50"/>
        <v>film &amp; video</v>
      </c>
      <c r="T797" t="str">
        <f t="shared" si="51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v>41859.208333333336</v>
      </c>
      <c r="O798" s="6">
        <v>41866.208333333336</v>
      </c>
      <c r="P798" t="b">
        <v>0</v>
      </c>
      <c r="Q798" t="b">
        <v>1</v>
      </c>
      <c r="R798" t="s">
        <v>292</v>
      </c>
      <c r="S798" t="str">
        <f t="shared" si="50"/>
        <v>games</v>
      </c>
      <c r="T798" t="str">
        <f t="shared" si="51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v>43464.25</v>
      </c>
      <c r="O799" s="6">
        <v>43487.25</v>
      </c>
      <c r="P799" t="b">
        <v>0</v>
      </c>
      <c r="Q799" t="b">
        <v>0</v>
      </c>
      <c r="R799" t="s">
        <v>28</v>
      </c>
      <c r="S799" t="str">
        <f t="shared" si="50"/>
        <v>technology</v>
      </c>
      <c r="T799" t="str">
        <f t="shared" si="51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v>41060.208333333336</v>
      </c>
      <c r="O800" s="6">
        <v>41088.208333333336</v>
      </c>
      <c r="P800" t="b">
        <v>0</v>
      </c>
      <c r="Q800" t="b">
        <v>1</v>
      </c>
      <c r="R800" t="s">
        <v>33</v>
      </c>
      <c r="S800" t="str">
        <f t="shared" si="50"/>
        <v>theater</v>
      </c>
      <c r="T800" t="str">
        <f t="shared" si="51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v>42399.25</v>
      </c>
      <c r="O801" s="6">
        <v>42403.25</v>
      </c>
      <c r="P801" t="b">
        <v>0</v>
      </c>
      <c r="Q801" t="b">
        <v>0</v>
      </c>
      <c r="R801" t="s">
        <v>33</v>
      </c>
      <c r="S801" t="str">
        <f t="shared" si="50"/>
        <v>theater</v>
      </c>
      <c r="T801" t="str">
        <f t="shared" si="51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v>42167.208333333328</v>
      </c>
      <c r="O802" s="6">
        <v>42171.208333333328</v>
      </c>
      <c r="P802" t="b">
        <v>0</v>
      </c>
      <c r="Q802" t="b">
        <v>0</v>
      </c>
      <c r="R802" t="s">
        <v>23</v>
      </c>
      <c r="S802" t="str">
        <f t="shared" si="50"/>
        <v>music</v>
      </c>
      <c r="T802" t="str">
        <f t="shared" si="51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v>43830.25</v>
      </c>
      <c r="O803" s="6">
        <v>43852.25</v>
      </c>
      <c r="P803" t="b">
        <v>0</v>
      </c>
      <c r="Q803" t="b">
        <v>1</v>
      </c>
      <c r="R803" t="s">
        <v>122</v>
      </c>
      <c r="S803" t="str">
        <f t="shared" si="50"/>
        <v>photography</v>
      </c>
      <c r="T803" t="str">
        <f t="shared" si="51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v>43650.208333333328</v>
      </c>
      <c r="O804" s="6">
        <v>43652.208333333328</v>
      </c>
      <c r="P804" t="b">
        <v>0</v>
      </c>
      <c r="Q804" t="b">
        <v>0</v>
      </c>
      <c r="R804" t="s">
        <v>122</v>
      </c>
      <c r="S804" t="str">
        <f t="shared" si="50"/>
        <v>photography</v>
      </c>
      <c r="T804" t="str">
        <f t="shared" si="51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v>43492.25</v>
      </c>
      <c r="O805" s="6">
        <v>43526.25</v>
      </c>
      <c r="P805" t="b">
        <v>0</v>
      </c>
      <c r="Q805" t="b">
        <v>0</v>
      </c>
      <c r="R805" t="s">
        <v>33</v>
      </c>
      <c r="S805" t="str">
        <f t="shared" si="50"/>
        <v>theater</v>
      </c>
      <c r="T805" t="str">
        <f t="shared" si="51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v>43102.25</v>
      </c>
      <c r="O806" s="6">
        <v>43122.25</v>
      </c>
      <c r="P806" t="b">
        <v>0</v>
      </c>
      <c r="Q806" t="b">
        <v>0</v>
      </c>
      <c r="R806" t="s">
        <v>23</v>
      </c>
      <c r="S806" t="str">
        <f t="shared" si="50"/>
        <v>music</v>
      </c>
      <c r="T806" t="str">
        <f t="shared" si="51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v>41958.25</v>
      </c>
      <c r="O807" s="6">
        <v>42009.25</v>
      </c>
      <c r="P807" t="b">
        <v>0</v>
      </c>
      <c r="Q807" t="b">
        <v>0</v>
      </c>
      <c r="R807" t="s">
        <v>42</v>
      </c>
      <c r="S807" t="str">
        <f t="shared" si="50"/>
        <v>film &amp; video</v>
      </c>
      <c r="T807" t="str">
        <f t="shared" si="51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v>40973.25</v>
      </c>
      <c r="O808" s="6">
        <v>40997.208333333336</v>
      </c>
      <c r="P808" t="b">
        <v>0</v>
      </c>
      <c r="Q808" t="b">
        <v>1</v>
      </c>
      <c r="R808" t="s">
        <v>53</v>
      </c>
      <c r="S808" t="str">
        <f t="shared" si="50"/>
        <v>film &amp; video</v>
      </c>
      <c r="T808" t="str">
        <f t="shared" si="51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v>43753.208333333328</v>
      </c>
      <c r="O809" s="6">
        <v>43797.25</v>
      </c>
      <c r="P809" t="b">
        <v>0</v>
      </c>
      <c r="Q809" t="b">
        <v>1</v>
      </c>
      <c r="R809" t="s">
        <v>33</v>
      </c>
      <c r="S809" t="str">
        <f t="shared" si="50"/>
        <v>theater</v>
      </c>
      <c r="T809" t="str">
        <f t="shared" si="51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v>42507.208333333328</v>
      </c>
      <c r="O810" s="6">
        <v>42524.208333333328</v>
      </c>
      <c r="P810" t="b">
        <v>0</v>
      </c>
      <c r="Q810" t="b">
        <v>0</v>
      </c>
      <c r="R810" t="s">
        <v>17</v>
      </c>
      <c r="S810" t="str">
        <f t="shared" si="50"/>
        <v>food</v>
      </c>
      <c r="T810" t="str">
        <f t="shared" si="51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v>41135.208333333336</v>
      </c>
      <c r="O811" s="6">
        <v>41136.208333333336</v>
      </c>
      <c r="P811" t="b">
        <v>0</v>
      </c>
      <c r="Q811" t="b">
        <v>0</v>
      </c>
      <c r="R811" t="s">
        <v>42</v>
      </c>
      <c r="S811" t="str">
        <f t="shared" si="50"/>
        <v>film &amp; video</v>
      </c>
      <c r="T811" t="str">
        <f t="shared" si="51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v>43067.25</v>
      </c>
      <c r="O812" s="6">
        <v>43077.25</v>
      </c>
      <c r="P812" t="b">
        <v>0</v>
      </c>
      <c r="Q812" t="b">
        <v>1</v>
      </c>
      <c r="R812" t="s">
        <v>33</v>
      </c>
      <c r="S812" t="str">
        <f t="shared" si="50"/>
        <v>theater</v>
      </c>
      <c r="T812" t="str">
        <f t="shared" si="51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v>42378.25</v>
      </c>
      <c r="O813" s="6">
        <v>42380.25</v>
      </c>
      <c r="P813" t="b">
        <v>0</v>
      </c>
      <c r="Q813" t="b">
        <v>1</v>
      </c>
      <c r="R813" t="s">
        <v>89</v>
      </c>
      <c r="S813" t="str">
        <f t="shared" si="50"/>
        <v>games</v>
      </c>
      <c r="T813" t="str">
        <f t="shared" si="51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v>43206.208333333328</v>
      </c>
      <c r="O814" s="6">
        <v>43211.208333333328</v>
      </c>
      <c r="P814" t="b">
        <v>0</v>
      </c>
      <c r="Q814" t="b">
        <v>0</v>
      </c>
      <c r="R814" t="s">
        <v>68</v>
      </c>
      <c r="S814" t="str">
        <f t="shared" si="50"/>
        <v>publishing</v>
      </c>
      <c r="T814" t="str">
        <f t="shared" si="51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v>41148.208333333336</v>
      </c>
      <c r="O815" s="6">
        <v>41158.208333333336</v>
      </c>
      <c r="P815" t="b">
        <v>0</v>
      </c>
      <c r="Q815" t="b">
        <v>0</v>
      </c>
      <c r="R815" t="s">
        <v>89</v>
      </c>
      <c r="S815" t="str">
        <f t="shared" si="50"/>
        <v>games</v>
      </c>
      <c r="T815" t="str">
        <f t="shared" si="51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v>42517.208333333328</v>
      </c>
      <c r="O816" s="6">
        <v>42519.208333333328</v>
      </c>
      <c r="P816" t="b">
        <v>0</v>
      </c>
      <c r="Q816" t="b">
        <v>1</v>
      </c>
      <c r="R816" t="s">
        <v>23</v>
      </c>
      <c r="S816" t="str">
        <f t="shared" si="50"/>
        <v>music</v>
      </c>
      <c r="T816" t="str">
        <f t="shared" si="51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v>43068.25</v>
      </c>
      <c r="O817" s="6">
        <v>43094.25</v>
      </c>
      <c r="P817" t="b">
        <v>0</v>
      </c>
      <c r="Q817" t="b">
        <v>0</v>
      </c>
      <c r="R817" t="s">
        <v>23</v>
      </c>
      <c r="S817" t="str">
        <f t="shared" si="50"/>
        <v>music</v>
      </c>
      <c r="T817" t="str">
        <f t="shared" si="51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v>41680.25</v>
      </c>
      <c r="O818" s="6">
        <v>41682.25</v>
      </c>
      <c r="P818" t="b">
        <v>1</v>
      </c>
      <c r="Q818" t="b">
        <v>1</v>
      </c>
      <c r="R818" t="s">
        <v>33</v>
      </c>
      <c r="S818" t="str">
        <f t="shared" si="50"/>
        <v>theater</v>
      </c>
      <c r="T818" t="str">
        <f t="shared" si="51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v>43589.208333333328</v>
      </c>
      <c r="O819" s="6">
        <v>43617.208333333328</v>
      </c>
      <c r="P819" t="b">
        <v>0</v>
      </c>
      <c r="Q819" t="b">
        <v>1</v>
      </c>
      <c r="R819" t="s">
        <v>68</v>
      </c>
      <c r="S819" t="str">
        <f t="shared" si="50"/>
        <v>publishing</v>
      </c>
      <c r="T819" t="str">
        <f t="shared" si="51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v>43486.25</v>
      </c>
      <c r="O820" s="6">
        <v>43499.25</v>
      </c>
      <c r="P820" t="b">
        <v>0</v>
      </c>
      <c r="Q820" t="b">
        <v>1</v>
      </c>
      <c r="R820" t="s">
        <v>33</v>
      </c>
      <c r="S820" t="str">
        <f t="shared" si="50"/>
        <v>theater</v>
      </c>
      <c r="T820" t="str">
        <f t="shared" si="51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v>41237.25</v>
      </c>
      <c r="O821" s="6">
        <v>41252.25</v>
      </c>
      <c r="P821" t="b">
        <v>1</v>
      </c>
      <c r="Q821" t="b">
        <v>0</v>
      </c>
      <c r="R821" t="s">
        <v>89</v>
      </c>
      <c r="S821" t="str">
        <f t="shared" si="50"/>
        <v>games</v>
      </c>
      <c r="T821" t="str">
        <f t="shared" si="51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v>43310.208333333328</v>
      </c>
      <c r="O822" s="6">
        <v>43323.208333333328</v>
      </c>
      <c r="P822" t="b">
        <v>0</v>
      </c>
      <c r="Q822" t="b">
        <v>1</v>
      </c>
      <c r="R822" t="s">
        <v>23</v>
      </c>
      <c r="S822" t="str">
        <f t="shared" si="50"/>
        <v>music</v>
      </c>
      <c r="T822" t="str">
        <f t="shared" si="51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v>42794.25</v>
      </c>
      <c r="O823" s="6">
        <v>42807.208333333328</v>
      </c>
      <c r="P823" t="b">
        <v>0</v>
      </c>
      <c r="Q823" t="b">
        <v>0</v>
      </c>
      <c r="R823" t="s">
        <v>42</v>
      </c>
      <c r="S823" t="str">
        <f t="shared" si="50"/>
        <v>film &amp; video</v>
      </c>
      <c r="T823" t="str">
        <f t="shared" si="51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v>41698.25</v>
      </c>
      <c r="O824" s="6">
        <v>41715.208333333336</v>
      </c>
      <c r="P824" t="b">
        <v>0</v>
      </c>
      <c r="Q824" t="b">
        <v>0</v>
      </c>
      <c r="R824" t="s">
        <v>23</v>
      </c>
      <c r="S824" t="str">
        <f t="shared" si="50"/>
        <v>music</v>
      </c>
      <c r="T824" t="str">
        <f t="shared" si="51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v>41892.208333333336</v>
      </c>
      <c r="O825" s="6">
        <v>41917.208333333336</v>
      </c>
      <c r="P825" t="b">
        <v>1</v>
      </c>
      <c r="Q825" t="b">
        <v>1</v>
      </c>
      <c r="R825" t="s">
        <v>23</v>
      </c>
      <c r="S825" t="str">
        <f t="shared" si="50"/>
        <v>music</v>
      </c>
      <c r="T825" t="str">
        <f t="shared" si="51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v>40348.208333333336</v>
      </c>
      <c r="O826" s="6">
        <v>40380.208333333336</v>
      </c>
      <c r="P826" t="b">
        <v>0</v>
      </c>
      <c r="Q826" t="b">
        <v>1</v>
      </c>
      <c r="R826" t="s">
        <v>68</v>
      </c>
      <c r="S826" t="str">
        <f t="shared" si="50"/>
        <v>publishing</v>
      </c>
      <c r="T826" t="str">
        <f t="shared" si="51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v>42941.208333333328</v>
      </c>
      <c r="O827" s="6">
        <v>42953.208333333328</v>
      </c>
      <c r="P827" t="b">
        <v>0</v>
      </c>
      <c r="Q827" t="b">
        <v>0</v>
      </c>
      <c r="R827" t="s">
        <v>100</v>
      </c>
      <c r="S827" t="str">
        <f t="shared" si="50"/>
        <v>film &amp; video</v>
      </c>
      <c r="T827" t="str">
        <f t="shared" si="51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v>40525.25</v>
      </c>
      <c r="O828" s="6">
        <v>40553.25</v>
      </c>
      <c r="P828" t="b">
        <v>0</v>
      </c>
      <c r="Q828" t="b">
        <v>1</v>
      </c>
      <c r="R828" t="s">
        <v>33</v>
      </c>
      <c r="S828" t="str">
        <f t="shared" si="50"/>
        <v>theater</v>
      </c>
      <c r="T828" t="str">
        <f t="shared" si="51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v>40666.208333333336</v>
      </c>
      <c r="O829" s="6">
        <v>40678.208333333336</v>
      </c>
      <c r="P829" t="b">
        <v>0</v>
      </c>
      <c r="Q829" t="b">
        <v>1</v>
      </c>
      <c r="R829" t="s">
        <v>53</v>
      </c>
      <c r="S829" t="str">
        <f t="shared" si="50"/>
        <v>film &amp; video</v>
      </c>
      <c r="T829" t="str">
        <f t="shared" si="51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v>43340.208333333328</v>
      </c>
      <c r="O830" s="6">
        <v>43365.208333333328</v>
      </c>
      <c r="P830" t="b">
        <v>0</v>
      </c>
      <c r="Q830" t="b">
        <v>0</v>
      </c>
      <c r="R830" t="s">
        <v>33</v>
      </c>
      <c r="S830" t="str">
        <f t="shared" si="50"/>
        <v>theater</v>
      </c>
      <c r="T830" t="str">
        <f t="shared" si="51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v>42164.208333333328</v>
      </c>
      <c r="O831" s="6">
        <v>42179.208333333328</v>
      </c>
      <c r="P831" t="b">
        <v>0</v>
      </c>
      <c r="Q831" t="b">
        <v>0</v>
      </c>
      <c r="R831" t="s">
        <v>33</v>
      </c>
      <c r="S831" t="str">
        <f t="shared" si="50"/>
        <v>theater</v>
      </c>
      <c r="T831" t="str">
        <f t="shared" si="51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v>43103.25</v>
      </c>
      <c r="O832" s="6">
        <v>43162.25</v>
      </c>
      <c r="P832" t="b">
        <v>0</v>
      </c>
      <c r="Q832" t="b">
        <v>0</v>
      </c>
      <c r="R832" t="s">
        <v>33</v>
      </c>
      <c r="S832" t="str">
        <f t="shared" si="50"/>
        <v>theater</v>
      </c>
      <c r="T832" t="str">
        <f t="shared" si="51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v>40994.208333333336</v>
      </c>
      <c r="O833" s="6">
        <v>41028.208333333336</v>
      </c>
      <c r="P833" t="b">
        <v>0</v>
      </c>
      <c r="Q833" t="b">
        <v>0</v>
      </c>
      <c r="R833" t="s">
        <v>122</v>
      </c>
      <c r="S833" t="str">
        <f t="shared" si="50"/>
        <v>photography</v>
      </c>
      <c r="T833" t="str">
        <f t="shared" si="51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v>42299.208333333328</v>
      </c>
      <c r="O834" s="6">
        <v>42333.25</v>
      </c>
      <c r="P834" t="b">
        <v>1</v>
      </c>
      <c r="Q834" t="b">
        <v>0</v>
      </c>
      <c r="R834" t="s">
        <v>206</v>
      </c>
      <c r="S834" t="str">
        <f t="shared" si="50"/>
        <v>publishing</v>
      </c>
      <c r="T834" t="str">
        <f t="shared" si="51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ROUND((E835/D835)*100,0)</f>
        <v>158</v>
      </c>
      <c r="G835" t="s">
        <v>20</v>
      </c>
      <c r="H835">
        <v>165</v>
      </c>
      <c r="I835">
        <f t="shared" ref="I835:I898" si="53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v>40588.25</v>
      </c>
      <c r="O835" s="6">
        <v>40599.25</v>
      </c>
      <c r="P835" t="b">
        <v>0</v>
      </c>
      <c r="Q835" t="b">
        <v>0</v>
      </c>
      <c r="R835" t="s">
        <v>206</v>
      </c>
      <c r="S835" t="str">
        <f t="shared" ref="S835:S898" si="54">LEFT(R835,SEARCH("/",R835)-1)</f>
        <v>publishing</v>
      </c>
      <c r="T835" t="str">
        <f t="shared" ref="T835:T898" si="55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v>41448.208333333336</v>
      </c>
      <c r="O836" s="6">
        <v>41454.208333333336</v>
      </c>
      <c r="P836" t="b">
        <v>0</v>
      </c>
      <c r="Q836" t="b">
        <v>0</v>
      </c>
      <c r="R836" t="s">
        <v>33</v>
      </c>
      <c r="S836" t="str">
        <f t="shared" si="54"/>
        <v>theater</v>
      </c>
      <c r="T836" t="str">
        <f t="shared" si="55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v>42063.25</v>
      </c>
      <c r="O837" s="6">
        <v>42069.25</v>
      </c>
      <c r="P837" t="b">
        <v>0</v>
      </c>
      <c r="Q837" t="b">
        <v>0</v>
      </c>
      <c r="R837" t="s">
        <v>28</v>
      </c>
      <c r="S837" t="str">
        <f t="shared" si="54"/>
        <v>technology</v>
      </c>
      <c r="T837" t="str">
        <f t="shared" si="55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v>40214.25</v>
      </c>
      <c r="O838" s="6">
        <v>40225.25</v>
      </c>
      <c r="P838" t="b">
        <v>0</v>
      </c>
      <c r="Q838" t="b">
        <v>0</v>
      </c>
      <c r="R838" t="s">
        <v>60</v>
      </c>
      <c r="S838" t="str">
        <f t="shared" si="54"/>
        <v>music</v>
      </c>
      <c r="T838" t="str">
        <f t="shared" si="55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v>40629.208333333336</v>
      </c>
      <c r="O839" s="6">
        <v>40683.208333333336</v>
      </c>
      <c r="P839" t="b">
        <v>0</v>
      </c>
      <c r="Q839" t="b">
        <v>0</v>
      </c>
      <c r="R839" t="s">
        <v>159</v>
      </c>
      <c r="S839" t="str">
        <f t="shared" si="54"/>
        <v>music</v>
      </c>
      <c r="T839" t="str">
        <f t="shared" si="55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v>43370.208333333328</v>
      </c>
      <c r="O840" s="6">
        <v>43379.208333333328</v>
      </c>
      <c r="P840" t="b">
        <v>0</v>
      </c>
      <c r="Q840" t="b">
        <v>0</v>
      </c>
      <c r="R840" t="s">
        <v>33</v>
      </c>
      <c r="S840" t="str">
        <f t="shared" si="54"/>
        <v>theater</v>
      </c>
      <c r="T840" t="str">
        <f t="shared" si="55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v>41715.208333333336</v>
      </c>
      <c r="O841" s="6">
        <v>41760.208333333336</v>
      </c>
      <c r="P841" t="b">
        <v>0</v>
      </c>
      <c r="Q841" t="b">
        <v>1</v>
      </c>
      <c r="R841" t="s">
        <v>42</v>
      </c>
      <c r="S841" t="str">
        <f t="shared" si="54"/>
        <v>film &amp; video</v>
      </c>
      <c r="T841" t="str">
        <f t="shared" si="55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v>41836.208333333336</v>
      </c>
      <c r="O842" s="6">
        <v>41838.208333333336</v>
      </c>
      <c r="P842" t="b">
        <v>0</v>
      </c>
      <c r="Q842" t="b">
        <v>1</v>
      </c>
      <c r="R842" t="s">
        <v>33</v>
      </c>
      <c r="S842" t="str">
        <f t="shared" si="54"/>
        <v>theater</v>
      </c>
      <c r="T842" t="str">
        <f t="shared" si="55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v>42419.25</v>
      </c>
      <c r="O843" s="6">
        <v>42435.25</v>
      </c>
      <c r="P843" t="b">
        <v>0</v>
      </c>
      <c r="Q843" t="b">
        <v>0</v>
      </c>
      <c r="R843" t="s">
        <v>28</v>
      </c>
      <c r="S843" t="str">
        <f t="shared" si="54"/>
        <v>technology</v>
      </c>
      <c r="T843" t="str">
        <f t="shared" si="55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v>43266.208333333328</v>
      </c>
      <c r="O844" s="6">
        <v>43269.208333333328</v>
      </c>
      <c r="P844" t="b">
        <v>0</v>
      </c>
      <c r="Q844" t="b">
        <v>0</v>
      </c>
      <c r="R844" t="s">
        <v>65</v>
      </c>
      <c r="S844" t="str">
        <f t="shared" si="54"/>
        <v>technology</v>
      </c>
      <c r="T844" t="str">
        <f t="shared" si="55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v>43338.208333333328</v>
      </c>
      <c r="O845" s="6">
        <v>43344.208333333328</v>
      </c>
      <c r="P845" t="b">
        <v>0</v>
      </c>
      <c r="Q845" t="b">
        <v>0</v>
      </c>
      <c r="R845" t="s">
        <v>122</v>
      </c>
      <c r="S845" t="str">
        <f t="shared" si="54"/>
        <v>photography</v>
      </c>
      <c r="T845" t="str">
        <f t="shared" si="55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v>40930.25</v>
      </c>
      <c r="O846" s="6">
        <v>40933.25</v>
      </c>
      <c r="P846" t="b">
        <v>0</v>
      </c>
      <c r="Q846" t="b">
        <v>0</v>
      </c>
      <c r="R846" t="s">
        <v>42</v>
      </c>
      <c r="S846" t="str">
        <f t="shared" si="54"/>
        <v>film &amp; video</v>
      </c>
      <c r="T846" t="str">
        <f t="shared" si="55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v>43235.208333333328</v>
      </c>
      <c r="O847" s="6">
        <v>43272.208333333328</v>
      </c>
      <c r="P847" t="b">
        <v>0</v>
      </c>
      <c r="Q847" t="b">
        <v>0</v>
      </c>
      <c r="R847" t="s">
        <v>28</v>
      </c>
      <c r="S847" t="str">
        <f t="shared" si="54"/>
        <v>technology</v>
      </c>
      <c r="T847" t="str">
        <f t="shared" si="55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v>43302.208333333328</v>
      </c>
      <c r="O848" s="6">
        <v>43338.208333333328</v>
      </c>
      <c r="P848" t="b">
        <v>1</v>
      </c>
      <c r="Q848" t="b">
        <v>1</v>
      </c>
      <c r="R848" t="s">
        <v>28</v>
      </c>
      <c r="S848" t="str">
        <f t="shared" si="54"/>
        <v>technology</v>
      </c>
      <c r="T848" t="str">
        <f t="shared" si="55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v>43107.25</v>
      </c>
      <c r="O849" s="6">
        <v>43110.25</v>
      </c>
      <c r="P849" t="b">
        <v>0</v>
      </c>
      <c r="Q849" t="b">
        <v>0</v>
      </c>
      <c r="R849" t="s">
        <v>17</v>
      </c>
      <c r="S849" t="str">
        <f t="shared" si="54"/>
        <v>food</v>
      </c>
      <c r="T849" t="str">
        <f t="shared" si="55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v>40341.208333333336</v>
      </c>
      <c r="O850" s="6">
        <v>40350.208333333336</v>
      </c>
      <c r="P850" t="b">
        <v>0</v>
      </c>
      <c r="Q850" t="b">
        <v>0</v>
      </c>
      <c r="R850" t="s">
        <v>53</v>
      </c>
      <c r="S850" t="str">
        <f t="shared" si="54"/>
        <v>film &amp; video</v>
      </c>
      <c r="T850" t="str">
        <f t="shared" si="55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v>40948.25</v>
      </c>
      <c r="O851" s="6">
        <v>40951.25</v>
      </c>
      <c r="P851" t="b">
        <v>0</v>
      </c>
      <c r="Q851" t="b">
        <v>1</v>
      </c>
      <c r="R851" t="s">
        <v>60</v>
      </c>
      <c r="S851" t="str">
        <f t="shared" si="54"/>
        <v>music</v>
      </c>
      <c r="T851" t="str">
        <f t="shared" si="55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v>40866.25</v>
      </c>
      <c r="O852" s="6">
        <v>40881.25</v>
      </c>
      <c r="P852" t="b">
        <v>1</v>
      </c>
      <c r="Q852" t="b">
        <v>0</v>
      </c>
      <c r="R852" t="s">
        <v>23</v>
      </c>
      <c r="S852" t="str">
        <f t="shared" si="54"/>
        <v>music</v>
      </c>
      <c r="T852" t="str">
        <f t="shared" si="55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v>41031.208333333336</v>
      </c>
      <c r="O853" s="6">
        <v>41064.208333333336</v>
      </c>
      <c r="P853" t="b">
        <v>0</v>
      </c>
      <c r="Q853" t="b">
        <v>0</v>
      </c>
      <c r="R853" t="s">
        <v>50</v>
      </c>
      <c r="S853" t="str">
        <f t="shared" si="54"/>
        <v>music</v>
      </c>
      <c r="T853" t="str">
        <f t="shared" si="55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v>40740.208333333336</v>
      </c>
      <c r="O854" s="6">
        <v>40750.208333333336</v>
      </c>
      <c r="P854" t="b">
        <v>0</v>
      </c>
      <c r="Q854" t="b">
        <v>1</v>
      </c>
      <c r="R854" t="s">
        <v>89</v>
      </c>
      <c r="S854" t="str">
        <f t="shared" si="54"/>
        <v>games</v>
      </c>
      <c r="T854" t="str">
        <f t="shared" si="55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v>40714.208333333336</v>
      </c>
      <c r="O855" s="6">
        <v>40719.208333333336</v>
      </c>
      <c r="P855" t="b">
        <v>0</v>
      </c>
      <c r="Q855" t="b">
        <v>1</v>
      </c>
      <c r="R855" t="s">
        <v>60</v>
      </c>
      <c r="S855" t="str">
        <f t="shared" si="54"/>
        <v>music</v>
      </c>
      <c r="T855" t="str">
        <f t="shared" si="55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v>43787.25</v>
      </c>
      <c r="O856" s="6">
        <v>43814.25</v>
      </c>
      <c r="P856" t="b">
        <v>0</v>
      </c>
      <c r="Q856" t="b">
        <v>0</v>
      </c>
      <c r="R856" t="s">
        <v>119</v>
      </c>
      <c r="S856" t="str">
        <f t="shared" si="54"/>
        <v>publishing</v>
      </c>
      <c r="T856" t="str">
        <f t="shared" si="55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v>40712.208333333336</v>
      </c>
      <c r="O857" s="6">
        <v>40743.208333333336</v>
      </c>
      <c r="P857" t="b">
        <v>0</v>
      </c>
      <c r="Q857" t="b">
        <v>0</v>
      </c>
      <c r="R857" t="s">
        <v>33</v>
      </c>
      <c r="S857" t="str">
        <f t="shared" si="54"/>
        <v>theater</v>
      </c>
      <c r="T857" t="str">
        <f t="shared" si="55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v>41023.208333333336</v>
      </c>
      <c r="O858" s="6">
        <v>41040.208333333336</v>
      </c>
      <c r="P858" t="b">
        <v>0</v>
      </c>
      <c r="Q858" t="b">
        <v>0</v>
      </c>
      <c r="R858" t="s">
        <v>17</v>
      </c>
      <c r="S858" t="str">
        <f t="shared" si="54"/>
        <v>food</v>
      </c>
      <c r="T858" t="str">
        <f t="shared" si="55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v>40944.25</v>
      </c>
      <c r="O859" s="6">
        <v>40967.25</v>
      </c>
      <c r="P859" t="b">
        <v>1</v>
      </c>
      <c r="Q859" t="b">
        <v>0</v>
      </c>
      <c r="R859" t="s">
        <v>100</v>
      </c>
      <c r="S859" t="str">
        <f t="shared" si="54"/>
        <v>film &amp; video</v>
      </c>
      <c r="T859" t="str">
        <f t="shared" si="55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v>43211.208333333328</v>
      </c>
      <c r="O860" s="6">
        <v>43218.208333333328</v>
      </c>
      <c r="P860" t="b">
        <v>1</v>
      </c>
      <c r="Q860" t="b">
        <v>0</v>
      </c>
      <c r="R860" t="s">
        <v>17</v>
      </c>
      <c r="S860" t="str">
        <f t="shared" si="54"/>
        <v>food</v>
      </c>
      <c r="T860" t="str">
        <f t="shared" si="55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v>41334.25</v>
      </c>
      <c r="O861" s="6">
        <v>41352.208333333336</v>
      </c>
      <c r="P861" t="b">
        <v>0</v>
      </c>
      <c r="Q861" t="b">
        <v>1</v>
      </c>
      <c r="R861" t="s">
        <v>33</v>
      </c>
      <c r="S861" t="str">
        <f t="shared" si="54"/>
        <v>theater</v>
      </c>
      <c r="T861" t="str">
        <f t="shared" si="55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v>43515.25</v>
      </c>
      <c r="O862" s="6">
        <v>43525.25</v>
      </c>
      <c r="P862" t="b">
        <v>0</v>
      </c>
      <c r="Q862" t="b">
        <v>1</v>
      </c>
      <c r="R862" t="s">
        <v>65</v>
      </c>
      <c r="S862" t="str">
        <f t="shared" si="54"/>
        <v>technology</v>
      </c>
      <c r="T862" t="str">
        <f t="shared" si="55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v>40258.208333333336</v>
      </c>
      <c r="O863" s="6">
        <v>40266.208333333336</v>
      </c>
      <c r="P863" t="b">
        <v>0</v>
      </c>
      <c r="Q863" t="b">
        <v>0</v>
      </c>
      <c r="R863" t="s">
        <v>33</v>
      </c>
      <c r="S863" t="str">
        <f t="shared" si="54"/>
        <v>theater</v>
      </c>
      <c r="T863" t="str">
        <f t="shared" si="55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v>40756.208333333336</v>
      </c>
      <c r="O864" s="6">
        <v>40760.208333333336</v>
      </c>
      <c r="P864" t="b">
        <v>0</v>
      </c>
      <c r="Q864" t="b">
        <v>0</v>
      </c>
      <c r="R864" t="s">
        <v>33</v>
      </c>
      <c r="S864" t="str">
        <f t="shared" si="54"/>
        <v>theater</v>
      </c>
      <c r="T864" t="str">
        <f t="shared" si="55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v>42172.208333333328</v>
      </c>
      <c r="O865" s="6">
        <v>42195.208333333328</v>
      </c>
      <c r="P865" t="b">
        <v>0</v>
      </c>
      <c r="Q865" t="b">
        <v>1</v>
      </c>
      <c r="R865" t="s">
        <v>269</v>
      </c>
      <c r="S865" t="str">
        <f t="shared" si="54"/>
        <v>film &amp; video</v>
      </c>
      <c r="T865" t="str">
        <f t="shared" si="55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v>42601.208333333328</v>
      </c>
      <c r="O866" s="6">
        <v>42606.208333333328</v>
      </c>
      <c r="P866" t="b">
        <v>0</v>
      </c>
      <c r="Q866" t="b">
        <v>0</v>
      </c>
      <c r="R866" t="s">
        <v>100</v>
      </c>
      <c r="S866" t="str">
        <f t="shared" si="54"/>
        <v>film &amp; video</v>
      </c>
      <c r="T866" t="str">
        <f t="shared" si="55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v>41897.208333333336</v>
      </c>
      <c r="O867" s="6">
        <v>41906.208333333336</v>
      </c>
      <c r="P867" t="b">
        <v>0</v>
      </c>
      <c r="Q867" t="b">
        <v>0</v>
      </c>
      <c r="R867" t="s">
        <v>33</v>
      </c>
      <c r="S867" t="str">
        <f t="shared" si="54"/>
        <v>theater</v>
      </c>
      <c r="T867" t="str">
        <f t="shared" si="55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v>40671.208333333336</v>
      </c>
      <c r="O868" s="6">
        <v>40672.208333333336</v>
      </c>
      <c r="P868" t="b">
        <v>0</v>
      </c>
      <c r="Q868" t="b">
        <v>0</v>
      </c>
      <c r="R868" t="s">
        <v>122</v>
      </c>
      <c r="S868" t="str">
        <f t="shared" si="54"/>
        <v>photography</v>
      </c>
      <c r="T868" t="str">
        <f t="shared" si="55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v>43382.208333333328</v>
      </c>
      <c r="O869" s="6">
        <v>43388.208333333328</v>
      </c>
      <c r="P869" t="b">
        <v>0</v>
      </c>
      <c r="Q869" t="b">
        <v>0</v>
      </c>
      <c r="R869" t="s">
        <v>17</v>
      </c>
      <c r="S869" t="str">
        <f t="shared" si="54"/>
        <v>food</v>
      </c>
      <c r="T869" t="str">
        <f t="shared" si="55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v>41559.208333333336</v>
      </c>
      <c r="O870" s="6">
        <v>41570.208333333336</v>
      </c>
      <c r="P870" t="b">
        <v>0</v>
      </c>
      <c r="Q870" t="b">
        <v>0</v>
      </c>
      <c r="R870" t="s">
        <v>33</v>
      </c>
      <c r="S870" t="str">
        <f t="shared" si="54"/>
        <v>theater</v>
      </c>
      <c r="T870" t="str">
        <f t="shared" si="55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v>40350.208333333336</v>
      </c>
      <c r="O871" s="6">
        <v>40364.208333333336</v>
      </c>
      <c r="P871" t="b">
        <v>0</v>
      </c>
      <c r="Q871" t="b">
        <v>0</v>
      </c>
      <c r="R871" t="s">
        <v>53</v>
      </c>
      <c r="S871" t="str">
        <f t="shared" si="54"/>
        <v>film &amp; video</v>
      </c>
      <c r="T871" t="str">
        <f t="shared" si="55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v>42240.208333333328</v>
      </c>
      <c r="O872" s="6">
        <v>42265.208333333328</v>
      </c>
      <c r="P872" t="b">
        <v>0</v>
      </c>
      <c r="Q872" t="b">
        <v>0</v>
      </c>
      <c r="R872" t="s">
        <v>33</v>
      </c>
      <c r="S872" t="str">
        <f t="shared" si="54"/>
        <v>theater</v>
      </c>
      <c r="T872" t="str">
        <f t="shared" si="55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v>43040.208333333328</v>
      </c>
      <c r="O873" s="6">
        <v>43058.25</v>
      </c>
      <c r="P873" t="b">
        <v>0</v>
      </c>
      <c r="Q873" t="b">
        <v>1</v>
      </c>
      <c r="R873" t="s">
        <v>33</v>
      </c>
      <c r="S873" t="str">
        <f t="shared" si="54"/>
        <v>theater</v>
      </c>
      <c r="T873" t="str">
        <f t="shared" si="55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v>43346.208333333328</v>
      </c>
      <c r="O874" s="6">
        <v>43351.208333333328</v>
      </c>
      <c r="P874" t="b">
        <v>0</v>
      </c>
      <c r="Q874" t="b">
        <v>0</v>
      </c>
      <c r="R874" t="s">
        <v>474</v>
      </c>
      <c r="S874" t="str">
        <f t="shared" si="54"/>
        <v>film &amp; video</v>
      </c>
      <c r="T874" t="str">
        <f t="shared" si="55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v>41647.25</v>
      </c>
      <c r="O875" s="6">
        <v>41652.25</v>
      </c>
      <c r="P875" t="b">
        <v>0</v>
      </c>
      <c r="Q875" t="b">
        <v>0</v>
      </c>
      <c r="R875" t="s">
        <v>122</v>
      </c>
      <c r="S875" t="str">
        <f t="shared" si="54"/>
        <v>photography</v>
      </c>
      <c r="T875" t="str">
        <f t="shared" si="55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v>40291.208333333336</v>
      </c>
      <c r="O876" s="6">
        <v>40329.208333333336</v>
      </c>
      <c r="P876" t="b">
        <v>0</v>
      </c>
      <c r="Q876" t="b">
        <v>1</v>
      </c>
      <c r="R876" t="s">
        <v>122</v>
      </c>
      <c r="S876" t="str">
        <f t="shared" si="54"/>
        <v>photography</v>
      </c>
      <c r="T876" t="str">
        <f t="shared" si="55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v>40556.25</v>
      </c>
      <c r="O877" s="6">
        <v>40557.25</v>
      </c>
      <c r="P877" t="b">
        <v>0</v>
      </c>
      <c r="Q877" t="b">
        <v>0</v>
      </c>
      <c r="R877" t="s">
        <v>23</v>
      </c>
      <c r="S877" t="str">
        <f t="shared" si="54"/>
        <v>music</v>
      </c>
      <c r="T877" t="str">
        <f t="shared" si="55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v>43624.208333333328</v>
      </c>
      <c r="O878" s="6">
        <v>43648.208333333328</v>
      </c>
      <c r="P878" t="b">
        <v>0</v>
      </c>
      <c r="Q878" t="b">
        <v>0</v>
      </c>
      <c r="R878" t="s">
        <v>122</v>
      </c>
      <c r="S878" t="str">
        <f t="shared" si="54"/>
        <v>photography</v>
      </c>
      <c r="T878" t="str">
        <f t="shared" si="55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v>42577.208333333328</v>
      </c>
      <c r="O879" s="6">
        <v>42578.208333333328</v>
      </c>
      <c r="P879" t="b">
        <v>0</v>
      </c>
      <c r="Q879" t="b">
        <v>0</v>
      </c>
      <c r="R879" t="s">
        <v>17</v>
      </c>
      <c r="S879" t="str">
        <f t="shared" si="54"/>
        <v>food</v>
      </c>
      <c r="T879" t="str">
        <f t="shared" si="55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v>43845.25</v>
      </c>
      <c r="O880" s="6">
        <v>43869.25</v>
      </c>
      <c r="P880" t="b">
        <v>0</v>
      </c>
      <c r="Q880" t="b">
        <v>0</v>
      </c>
      <c r="R880" t="s">
        <v>148</v>
      </c>
      <c r="S880" t="str">
        <f t="shared" si="54"/>
        <v>music</v>
      </c>
      <c r="T880" t="str">
        <f t="shared" si="55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v>42788.25</v>
      </c>
      <c r="O881" s="6">
        <v>42797.25</v>
      </c>
      <c r="P881" t="b">
        <v>0</v>
      </c>
      <c r="Q881" t="b">
        <v>0</v>
      </c>
      <c r="R881" t="s">
        <v>68</v>
      </c>
      <c r="S881" t="str">
        <f t="shared" si="54"/>
        <v>publishing</v>
      </c>
      <c r="T881" t="str">
        <f t="shared" si="55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v>43667.208333333328</v>
      </c>
      <c r="O882" s="6">
        <v>43669.208333333328</v>
      </c>
      <c r="P882" t="b">
        <v>0</v>
      </c>
      <c r="Q882" t="b">
        <v>0</v>
      </c>
      <c r="R882" t="s">
        <v>50</v>
      </c>
      <c r="S882" t="str">
        <f t="shared" si="54"/>
        <v>music</v>
      </c>
      <c r="T882" t="str">
        <f t="shared" si="55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v>42194.208333333328</v>
      </c>
      <c r="O883" s="6">
        <v>42223.208333333328</v>
      </c>
      <c r="P883" t="b">
        <v>0</v>
      </c>
      <c r="Q883" t="b">
        <v>1</v>
      </c>
      <c r="R883" t="s">
        <v>33</v>
      </c>
      <c r="S883" t="str">
        <f t="shared" si="54"/>
        <v>theater</v>
      </c>
      <c r="T883" t="str">
        <f t="shared" si="55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v>42025.25</v>
      </c>
      <c r="O884" s="6">
        <v>42029.25</v>
      </c>
      <c r="P884" t="b">
        <v>0</v>
      </c>
      <c r="Q884" t="b">
        <v>0</v>
      </c>
      <c r="R884" t="s">
        <v>33</v>
      </c>
      <c r="S884" t="str">
        <f t="shared" si="54"/>
        <v>theater</v>
      </c>
      <c r="T884" t="str">
        <f t="shared" si="55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v>40323.208333333336</v>
      </c>
      <c r="O885" s="6">
        <v>40359.208333333336</v>
      </c>
      <c r="P885" t="b">
        <v>0</v>
      </c>
      <c r="Q885" t="b">
        <v>0</v>
      </c>
      <c r="R885" t="s">
        <v>100</v>
      </c>
      <c r="S885" t="str">
        <f t="shared" si="54"/>
        <v>film &amp; video</v>
      </c>
      <c r="T885" t="str">
        <f t="shared" si="55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v>41763.208333333336</v>
      </c>
      <c r="O886" s="6">
        <v>41765.208333333336</v>
      </c>
      <c r="P886" t="b">
        <v>0</v>
      </c>
      <c r="Q886" t="b">
        <v>1</v>
      </c>
      <c r="R886" t="s">
        <v>33</v>
      </c>
      <c r="S886" t="str">
        <f t="shared" si="54"/>
        <v>theater</v>
      </c>
      <c r="T886" t="str">
        <f t="shared" si="55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v>40335.208333333336</v>
      </c>
      <c r="O887" s="6">
        <v>40373.208333333336</v>
      </c>
      <c r="P887" t="b">
        <v>0</v>
      </c>
      <c r="Q887" t="b">
        <v>0</v>
      </c>
      <c r="R887" t="s">
        <v>33</v>
      </c>
      <c r="S887" t="str">
        <f t="shared" si="54"/>
        <v>theater</v>
      </c>
      <c r="T887" t="str">
        <f t="shared" si="55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v>40416.208333333336</v>
      </c>
      <c r="O888" s="6">
        <v>40434.208333333336</v>
      </c>
      <c r="P888" t="b">
        <v>0</v>
      </c>
      <c r="Q888" t="b">
        <v>0</v>
      </c>
      <c r="R888" t="s">
        <v>60</v>
      </c>
      <c r="S888" t="str">
        <f t="shared" si="54"/>
        <v>music</v>
      </c>
      <c r="T888" t="str">
        <f t="shared" si="55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v>42202.208333333328</v>
      </c>
      <c r="O889" s="6">
        <v>42249.208333333328</v>
      </c>
      <c r="P889" t="b">
        <v>0</v>
      </c>
      <c r="Q889" t="b">
        <v>1</v>
      </c>
      <c r="R889" t="s">
        <v>33</v>
      </c>
      <c r="S889" t="str">
        <f t="shared" si="54"/>
        <v>theater</v>
      </c>
      <c r="T889" t="str">
        <f t="shared" si="55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v>42836.208333333328</v>
      </c>
      <c r="O890" s="6">
        <v>42855.208333333328</v>
      </c>
      <c r="P890" t="b">
        <v>0</v>
      </c>
      <c r="Q890" t="b">
        <v>0</v>
      </c>
      <c r="R890" t="s">
        <v>33</v>
      </c>
      <c r="S890" t="str">
        <f t="shared" si="54"/>
        <v>theater</v>
      </c>
      <c r="T890" t="str">
        <f t="shared" si="55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v>41710.208333333336</v>
      </c>
      <c r="O891" s="6">
        <v>41717.208333333336</v>
      </c>
      <c r="P891" t="b">
        <v>0</v>
      </c>
      <c r="Q891" t="b">
        <v>1</v>
      </c>
      <c r="R891" t="s">
        <v>50</v>
      </c>
      <c r="S891" t="str">
        <f t="shared" si="54"/>
        <v>music</v>
      </c>
      <c r="T891" t="str">
        <f t="shared" si="55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v>43640.208333333328</v>
      </c>
      <c r="O892" s="6">
        <v>43641.208333333328</v>
      </c>
      <c r="P892" t="b">
        <v>0</v>
      </c>
      <c r="Q892" t="b">
        <v>0</v>
      </c>
      <c r="R892" t="s">
        <v>60</v>
      </c>
      <c r="S892" t="str">
        <f t="shared" si="54"/>
        <v>music</v>
      </c>
      <c r="T892" t="str">
        <f t="shared" si="55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v>40880.25</v>
      </c>
      <c r="O893" s="6">
        <v>40924.25</v>
      </c>
      <c r="P893" t="b">
        <v>0</v>
      </c>
      <c r="Q893" t="b">
        <v>0</v>
      </c>
      <c r="R893" t="s">
        <v>42</v>
      </c>
      <c r="S893" t="str">
        <f t="shared" si="54"/>
        <v>film &amp; video</v>
      </c>
      <c r="T893" t="str">
        <f t="shared" si="55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v>40319.208333333336</v>
      </c>
      <c r="O894" s="6">
        <v>40360.208333333336</v>
      </c>
      <c r="P894" t="b">
        <v>0</v>
      </c>
      <c r="Q894" t="b">
        <v>0</v>
      </c>
      <c r="R894" t="s">
        <v>206</v>
      </c>
      <c r="S894" t="str">
        <f t="shared" si="54"/>
        <v>publishing</v>
      </c>
      <c r="T894" t="str">
        <f t="shared" si="55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v>42170.208333333328</v>
      </c>
      <c r="O895" s="6">
        <v>42174.208333333328</v>
      </c>
      <c r="P895" t="b">
        <v>0</v>
      </c>
      <c r="Q895" t="b">
        <v>1</v>
      </c>
      <c r="R895" t="s">
        <v>42</v>
      </c>
      <c r="S895" t="str">
        <f t="shared" si="54"/>
        <v>film &amp; video</v>
      </c>
      <c r="T895" t="str">
        <f t="shared" si="55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v>41466.208333333336</v>
      </c>
      <c r="O896" s="6">
        <v>41496.208333333336</v>
      </c>
      <c r="P896" t="b">
        <v>0</v>
      </c>
      <c r="Q896" t="b">
        <v>1</v>
      </c>
      <c r="R896" t="s">
        <v>269</v>
      </c>
      <c r="S896" t="str">
        <f t="shared" si="54"/>
        <v>film &amp; video</v>
      </c>
      <c r="T896" t="str">
        <f t="shared" si="55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v>43134.25</v>
      </c>
      <c r="O897" s="6">
        <v>43143.25</v>
      </c>
      <c r="P897" t="b">
        <v>0</v>
      </c>
      <c r="Q897" t="b">
        <v>0</v>
      </c>
      <c r="R897" t="s">
        <v>33</v>
      </c>
      <c r="S897" t="str">
        <f t="shared" si="54"/>
        <v>theater</v>
      </c>
      <c r="T897" t="str">
        <f t="shared" si="55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v>40738.208333333336</v>
      </c>
      <c r="O898" s="6">
        <v>40741.208333333336</v>
      </c>
      <c r="P898" t="b">
        <v>0</v>
      </c>
      <c r="Q898" t="b">
        <v>1</v>
      </c>
      <c r="R898" t="s">
        <v>17</v>
      </c>
      <c r="S898" t="str">
        <f t="shared" si="54"/>
        <v>food</v>
      </c>
      <c r="T898" t="str">
        <f t="shared" si="55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ROUND((E899/D899)*100,0)</f>
        <v>28</v>
      </c>
      <c r="G899" t="s">
        <v>14</v>
      </c>
      <c r="H899">
        <v>27</v>
      </c>
      <c r="I899">
        <f t="shared" ref="I899:I962" si="57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v>43583.208333333328</v>
      </c>
      <c r="O899" s="6">
        <v>43585.208333333328</v>
      </c>
      <c r="P899" t="b">
        <v>0</v>
      </c>
      <c r="Q899" t="b">
        <v>0</v>
      </c>
      <c r="R899" t="s">
        <v>33</v>
      </c>
      <c r="S899" t="str">
        <f t="shared" ref="S899:S962" si="58">LEFT(R899,SEARCH("/",R899)-1)</f>
        <v>theater</v>
      </c>
      <c r="T899" t="str">
        <f t="shared" ref="T899:T962" si="59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v>43815.25</v>
      </c>
      <c r="O900" s="6">
        <v>43821.25</v>
      </c>
      <c r="P900" t="b">
        <v>0</v>
      </c>
      <c r="Q900" t="b">
        <v>0</v>
      </c>
      <c r="R900" t="s">
        <v>42</v>
      </c>
      <c r="S900" t="str">
        <f t="shared" si="58"/>
        <v>film &amp; video</v>
      </c>
      <c r="T900" t="str">
        <f t="shared" si="5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v>41554.208333333336</v>
      </c>
      <c r="O901" s="6">
        <v>41572.208333333336</v>
      </c>
      <c r="P901" t="b">
        <v>0</v>
      </c>
      <c r="Q901" t="b">
        <v>0</v>
      </c>
      <c r="R901" t="s">
        <v>159</v>
      </c>
      <c r="S901" t="str">
        <f t="shared" si="58"/>
        <v>music</v>
      </c>
      <c r="T901" t="str">
        <f t="shared" si="5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v>41901.208333333336</v>
      </c>
      <c r="O902" s="6">
        <v>41902.208333333336</v>
      </c>
      <c r="P902" t="b">
        <v>0</v>
      </c>
      <c r="Q902" t="b">
        <v>1</v>
      </c>
      <c r="R902" t="s">
        <v>28</v>
      </c>
      <c r="S902" t="str">
        <f t="shared" si="58"/>
        <v>technology</v>
      </c>
      <c r="T902" t="str">
        <f t="shared" si="5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v>43298.208333333328</v>
      </c>
      <c r="O903" s="6">
        <v>43331.208333333328</v>
      </c>
      <c r="P903" t="b">
        <v>0</v>
      </c>
      <c r="Q903" t="b">
        <v>1</v>
      </c>
      <c r="R903" t="s">
        <v>23</v>
      </c>
      <c r="S903" t="str">
        <f t="shared" si="58"/>
        <v>music</v>
      </c>
      <c r="T903" t="str">
        <f t="shared" si="5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v>42399.25</v>
      </c>
      <c r="O904" s="6">
        <v>42441.25</v>
      </c>
      <c r="P904" t="b">
        <v>0</v>
      </c>
      <c r="Q904" t="b">
        <v>0</v>
      </c>
      <c r="R904" t="s">
        <v>28</v>
      </c>
      <c r="S904" t="str">
        <f t="shared" si="58"/>
        <v>technology</v>
      </c>
      <c r="T904" t="str">
        <f t="shared" si="5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v>41034.208333333336</v>
      </c>
      <c r="O905" s="6">
        <v>41049.208333333336</v>
      </c>
      <c r="P905" t="b">
        <v>0</v>
      </c>
      <c r="Q905" t="b">
        <v>1</v>
      </c>
      <c r="R905" t="s">
        <v>68</v>
      </c>
      <c r="S905" t="str">
        <f t="shared" si="58"/>
        <v>publishing</v>
      </c>
      <c r="T905" t="str">
        <f t="shared" si="5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v>41186.208333333336</v>
      </c>
      <c r="O906" s="6">
        <v>41190.208333333336</v>
      </c>
      <c r="P906" t="b">
        <v>0</v>
      </c>
      <c r="Q906" t="b">
        <v>0</v>
      </c>
      <c r="R906" t="s">
        <v>133</v>
      </c>
      <c r="S906" t="str">
        <f t="shared" si="58"/>
        <v>publishing</v>
      </c>
      <c r="T906" t="str">
        <f t="shared" si="5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v>41536.208333333336</v>
      </c>
      <c r="O907" s="6">
        <v>41539.208333333336</v>
      </c>
      <c r="P907" t="b">
        <v>0</v>
      </c>
      <c r="Q907" t="b">
        <v>0</v>
      </c>
      <c r="R907" t="s">
        <v>33</v>
      </c>
      <c r="S907" t="str">
        <f t="shared" si="58"/>
        <v>theater</v>
      </c>
      <c r="T907" t="str">
        <f t="shared" si="5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v>42868.208333333328</v>
      </c>
      <c r="O908" s="6">
        <v>42904.208333333328</v>
      </c>
      <c r="P908" t="b">
        <v>1</v>
      </c>
      <c r="Q908" t="b">
        <v>1</v>
      </c>
      <c r="R908" t="s">
        <v>42</v>
      </c>
      <c r="S908" t="str">
        <f t="shared" si="58"/>
        <v>film &amp; video</v>
      </c>
      <c r="T908" t="str">
        <f t="shared" si="5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v>40660.208333333336</v>
      </c>
      <c r="O909" s="6">
        <v>40667.208333333336</v>
      </c>
      <c r="P909" t="b">
        <v>0</v>
      </c>
      <c r="Q909" t="b">
        <v>0</v>
      </c>
      <c r="R909" t="s">
        <v>33</v>
      </c>
      <c r="S909" t="str">
        <f t="shared" si="58"/>
        <v>theater</v>
      </c>
      <c r="T909" t="str">
        <f t="shared" si="5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v>41031.208333333336</v>
      </c>
      <c r="O910" s="6">
        <v>41042.208333333336</v>
      </c>
      <c r="P910" t="b">
        <v>0</v>
      </c>
      <c r="Q910" t="b">
        <v>0</v>
      </c>
      <c r="R910" t="s">
        <v>89</v>
      </c>
      <c r="S910" t="str">
        <f t="shared" si="58"/>
        <v>games</v>
      </c>
      <c r="T910" t="str">
        <f t="shared" si="5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v>43255.208333333328</v>
      </c>
      <c r="O911" s="6">
        <v>43282.208333333328</v>
      </c>
      <c r="P911" t="b">
        <v>0</v>
      </c>
      <c r="Q911" t="b">
        <v>1</v>
      </c>
      <c r="R911" t="s">
        <v>33</v>
      </c>
      <c r="S911" t="str">
        <f t="shared" si="58"/>
        <v>theater</v>
      </c>
      <c r="T911" t="str">
        <f t="shared" si="5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v>42026.25</v>
      </c>
      <c r="O912" s="6">
        <v>42027.25</v>
      </c>
      <c r="P912" t="b">
        <v>0</v>
      </c>
      <c r="Q912" t="b">
        <v>0</v>
      </c>
      <c r="R912" t="s">
        <v>33</v>
      </c>
      <c r="S912" t="str">
        <f t="shared" si="58"/>
        <v>theater</v>
      </c>
      <c r="T912" t="str">
        <f t="shared" si="5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v>43717.208333333328</v>
      </c>
      <c r="O913" s="6">
        <v>43719.208333333328</v>
      </c>
      <c r="P913" t="b">
        <v>1</v>
      </c>
      <c r="Q913" t="b">
        <v>0</v>
      </c>
      <c r="R913" t="s">
        <v>28</v>
      </c>
      <c r="S913" t="str">
        <f t="shared" si="58"/>
        <v>technology</v>
      </c>
      <c r="T913" t="str">
        <f t="shared" si="5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v>41157.208333333336</v>
      </c>
      <c r="O914" s="6">
        <v>41170.208333333336</v>
      </c>
      <c r="P914" t="b">
        <v>1</v>
      </c>
      <c r="Q914" t="b">
        <v>0</v>
      </c>
      <c r="R914" t="s">
        <v>53</v>
      </c>
      <c r="S914" t="str">
        <f t="shared" si="58"/>
        <v>film &amp; video</v>
      </c>
      <c r="T914" t="str">
        <f t="shared" si="5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v>43597.208333333328</v>
      </c>
      <c r="O915" s="6">
        <v>43610.208333333328</v>
      </c>
      <c r="P915" t="b">
        <v>0</v>
      </c>
      <c r="Q915" t="b">
        <v>0</v>
      </c>
      <c r="R915" t="s">
        <v>53</v>
      </c>
      <c r="S915" t="str">
        <f t="shared" si="58"/>
        <v>film &amp; video</v>
      </c>
      <c r="T915" t="str">
        <f t="shared" si="5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v>41490.208333333336</v>
      </c>
      <c r="O916" s="6">
        <v>41502.208333333336</v>
      </c>
      <c r="P916" t="b">
        <v>0</v>
      </c>
      <c r="Q916" t="b">
        <v>0</v>
      </c>
      <c r="R916" t="s">
        <v>33</v>
      </c>
      <c r="S916" t="str">
        <f t="shared" si="58"/>
        <v>theater</v>
      </c>
      <c r="T916" t="str">
        <f t="shared" si="5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v>42976.208333333328</v>
      </c>
      <c r="O917" s="6">
        <v>42985.208333333328</v>
      </c>
      <c r="P917" t="b">
        <v>0</v>
      </c>
      <c r="Q917" t="b">
        <v>0</v>
      </c>
      <c r="R917" t="s">
        <v>269</v>
      </c>
      <c r="S917" t="str">
        <f t="shared" si="58"/>
        <v>film &amp; video</v>
      </c>
      <c r="T917" t="str">
        <f t="shared" si="5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v>41991.25</v>
      </c>
      <c r="O918" s="6">
        <v>42000.25</v>
      </c>
      <c r="P918" t="b">
        <v>0</v>
      </c>
      <c r="Q918" t="b">
        <v>0</v>
      </c>
      <c r="R918" t="s">
        <v>122</v>
      </c>
      <c r="S918" t="str">
        <f t="shared" si="58"/>
        <v>photography</v>
      </c>
      <c r="T918" t="str">
        <f t="shared" si="5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v>40722.208333333336</v>
      </c>
      <c r="O919" s="6">
        <v>40746.208333333336</v>
      </c>
      <c r="P919" t="b">
        <v>0</v>
      </c>
      <c r="Q919" t="b">
        <v>1</v>
      </c>
      <c r="R919" t="s">
        <v>100</v>
      </c>
      <c r="S919" t="str">
        <f t="shared" si="58"/>
        <v>film &amp; video</v>
      </c>
      <c r="T919" t="str">
        <f t="shared" si="5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v>41117.208333333336</v>
      </c>
      <c r="O920" s="6">
        <v>41128.208333333336</v>
      </c>
      <c r="P920" t="b">
        <v>0</v>
      </c>
      <c r="Q920" t="b">
        <v>0</v>
      </c>
      <c r="R920" t="s">
        <v>133</v>
      </c>
      <c r="S920" t="str">
        <f t="shared" si="58"/>
        <v>publishing</v>
      </c>
      <c r="T920" t="str">
        <f t="shared" si="5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v>43022.208333333328</v>
      </c>
      <c r="O921" s="6">
        <v>43054.25</v>
      </c>
      <c r="P921" t="b">
        <v>0</v>
      </c>
      <c r="Q921" t="b">
        <v>1</v>
      </c>
      <c r="R921" t="s">
        <v>33</v>
      </c>
      <c r="S921" t="str">
        <f t="shared" si="58"/>
        <v>theater</v>
      </c>
      <c r="T921" t="str">
        <f t="shared" si="5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v>43503.25</v>
      </c>
      <c r="O922" s="6">
        <v>43523.25</v>
      </c>
      <c r="P922" t="b">
        <v>1</v>
      </c>
      <c r="Q922" t="b">
        <v>0</v>
      </c>
      <c r="R922" t="s">
        <v>71</v>
      </c>
      <c r="S922" t="str">
        <f t="shared" si="58"/>
        <v>film &amp; video</v>
      </c>
      <c r="T922" t="str">
        <f t="shared" si="5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v>40951.25</v>
      </c>
      <c r="O923" s="6">
        <v>40965.25</v>
      </c>
      <c r="P923" t="b">
        <v>0</v>
      </c>
      <c r="Q923" t="b">
        <v>0</v>
      </c>
      <c r="R923" t="s">
        <v>28</v>
      </c>
      <c r="S923" t="str">
        <f t="shared" si="58"/>
        <v>technology</v>
      </c>
      <c r="T923" t="str">
        <f t="shared" si="5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v>43443.25</v>
      </c>
      <c r="O924" s="6">
        <v>43452.25</v>
      </c>
      <c r="P924" t="b">
        <v>0</v>
      </c>
      <c r="Q924" t="b">
        <v>1</v>
      </c>
      <c r="R924" t="s">
        <v>319</v>
      </c>
      <c r="S924" t="str">
        <f t="shared" si="58"/>
        <v>music</v>
      </c>
      <c r="T924" t="str">
        <f t="shared" si="5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v>40373.208333333336</v>
      </c>
      <c r="O925" s="6">
        <v>40374.208333333336</v>
      </c>
      <c r="P925" t="b">
        <v>0</v>
      </c>
      <c r="Q925" t="b">
        <v>0</v>
      </c>
      <c r="R925" t="s">
        <v>33</v>
      </c>
      <c r="S925" t="str">
        <f t="shared" si="58"/>
        <v>theater</v>
      </c>
      <c r="T925" t="str">
        <f t="shared" si="5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v>43769.208333333328</v>
      </c>
      <c r="O926" s="6">
        <v>43780.25</v>
      </c>
      <c r="P926" t="b">
        <v>0</v>
      </c>
      <c r="Q926" t="b">
        <v>0</v>
      </c>
      <c r="R926" t="s">
        <v>33</v>
      </c>
      <c r="S926" t="str">
        <f t="shared" si="58"/>
        <v>theater</v>
      </c>
      <c r="T926" t="str">
        <f t="shared" si="5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v>43000.208333333328</v>
      </c>
      <c r="O927" s="6">
        <v>43012.208333333328</v>
      </c>
      <c r="P927" t="b">
        <v>0</v>
      </c>
      <c r="Q927" t="b">
        <v>0</v>
      </c>
      <c r="R927" t="s">
        <v>33</v>
      </c>
      <c r="S927" t="str">
        <f t="shared" si="58"/>
        <v>theater</v>
      </c>
      <c r="T927" t="str">
        <f t="shared" si="5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v>42502.208333333328</v>
      </c>
      <c r="O928" s="6">
        <v>42506.208333333328</v>
      </c>
      <c r="P928" t="b">
        <v>0</v>
      </c>
      <c r="Q928" t="b">
        <v>0</v>
      </c>
      <c r="R928" t="s">
        <v>17</v>
      </c>
      <c r="S928" t="str">
        <f t="shared" si="58"/>
        <v>food</v>
      </c>
      <c r="T928" t="str">
        <f t="shared" si="5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v>41102.208333333336</v>
      </c>
      <c r="O929" s="6">
        <v>41131.208333333336</v>
      </c>
      <c r="P929" t="b">
        <v>0</v>
      </c>
      <c r="Q929" t="b">
        <v>0</v>
      </c>
      <c r="R929" t="s">
        <v>33</v>
      </c>
      <c r="S929" t="str">
        <f t="shared" si="58"/>
        <v>theater</v>
      </c>
      <c r="T929" t="str">
        <f t="shared" si="5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v>41637.25</v>
      </c>
      <c r="O930" s="6">
        <v>41646.25</v>
      </c>
      <c r="P930" t="b">
        <v>0</v>
      </c>
      <c r="Q930" t="b">
        <v>0</v>
      </c>
      <c r="R930" t="s">
        <v>28</v>
      </c>
      <c r="S930" t="str">
        <f t="shared" si="58"/>
        <v>technology</v>
      </c>
      <c r="T930" t="str">
        <f t="shared" si="5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v>42858.208333333328</v>
      </c>
      <c r="O931" s="6">
        <v>42872.208333333328</v>
      </c>
      <c r="P931" t="b">
        <v>0</v>
      </c>
      <c r="Q931" t="b">
        <v>0</v>
      </c>
      <c r="R931" t="s">
        <v>33</v>
      </c>
      <c r="S931" t="str">
        <f t="shared" si="58"/>
        <v>theater</v>
      </c>
      <c r="T931" t="str">
        <f t="shared" si="5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v>42060.25</v>
      </c>
      <c r="O932" s="6">
        <v>42067.25</v>
      </c>
      <c r="P932" t="b">
        <v>0</v>
      </c>
      <c r="Q932" t="b">
        <v>1</v>
      </c>
      <c r="R932" t="s">
        <v>33</v>
      </c>
      <c r="S932" t="str">
        <f t="shared" si="58"/>
        <v>theater</v>
      </c>
      <c r="T932" t="str">
        <f t="shared" si="5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v>41818.208333333336</v>
      </c>
      <c r="O933" s="6">
        <v>41820.208333333336</v>
      </c>
      <c r="P933" t="b">
        <v>0</v>
      </c>
      <c r="Q933" t="b">
        <v>1</v>
      </c>
      <c r="R933" t="s">
        <v>33</v>
      </c>
      <c r="S933" t="str">
        <f t="shared" si="58"/>
        <v>theater</v>
      </c>
      <c r="T933" t="str">
        <f t="shared" si="5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v>41709.208333333336</v>
      </c>
      <c r="O934" s="6">
        <v>41712.208333333336</v>
      </c>
      <c r="P934" t="b">
        <v>0</v>
      </c>
      <c r="Q934" t="b">
        <v>0</v>
      </c>
      <c r="R934" t="s">
        <v>23</v>
      </c>
      <c r="S934" t="str">
        <f t="shared" si="58"/>
        <v>music</v>
      </c>
      <c r="T934" t="str">
        <f t="shared" si="5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v>41372.208333333336</v>
      </c>
      <c r="O935" s="6">
        <v>41385.208333333336</v>
      </c>
      <c r="P935" t="b">
        <v>0</v>
      </c>
      <c r="Q935" t="b">
        <v>0</v>
      </c>
      <c r="R935" t="s">
        <v>33</v>
      </c>
      <c r="S935" t="str">
        <f t="shared" si="58"/>
        <v>theater</v>
      </c>
      <c r="T935" t="str">
        <f t="shared" si="5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v>42422.25</v>
      </c>
      <c r="O936" s="6">
        <v>42428.25</v>
      </c>
      <c r="P936" t="b">
        <v>0</v>
      </c>
      <c r="Q936" t="b">
        <v>0</v>
      </c>
      <c r="R936" t="s">
        <v>33</v>
      </c>
      <c r="S936" t="str">
        <f t="shared" si="58"/>
        <v>theater</v>
      </c>
      <c r="T936" t="str">
        <f t="shared" si="5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v>42209.208333333328</v>
      </c>
      <c r="O937" s="6">
        <v>42216.208333333328</v>
      </c>
      <c r="P937" t="b">
        <v>0</v>
      </c>
      <c r="Q937" t="b">
        <v>0</v>
      </c>
      <c r="R937" t="s">
        <v>33</v>
      </c>
      <c r="S937" t="str">
        <f t="shared" si="58"/>
        <v>theater</v>
      </c>
      <c r="T937" t="str">
        <f t="shared" si="5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v>43668.208333333328</v>
      </c>
      <c r="O938" s="6">
        <v>43671.208333333328</v>
      </c>
      <c r="P938" t="b">
        <v>1</v>
      </c>
      <c r="Q938" t="b">
        <v>0</v>
      </c>
      <c r="R938" t="s">
        <v>33</v>
      </c>
      <c r="S938" t="str">
        <f t="shared" si="58"/>
        <v>theater</v>
      </c>
      <c r="T938" t="str">
        <f t="shared" si="5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v>42334.25</v>
      </c>
      <c r="O939" s="6">
        <v>42343.25</v>
      </c>
      <c r="P939" t="b">
        <v>0</v>
      </c>
      <c r="Q939" t="b">
        <v>0</v>
      </c>
      <c r="R939" t="s">
        <v>42</v>
      </c>
      <c r="S939" t="str">
        <f t="shared" si="58"/>
        <v>film &amp; video</v>
      </c>
      <c r="T939" t="str">
        <f t="shared" si="5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v>43263.208333333328</v>
      </c>
      <c r="O940" s="6">
        <v>43299.208333333328</v>
      </c>
      <c r="P940" t="b">
        <v>0</v>
      </c>
      <c r="Q940" t="b">
        <v>1</v>
      </c>
      <c r="R940" t="s">
        <v>119</v>
      </c>
      <c r="S940" t="str">
        <f t="shared" si="58"/>
        <v>publishing</v>
      </c>
      <c r="T940" t="str">
        <f t="shared" si="5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v>40670.208333333336</v>
      </c>
      <c r="O941" s="6">
        <v>40687.208333333336</v>
      </c>
      <c r="P941" t="b">
        <v>0</v>
      </c>
      <c r="Q941" t="b">
        <v>1</v>
      </c>
      <c r="R941" t="s">
        <v>89</v>
      </c>
      <c r="S941" t="str">
        <f t="shared" si="58"/>
        <v>games</v>
      </c>
      <c r="T941" t="str">
        <f t="shared" si="5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v>41244.25</v>
      </c>
      <c r="O942" s="6">
        <v>41266.25</v>
      </c>
      <c r="P942" t="b">
        <v>0</v>
      </c>
      <c r="Q942" t="b">
        <v>0</v>
      </c>
      <c r="R942" t="s">
        <v>28</v>
      </c>
      <c r="S942" t="str">
        <f t="shared" si="58"/>
        <v>technology</v>
      </c>
      <c r="T942" t="str">
        <f t="shared" si="5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v>40552.25</v>
      </c>
      <c r="O943" s="6">
        <v>40587.25</v>
      </c>
      <c r="P943" t="b">
        <v>1</v>
      </c>
      <c r="Q943" t="b">
        <v>0</v>
      </c>
      <c r="R943" t="s">
        <v>33</v>
      </c>
      <c r="S943" t="str">
        <f t="shared" si="58"/>
        <v>theater</v>
      </c>
      <c r="T943" t="str">
        <f t="shared" si="5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v>40568.25</v>
      </c>
      <c r="O944" s="6">
        <v>40571.25</v>
      </c>
      <c r="P944" t="b">
        <v>0</v>
      </c>
      <c r="Q944" t="b">
        <v>0</v>
      </c>
      <c r="R944" t="s">
        <v>33</v>
      </c>
      <c r="S944" t="str">
        <f t="shared" si="58"/>
        <v>theater</v>
      </c>
      <c r="T944" t="str">
        <f t="shared" si="5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v>41906.208333333336</v>
      </c>
      <c r="O945" s="6">
        <v>41941.208333333336</v>
      </c>
      <c r="P945" t="b">
        <v>0</v>
      </c>
      <c r="Q945" t="b">
        <v>0</v>
      </c>
      <c r="R945" t="s">
        <v>17</v>
      </c>
      <c r="S945" t="str">
        <f t="shared" si="58"/>
        <v>food</v>
      </c>
      <c r="T945" t="str">
        <f t="shared" si="5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v>42776.25</v>
      </c>
      <c r="O946" s="6">
        <v>42795.25</v>
      </c>
      <c r="P946" t="b">
        <v>0</v>
      </c>
      <c r="Q946" t="b">
        <v>0</v>
      </c>
      <c r="R946" t="s">
        <v>122</v>
      </c>
      <c r="S946" t="str">
        <f t="shared" si="58"/>
        <v>photography</v>
      </c>
      <c r="T946" t="str">
        <f t="shared" si="5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v>41004.208333333336</v>
      </c>
      <c r="O947" s="6">
        <v>41019.208333333336</v>
      </c>
      <c r="P947" t="b">
        <v>1</v>
      </c>
      <c r="Q947" t="b">
        <v>0</v>
      </c>
      <c r="R947" t="s">
        <v>122</v>
      </c>
      <c r="S947" t="str">
        <f t="shared" si="58"/>
        <v>photography</v>
      </c>
      <c r="T947" t="str">
        <f t="shared" si="5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v>40710.208333333336</v>
      </c>
      <c r="O948" s="6">
        <v>40712.208333333336</v>
      </c>
      <c r="P948" t="b">
        <v>0</v>
      </c>
      <c r="Q948" t="b">
        <v>0</v>
      </c>
      <c r="R948" t="s">
        <v>33</v>
      </c>
      <c r="S948" t="str">
        <f t="shared" si="58"/>
        <v>theater</v>
      </c>
      <c r="T948" t="str">
        <f t="shared" si="5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v>41908.208333333336</v>
      </c>
      <c r="O949" s="6">
        <v>41915.208333333336</v>
      </c>
      <c r="P949" t="b">
        <v>0</v>
      </c>
      <c r="Q949" t="b">
        <v>0</v>
      </c>
      <c r="R949" t="s">
        <v>33</v>
      </c>
      <c r="S949" t="str">
        <f t="shared" si="58"/>
        <v>theater</v>
      </c>
      <c r="T949" t="str">
        <f t="shared" si="5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v>41985.25</v>
      </c>
      <c r="O950" s="6">
        <v>41995.25</v>
      </c>
      <c r="P950" t="b">
        <v>1</v>
      </c>
      <c r="Q950" t="b">
        <v>1</v>
      </c>
      <c r="R950" t="s">
        <v>42</v>
      </c>
      <c r="S950" t="str">
        <f t="shared" si="58"/>
        <v>film &amp; video</v>
      </c>
      <c r="T950" t="str">
        <f t="shared" si="5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v>42112.208333333328</v>
      </c>
      <c r="O951" s="6">
        <v>42131.208333333328</v>
      </c>
      <c r="P951" t="b">
        <v>0</v>
      </c>
      <c r="Q951" t="b">
        <v>0</v>
      </c>
      <c r="R951" t="s">
        <v>28</v>
      </c>
      <c r="S951" t="str">
        <f t="shared" si="58"/>
        <v>technology</v>
      </c>
      <c r="T951" t="str">
        <f t="shared" si="5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v>43571.208333333328</v>
      </c>
      <c r="O952" s="6">
        <v>43576.208333333328</v>
      </c>
      <c r="P952" t="b">
        <v>0</v>
      </c>
      <c r="Q952" t="b">
        <v>1</v>
      </c>
      <c r="R952" t="s">
        <v>33</v>
      </c>
      <c r="S952" t="str">
        <f t="shared" si="58"/>
        <v>theater</v>
      </c>
      <c r="T952" t="str">
        <f t="shared" si="5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v>42730.25</v>
      </c>
      <c r="O953" s="6">
        <v>42731.25</v>
      </c>
      <c r="P953" t="b">
        <v>0</v>
      </c>
      <c r="Q953" t="b">
        <v>1</v>
      </c>
      <c r="R953" t="s">
        <v>23</v>
      </c>
      <c r="S953" t="str">
        <f t="shared" si="58"/>
        <v>music</v>
      </c>
      <c r="T953" t="str">
        <f t="shared" si="5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v>42591.208333333328</v>
      </c>
      <c r="O954" s="6">
        <v>42605.208333333328</v>
      </c>
      <c r="P954" t="b">
        <v>0</v>
      </c>
      <c r="Q954" t="b">
        <v>0</v>
      </c>
      <c r="R954" t="s">
        <v>42</v>
      </c>
      <c r="S954" t="str">
        <f t="shared" si="58"/>
        <v>film &amp; video</v>
      </c>
      <c r="T954" t="str">
        <f t="shared" si="5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v>42358.25</v>
      </c>
      <c r="O955" s="6">
        <v>42394.25</v>
      </c>
      <c r="P955" t="b">
        <v>0</v>
      </c>
      <c r="Q955" t="b">
        <v>1</v>
      </c>
      <c r="R955" t="s">
        <v>474</v>
      </c>
      <c r="S955" t="str">
        <f t="shared" si="58"/>
        <v>film &amp; video</v>
      </c>
      <c r="T955" t="str">
        <f t="shared" si="5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v>41174.208333333336</v>
      </c>
      <c r="O956" s="6">
        <v>41198.208333333336</v>
      </c>
      <c r="P956" t="b">
        <v>0</v>
      </c>
      <c r="Q956" t="b">
        <v>0</v>
      </c>
      <c r="R956" t="s">
        <v>28</v>
      </c>
      <c r="S956" t="str">
        <f t="shared" si="58"/>
        <v>technology</v>
      </c>
      <c r="T956" t="str">
        <f t="shared" si="5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v>41238.25</v>
      </c>
      <c r="O957" s="6">
        <v>41240.25</v>
      </c>
      <c r="P957" t="b">
        <v>0</v>
      </c>
      <c r="Q957" t="b">
        <v>0</v>
      </c>
      <c r="R957" t="s">
        <v>33</v>
      </c>
      <c r="S957" t="str">
        <f t="shared" si="58"/>
        <v>theater</v>
      </c>
      <c r="T957" t="str">
        <f t="shared" si="5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v>42360.25</v>
      </c>
      <c r="O958" s="6">
        <v>42364.25</v>
      </c>
      <c r="P958" t="b">
        <v>0</v>
      </c>
      <c r="Q958" t="b">
        <v>0</v>
      </c>
      <c r="R958" t="s">
        <v>474</v>
      </c>
      <c r="S958" t="str">
        <f t="shared" si="58"/>
        <v>film &amp; video</v>
      </c>
      <c r="T958" t="str">
        <f t="shared" si="5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v>40955.25</v>
      </c>
      <c r="O959" s="6">
        <v>40958.25</v>
      </c>
      <c r="P959" t="b">
        <v>0</v>
      </c>
      <c r="Q959" t="b">
        <v>0</v>
      </c>
      <c r="R959" t="s">
        <v>33</v>
      </c>
      <c r="S959" t="str">
        <f t="shared" si="58"/>
        <v>theater</v>
      </c>
      <c r="T959" t="str">
        <f t="shared" si="5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v>40350.208333333336</v>
      </c>
      <c r="O960" s="6">
        <v>40372.208333333336</v>
      </c>
      <c r="P960" t="b">
        <v>0</v>
      </c>
      <c r="Q960" t="b">
        <v>0</v>
      </c>
      <c r="R960" t="s">
        <v>71</v>
      </c>
      <c r="S960" t="str">
        <f t="shared" si="58"/>
        <v>film &amp; video</v>
      </c>
      <c r="T960" t="str">
        <f t="shared" si="5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v>40357.208333333336</v>
      </c>
      <c r="O961" s="6">
        <v>40385.208333333336</v>
      </c>
      <c r="P961" t="b">
        <v>0</v>
      </c>
      <c r="Q961" t="b">
        <v>0</v>
      </c>
      <c r="R961" t="s">
        <v>206</v>
      </c>
      <c r="S961" t="str">
        <f t="shared" si="58"/>
        <v>publishing</v>
      </c>
      <c r="T961" t="str">
        <f t="shared" si="5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v>42408.25</v>
      </c>
      <c r="O962" s="6">
        <v>42445.208333333328</v>
      </c>
      <c r="P962" t="b">
        <v>0</v>
      </c>
      <c r="Q962" t="b">
        <v>0</v>
      </c>
      <c r="R962" t="s">
        <v>28</v>
      </c>
      <c r="S962" t="str">
        <f t="shared" si="58"/>
        <v>technology</v>
      </c>
      <c r="T962" t="str">
        <f t="shared" si="5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ROUND((E963/D963)*100,0)</f>
        <v>119</v>
      </c>
      <c r="G963" t="s">
        <v>20</v>
      </c>
      <c r="H963">
        <v>155</v>
      </c>
      <c r="I963">
        <f t="shared" ref="I963:I1001" si="6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v>40591.25</v>
      </c>
      <c r="O963" s="6">
        <v>40595.25</v>
      </c>
      <c r="P963" t="b">
        <v>0</v>
      </c>
      <c r="Q963" t="b">
        <v>0</v>
      </c>
      <c r="R963" t="s">
        <v>206</v>
      </c>
      <c r="S963" t="str">
        <f t="shared" ref="S963:S1001" si="62">LEFT(R963,SEARCH("/",R963)-1)</f>
        <v>publishing</v>
      </c>
      <c r="T963" t="str">
        <f t="shared" ref="T963:T1001" si="63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v>41592.25</v>
      </c>
      <c r="O964" s="6">
        <v>41613.25</v>
      </c>
      <c r="P964" t="b">
        <v>0</v>
      </c>
      <c r="Q964" t="b">
        <v>0</v>
      </c>
      <c r="R964" t="s">
        <v>17</v>
      </c>
      <c r="S964" t="str">
        <f t="shared" si="62"/>
        <v>food</v>
      </c>
      <c r="T964" t="str">
        <f t="shared" si="63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v>40607.25</v>
      </c>
      <c r="O965" s="6">
        <v>40613.25</v>
      </c>
      <c r="P965" t="b">
        <v>0</v>
      </c>
      <c r="Q965" t="b">
        <v>1</v>
      </c>
      <c r="R965" t="s">
        <v>122</v>
      </c>
      <c r="S965" t="str">
        <f t="shared" si="62"/>
        <v>photography</v>
      </c>
      <c r="T965" t="str">
        <f t="shared" si="63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v>42135.208333333328</v>
      </c>
      <c r="O966" s="6">
        <v>42140.208333333328</v>
      </c>
      <c r="P966" t="b">
        <v>0</v>
      </c>
      <c r="Q966" t="b">
        <v>0</v>
      </c>
      <c r="R966" t="s">
        <v>33</v>
      </c>
      <c r="S966" t="str">
        <f t="shared" si="62"/>
        <v>theater</v>
      </c>
      <c r="T966" t="str">
        <f t="shared" si="63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v>40203.25</v>
      </c>
      <c r="O967" s="6">
        <v>40243.25</v>
      </c>
      <c r="P967" t="b">
        <v>0</v>
      </c>
      <c r="Q967" t="b">
        <v>0</v>
      </c>
      <c r="R967" t="s">
        <v>23</v>
      </c>
      <c r="S967" t="str">
        <f t="shared" si="62"/>
        <v>music</v>
      </c>
      <c r="T967" t="str">
        <f t="shared" si="63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v>42901.208333333328</v>
      </c>
      <c r="O968" s="6">
        <v>42903.208333333328</v>
      </c>
      <c r="P968" t="b">
        <v>0</v>
      </c>
      <c r="Q968" t="b">
        <v>0</v>
      </c>
      <c r="R968" t="s">
        <v>33</v>
      </c>
      <c r="S968" t="str">
        <f t="shared" si="62"/>
        <v>theater</v>
      </c>
      <c r="T968" t="str">
        <f t="shared" si="63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v>41005.208333333336</v>
      </c>
      <c r="O969" s="6">
        <v>41042.208333333336</v>
      </c>
      <c r="P969" t="b">
        <v>0</v>
      </c>
      <c r="Q969" t="b">
        <v>0</v>
      </c>
      <c r="R969" t="s">
        <v>319</v>
      </c>
      <c r="S969" t="str">
        <f t="shared" si="62"/>
        <v>music</v>
      </c>
      <c r="T969" t="str">
        <f t="shared" si="63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v>40544.25</v>
      </c>
      <c r="O970" s="6">
        <v>40559.25</v>
      </c>
      <c r="P970" t="b">
        <v>0</v>
      </c>
      <c r="Q970" t="b">
        <v>0</v>
      </c>
      <c r="R970" t="s">
        <v>17</v>
      </c>
      <c r="S970" t="str">
        <f t="shared" si="62"/>
        <v>food</v>
      </c>
      <c r="T970" t="str">
        <f t="shared" si="63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v>43821.25</v>
      </c>
      <c r="O971" s="6">
        <v>43828.25</v>
      </c>
      <c r="P971" t="b">
        <v>0</v>
      </c>
      <c r="Q971" t="b">
        <v>0</v>
      </c>
      <c r="R971" t="s">
        <v>33</v>
      </c>
      <c r="S971" t="str">
        <f t="shared" si="62"/>
        <v>theater</v>
      </c>
      <c r="T971" t="str">
        <f t="shared" si="63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v>40672.208333333336</v>
      </c>
      <c r="O972" s="6">
        <v>40673.208333333336</v>
      </c>
      <c r="P972" t="b">
        <v>0</v>
      </c>
      <c r="Q972" t="b">
        <v>0</v>
      </c>
      <c r="R972" t="s">
        <v>33</v>
      </c>
      <c r="S972" t="str">
        <f t="shared" si="62"/>
        <v>theater</v>
      </c>
      <c r="T972" t="str">
        <f t="shared" si="63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v>41555.208333333336</v>
      </c>
      <c r="O973" s="6">
        <v>41561.208333333336</v>
      </c>
      <c r="P973" t="b">
        <v>0</v>
      </c>
      <c r="Q973" t="b">
        <v>0</v>
      </c>
      <c r="R973" t="s">
        <v>269</v>
      </c>
      <c r="S973" t="str">
        <f t="shared" si="62"/>
        <v>film &amp; video</v>
      </c>
      <c r="T973" t="str">
        <f t="shared" si="63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v>41792.208333333336</v>
      </c>
      <c r="O974" s="6">
        <v>41801.208333333336</v>
      </c>
      <c r="P974" t="b">
        <v>0</v>
      </c>
      <c r="Q974" t="b">
        <v>1</v>
      </c>
      <c r="R974" t="s">
        <v>28</v>
      </c>
      <c r="S974" t="str">
        <f t="shared" si="62"/>
        <v>technology</v>
      </c>
      <c r="T974" t="str">
        <f t="shared" si="63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v>40522.25</v>
      </c>
      <c r="O975" s="6">
        <v>40524.25</v>
      </c>
      <c r="P975" t="b">
        <v>0</v>
      </c>
      <c r="Q975" t="b">
        <v>1</v>
      </c>
      <c r="R975" t="s">
        <v>33</v>
      </c>
      <c r="S975" t="str">
        <f t="shared" si="62"/>
        <v>theater</v>
      </c>
      <c r="T975" t="str">
        <f t="shared" si="63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v>41412.208333333336</v>
      </c>
      <c r="O976" s="6">
        <v>41413.208333333336</v>
      </c>
      <c r="P976" t="b">
        <v>0</v>
      </c>
      <c r="Q976" t="b">
        <v>0</v>
      </c>
      <c r="R976" t="s">
        <v>60</v>
      </c>
      <c r="S976" t="str">
        <f t="shared" si="62"/>
        <v>music</v>
      </c>
      <c r="T976" t="str">
        <f t="shared" si="63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v>42337.25</v>
      </c>
      <c r="O977" s="6">
        <v>42376.25</v>
      </c>
      <c r="P977" t="b">
        <v>0</v>
      </c>
      <c r="Q977" t="b">
        <v>1</v>
      </c>
      <c r="R977" t="s">
        <v>33</v>
      </c>
      <c r="S977" t="str">
        <f t="shared" si="62"/>
        <v>theater</v>
      </c>
      <c r="T977" t="str">
        <f t="shared" si="63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v>40571.25</v>
      </c>
      <c r="O978" s="6">
        <v>40577.25</v>
      </c>
      <c r="P978" t="b">
        <v>0</v>
      </c>
      <c r="Q978" t="b">
        <v>1</v>
      </c>
      <c r="R978" t="s">
        <v>33</v>
      </c>
      <c r="S978" t="str">
        <f t="shared" si="62"/>
        <v>theater</v>
      </c>
      <c r="T978" t="str">
        <f t="shared" si="63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v>43138.25</v>
      </c>
      <c r="O979" s="6">
        <v>43170.25</v>
      </c>
      <c r="P979" t="b">
        <v>0</v>
      </c>
      <c r="Q979" t="b">
        <v>0</v>
      </c>
      <c r="R979" t="s">
        <v>17</v>
      </c>
      <c r="S979" t="str">
        <f t="shared" si="62"/>
        <v>food</v>
      </c>
      <c r="T979" t="str">
        <f t="shared" si="63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v>42686.25</v>
      </c>
      <c r="O980" s="6">
        <v>42708.25</v>
      </c>
      <c r="P980" t="b">
        <v>0</v>
      </c>
      <c r="Q980" t="b">
        <v>0</v>
      </c>
      <c r="R980" t="s">
        <v>89</v>
      </c>
      <c r="S980" t="str">
        <f t="shared" si="62"/>
        <v>games</v>
      </c>
      <c r="T980" t="str">
        <f t="shared" si="63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v>42078.208333333328</v>
      </c>
      <c r="O981" s="6">
        <v>42084.208333333328</v>
      </c>
      <c r="P981" t="b">
        <v>0</v>
      </c>
      <c r="Q981" t="b">
        <v>0</v>
      </c>
      <c r="R981" t="s">
        <v>33</v>
      </c>
      <c r="S981" t="str">
        <f t="shared" si="62"/>
        <v>theater</v>
      </c>
      <c r="T981" t="str">
        <f t="shared" si="63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v>42307.208333333328</v>
      </c>
      <c r="O982" s="6">
        <v>42312.25</v>
      </c>
      <c r="P982" t="b">
        <v>1</v>
      </c>
      <c r="Q982" t="b">
        <v>0</v>
      </c>
      <c r="R982" t="s">
        <v>68</v>
      </c>
      <c r="S982" t="str">
        <f t="shared" si="62"/>
        <v>publishing</v>
      </c>
      <c r="T982" t="str">
        <f t="shared" si="63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v>43094.25</v>
      </c>
      <c r="O983" s="6">
        <v>43127.25</v>
      </c>
      <c r="P983" t="b">
        <v>0</v>
      </c>
      <c r="Q983" t="b">
        <v>0</v>
      </c>
      <c r="R983" t="s">
        <v>28</v>
      </c>
      <c r="S983" t="str">
        <f t="shared" si="62"/>
        <v>technology</v>
      </c>
      <c r="T983" t="str">
        <f t="shared" si="63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v>40743.208333333336</v>
      </c>
      <c r="O984" s="6">
        <v>40745.208333333336</v>
      </c>
      <c r="P984" t="b">
        <v>0</v>
      </c>
      <c r="Q984" t="b">
        <v>1</v>
      </c>
      <c r="R984" t="s">
        <v>42</v>
      </c>
      <c r="S984" t="str">
        <f t="shared" si="62"/>
        <v>film &amp; video</v>
      </c>
      <c r="T984" t="str">
        <f t="shared" si="63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v>43681.208333333328</v>
      </c>
      <c r="O985" s="6">
        <v>43696.208333333328</v>
      </c>
      <c r="P985" t="b">
        <v>0</v>
      </c>
      <c r="Q985" t="b">
        <v>0</v>
      </c>
      <c r="R985" t="s">
        <v>42</v>
      </c>
      <c r="S985" t="str">
        <f t="shared" si="62"/>
        <v>film &amp; video</v>
      </c>
      <c r="T985" t="str">
        <f t="shared" si="63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v>43716.208333333328</v>
      </c>
      <c r="O986" s="6">
        <v>43742.208333333328</v>
      </c>
      <c r="P986" t="b">
        <v>0</v>
      </c>
      <c r="Q986" t="b">
        <v>0</v>
      </c>
      <c r="R986" t="s">
        <v>33</v>
      </c>
      <c r="S986" t="str">
        <f t="shared" si="62"/>
        <v>theater</v>
      </c>
      <c r="T986" t="str">
        <f t="shared" si="63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v>41614.25</v>
      </c>
      <c r="O987" s="6">
        <v>41640.25</v>
      </c>
      <c r="P987" t="b">
        <v>0</v>
      </c>
      <c r="Q987" t="b">
        <v>1</v>
      </c>
      <c r="R987" t="s">
        <v>23</v>
      </c>
      <c r="S987" t="str">
        <f t="shared" si="62"/>
        <v>music</v>
      </c>
      <c r="T987" t="str">
        <f t="shared" si="63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v>40638.208333333336</v>
      </c>
      <c r="O988" s="6">
        <v>40652.208333333336</v>
      </c>
      <c r="P988" t="b">
        <v>0</v>
      </c>
      <c r="Q988" t="b">
        <v>0</v>
      </c>
      <c r="R988" t="s">
        <v>23</v>
      </c>
      <c r="S988" t="str">
        <f t="shared" si="62"/>
        <v>music</v>
      </c>
      <c r="T988" t="str">
        <f t="shared" si="63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v>42852.208333333328</v>
      </c>
      <c r="O989" s="6">
        <v>42866.208333333328</v>
      </c>
      <c r="P989" t="b">
        <v>0</v>
      </c>
      <c r="Q989" t="b">
        <v>0</v>
      </c>
      <c r="R989" t="s">
        <v>42</v>
      </c>
      <c r="S989" t="str">
        <f t="shared" si="62"/>
        <v>film &amp; video</v>
      </c>
      <c r="T989" t="str">
        <f t="shared" si="63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v>42686.25</v>
      </c>
      <c r="O990" s="6">
        <v>42707.25</v>
      </c>
      <c r="P990" t="b">
        <v>0</v>
      </c>
      <c r="Q990" t="b">
        <v>0</v>
      </c>
      <c r="R990" t="s">
        <v>133</v>
      </c>
      <c r="S990" t="str">
        <f t="shared" si="62"/>
        <v>publishing</v>
      </c>
      <c r="T990" t="str">
        <f t="shared" si="63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v>43571.208333333328</v>
      </c>
      <c r="O991" s="6">
        <v>43576.208333333328</v>
      </c>
      <c r="P991" t="b">
        <v>0</v>
      </c>
      <c r="Q991" t="b">
        <v>0</v>
      </c>
      <c r="R991" t="s">
        <v>206</v>
      </c>
      <c r="S991" t="str">
        <f t="shared" si="62"/>
        <v>publishing</v>
      </c>
      <c r="T991" t="str">
        <f t="shared" si="63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v>42432.25</v>
      </c>
      <c r="O992" s="6">
        <v>42454.208333333328</v>
      </c>
      <c r="P992" t="b">
        <v>0</v>
      </c>
      <c r="Q992" t="b">
        <v>1</v>
      </c>
      <c r="R992" t="s">
        <v>53</v>
      </c>
      <c r="S992" t="str">
        <f t="shared" si="62"/>
        <v>film &amp; video</v>
      </c>
      <c r="T992" t="str">
        <f t="shared" si="63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v>41907.208333333336</v>
      </c>
      <c r="O993" s="6">
        <v>41911.208333333336</v>
      </c>
      <c r="P993" t="b">
        <v>0</v>
      </c>
      <c r="Q993" t="b">
        <v>1</v>
      </c>
      <c r="R993" t="s">
        <v>23</v>
      </c>
      <c r="S993" t="str">
        <f t="shared" si="62"/>
        <v>music</v>
      </c>
      <c r="T993" t="str">
        <f t="shared" si="63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v>43227.208333333328</v>
      </c>
      <c r="O994" s="6">
        <v>43241.208333333328</v>
      </c>
      <c r="P994" t="b">
        <v>0</v>
      </c>
      <c r="Q994" t="b">
        <v>1</v>
      </c>
      <c r="R994" t="s">
        <v>53</v>
      </c>
      <c r="S994" t="str">
        <f t="shared" si="62"/>
        <v>film &amp; video</v>
      </c>
      <c r="T994" t="str">
        <f t="shared" si="63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v>42362.25</v>
      </c>
      <c r="O995" s="6">
        <v>42379.25</v>
      </c>
      <c r="P995" t="b">
        <v>0</v>
      </c>
      <c r="Q995" t="b">
        <v>1</v>
      </c>
      <c r="R995" t="s">
        <v>122</v>
      </c>
      <c r="S995" t="str">
        <f t="shared" si="62"/>
        <v>photography</v>
      </c>
      <c r="T995" t="str">
        <f t="shared" si="63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v>41929.208333333336</v>
      </c>
      <c r="O996" s="6">
        <v>41935.208333333336</v>
      </c>
      <c r="P996" t="b">
        <v>0</v>
      </c>
      <c r="Q996" t="b">
        <v>1</v>
      </c>
      <c r="R996" t="s">
        <v>206</v>
      </c>
      <c r="S996" t="str">
        <f t="shared" si="62"/>
        <v>publishing</v>
      </c>
      <c r="T996" t="str">
        <f t="shared" si="63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v>43408.208333333328</v>
      </c>
      <c r="O997" s="6">
        <v>43437.25</v>
      </c>
      <c r="P997" t="b">
        <v>0</v>
      </c>
      <c r="Q997" t="b">
        <v>1</v>
      </c>
      <c r="R997" t="s">
        <v>17</v>
      </c>
      <c r="S997" t="str">
        <f t="shared" si="62"/>
        <v>food</v>
      </c>
      <c r="T997" t="str">
        <f t="shared" si="63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v>41276.25</v>
      </c>
      <c r="O998" s="6">
        <v>41306.25</v>
      </c>
      <c r="P998" t="b">
        <v>0</v>
      </c>
      <c r="Q998" t="b">
        <v>0</v>
      </c>
      <c r="R998" t="s">
        <v>33</v>
      </c>
      <c r="S998" t="str">
        <f t="shared" si="62"/>
        <v>theater</v>
      </c>
      <c r="T998" t="str">
        <f t="shared" si="63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v>41659.25</v>
      </c>
      <c r="O999" s="6">
        <v>41664.25</v>
      </c>
      <c r="P999" t="b">
        <v>0</v>
      </c>
      <c r="Q999" t="b">
        <v>0</v>
      </c>
      <c r="R999" t="s">
        <v>33</v>
      </c>
      <c r="S999" t="str">
        <f t="shared" si="62"/>
        <v>theater</v>
      </c>
      <c r="T999" t="str">
        <f t="shared" si="63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v>40220.25</v>
      </c>
      <c r="O1000" s="6">
        <v>40234.25</v>
      </c>
      <c r="P1000" t="b">
        <v>0</v>
      </c>
      <c r="Q1000" t="b">
        <v>1</v>
      </c>
      <c r="R1000" t="s">
        <v>60</v>
      </c>
      <c r="S1000" t="str">
        <f t="shared" si="62"/>
        <v>music</v>
      </c>
      <c r="T1000" t="str">
        <f t="shared" si="63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v>42550.208333333328</v>
      </c>
      <c r="O1001" s="6">
        <v>42557.208333333328</v>
      </c>
      <c r="P1001" t="b">
        <v>0</v>
      </c>
      <c r="Q1001" t="b">
        <v>0</v>
      </c>
      <c r="R1001" t="s">
        <v>17</v>
      </c>
      <c r="S1001" t="str">
        <f t="shared" si="62"/>
        <v>food</v>
      </c>
      <c r="T1001" t="str">
        <f t="shared" si="63"/>
        <v>food trucks</v>
      </c>
    </row>
  </sheetData>
  <autoFilter ref="A1:T1001" xr:uid="{00000000-0001-0000-0000-000000000000}"/>
  <conditionalFormatting sqref="F1:F1048576">
    <cfRule type="colorScale" priority="8">
      <colorScale>
        <cfvo type="min"/>
        <cfvo type="percentile" val="100"/>
        <cfvo type="max"/>
        <color rgb="FFC00000"/>
        <color rgb="FF00B050"/>
        <color rgb="FF0070C0"/>
      </colorScale>
    </cfRule>
    <cfRule type="colorScale" priority="7">
      <colorScale>
        <cfvo type="num" val="0"/>
        <cfvo type="percentile" val="50"/>
        <cfvo type="num" val="200"/>
        <color rgb="FFFF0000"/>
        <color rgb="FF00B050"/>
        <color rgb="FF0070C0"/>
      </colorScale>
    </cfRule>
    <cfRule type="colorScale" priority="6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ellIs" dxfId="11" priority="1" operator="equal">
      <formula>"successful"</formula>
    </cfRule>
    <cfRule type="cellIs" dxfId="10" priority="3" operator="equal">
      <formula>"failed"</formula>
    </cfRule>
    <cfRule type="cellIs" dxfId="9" priority="2" operator="equal">
      <formula>"canceled"</formula>
    </cfRule>
    <cfRule type="cellIs" dxfId="8" priority="4" operator="equal">
      <formula>"live"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77DC3-0E50-6F45-9BEB-0FAC3532E8FC}">
  <dimension ref="A1:E18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4" t="s">
        <v>2086</v>
      </c>
      <c r="B1" t="s">
        <v>2033</v>
      </c>
    </row>
    <row r="2" spans="1:5" x14ac:dyDescent="0.2">
      <c r="A2" s="4" t="s">
        <v>2031</v>
      </c>
      <c r="B2" t="s">
        <v>2047</v>
      </c>
    </row>
    <row r="4" spans="1:5" x14ac:dyDescent="0.2">
      <c r="A4" s="4" t="s">
        <v>2046</v>
      </c>
      <c r="B4" s="4" t="s">
        <v>2034</v>
      </c>
    </row>
    <row r="5" spans="1:5" x14ac:dyDescent="0.2">
      <c r="A5" s="4" t="s">
        <v>2036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2">
      <c r="A6" s="5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5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5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5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5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5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5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5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5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5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5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5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5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118F-3520-B446-9BEA-98137450CCD5}">
  <dimension ref="A1:H13"/>
  <sheetViews>
    <sheetView workbookViewId="0">
      <selection activeCell="F3" sqref="F3"/>
    </sheetView>
  </sheetViews>
  <sheetFormatPr baseColWidth="10" defaultRowHeight="16" x14ac:dyDescent="0.2"/>
  <cols>
    <col min="1" max="1" width="24.1640625" customWidth="1"/>
    <col min="2" max="2" width="16.6640625" customWidth="1"/>
    <col min="3" max="3" width="14" customWidth="1"/>
    <col min="4" max="4" width="15.1640625" customWidth="1"/>
    <col min="5" max="5" width="13.1640625" customWidth="1"/>
    <col min="6" max="6" width="18.6640625" customWidth="1"/>
    <col min="7" max="7" width="18.5" customWidth="1"/>
    <col min="8" max="8" width="19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COUNTIFS(Crowdfunding!$G:$G,"=Successful",Crowdfunding!$D:$D, "&lt;1000")</f>
        <v>30</v>
      </c>
      <c r="C2">
        <f>COUNTIFS(Crowdfunding!$G:$G,"=failed",Crowdfunding!$D:$D, "&lt;1000")</f>
        <v>20</v>
      </c>
      <c r="D2">
        <f>COUNTIFS(Crowdfunding!$G:$G,"=canceled",Crowdfunding!$D:$D, "&lt;1000")</f>
        <v>1</v>
      </c>
      <c r="E2">
        <f>SUM(B2:D2)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2">
      <c r="A3" t="s">
        <v>2098</v>
      </c>
      <c r="B3">
        <f>COUNTIFS(Crowdfunding!$G:$G,"=Successful",Crowdfunding!$D:$D, "&gt;=1000",Crowdfunding!$D:$D, "&lt;5000")</f>
        <v>191</v>
      </c>
      <c r="C3">
        <f>COUNTIFS(Crowdfunding!$G:$G,"=failed",Crowdfunding!$D:$D, "&gt;=1000",Crowdfunding!$D:$D, "&lt;5000")</f>
        <v>38</v>
      </c>
      <c r="D3">
        <f>COUNTIFS(Crowdfunding!$G:$G,"=canceled",Crowdfunding!$D:$D, "&gt;=1000",Crowdfunding!$D:$D, "&lt;5000")</f>
        <v>2</v>
      </c>
      <c r="E3">
        <f t="shared" ref="E3:E13" si="0">SUM(B3:D3)</f>
        <v>231</v>
      </c>
      <c r="F3" s="7">
        <f t="shared" ref="F3:F13" si="1">B3/E3</f>
        <v>0.82683982683982682</v>
      </c>
      <c r="G3" s="7">
        <f t="shared" ref="G3:G13" si="2">C3/E3</f>
        <v>0.16450216450216451</v>
      </c>
      <c r="H3" s="7">
        <f t="shared" ref="H3:H13" si="3">D3/E3</f>
        <v>8.658008658008658E-3</v>
      </c>
    </row>
    <row r="4" spans="1:8" x14ac:dyDescent="0.2">
      <c r="A4" t="s">
        <v>2096</v>
      </c>
      <c r="B4">
        <f>COUNTIFS(Crowdfunding!$G:$G,"=Successful",Crowdfunding!$D:$D, "&gt;=5000",Crowdfunding!$D:$D, "&lt;10000")</f>
        <v>164</v>
      </c>
      <c r="C4">
        <f>COUNTIFS(Crowdfunding!$G:$G,"=failed",Crowdfunding!$D:$D, "&gt;=5000",Crowdfunding!$D:$D, "&lt;10000")</f>
        <v>126</v>
      </c>
      <c r="D4">
        <f>COUNTIFS(Crowdfunding!$G:$G,"=canceled",Crowdfunding!$D:$D, "&gt;=5000",Crowdfunding!$D:$D, "&lt;10000")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2">
      <c r="A5" t="s">
        <v>2097</v>
      </c>
      <c r="B5">
        <f>COUNTIFS(Crowdfunding!$G:$G,"=Successful",Crowdfunding!$D:$D, "&gt;=10000",Crowdfunding!$D:$D, "&lt;15000")</f>
        <v>4</v>
      </c>
      <c r="C5">
        <f>COUNTIFS(Crowdfunding!$G:$G,"=failed",Crowdfunding!$D:$D, "&gt;=10000",Crowdfunding!$D:$D, "&lt;15000")</f>
        <v>5</v>
      </c>
      <c r="D5">
        <f>COUNTIFS(Crowdfunding!$G:$G,"=canceled",Crowdfunding!$D:$D, "&gt;=10000",Crowdfunding!$D:$D, "&lt;15000")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2">
      <c r="A6" t="s">
        <v>2099</v>
      </c>
      <c r="B6">
        <f>COUNTIFS(Crowdfunding!$G:$G,"=Successful",Crowdfunding!$D:$D, "&gt;=15000",Crowdfunding!$D:$D, "&lt;20000")</f>
        <v>10</v>
      </c>
      <c r="C6">
        <f>COUNTIFS(Crowdfunding!$G:$G,"=failed",Crowdfunding!$D:$D, "&gt;=15000",Crowdfunding!$D:$D, "&lt;20000")</f>
        <v>0</v>
      </c>
      <c r="D6">
        <f>COUNTIFS(Crowdfunding!$G:$G,"=canceled",Crowdfunding!$D:$D, "&gt;=15000",Crowdfunding!$D:$D, "&lt;20000")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2">
      <c r="A7" t="s">
        <v>2100</v>
      </c>
      <c r="B7">
        <f>COUNTIFS(Crowdfunding!$G:$G,"=Successful",Crowdfunding!$D:$D, "&gt;=20000",Crowdfunding!$D:$D, "&lt;25000")</f>
        <v>7</v>
      </c>
      <c r="C7">
        <f>COUNTIFS(Crowdfunding!$G:$G,"=failed",Crowdfunding!$D:$D, "&gt;=20000",Crowdfunding!$D:$D, "&lt;25000")</f>
        <v>0</v>
      </c>
      <c r="D7">
        <f>COUNTIFS(Crowdfunding!$G:$G,"=canceled",Crowdfunding!$D:$D, "&gt;=20000",Crowdfunding!$D:$D, "&lt;25000")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2">
      <c r="A8" t="s">
        <v>2101</v>
      </c>
      <c r="B8">
        <f>COUNTIFS(Crowdfunding!$G:$G,"=Successful",Crowdfunding!$D:$D, "&gt;=25000",Crowdfunding!$D:$D, "&lt;30000")</f>
        <v>11</v>
      </c>
      <c r="C8">
        <f>COUNTIFS(Crowdfunding!$G:$G,"=failed",Crowdfunding!$D:$D, "&gt;=25000",Crowdfunding!$D:$D, "&lt;30000")</f>
        <v>3</v>
      </c>
      <c r="D8">
        <f>COUNTIFS(Crowdfunding!$G:$G,"=canceled",Crowdfunding!$D:$D, "&gt;=25000",Crowdfunding!$D:$D, "&lt;30000")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2">
      <c r="A9" t="s">
        <v>2102</v>
      </c>
      <c r="B9">
        <f>COUNTIFS(Crowdfunding!$G:$G,"=Successful",Crowdfunding!$D:$D, "&gt;=30000",Crowdfunding!$D:$D, "&lt;35000")</f>
        <v>7</v>
      </c>
      <c r="C9">
        <f>COUNTIFS(Crowdfunding!$G:$G,"=failed",Crowdfunding!$D:$D, "&gt;=30000",Crowdfunding!$D:$D, "&lt;35000")</f>
        <v>0</v>
      </c>
      <c r="D9">
        <f>COUNTIFS(Crowdfunding!$G:$G,"=canceled",Crowdfunding!$D:$D, "&gt;=30000",Crowdfunding!$D:$D, "&lt;35000")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2">
      <c r="A10" t="s">
        <v>2103</v>
      </c>
      <c r="B10">
        <f>COUNTIFS(Crowdfunding!$G:$G,"=Successful",Crowdfunding!$D:$D, "&gt;=35000",Crowdfunding!$D:$D, "&lt;40000")</f>
        <v>8</v>
      </c>
      <c r="C10">
        <f>COUNTIFS(Crowdfunding!$G:$G,"=failed",Crowdfunding!$D:$D, "&gt;=35000",Crowdfunding!$D:$D, "&lt;40000")</f>
        <v>3</v>
      </c>
      <c r="D10">
        <f>COUNTIFS(Crowdfunding!$G:$G,"=canceled",Crowdfunding!$D:$D, "&gt;=35000",Crowdfunding!$D:$D, "&lt;40000")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2">
      <c r="A11" t="s">
        <v>2104</v>
      </c>
      <c r="B11">
        <f>COUNTIFS(Crowdfunding!$G:$G,"=Successful",Crowdfunding!$D:$D, "&gt;=40000",Crowdfunding!$D:$D, "&lt;45000")</f>
        <v>11</v>
      </c>
      <c r="C11">
        <f>COUNTIFS(Crowdfunding!$G:$G,"=failed",Crowdfunding!$D:$D, "&gt;=40000",Crowdfunding!$D:$D, "&lt;45000")</f>
        <v>3</v>
      </c>
      <c r="D11">
        <f>COUNTIFS(Crowdfunding!$G:$G,"=canceled",Crowdfunding!$D:$D, "&gt;=40000",Crowdfunding!$D:$D, "&lt;45000")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2">
      <c r="A12" t="s">
        <v>2105</v>
      </c>
      <c r="B12">
        <f>COUNTIFS(Crowdfunding!$G:$G,"=Successful",Crowdfunding!$D:$D, "&gt;=45000",Crowdfunding!$D:$D, "&lt;50000")</f>
        <v>8</v>
      </c>
      <c r="C12">
        <f>COUNTIFS(Crowdfunding!$G:$G,"=failed",Crowdfunding!$D:$D, "&gt;=45000",Crowdfunding!$D:$D, "&lt;50000")</f>
        <v>3</v>
      </c>
      <c r="D12">
        <f>COUNTIFS(Crowdfunding!$G:$G,"=canceled",Crowdfunding!$D:$D, "&gt;=45000",Crowdfunding!$D:$D, "&lt;50000")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2">
      <c r="A13" t="s">
        <v>2106</v>
      </c>
      <c r="B13">
        <f>COUNTIFS(Crowdfunding!$G:$G,"=Successful",Crowdfunding!$D:$D, "&gt;=50000")</f>
        <v>114</v>
      </c>
      <c r="C13">
        <f>COUNTIFS(Crowdfunding!$G:$G,"=failed",Crowdfunding!$D:$D, "&gt;=50000")</f>
        <v>163</v>
      </c>
      <c r="D13">
        <f>COUNTIFS(Crowdfunding!$G:$G,"=canceled",Crowdfunding!$D:$D, "&gt;=50000")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autoFilter ref="A1:H1" xr:uid="{280A118F-3520-B446-9BEA-98137450CCD5}"/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9598-9D8E-2840-8E90-FA3BABBCC9F2}">
  <dimension ref="A1:M566"/>
  <sheetViews>
    <sheetView workbookViewId="0">
      <selection activeCell="Q23" sqref="Q23"/>
    </sheetView>
  </sheetViews>
  <sheetFormatPr baseColWidth="10" defaultRowHeight="16" x14ac:dyDescent="0.2"/>
  <cols>
    <col min="1" max="1" width="9.33203125" customWidth="1"/>
  </cols>
  <sheetData>
    <row r="1" spans="1:13" x14ac:dyDescent="0.2">
      <c r="A1" s="1" t="s">
        <v>4</v>
      </c>
      <c r="B1" s="1" t="s">
        <v>5</v>
      </c>
      <c r="D1" s="1" t="s">
        <v>4</v>
      </c>
      <c r="E1" s="1" t="s">
        <v>5</v>
      </c>
      <c r="G1" t="s">
        <v>2107</v>
      </c>
      <c r="H1" t="s">
        <v>2108</v>
      </c>
      <c r="I1" t="s">
        <v>2109</v>
      </c>
      <c r="J1" t="s">
        <v>2110</v>
      </c>
      <c r="K1" t="s">
        <v>2111</v>
      </c>
      <c r="L1" t="s">
        <v>2112</v>
      </c>
      <c r="M1" t="s">
        <v>2113</v>
      </c>
    </row>
    <row r="2" spans="1:13" x14ac:dyDescent="0.2">
      <c r="A2" t="s">
        <v>20</v>
      </c>
      <c r="B2">
        <v>158</v>
      </c>
      <c r="D2" t="s">
        <v>14</v>
      </c>
      <c r="E2">
        <v>0</v>
      </c>
      <c r="G2" t="s">
        <v>20</v>
      </c>
      <c r="H2">
        <f>AVERAGE(B:B)</f>
        <v>851.14690265486729</v>
      </c>
      <c r="I2">
        <f>MEDIAN(B:B)</f>
        <v>201</v>
      </c>
      <c r="J2">
        <f>MAX(B:B)</f>
        <v>7295</v>
      </c>
      <c r="K2">
        <f>MIN(B:B)</f>
        <v>16</v>
      </c>
      <c r="L2">
        <f>_xlfn.VAR.P(B:B)</f>
        <v>1603373.7324019109</v>
      </c>
      <c r="M2">
        <f>STDEV(B:B)</f>
        <v>1267.366006183523</v>
      </c>
    </row>
    <row r="3" spans="1:13" x14ac:dyDescent="0.2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AVERAGE(E:E)</f>
        <v>585.61538461538464</v>
      </c>
      <c r="I3">
        <f>MEDIAN(E:E)</f>
        <v>114.5</v>
      </c>
      <c r="J3">
        <f>MAX(E:E)</f>
        <v>6080</v>
      </c>
      <c r="K3">
        <f>MIN(E:E)</f>
        <v>0</v>
      </c>
      <c r="L3">
        <f>_xlfn.VAR.P(E:E)</f>
        <v>921574.68174133555</v>
      </c>
      <c r="M3">
        <f>STDEV(E:E)</f>
        <v>961.30819978260524</v>
      </c>
    </row>
    <row r="4" spans="1:13" x14ac:dyDescent="0.2">
      <c r="A4" t="s">
        <v>20</v>
      </c>
      <c r="B4">
        <v>174</v>
      </c>
      <c r="D4" t="s">
        <v>14</v>
      </c>
      <c r="E4">
        <v>53</v>
      </c>
    </row>
    <row r="5" spans="1:13" x14ac:dyDescent="0.2">
      <c r="A5" t="s">
        <v>20</v>
      </c>
      <c r="B5">
        <v>227</v>
      </c>
      <c r="D5" t="s">
        <v>14</v>
      </c>
      <c r="E5">
        <v>18</v>
      </c>
    </row>
    <row r="6" spans="1:13" x14ac:dyDescent="0.2">
      <c r="A6" t="s">
        <v>20</v>
      </c>
      <c r="B6">
        <v>220</v>
      </c>
      <c r="D6" t="s">
        <v>14</v>
      </c>
      <c r="E6">
        <v>44</v>
      </c>
    </row>
    <row r="7" spans="1:13" x14ac:dyDescent="0.2">
      <c r="A7" t="s">
        <v>20</v>
      </c>
      <c r="B7">
        <v>98</v>
      </c>
      <c r="D7" t="s">
        <v>14</v>
      </c>
      <c r="E7">
        <v>27</v>
      </c>
    </row>
    <row r="8" spans="1:13" x14ac:dyDescent="0.2">
      <c r="A8" t="s">
        <v>20</v>
      </c>
      <c r="B8">
        <v>100</v>
      </c>
      <c r="D8" t="s">
        <v>14</v>
      </c>
      <c r="E8">
        <v>55</v>
      </c>
    </row>
    <row r="9" spans="1:13" x14ac:dyDescent="0.2">
      <c r="A9" t="s">
        <v>20</v>
      </c>
      <c r="B9">
        <v>1249</v>
      </c>
      <c r="D9" t="s">
        <v>14</v>
      </c>
      <c r="E9">
        <v>200</v>
      </c>
    </row>
    <row r="10" spans="1:13" x14ac:dyDescent="0.2">
      <c r="A10" t="s">
        <v>20</v>
      </c>
      <c r="B10">
        <v>1396</v>
      </c>
      <c r="D10" t="s">
        <v>14</v>
      </c>
      <c r="E10">
        <v>452</v>
      </c>
    </row>
    <row r="11" spans="1:13" x14ac:dyDescent="0.2">
      <c r="A11" t="s">
        <v>20</v>
      </c>
      <c r="B11">
        <v>890</v>
      </c>
      <c r="D11" t="s">
        <v>14</v>
      </c>
      <c r="E11">
        <v>674</v>
      </c>
    </row>
    <row r="12" spans="1:13" x14ac:dyDescent="0.2">
      <c r="A12" t="s">
        <v>20</v>
      </c>
      <c r="B12">
        <v>142</v>
      </c>
      <c r="D12" t="s">
        <v>14</v>
      </c>
      <c r="E12">
        <v>558</v>
      </c>
    </row>
    <row r="13" spans="1:13" x14ac:dyDescent="0.2">
      <c r="A13" t="s">
        <v>20</v>
      </c>
      <c r="B13">
        <v>2673</v>
      </c>
      <c r="D13" t="s">
        <v>14</v>
      </c>
      <c r="E13">
        <v>15</v>
      </c>
    </row>
    <row r="14" spans="1:13" x14ac:dyDescent="0.2">
      <c r="A14" t="s">
        <v>20</v>
      </c>
      <c r="B14">
        <v>163</v>
      </c>
      <c r="D14" t="s">
        <v>14</v>
      </c>
      <c r="E14">
        <v>2307</v>
      </c>
    </row>
    <row r="15" spans="1:13" x14ac:dyDescent="0.2">
      <c r="A15" t="s">
        <v>20</v>
      </c>
      <c r="B15">
        <v>2220</v>
      </c>
      <c r="D15" t="s">
        <v>14</v>
      </c>
      <c r="E15">
        <v>88</v>
      </c>
    </row>
    <row r="16" spans="1:13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ellIs" dxfId="7" priority="5" operator="equal">
      <formula>"successful"</formula>
    </cfRule>
    <cfRule type="cellIs" dxfId="6" priority="7" operator="equal">
      <formula>"failed"</formula>
    </cfRule>
    <cfRule type="cellIs" dxfId="5" priority="6" operator="equal">
      <formula>"canceled"</formula>
    </cfRule>
    <cfRule type="cellIs" dxfId="4" priority="8" operator="equal">
      <formula>"live"</formula>
    </cfRule>
  </conditionalFormatting>
  <conditionalFormatting sqref="D1:D1047940">
    <cfRule type="cellIs" dxfId="3" priority="4" operator="equal">
      <formula>"live"</formula>
    </cfRule>
    <cfRule type="cellIs" dxfId="2" priority="3" operator="equal">
      <formula>"failed"</formula>
    </cfRule>
    <cfRule type="cellIs" dxfId="1" priority="2" operator="equal">
      <formula>"canceled"</formula>
    </cfRule>
    <cfRule type="cellIs" dxfId="0" priority="1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currently live per category</vt:lpstr>
      <vt:lpstr>currently live per sub category</vt:lpstr>
      <vt:lpstr>Crowdfunding</vt:lpstr>
      <vt:lpstr>filter based on parent category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Smit Patel</cp:lastModifiedBy>
  <dcterms:created xsi:type="dcterms:W3CDTF">2021-09-29T18:52:28Z</dcterms:created>
  <dcterms:modified xsi:type="dcterms:W3CDTF">2023-09-11T00:14:09Z</dcterms:modified>
</cp:coreProperties>
</file>