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29"/>
  <workbookPr/>
  <mc:AlternateContent xmlns:mc="http://schemas.openxmlformats.org/markup-compatibility/2006">
    <mc:Choice Requires="x15">
      <x15ac:absPath xmlns:x15ac="http://schemas.microsoft.com/office/spreadsheetml/2010/11/ac" url="C:\Users\Naman Jogani\Desktop\Second Semester FIles\KDD HW and EXAM\Midterm_Naman_Jogani\"/>
    </mc:Choice>
  </mc:AlternateContent>
  <xr:revisionPtr revIDLastSave="0" documentId="8_{7CF097ED-2B99-4080-9C5A-53A396DB103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KNN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3" i="2" l="1"/>
  <c r="Q23" i="2" l="1"/>
  <c r="Q37" i="2"/>
  <c r="L50" i="2"/>
  <c r="G3" i="2"/>
  <c r="I37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U3" i="2"/>
  <c r="T11" i="2" s="1"/>
  <c r="L3" i="2"/>
  <c r="T8" i="2"/>
  <c r="T17" i="2"/>
  <c r="T25" i="2"/>
  <c r="T26" i="2"/>
  <c r="T30" i="2"/>
  <c r="T33" i="2"/>
  <c r="T34" i="2"/>
  <c r="T38" i="2"/>
  <c r="T41" i="2"/>
  <c r="T42" i="2"/>
  <c r="T46" i="2"/>
  <c r="T49" i="2"/>
  <c r="T50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3" i="2"/>
  <c r="R52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3" i="2"/>
  <c r="G58" i="2"/>
  <c r="L38" i="2"/>
  <c r="L46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3" i="2"/>
  <c r="H60" i="2"/>
  <c r="H59" i="2"/>
  <c r="H58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3" i="2"/>
  <c r="D53" i="2"/>
  <c r="B53" i="2"/>
  <c r="P16" i="2" l="1"/>
  <c r="L42" i="2"/>
  <c r="L26" i="2"/>
  <c r="L34" i="2"/>
  <c r="P3" i="2"/>
  <c r="P48" i="2"/>
  <c r="P31" i="2"/>
  <c r="T48" i="2"/>
  <c r="T40" i="2"/>
  <c r="T32" i="2"/>
  <c r="T24" i="2"/>
  <c r="T16" i="2"/>
  <c r="T7" i="2"/>
  <c r="T47" i="2"/>
  <c r="T39" i="2"/>
  <c r="T31" i="2"/>
  <c r="T23" i="2"/>
  <c r="T15" i="2"/>
  <c r="T6" i="2"/>
  <c r="T22" i="2"/>
  <c r="T14" i="2"/>
  <c r="T5" i="2"/>
  <c r="T13" i="2"/>
  <c r="T29" i="2"/>
  <c r="T52" i="2"/>
  <c r="T44" i="2"/>
  <c r="T36" i="2"/>
  <c r="T28" i="2"/>
  <c r="T20" i="2"/>
  <c r="T12" i="2"/>
  <c r="T3" i="2"/>
  <c r="T45" i="2"/>
  <c r="T37" i="2"/>
  <c r="T21" i="2"/>
  <c r="T51" i="2"/>
  <c r="T43" i="2"/>
  <c r="T35" i="2"/>
  <c r="T27" i="2"/>
  <c r="T19" i="2"/>
  <c r="T10" i="2"/>
  <c r="T18" i="2"/>
  <c r="T9" i="2"/>
  <c r="T4" i="2"/>
  <c r="P47" i="2"/>
  <c r="P30" i="2"/>
  <c r="P11" i="2"/>
  <c r="P45" i="2"/>
  <c r="P28" i="2"/>
  <c r="P44" i="2"/>
  <c r="P23" i="2"/>
  <c r="P41" i="2"/>
  <c r="P40" i="2"/>
  <c r="P52" i="2"/>
  <c r="P39" i="2"/>
  <c r="P14" i="2"/>
  <c r="P22" i="2"/>
  <c r="P15" i="2"/>
  <c r="P49" i="2"/>
  <c r="P36" i="2"/>
  <c r="P46" i="2"/>
  <c r="P38" i="2"/>
  <c r="P29" i="2"/>
  <c r="P21" i="2"/>
  <c r="P13" i="2"/>
  <c r="P20" i="2"/>
  <c r="P12" i="2"/>
  <c r="P35" i="2"/>
  <c r="P10" i="2"/>
  <c r="P19" i="2"/>
  <c r="P51" i="2"/>
  <c r="P43" i="2"/>
  <c r="P34" i="2"/>
  <c r="P26" i="2"/>
  <c r="P18" i="2"/>
  <c r="P9" i="2"/>
  <c r="P27" i="2"/>
  <c r="P50" i="2"/>
  <c r="P42" i="2"/>
  <c r="P33" i="2"/>
  <c r="P25" i="2"/>
  <c r="P17" i="2"/>
  <c r="P6" i="2"/>
  <c r="P37" i="2"/>
  <c r="P32" i="2"/>
  <c r="P24" i="2"/>
  <c r="P8" i="2"/>
  <c r="P7" i="2"/>
  <c r="P5" i="2"/>
  <c r="P4" i="2"/>
  <c r="L48" i="2"/>
  <c r="L40" i="2"/>
  <c r="L32" i="2"/>
  <c r="L24" i="2"/>
  <c r="L16" i="2"/>
  <c r="L8" i="2"/>
  <c r="L18" i="2"/>
  <c r="L10" i="2"/>
  <c r="L4" i="2"/>
  <c r="L49" i="2"/>
  <c r="L41" i="2"/>
  <c r="L33" i="2"/>
  <c r="L25" i="2"/>
  <c r="L17" i="2"/>
  <c r="L9" i="2"/>
  <c r="L47" i="2"/>
  <c r="L39" i="2"/>
  <c r="L31" i="2"/>
  <c r="L23" i="2"/>
  <c r="L15" i="2"/>
  <c r="L7" i="2"/>
  <c r="L30" i="2"/>
  <c r="L6" i="2"/>
  <c r="L37" i="2"/>
  <c r="L21" i="2"/>
  <c r="L13" i="2"/>
  <c r="L52" i="2"/>
  <c r="L44" i="2"/>
  <c r="L36" i="2"/>
  <c r="L28" i="2"/>
  <c r="L20" i="2"/>
  <c r="L12" i="2"/>
  <c r="L22" i="2"/>
  <c r="L14" i="2"/>
  <c r="L45" i="2"/>
  <c r="L29" i="2"/>
  <c r="L5" i="2"/>
  <c r="L51" i="2"/>
  <c r="L43" i="2"/>
  <c r="L35" i="2"/>
  <c r="L27" i="2"/>
  <c r="L19" i="2"/>
  <c r="L11" i="2"/>
  <c r="I27" i="2"/>
  <c r="I11" i="2"/>
  <c r="B54" i="2"/>
  <c r="G41" i="2" s="1"/>
  <c r="I50" i="2"/>
  <c r="I42" i="2"/>
  <c r="I10" i="2"/>
  <c r="I41" i="2"/>
  <c r="I25" i="2"/>
  <c r="I9" i="2"/>
  <c r="D54" i="2"/>
  <c r="I60" i="2" s="1"/>
  <c r="I24" i="2"/>
  <c r="I8" i="2"/>
  <c r="I47" i="2"/>
  <c r="I33" i="2"/>
  <c r="I48" i="2"/>
  <c r="I58" i="2"/>
  <c r="I31" i="2"/>
  <c r="I23" i="2"/>
  <c r="I15" i="2"/>
  <c r="I6" i="2"/>
  <c r="I46" i="2"/>
  <c r="I38" i="2"/>
  <c r="I30" i="2"/>
  <c r="I22" i="2"/>
  <c r="I14" i="2"/>
  <c r="G15" i="2" l="1"/>
  <c r="G10" i="2"/>
  <c r="G31" i="2"/>
  <c r="G18" i="2"/>
  <c r="G46" i="2"/>
  <c r="G26" i="2"/>
  <c r="G13" i="2"/>
  <c r="I17" i="2"/>
  <c r="I40" i="2"/>
  <c r="G59" i="2"/>
  <c r="G17" i="2"/>
  <c r="I19" i="2"/>
  <c r="G34" i="2"/>
  <c r="G22" i="2"/>
  <c r="G21" i="2"/>
  <c r="G7" i="2"/>
  <c r="G25" i="2"/>
  <c r="G42" i="2"/>
  <c r="I5" i="2"/>
  <c r="G29" i="2"/>
  <c r="I39" i="2"/>
  <c r="I16" i="2"/>
  <c r="I49" i="2"/>
  <c r="G23" i="2"/>
  <c r="I18" i="2"/>
  <c r="G33" i="2"/>
  <c r="I35" i="2"/>
  <c r="G50" i="2"/>
  <c r="G4" i="2"/>
  <c r="G38" i="2"/>
  <c r="G37" i="2"/>
  <c r="G6" i="2"/>
  <c r="I32" i="2"/>
  <c r="I59" i="2"/>
  <c r="G39" i="2"/>
  <c r="I26" i="2"/>
  <c r="I43" i="2"/>
  <c r="G19" i="2"/>
  <c r="G36" i="2"/>
  <c r="G60" i="2"/>
  <c r="G16" i="2"/>
  <c r="G32" i="2"/>
  <c r="G51" i="2"/>
  <c r="G28" i="2"/>
  <c r="G8" i="2"/>
  <c r="G24" i="2"/>
  <c r="G48" i="2"/>
  <c r="G27" i="2"/>
  <c r="G12" i="2"/>
  <c r="G40" i="2"/>
  <c r="G35" i="2"/>
  <c r="G52" i="2"/>
  <c r="G20" i="2"/>
  <c r="G11" i="2"/>
  <c r="G43" i="2"/>
  <c r="G44" i="2"/>
  <c r="G30" i="2"/>
  <c r="G47" i="2"/>
  <c r="G9" i="2"/>
  <c r="G45" i="2"/>
  <c r="G14" i="2"/>
  <c r="I28" i="2"/>
  <c r="I52" i="2"/>
  <c r="I4" i="2"/>
  <c r="I45" i="2"/>
  <c r="I36" i="2"/>
  <c r="I7" i="2"/>
  <c r="I29" i="2"/>
  <c r="I20" i="2"/>
  <c r="I13" i="2"/>
  <c r="I12" i="2"/>
  <c r="I44" i="2"/>
  <c r="I21" i="2"/>
  <c r="I3" i="2"/>
  <c r="I34" i="2"/>
  <c r="G49" i="2"/>
  <c r="I51" i="2"/>
  <c r="G5" i="2"/>
</calcChain>
</file>

<file path=xl/sharedStrings.xml><?xml version="1.0" encoding="utf-8"?>
<sst xmlns="http://schemas.openxmlformats.org/spreadsheetml/2006/main" count="195" uniqueCount="24">
  <si>
    <t>Janki Patel</t>
  </si>
  <si>
    <t>Original Table</t>
  </si>
  <si>
    <t xml:space="preserve">Normalized </t>
  </si>
  <si>
    <t>Distance for 1 Data Prediction</t>
  </si>
  <si>
    <t>Distance for 2 Data Prediction</t>
  </si>
  <si>
    <t>Distance For 3 Data Prediction</t>
  </si>
  <si>
    <t>CWID - 10457365</t>
  </si>
  <si>
    <t>Exposure</t>
  </si>
  <si>
    <t>MaritalStatus</t>
  </si>
  <si>
    <t>MonthAtHospital</t>
  </si>
  <si>
    <t>Infected</t>
  </si>
  <si>
    <t>Rank</t>
  </si>
  <si>
    <t>Distance</t>
  </si>
  <si>
    <t>Label</t>
  </si>
  <si>
    <t>Married</t>
  </si>
  <si>
    <t>No</t>
  </si>
  <si>
    <t>Yes</t>
  </si>
  <si>
    <t>Single</t>
  </si>
  <si>
    <t>Mini Value</t>
  </si>
  <si>
    <t>Max Value</t>
  </si>
  <si>
    <t>Data for which Prediction is needed</t>
  </si>
  <si>
    <t>Normalized Prediction</t>
  </si>
  <si>
    <t>Predicted Infection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</si>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</sst>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4"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0"/>
      <name val="Calibri"/>
      <scheme val="minor"/>
    </font>
    <font>
      <sz val="14"/>
      <color theme="0"/>
      <name val="Calibri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2" fillId="9" borderId="0" applyNumberFormat="0" applyBorder="0" applyAlignment="0" applyProtection="0"/>
    <xf numFmtId="0" fontId="1" fillId="10" borderId="0" applyNumberFormat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Alignment="1">
      <alignment horizontal="center"/>
    </xf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horizontal="right"/>
    </xf>
    <xf numFmtId="1" fontId="0" fillId="0" borderId="0" xfId="0" applyNumberFormat="1" applyAlignment="1">
      <alignment horizontal="right"/>
    </xf>
    <xf numFmtId="0" fontId="0" fillId="3" borderId="0" xfId="0" applyFill="1"/>
    <xf numFmtId="0" fontId="0" fillId="0" borderId="0" xfId="0" applyFill="1" applyAlignment="1">
      <alignment horizontal="center"/>
    </xf>
    <xf numFmtId="165" fontId="0" fillId="0" borderId="0" xfId="0" applyNumberFormat="1" applyFill="1"/>
    <xf numFmtId="1" fontId="0" fillId="0" borderId="0" xfId="0" applyNumberFormat="1" applyFill="1" applyAlignment="1">
      <alignment horizontal="right"/>
    </xf>
    <xf numFmtId="164" fontId="0" fillId="0" borderId="0" xfId="0" applyNumberFormat="1" applyFill="1"/>
    <xf numFmtId="0" fontId="0" fillId="0" borderId="0" xfId="0" applyFill="1" applyAlignment="1">
      <alignment horizontal="right"/>
    </xf>
    <xf numFmtId="0" fontId="0" fillId="0" borderId="0" xfId="0" applyFill="1"/>
    <xf numFmtId="0" fontId="0" fillId="0" borderId="0" xfId="0" applyFill="1" applyBorder="1" applyAlignment="1">
      <alignment horizontal="center"/>
    </xf>
    <xf numFmtId="0" fontId="1" fillId="4" borderId="0" xfId="1" applyAlignment="1">
      <alignment horizontal="center"/>
    </xf>
    <xf numFmtId="164" fontId="1" fillId="4" borderId="0" xfId="1" applyNumberFormat="1" applyAlignment="1">
      <alignment horizontal="center"/>
    </xf>
    <xf numFmtId="0" fontId="1" fillId="4" borderId="0" xfId="1"/>
    <xf numFmtId="164" fontId="1" fillId="4" borderId="0" xfId="1" applyNumberFormat="1"/>
    <xf numFmtId="0" fontId="2" fillId="9" borderId="0" xfId="6"/>
    <xf numFmtId="0" fontId="3" fillId="9" borderId="0" xfId="6" applyFont="1"/>
    <xf numFmtId="0" fontId="1" fillId="10" borderId="0" xfId="7" applyAlignment="1">
      <alignment horizontal="center"/>
    </xf>
    <xf numFmtId="0" fontId="1" fillId="10" borderId="0" xfId="7"/>
    <xf numFmtId="0" fontId="1" fillId="8" borderId="0" xfId="5"/>
    <xf numFmtId="0" fontId="1" fillId="6" borderId="0" xfId="3" applyAlignment="1">
      <alignment horizontal="center"/>
    </xf>
    <xf numFmtId="0" fontId="1" fillId="5" borderId="0" xfId="2"/>
    <xf numFmtId="0" fontId="1" fillId="5" borderId="0" xfId="2" applyAlignment="1">
      <alignment horizontal="center"/>
    </xf>
    <xf numFmtId="0" fontId="1" fillId="5" borderId="0" xfId="2" applyAlignment="1">
      <alignment horizontal="right"/>
    </xf>
    <xf numFmtId="0" fontId="1" fillId="7" borderId="0" xfId="4" applyAlignment="1">
      <alignment horizontal="center"/>
    </xf>
  </cellXfs>
  <cellStyles count="8">
    <cellStyle name="20% - Accent3" xfId="2" builtinId="38"/>
    <cellStyle name="20% - Accent4" xfId="3" builtinId="42"/>
    <cellStyle name="20% - Accent5" xfId="7" builtinId="46"/>
    <cellStyle name="40% - Accent4" xfId="4" builtinId="43"/>
    <cellStyle name="60% - Accent2" xfId="1" builtinId="36"/>
    <cellStyle name="60% - Accent4" xfId="5" builtinId="44"/>
    <cellStyle name="Accent5" xfId="6" builtinId="45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60"/>
  <sheetViews>
    <sheetView tabSelected="1" zoomScale="101" workbookViewId="0">
      <selection activeCell="E2" sqref="E2"/>
    </sheetView>
  </sheetViews>
  <sheetFormatPr defaultRowHeight="15"/>
  <cols>
    <col min="1" max="1" width="15.5703125" bestFit="1" customWidth="1"/>
    <col min="2" max="2" width="13.42578125" style="1" bestFit="1" customWidth="1"/>
    <col min="3" max="3" width="11.85546875" style="1" bestFit="1" customWidth="1"/>
    <col min="4" max="4" width="15" style="1" bestFit="1" customWidth="1"/>
    <col min="5" max="6" width="8.85546875" style="1"/>
    <col min="7" max="7" width="16.7109375" bestFit="1" customWidth="1"/>
    <col min="8" max="8" width="16.7109375" style="6" bestFit="1" customWidth="1"/>
    <col min="9" max="9" width="16.7109375" style="4" bestFit="1" customWidth="1"/>
    <col min="10" max="10" width="8.42578125" style="6" bestFit="1" customWidth="1"/>
  </cols>
  <sheetData>
    <row r="1" spans="1:22" ht="18.75">
      <c r="A1" s="21" t="s">
        <v>0</v>
      </c>
      <c r="B1" s="22" t="s">
        <v>1</v>
      </c>
      <c r="G1" s="23" t="s">
        <v>2</v>
      </c>
      <c r="L1" s="23" t="s">
        <v>3</v>
      </c>
      <c r="M1" s="23"/>
      <c r="N1" s="23"/>
      <c r="P1" s="23" t="s">
        <v>4</v>
      </c>
      <c r="Q1" s="23"/>
      <c r="R1" s="23"/>
      <c r="S1" s="14"/>
      <c r="T1" s="23" t="s">
        <v>5</v>
      </c>
      <c r="U1" s="23"/>
      <c r="V1" s="23"/>
    </row>
    <row r="2" spans="1:22">
      <c r="A2" s="20" t="s">
        <v>6</v>
      </c>
      <c r="B2" s="29" t="s">
        <v>7</v>
      </c>
      <c r="C2" s="29" t="s">
        <v>8</v>
      </c>
      <c r="D2" s="29" t="s">
        <v>9</v>
      </c>
      <c r="E2" s="29" t="s">
        <v>10</v>
      </c>
      <c r="G2" s="18" t="s">
        <v>7</v>
      </c>
      <c r="H2" s="18" t="s">
        <v>8</v>
      </c>
      <c r="I2" s="19" t="s">
        <v>9</v>
      </c>
      <c r="J2" s="18" t="s">
        <v>10</v>
      </c>
      <c r="L2" s="18" t="s">
        <v>11</v>
      </c>
      <c r="M2" s="18" t="s">
        <v>12</v>
      </c>
      <c r="N2" s="18" t="s">
        <v>13</v>
      </c>
      <c r="P2" s="18" t="s">
        <v>11</v>
      </c>
      <c r="Q2" s="18" t="s">
        <v>12</v>
      </c>
      <c r="R2" s="18" t="s">
        <v>13</v>
      </c>
      <c r="T2" s="18" t="s">
        <v>11</v>
      </c>
      <c r="U2" s="18" t="s">
        <v>12</v>
      </c>
      <c r="V2" s="18" t="s">
        <v>13</v>
      </c>
    </row>
    <row r="3" spans="1:22">
      <c r="B3" s="1">
        <v>3</v>
      </c>
      <c r="C3" s="2" t="s">
        <v>14</v>
      </c>
      <c r="D3" s="2">
        <v>7</v>
      </c>
      <c r="E3" s="3" t="s">
        <v>15</v>
      </c>
      <c r="G3" s="5">
        <f>(B3-$B$53)/($B$54-$B$53)</f>
        <v>0.66666666666666663</v>
      </c>
      <c r="H3" s="7">
        <f>IF(C3="Married",1,0)</f>
        <v>1</v>
      </c>
      <c r="I3" s="4">
        <f>(D3-$D$53)/($D$54-$D$53)</f>
        <v>0.18181818181818182</v>
      </c>
      <c r="J3" s="6" t="s">
        <v>15</v>
      </c>
      <c r="L3">
        <f>RANK(M3,$M$3:$M$52,1)</f>
        <v>17</v>
      </c>
      <c r="M3">
        <f>SQRT((G3-$G$58)^2+(H3-$H$58)^2+(I3-$I$58)^2)</f>
        <v>0.69101540915099269</v>
      </c>
      <c r="N3" t="str">
        <f>E3</f>
        <v>No</v>
      </c>
      <c r="P3">
        <f>RANK(Q3,$Q$3:$Q$52,1)</f>
        <v>33</v>
      </c>
      <c r="Q3">
        <f>SQRT((G3-$G$59)^2+(H3-$H$59)^2+(I3-$I$59)^2)</f>
        <v>1.0580054697027934</v>
      </c>
      <c r="R3" t="str">
        <f>E3</f>
        <v>No</v>
      </c>
      <c r="T3">
        <f>RANK(U3,$U$3:$U$52,1)</f>
        <v>22</v>
      </c>
      <c r="U3">
        <f>SQRT((G3-$G$60)^2+(H3-$H$60)^2+(I3-$I$60)^2)</f>
        <v>1.000459031467829</v>
      </c>
      <c r="V3" t="str">
        <f>E3</f>
        <v>No</v>
      </c>
    </row>
    <row r="4" spans="1:22">
      <c r="B4" s="1">
        <v>3</v>
      </c>
      <c r="C4" s="2" t="s">
        <v>14</v>
      </c>
      <c r="D4" s="2">
        <v>2</v>
      </c>
      <c r="E4" s="3" t="s">
        <v>16</v>
      </c>
      <c r="G4" s="5">
        <f>(B4-$B$53)/($B$54-$B$53)</f>
        <v>0.66666666666666663</v>
      </c>
      <c r="H4" s="7">
        <f t="shared" ref="H4:H52" si="0">IF(C4="Married",1,0)</f>
        <v>1</v>
      </c>
      <c r="I4" s="4">
        <f t="shared" ref="I4:I52" si="1">(D4-$D$53)/($D$54-$D$53)</f>
        <v>3.0303030303030304E-2</v>
      </c>
      <c r="J4" s="6" t="s">
        <v>16</v>
      </c>
      <c r="L4">
        <f>RANK(M4,$M$3:$M$52,1)</f>
        <v>11</v>
      </c>
      <c r="M4">
        <f t="shared" ref="M4:M52" si="2">SQRT((G4-$G$58)^2+(H4-$H$58)^2+(I4-$I$58)^2)</f>
        <v>0.66735501653167395</v>
      </c>
      <c r="N4" t="str">
        <f t="shared" ref="N4:N52" si="3">E4</f>
        <v>Yes</v>
      </c>
      <c r="P4">
        <f t="shared" ref="P4:P52" si="4">RANK(Q4,$Q$3:$Q$52,1)</f>
        <v>27</v>
      </c>
      <c r="Q4">
        <f t="shared" ref="Q4:Q52" si="5">SQRT((G4-$G$59)^2+(H4-$H$59)^2+(I4-$I$59)^2)</f>
        <v>1.0558334175869299</v>
      </c>
      <c r="R4" t="str">
        <f t="shared" ref="R4:R51" si="6">E4</f>
        <v>Yes</v>
      </c>
      <c r="T4">
        <f t="shared" ref="T4:T52" si="7">RANK(U4,$U$3:$U$52,1)</f>
        <v>25</v>
      </c>
      <c r="U4">
        <f t="shared" ref="U4:U52" si="8">SQRT((G4-$G$60)^2+(H4-$H$60)^2+(I4-$I$60)^2)</f>
        <v>1.0073194023390704</v>
      </c>
      <c r="V4" t="str">
        <f t="shared" ref="V4:V52" si="9">E4</f>
        <v>Yes</v>
      </c>
    </row>
    <row r="5" spans="1:22">
      <c r="B5" s="1">
        <v>3</v>
      </c>
      <c r="C5" s="2" t="s">
        <v>14</v>
      </c>
      <c r="D5" s="2">
        <v>7</v>
      </c>
      <c r="E5" s="3" t="s">
        <v>15</v>
      </c>
      <c r="G5" s="5">
        <f t="shared" ref="G5:G52" si="10">(B5-$B$53)/($B$54-$B$53)</f>
        <v>0.66666666666666663</v>
      </c>
      <c r="H5" s="7">
        <f t="shared" si="0"/>
        <v>1</v>
      </c>
      <c r="I5" s="4">
        <f t="shared" si="1"/>
        <v>0.18181818181818182</v>
      </c>
      <c r="J5" s="6" t="s">
        <v>15</v>
      </c>
      <c r="L5">
        <f t="shared" ref="L5:L52" si="11">RANK(M5,$M$3:$M$52,1)</f>
        <v>17</v>
      </c>
      <c r="M5">
        <f t="shared" si="2"/>
        <v>0.69101540915099269</v>
      </c>
      <c r="N5" t="str">
        <f t="shared" si="3"/>
        <v>No</v>
      </c>
      <c r="P5">
        <f t="shared" si="4"/>
        <v>33</v>
      </c>
      <c r="Q5">
        <f t="shared" si="5"/>
        <v>1.0580054697027934</v>
      </c>
      <c r="R5" t="str">
        <f t="shared" si="6"/>
        <v>No</v>
      </c>
      <c r="T5">
        <f t="shared" si="7"/>
        <v>22</v>
      </c>
      <c r="U5">
        <f t="shared" si="8"/>
        <v>1.000459031467829</v>
      </c>
      <c r="V5" t="str">
        <f t="shared" si="9"/>
        <v>No</v>
      </c>
    </row>
    <row r="6" spans="1:22">
      <c r="B6" s="1">
        <v>1</v>
      </c>
      <c r="C6" s="2" t="s">
        <v>14</v>
      </c>
      <c r="D6" s="2">
        <v>18</v>
      </c>
      <c r="E6" s="3" t="s">
        <v>15</v>
      </c>
      <c r="G6" s="5">
        <f t="shared" si="10"/>
        <v>0</v>
      </c>
      <c r="H6" s="7">
        <f t="shared" si="0"/>
        <v>1</v>
      </c>
      <c r="I6" s="4">
        <f t="shared" si="1"/>
        <v>0.51515151515151514</v>
      </c>
      <c r="J6" s="6" t="s">
        <v>15</v>
      </c>
      <c r="L6">
        <f t="shared" si="11"/>
        <v>9</v>
      </c>
      <c r="M6">
        <f t="shared" si="2"/>
        <v>0.51515151515151514</v>
      </c>
      <c r="N6" t="str">
        <f t="shared" si="3"/>
        <v>No</v>
      </c>
      <c r="P6">
        <f t="shared" si="4"/>
        <v>41</v>
      </c>
      <c r="Q6">
        <f t="shared" si="5"/>
        <v>1.1362626217728893</v>
      </c>
      <c r="R6" t="str">
        <f t="shared" si="6"/>
        <v>No</v>
      </c>
      <c r="T6">
        <f t="shared" si="7"/>
        <v>48</v>
      </c>
      <c r="U6">
        <f t="shared" si="8"/>
        <v>1.2556575366727674</v>
      </c>
      <c r="V6" t="str">
        <f t="shared" si="9"/>
        <v>No</v>
      </c>
    </row>
    <row r="7" spans="1:22">
      <c r="B7" s="1">
        <v>4</v>
      </c>
      <c r="C7" s="2" t="s">
        <v>17</v>
      </c>
      <c r="D7" s="2">
        <v>1</v>
      </c>
      <c r="E7" s="3" t="s">
        <v>15</v>
      </c>
      <c r="G7" s="5">
        <f t="shared" si="10"/>
        <v>1</v>
      </c>
      <c r="H7" s="7">
        <f t="shared" si="0"/>
        <v>0</v>
      </c>
      <c r="I7" s="4">
        <f>(D7-$D$53)/($D$54-$D$53)</f>
        <v>0</v>
      </c>
      <c r="J7" s="6" t="s">
        <v>15</v>
      </c>
      <c r="L7">
        <f t="shared" si="11"/>
        <v>42</v>
      </c>
      <c r="M7">
        <f t="shared" si="2"/>
        <v>1.4142135623730951</v>
      </c>
      <c r="N7" t="str">
        <f t="shared" si="3"/>
        <v>No</v>
      </c>
      <c r="P7">
        <f t="shared" si="4"/>
        <v>19</v>
      </c>
      <c r="Q7">
        <f t="shared" si="5"/>
        <v>0.67283646397498542</v>
      </c>
      <c r="R7" t="str">
        <f t="shared" si="6"/>
        <v>No</v>
      </c>
      <c r="T7">
        <f t="shared" si="7"/>
        <v>15</v>
      </c>
      <c r="U7">
        <f t="shared" si="8"/>
        <v>0.36615290829074465</v>
      </c>
      <c r="V7" t="str">
        <f t="shared" si="9"/>
        <v>No</v>
      </c>
    </row>
    <row r="8" spans="1:22">
      <c r="B8" s="1">
        <v>3</v>
      </c>
      <c r="C8" s="2" t="s">
        <v>14</v>
      </c>
      <c r="D8" s="2">
        <v>2</v>
      </c>
      <c r="E8" s="3" t="s">
        <v>15</v>
      </c>
      <c r="G8" s="5">
        <f t="shared" si="10"/>
        <v>0.66666666666666663</v>
      </c>
      <c r="H8" s="7">
        <f t="shared" si="0"/>
        <v>1</v>
      </c>
      <c r="I8" s="4">
        <f t="shared" si="1"/>
        <v>3.0303030303030304E-2</v>
      </c>
      <c r="J8" s="6" t="s">
        <v>15</v>
      </c>
      <c r="L8">
        <f t="shared" si="11"/>
        <v>11</v>
      </c>
      <c r="M8">
        <f t="shared" si="2"/>
        <v>0.66735501653167395</v>
      </c>
      <c r="N8" t="str">
        <f t="shared" si="3"/>
        <v>No</v>
      </c>
      <c r="P8">
        <f t="shared" si="4"/>
        <v>27</v>
      </c>
      <c r="Q8">
        <f t="shared" si="5"/>
        <v>1.0558334175869299</v>
      </c>
      <c r="R8" t="str">
        <f t="shared" si="6"/>
        <v>No</v>
      </c>
      <c r="T8">
        <f t="shared" si="7"/>
        <v>25</v>
      </c>
      <c r="U8">
        <f t="shared" si="8"/>
        <v>1.0073194023390704</v>
      </c>
      <c r="V8" t="str">
        <f t="shared" si="9"/>
        <v>No</v>
      </c>
    </row>
    <row r="9" spans="1:22">
      <c r="B9" s="1">
        <v>2</v>
      </c>
      <c r="C9" s="2" t="s">
        <v>14</v>
      </c>
      <c r="D9" s="2">
        <v>3</v>
      </c>
      <c r="E9" s="3" t="s">
        <v>16</v>
      </c>
      <c r="G9" s="5">
        <f t="shared" si="10"/>
        <v>0.33333333333333331</v>
      </c>
      <c r="H9" s="7">
        <f t="shared" si="0"/>
        <v>1</v>
      </c>
      <c r="I9" s="4">
        <f t="shared" si="1"/>
        <v>6.0606060606060608E-2</v>
      </c>
      <c r="J9" s="6" t="s">
        <v>16</v>
      </c>
      <c r="L9">
        <f t="shared" si="11"/>
        <v>6</v>
      </c>
      <c r="M9">
        <f t="shared" si="2"/>
        <v>0.33879817840905907</v>
      </c>
      <c r="N9" t="str">
        <f t="shared" si="3"/>
        <v>Yes</v>
      </c>
      <c r="P9">
        <f t="shared" si="4"/>
        <v>22</v>
      </c>
      <c r="Q9">
        <f t="shared" si="5"/>
        <v>1.000459031467829</v>
      </c>
      <c r="R9" t="str">
        <f t="shared" si="6"/>
        <v>Yes</v>
      </c>
      <c r="T9">
        <f t="shared" si="7"/>
        <v>37</v>
      </c>
      <c r="U9">
        <f t="shared" si="8"/>
        <v>1.0580054697027934</v>
      </c>
      <c r="V9" t="str">
        <f t="shared" si="9"/>
        <v>Yes</v>
      </c>
    </row>
    <row r="10" spans="1:22">
      <c r="B10" s="1">
        <v>1</v>
      </c>
      <c r="C10" s="2" t="s">
        <v>14</v>
      </c>
      <c r="D10" s="2">
        <v>7</v>
      </c>
      <c r="E10" s="3" t="s">
        <v>15</v>
      </c>
      <c r="G10" s="5">
        <f t="shared" si="10"/>
        <v>0</v>
      </c>
      <c r="H10" s="7">
        <f t="shared" si="0"/>
        <v>1</v>
      </c>
      <c r="I10" s="4">
        <f t="shared" si="1"/>
        <v>0.18181818181818182</v>
      </c>
      <c r="J10" s="6" t="s">
        <v>15</v>
      </c>
      <c r="L10" s="18">
        <f t="shared" si="11"/>
        <v>2</v>
      </c>
      <c r="M10" s="18">
        <f t="shared" si="2"/>
        <v>0.18181818181818182</v>
      </c>
      <c r="N10" s="18" t="str">
        <f t="shared" si="3"/>
        <v>No</v>
      </c>
      <c r="P10">
        <f t="shared" si="4"/>
        <v>33</v>
      </c>
      <c r="Q10">
        <f t="shared" si="5"/>
        <v>1.0580054697027934</v>
      </c>
      <c r="R10" t="str">
        <f t="shared" si="6"/>
        <v>No</v>
      </c>
      <c r="T10">
        <f t="shared" si="7"/>
        <v>45</v>
      </c>
      <c r="U10">
        <f t="shared" si="8"/>
        <v>1.2022323893865074</v>
      </c>
      <c r="V10" t="str">
        <f t="shared" si="9"/>
        <v>No</v>
      </c>
    </row>
    <row r="11" spans="1:22">
      <c r="B11" s="1">
        <v>4</v>
      </c>
      <c r="C11" s="2" t="s">
        <v>17</v>
      </c>
      <c r="D11" s="2">
        <v>6</v>
      </c>
      <c r="E11" s="3" t="s">
        <v>15</v>
      </c>
      <c r="G11" s="5">
        <f t="shared" si="10"/>
        <v>1</v>
      </c>
      <c r="H11" s="7">
        <f t="shared" si="0"/>
        <v>0</v>
      </c>
      <c r="I11" s="4">
        <f t="shared" si="1"/>
        <v>0.15151515151515152</v>
      </c>
      <c r="J11" s="6" t="s">
        <v>15</v>
      </c>
      <c r="L11">
        <f t="shared" si="11"/>
        <v>48</v>
      </c>
      <c r="M11">
        <f t="shared" si="2"/>
        <v>1.4223068730547073</v>
      </c>
      <c r="N11" t="str">
        <f t="shared" si="3"/>
        <v>No</v>
      </c>
      <c r="P11">
        <f t="shared" si="4"/>
        <v>14</v>
      </c>
      <c r="Q11">
        <f t="shared" si="5"/>
        <v>0.66941581922347038</v>
      </c>
      <c r="R11" t="str">
        <f t="shared" si="6"/>
        <v>No</v>
      </c>
      <c r="T11">
        <f t="shared" si="7"/>
        <v>7</v>
      </c>
      <c r="U11">
        <f t="shared" si="8"/>
        <v>0.33333333333333337</v>
      </c>
      <c r="V11" t="str">
        <f t="shared" si="9"/>
        <v>No</v>
      </c>
    </row>
    <row r="12" spans="1:22">
      <c r="B12" s="1">
        <v>4</v>
      </c>
      <c r="C12" s="2" t="s">
        <v>17</v>
      </c>
      <c r="D12" s="2">
        <v>6</v>
      </c>
      <c r="E12" s="3" t="s">
        <v>15</v>
      </c>
      <c r="G12" s="5">
        <f t="shared" si="10"/>
        <v>1</v>
      </c>
      <c r="H12" s="7">
        <f t="shared" si="0"/>
        <v>0</v>
      </c>
      <c r="I12" s="4">
        <f t="shared" si="1"/>
        <v>0.15151515151515152</v>
      </c>
      <c r="J12" s="6" t="s">
        <v>15</v>
      </c>
      <c r="L12">
        <f t="shared" si="11"/>
        <v>48</v>
      </c>
      <c r="M12">
        <f t="shared" si="2"/>
        <v>1.4223068730547073</v>
      </c>
      <c r="N12" t="str">
        <f t="shared" si="3"/>
        <v>No</v>
      </c>
      <c r="P12">
        <f t="shared" si="4"/>
        <v>14</v>
      </c>
      <c r="Q12">
        <f t="shared" si="5"/>
        <v>0.66941581922347038</v>
      </c>
      <c r="R12" t="str">
        <f t="shared" si="6"/>
        <v>No</v>
      </c>
      <c r="T12">
        <f t="shared" si="7"/>
        <v>7</v>
      </c>
      <c r="U12">
        <f t="shared" si="8"/>
        <v>0.33333333333333337</v>
      </c>
      <c r="V12" t="str">
        <f t="shared" si="9"/>
        <v>No</v>
      </c>
    </row>
    <row r="13" spans="1:22">
      <c r="B13" s="1">
        <v>4</v>
      </c>
      <c r="C13" s="2" t="s">
        <v>17</v>
      </c>
      <c r="D13" s="2">
        <v>1</v>
      </c>
      <c r="E13" s="3" t="s">
        <v>15</v>
      </c>
      <c r="G13" s="5">
        <f t="shared" si="10"/>
        <v>1</v>
      </c>
      <c r="H13" s="7">
        <f t="shared" si="0"/>
        <v>0</v>
      </c>
      <c r="I13" s="4">
        <f t="shared" si="1"/>
        <v>0</v>
      </c>
      <c r="J13" s="6" t="s">
        <v>15</v>
      </c>
      <c r="L13">
        <f t="shared" si="11"/>
        <v>42</v>
      </c>
      <c r="M13">
        <f t="shared" si="2"/>
        <v>1.4142135623730951</v>
      </c>
      <c r="N13" t="str">
        <f t="shared" si="3"/>
        <v>No</v>
      </c>
      <c r="P13">
        <f t="shared" si="4"/>
        <v>19</v>
      </c>
      <c r="Q13">
        <f t="shared" si="5"/>
        <v>0.67283646397498542</v>
      </c>
      <c r="R13" t="str">
        <f t="shared" si="6"/>
        <v>No</v>
      </c>
      <c r="T13">
        <f t="shared" si="7"/>
        <v>15</v>
      </c>
      <c r="U13">
        <f t="shared" si="8"/>
        <v>0.36615290829074465</v>
      </c>
      <c r="V13" t="str">
        <f t="shared" si="9"/>
        <v>No</v>
      </c>
    </row>
    <row r="14" spans="1:22">
      <c r="B14" s="1">
        <v>2</v>
      </c>
      <c r="C14" s="2" t="s">
        <v>14</v>
      </c>
      <c r="D14" s="2">
        <v>7</v>
      </c>
      <c r="E14" s="3" t="s">
        <v>15</v>
      </c>
      <c r="G14" s="5">
        <f t="shared" si="10"/>
        <v>0.33333333333333331</v>
      </c>
      <c r="H14" s="7">
        <f t="shared" si="0"/>
        <v>1</v>
      </c>
      <c r="I14" s="4">
        <f t="shared" si="1"/>
        <v>0.18181818181818182</v>
      </c>
      <c r="J14" s="6" t="s">
        <v>15</v>
      </c>
      <c r="L14">
        <f t="shared" si="11"/>
        <v>8</v>
      </c>
      <c r="M14">
        <f t="shared" si="2"/>
        <v>0.37969588139823235</v>
      </c>
      <c r="N14" t="str">
        <f t="shared" si="3"/>
        <v>No</v>
      </c>
      <c r="P14">
        <f t="shared" si="4"/>
        <v>24</v>
      </c>
      <c r="Q14">
        <f t="shared" si="5"/>
        <v>1.0041237288352056</v>
      </c>
      <c r="R14" t="str">
        <f t="shared" si="6"/>
        <v>No</v>
      </c>
      <c r="T14">
        <f t="shared" si="7"/>
        <v>33</v>
      </c>
      <c r="U14">
        <f t="shared" si="8"/>
        <v>1.0545280388669889</v>
      </c>
      <c r="V14" t="str">
        <f t="shared" si="9"/>
        <v>No</v>
      </c>
    </row>
    <row r="15" spans="1:22">
      <c r="B15" s="1">
        <v>1</v>
      </c>
      <c r="C15" s="2" t="s">
        <v>17</v>
      </c>
      <c r="D15" s="2">
        <v>2</v>
      </c>
      <c r="E15" s="3" t="s">
        <v>16</v>
      </c>
      <c r="G15" s="5">
        <f t="shared" si="10"/>
        <v>0</v>
      </c>
      <c r="H15" s="7">
        <f t="shared" si="0"/>
        <v>0</v>
      </c>
      <c r="I15" s="4">
        <f t="shared" si="1"/>
        <v>3.0303030303030304E-2</v>
      </c>
      <c r="J15" s="6" t="s">
        <v>16</v>
      </c>
      <c r="L15">
        <f t="shared" si="11"/>
        <v>24</v>
      </c>
      <c r="M15">
        <f t="shared" si="2"/>
        <v>1.000459031467829</v>
      </c>
      <c r="N15" t="str">
        <f t="shared" si="3"/>
        <v>Yes</v>
      </c>
      <c r="P15">
        <f t="shared" si="4"/>
        <v>5</v>
      </c>
      <c r="Q15">
        <f t="shared" si="5"/>
        <v>0.33879817840905907</v>
      </c>
      <c r="R15" t="str">
        <f t="shared" si="6"/>
        <v>Yes</v>
      </c>
      <c r="T15">
        <f t="shared" si="7"/>
        <v>21</v>
      </c>
      <c r="U15">
        <f t="shared" si="8"/>
        <v>0.67759635681811814</v>
      </c>
      <c r="V15" t="str">
        <f t="shared" si="9"/>
        <v>Yes</v>
      </c>
    </row>
    <row r="16" spans="1:22">
      <c r="B16" s="1">
        <v>3</v>
      </c>
      <c r="C16" s="2" t="s">
        <v>14</v>
      </c>
      <c r="D16" s="2">
        <v>10</v>
      </c>
      <c r="E16" s="3" t="s">
        <v>15</v>
      </c>
      <c r="G16" s="5">
        <f t="shared" si="10"/>
        <v>0.66666666666666663</v>
      </c>
      <c r="H16" s="7">
        <f t="shared" si="0"/>
        <v>1</v>
      </c>
      <c r="I16" s="4">
        <f t="shared" si="1"/>
        <v>0.27272727272727271</v>
      </c>
      <c r="J16" s="6" t="s">
        <v>15</v>
      </c>
      <c r="L16">
        <f t="shared" si="11"/>
        <v>19</v>
      </c>
      <c r="M16">
        <f t="shared" si="2"/>
        <v>0.72029480751543706</v>
      </c>
      <c r="N16" t="str">
        <f t="shared" si="3"/>
        <v>No</v>
      </c>
      <c r="P16">
        <f t="shared" si="4"/>
        <v>37</v>
      </c>
      <c r="Q16">
        <f t="shared" si="5"/>
        <v>1.0696583390741086</v>
      </c>
      <c r="R16" t="str">
        <f t="shared" si="6"/>
        <v>No</v>
      </c>
      <c r="T16">
        <f t="shared" si="7"/>
        <v>25</v>
      </c>
      <c r="U16">
        <f t="shared" si="8"/>
        <v>1.0073194023390704</v>
      </c>
      <c r="V16" t="str">
        <f t="shared" si="9"/>
        <v>No</v>
      </c>
    </row>
    <row r="17" spans="1:29">
      <c r="B17" s="1">
        <v>1</v>
      </c>
      <c r="C17" s="2" t="s">
        <v>14</v>
      </c>
      <c r="D17" s="2">
        <v>12</v>
      </c>
      <c r="E17" s="3" t="s">
        <v>16</v>
      </c>
      <c r="G17" s="5">
        <f t="shared" si="10"/>
        <v>0</v>
      </c>
      <c r="H17" s="7">
        <f t="shared" si="0"/>
        <v>1</v>
      </c>
      <c r="I17" s="4">
        <f t="shared" si="1"/>
        <v>0.33333333333333331</v>
      </c>
      <c r="J17" s="6" t="s">
        <v>16</v>
      </c>
      <c r="L17">
        <f t="shared" si="11"/>
        <v>4</v>
      </c>
      <c r="M17">
        <f t="shared" si="2"/>
        <v>0.33333333333333331</v>
      </c>
      <c r="N17" t="str">
        <f t="shared" si="3"/>
        <v>Yes</v>
      </c>
      <c r="P17">
        <f t="shared" si="4"/>
        <v>40</v>
      </c>
      <c r="Q17">
        <f t="shared" si="5"/>
        <v>1.081610199853015</v>
      </c>
      <c r="R17" t="str">
        <f t="shared" si="6"/>
        <v>Yes</v>
      </c>
      <c r="T17">
        <f t="shared" si="7"/>
        <v>47</v>
      </c>
      <c r="U17">
        <f t="shared" si="8"/>
        <v>1.2155255224322168</v>
      </c>
      <c r="V17" t="str">
        <f t="shared" si="9"/>
        <v>Yes</v>
      </c>
    </row>
    <row r="18" spans="1:29">
      <c r="B18" s="1">
        <v>1</v>
      </c>
      <c r="C18" s="2" t="s">
        <v>14</v>
      </c>
      <c r="D18" s="2">
        <v>29</v>
      </c>
      <c r="E18" s="3" t="s">
        <v>15</v>
      </c>
      <c r="G18" s="5">
        <f t="shared" si="10"/>
        <v>0</v>
      </c>
      <c r="H18" s="7">
        <f t="shared" si="0"/>
        <v>1</v>
      </c>
      <c r="I18" s="4">
        <f t="shared" si="1"/>
        <v>0.84848484848484851</v>
      </c>
      <c r="J18" s="6" t="s">
        <v>15</v>
      </c>
      <c r="L18">
        <f t="shared" si="11"/>
        <v>21</v>
      </c>
      <c r="M18">
        <f t="shared" si="2"/>
        <v>0.84848484848484851</v>
      </c>
      <c r="N18" t="str">
        <f t="shared" si="3"/>
        <v>No</v>
      </c>
      <c r="P18">
        <f t="shared" si="4"/>
        <v>48</v>
      </c>
      <c r="Q18">
        <f t="shared" si="5"/>
        <v>1.2980878782184178</v>
      </c>
      <c r="R18" t="str">
        <f t="shared" si="6"/>
        <v>No</v>
      </c>
      <c r="T18">
        <f t="shared" si="7"/>
        <v>49</v>
      </c>
      <c r="U18">
        <f t="shared" si="8"/>
        <v>1.3893204104663819</v>
      </c>
      <c r="V18" t="str">
        <f t="shared" si="9"/>
        <v>No</v>
      </c>
    </row>
    <row r="19" spans="1:29">
      <c r="B19" s="1">
        <v>4</v>
      </c>
      <c r="C19" s="2" t="s">
        <v>14</v>
      </c>
      <c r="D19" s="2">
        <v>22</v>
      </c>
      <c r="E19" s="3" t="s">
        <v>15</v>
      </c>
      <c r="G19" s="5">
        <f t="shared" si="10"/>
        <v>1</v>
      </c>
      <c r="H19" s="7">
        <f t="shared" si="0"/>
        <v>1</v>
      </c>
      <c r="I19" s="4">
        <f t="shared" si="1"/>
        <v>0.63636363636363635</v>
      </c>
      <c r="J19" s="6" t="s">
        <v>15</v>
      </c>
      <c r="L19">
        <f t="shared" si="11"/>
        <v>36</v>
      </c>
      <c r="M19">
        <f t="shared" si="2"/>
        <v>1.1853095282186634</v>
      </c>
      <c r="N19" t="str">
        <f t="shared" si="3"/>
        <v>No</v>
      </c>
      <c r="P19">
        <f t="shared" si="4"/>
        <v>49</v>
      </c>
      <c r="Q19">
        <f t="shared" si="5"/>
        <v>1.3198352569928828</v>
      </c>
      <c r="R19" t="str">
        <f t="shared" si="6"/>
        <v>No</v>
      </c>
      <c r="T19">
        <f t="shared" si="7"/>
        <v>43</v>
      </c>
      <c r="U19">
        <f t="shared" si="8"/>
        <v>1.1602539223682817</v>
      </c>
      <c r="V19" t="str">
        <f t="shared" si="9"/>
        <v>No</v>
      </c>
    </row>
    <row r="20" spans="1:29">
      <c r="B20" s="1">
        <v>2</v>
      </c>
      <c r="C20" s="2" t="s">
        <v>14</v>
      </c>
      <c r="D20" s="2">
        <v>1</v>
      </c>
      <c r="E20" s="3" t="s">
        <v>16</v>
      </c>
      <c r="G20" s="5">
        <f t="shared" si="10"/>
        <v>0.33333333333333331</v>
      </c>
      <c r="H20" s="7">
        <f t="shared" si="0"/>
        <v>1</v>
      </c>
      <c r="I20" s="4">
        <f t="shared" si="1"/>
        <v>0</v>
      </c>
      <c r="J20" s="6" t="s">
        <v>16</v>
      </c>
      <c r="L20">
        <f t="shared" si="11"/>
        <v>4</v>
      </c>
      <c r="M20">
        <f t="shared" si="2"/>
        <v>0.33333333333333331</v>
      </c>
      <c r="N20" t="str">
        <f t="shared" si="3"/>
        <v>Yes</v>
      </c>
      <c r="P20">
        <f t="shared" si="4"/>
        <v>24</v>
      </c>
      <c r="Q20">
        <f t="shared" si="5"/>
        <v>1.0041237288352056</v>
      </c>
      <c r="R20" t="str">
        <f t="shared" si="6"/>
        <v>Yes</v>
      </c>
      <c r="T20">
        <f t="shared" si="7"/>
        <v>40</v>
      </c>
      <c r="U20">
        <f t="shared" si="8"/>
        <v>1.064926266109429</v>
      </c>
      <c r="V20" t="str">
        <f t="shared" si="9"/>
        <v>Yes</v>
      </c>
    </row>
    <row r="21" spans="1:29">
      <c r="B21" s="1">
        <v>3</v>
      </c>
      <c r="C21" s="2" t="s">
        <v>14</v>
      </c>
      <c r="D21" s="2">
        <v>2</v>
      </c>
      <c r="E21" s="3" t="s">
        <v>15</v>
      </c>
      <c r="G21" s="5">
        <f t="shared" si="10"/>
        <v>0.66666666666666663</v>
      </c>
      <c r="H21" s="7">
        <f t="shared" si="0"/>
        <v>1</v>
      </c>
      <c r="I21" s="4">
        <f t="shared" si="1"/>
        <v>3.0303030303030304E-2</v>
      </c>
      <c r="J21" s="6" t="s">
        <v>15</v>
      </c>
      <c r="L21">
        <f t="shared" si="11"/>
        <v>11</v>
      </c>
      <c r="M21">
        <f t="shared" si="2"/>
        <v>0.66735501653167395</v>
      </c>
      <c r="N21" t="str">
        <f t="shared" si="3"/>
        <v>No</v>
      </c>
      <c r="P21">
        <f t="shared" si="4"/>
        <v>27</v>
      </c>
      <c r="Q21">
        <f t="shared" si="5"/>
        <v>1.0558334175869299</v>
      </c>
      <c r="R21" t="str">
        <f t="shared" si="6"/>
        <v>No</v>
      </c>
      <c r="T21">
        <f t="shared" si="7"/>
        <v>25</v>
      </c>
      <c r="U21">
        <f t="shared" si="8"/>
        <v>1.0073194023390704</v>
      </c>
      <c r="V21" t="str">
        <f t="shared" si="9"/>
        <v>No</v>
      </c>
    </row>
    <row r="22" spans="1:29">
      <c r="B22" s="1">
        <v>3</v>
      </c>
      <c r="C22" s="2" t="s">
        <v>17</v>
      </c>
      <c r="D22" s="2">
        <v>11</v>
      </c>
      <c r="E22" s="3" t="s">
        <v>15</v>
      </c>
      <c r="G22" s="5">
        <f t="shared" si="10"/>
        <v>0.66666666666666663</v>
      </c>
      <c r="H22" s="7">
        <f t="shared" si="0"/>
        <v>0</v>
      </c>
      <c r="I22" s="4">
        <f t="shared" si="1"/>
        <v>0.30303030303030304</v>
      </c>
      <c r="J22" s="6" t="s">
        <v>15</v>
      </c>
      <c r="L22">
        <f t="shared" si="11"/>
        <v>41</v>
      </c>
      <c r="M22">
        <f t="shared" si="2"/>
        <v>1.2394643234071248</v>
      </c>
      <c r="N22" t="str">
        <f t="shared" si="3"/>
        <v>No</v>
      </c>
      <c r="P22">
        <f t="shared" si="4"/>
        <v>12</v>
      </c>
      <c r="Q22">
        <f t="shared" si="5"/>
        <v>0.39510317607288781</v>
      </c>
      <c r="R22" t="str">
        <f t="shared" si="6"/>
        <v>No</v>
      </c>
      <c r="T22">
        <f t="shared" si="7"/>
        <v>3</v>
      </c>
      <c r="U22">
        <f t="shared" si="8"/>
        <v>0.15151515151515152</v>
      </c>
      <c r="V22" t="str">
        <f t="shared" si="9"/>
        <v>No</v>
      </c>
    </row>
    <row r="23" spans="1:29" s="8" customFormat="1">
      <c r="A23" s="14"/>
      <c r="B23" s="9">
        <v>2</v>
      </c>
      <c r="C23" s="15" t="s">
        <v>17</v>
      </c>
      <c r="D23" s="15">
        <v>3</v>
      </c>
      <c r="E23" s="9" t="s">
        <v>16</v>
      </c>
      <c r="F23" s="9"/>
      <c r="G23" s="10">
        <f t="shared" si="10"/>
        <v>0.33333333333333331</v>
      </c>
      <c r="H23" s="11">
        <f t="shared" si="0"/>
        <v>0</v>
      </c>
      <c r="I23" s="12">
        <f t="shared" si="1"/>
        <v>6.0606060606060608E-2</v>
      </c>
      <c r="J23" s="13" t="s">
        <v>16</v>
      </c>
      <c r="K23" s="14"/>
      <c r="L23" s="14">
        <f t="shared" si="11"/>
        <v>32</v>
      </c>
      <c r="M23" s="14">
        <f t="shared" si="2"/>
        <v>1.0558334175869299</v>
      </c>
      <c r="N23" s="14" t="str">
        <f t="shared" si="3"/>
        <v>Yes</v>
      </c>
      <c r="O23" s="14"/>
      <c r="P23" s="18">
        <f t="shared" si="4"/>
        <v>1</v>
      </c>
      <c r="Q23" s="18">
        <f>SQRT((G23-$G$59)^2+(H23-$H$59)^2+(I23-$I$59)^2)</f>
        <v>3.0303030303030304E-2</v>
      </c>
      <c r="R23" s="18" t="str">
        <f t="shared" si="6"/>
        <v>Yes</v>
      </c>
      <c r="S23" s="14"/>
      <c r="T23" s="14">
        <f t="shared" si="7"/>
        <v>12</v>
      </c>
      <c r="U23" s="14">
        <f t="shared" si="8"/>
        <v>0.34550770457549634</v>
      </c>
      <c r="V23" s="14" t="str">
        <f t="shared" si="9"/>
        <v>Yes</v>
      </c>
      <c r="W23" s="14"/>
      <c r="X23" s="14"/>
      <c r="Y23" s="14"/>
      <c r="Z23" s="14"/>
      <c r="AA23" s="14"/>
      <c r="AB23" s="14"/>
      <c r="AC23" s="14"/>
    </row>
    <row r="24" spans="1:29">
      <c r="B24" s="1">
        <v>3</v>
      </c>
      <c r="C24" s="2" t="s">
        <v>14</v>
      </c>
      <c r="D24" s="2">
        <v>1</v>
      </c>
      <c r="E24" s="3" t="s">
        <v>16</v>
      </c>
      <c r="G24" s="5">
        <f t="shared" si="10"/>
        <v>0.66666666666666663</v>
      </c>
      <c r="H24" s="7">
        <f t="shared" si="0"/>
        <v>1</v>
      </c>
      <c r="I24" s="4">
        <f t="shared" si="1"/>
        <v>0</v>
      </c>
      <c r="J24" s="6" t="s">
        <v>16</v>
      </c>
      <c r="L24">
        <f t="shared" si="11"/>
        <v>10</v>
      </c>
      <c r="M24">
        <f t="shared" si="2"/>
        <v>0.66666666666666663</v>
      </c>
      <c r="N24" t="str">
        <f t="shared" si="3"/>
        <v>Yes</v>
      </c>
      <c r="P24">
        <f t="shared" si="4"/>
        <v>33</v>
      </c>
      <c r="Q24">
        <f t="shared" si="5"/>
        <v>1.0580054697027934</v>
      </c>
      <c r="R24" t="str">
        <f t="shared" si="6"/>
        <v>Yes</v>
      </c>
      <c r="T24">
        <f t="shared" si="7"/>
        <v>31</v>
      </c>
      <c r="U24">
        <f t="shared" si="8"/>
        <v>1.0114132889865841</v>
      </c>
      <c r="V24" t="str">
        <f t="shared" si="9"/>
        <v>Yes</v>
      </c>
    </row>
    <row r="25" spans="1:29">
      <c r="B25" s="1">
        <v>3</v>
      </c>
      <c r="C25" s="2" t="s">
        <v>17</v>
      </c>
      <c r="D25" s="2">
        <v>1</v>
      </c>
      <c r="E25" s="3" t="s">
        <v>15</v>
      </c>
      <c r="G25" s="5">
        <f t="shared" si="10"/>
        <v>0.66666666666666663</v>
      </c>
      <c r="H25" s="7">
        <f t="shared" si="0"/>
        <v>0</v>
      </c>
      <c r="I25" s="4">
        <f t="shared" si="1"/>
        <v>0</v>
      </c>
      <c r="J25" s="6" t="s">
        <v>15</v>
      </c>
      <c r="L25">
        <f t="shared" si="11"/>
        <v>37</v>
      </c>
      <c r="M25">
        <f t="shared" si="2"/>
        <v>1.2018504251546631</v>
      </c>
      <c r="N25" t="str">
        <f t="shared" si="3"/>
        <v>No</v>
      </c>
      <c r="P25">
        <f t="shared" si="4"/>
        <v>6</v>
      </c>
      <c r="Q25">
        <f t="shared" si="5"/>
        <v>0.34550770457549634</v>
      </c>
      <c r="R25" t="str">
        <f t="shared" si="6"/>
        <v>No</v>
      </c>
      <c r="T25">
        <f t="shared" si="7"/>
        <v>3</v>
      </c>
      <c r="U25">
        <f t="shared" si="8"/>
        <v>0.15151515151515152</v>
      </c>
      <c r="V25" t="str">
        <f t="shared" si="9"/>
        <v>No</v>
      </c>
    </row>
    <row r="26" spans="1:29">
      <c r="B26" s="1">
        <v>4</v>
      </c>
      <c r="C26" s="2" t="s">
        <v>14</v>
      </c>
      <c r="D26" s="2">
        <v>5</v>
      </c>
      <c r="E26" s="3" t="s">
        <v>15</v>
      </c>
      <c r="G26" s="5">
        <f t="shared" si="10"/>
        <v>1</v>
      </c>
      <c r="H26" s="7">
        <f t="shared" si="0"/>
        <v>1</v>
      </c>
      <c r="I26" s="4">
        <f t="shared" si="1"/>
        <v>0.12121212121212122</v>
      </c>
      <c r="J26" s="6" t="s">
        <v>15</v>
      </c>
      <c r="L26">
        <f t="shared" si="11"/>
        <v>28</v>
      </c>
      <c r="M26">
        <f t="shared" si="2"/>
        <v>1.0073194023390704</v>
      </c>
      <c r="N26" t="str">
        <f t="shared" si="3"/>
        <v>No</v>
      </c>
      <c r="P26">
        <f t="shared" si="4"/>
        <v>43</v>
      </c>
      <c r="Q26">
        <f t="shared" si="5"/>
        <v>1.2022323893865074</v>
      </c>
      <c r="R26" t="str">
        <f t="shared" si="6"/>
        <v>No</v>
      </c>
      <c r="T26">
        <f t="shared" si="7"/>
        <v>33</v>
      </c>
      <c r="U26">
        <f t="shared" si="8"/>
        <v>1.0545280388669889</v>
      </c>
      <c r="V26" t="str">
        <f t="shared" si="9"/>
        <v>No</v>
      </c>
    </row>
    <row r="27" spans="1:29">
      <c r="B27" s="1">
        <v>1</v>
      </c>
      <c r="C27" s="2" t="s">
        <v>17</v>
      </c>
      <c r="D27" s="2">
        <v>9</v>
      </c>
      <c r="E27" s="3" t="s">
        <v>16</v>
      </c>
      <c r="G27" s="5">
        <f t="shared" si="10"/>
        <v>0</v>
      </c>
      <c r="H27" s="7">
        <f t="shared" si="0"/>
        <v>0</v>
      </c>
      <c r="I27" s="4">
        <f t="shared" si="1"/>
        <v>0.24242424242424243</v>
      </c>
      <c r="J27" s="6" t="s">
        <v>16</v>
      </c>
      <c r="L27">
        <f t="shared" si="11"/>
        <v>30</v>
      </c>
      <c r="M27">
        <f t="shared" si="2"/>
        <v>1.0289652634151301</v>
      </c>
      <c r="N27" t="str">
        <f t="shared" si="3"/>
        <v>Yes</v>
      </c>
      <c r="P27">
        <f t="shared" si="4"/>
        <v>9</v>
      </c>
      <c r="Q27">
        <f t="shared" si="5"/>
        <v>0.36615290829074459</v>
      </c>
      <c r="R27" t="str">
        <f t="shared" si="6"/>
        <v>Yes</v>
      </c>
      <c r="T27">
        <f t="shared" si="7"/>
        <v>18</v>
      </c>
      <c r="U27">
        <f t="shared" si="8"/>
        <v>0.67283646397498531</v>
      </c>
      <c r="V27" t="str">
        <f t="shared" si="9"/>
        <v>Yes</v>
      </c>
    </row>
    <row r="28" spans="1:29">
      <c r="B28" s="1">
        <v>3</v>
      </c>
      <c r="C28" s="2" t="s">
        <v>17</v>
      </c>
      <c r="D28" s="2">
        <v>8</v>
      </c>
      <c r="E28" s="3" t="s">
        <v>15</v>
      </c>
      <c r="G28" s="5">
        <f t="shared" si="10"/>
        <v>0.66666666666666663</v>
      </c>
      <c r="H28" s="7">
        <f t="shared" si="0"/>
        <v>0</v>
      </c>
      <c r="I28" s="4">
        <f t="shared" si="1"/>
        <v>0.21212121212121213</v>
      </c>
      <c r="J28" s="6" t="s">
        <v>15</v>
      </c>
      <c r="L28">
        <f t="shared" si="11"/>
        <v>39</v>
      </c>
      <c r="M28">
        <f t="shared" si="2"/>
        <v>1.2204260948849859</v>
      </c>
      <c r="N28" t="str">
        <f t="shared" si="3"/>
        <v>No</v>
      </c>
      <c r="P28">
        <f t="shared" si="4"/>
        <v>8</v>
      </c>
      <c r="Q28">
        <f t="shared" si="5"/>
        <v>0.35468787608241287</v>
      </c>
      <c r="R28" t="str">
        <f t="shared" si="6"/>
        <v>No</v>
      </c>
      <c r="T28" s="18">
        <f t="shared" si="7"/>
        <v>1</v>
      </c>
      <c r="U28" s="18">
        <f t="shared" si="8"/>
        <v>6.0606060606060608E-2</v>
      </c>
      <c r="V28" s="18" t="str">
        <f t="shared" si="9"/>
        <v>No</v>
      </c>
    </row>
    <row r="29" spans="1:29">
      <c r="B29" s="1">
        <v>3</v>
      </c>
      <c r="C29" s="2" t="s">
        <v>14</v>
      </c>
      <c r="D29" s="2">
        <v>5</v>
      </c>
      <c r="E29" s="3" t="s">
        <v>15</v>
      </c>
      <c r="G29" s="5">
        <f t="shared" si="10"/>
        <v>0.66666666666666663</v>
      </c>
      <c r="H29" s="7">
        <f t="shared" si="0"/>
        <v>1</v>
      </c>
      <c r="I29" s="4">
        <f t="shared" si="1"/>
        <v>0.12121212121212122</v>
      </c>
      <c r="J29" s="6" t="s">
        <v>15</v>
      </c>
      <c r="L29">
        <f t="shared" si="11"/>
        <v>16</v>
      </c>
      <c r="M29">
        <f t="shared" si="2"/>
        <v>0.67759635681811814</v>
      </c>
      <c r="N29" t="str">
        <f t="shared" si="3"/>
        <v>No</v>
      </c>
      <c r="P29">
        <f t="shared" si="4"/>
        <v>26</v>
      </c>
      <c r="Q29">
        <f t="shared" si="5"/>
        <v>1.0545280388669889</v>
      </c>
      <c r="R29" t="str">
        <f t="shared" si="6"/>
        <v>No</v>
      </c>
      <c r="T29">
        <f t="shared" si="7"/>
        <v>22</v>
      </c>
      <c r="U29">
        <f t="shared" si="8"/>
        <v>1.000459031467829</v>
      </c>
      <c r="V29" t="str">
        <f t="shared" si="9"/>
        <v>No</v>
      </c>
    </row>
    <row r="30" spans="1:29">
      <c r="B30" s="1">
        <v>3</v>
      </c>
      <c r="C30" s="2" t="s">
        <v>17</v>
      </c>
      <c r="D30" s="2">
        <v>1</v>
      </c>
      <c r="E30" s="3" t="s">
        <v>15</v>
      </c>
      <c r="G30" s="5">
        <f t="shared" si="10"/>
        <v>0.66666666666666663</v>
      </c>
      <c r="H30" s="7">
        <f t="shared" si="0"/>
        <v>0</v>
      </c>
      <c r="I30" s="4">
        <f t="shared" si="1"/>
        <v>0</v>
      </c>
      <c r="J30" s="6" t="s">
        <v>15</v>
      </c>
      <c r="L30">
        <f t="shared" si="11"/>
        <v>37</v>
      </c>
      <c r="M30">
        <f t="shared" si="2"/>
        <v>1.2018504251546631</v>
      </c>
      <c r="N30" t="str">
        <f t="shared" si="3"/>
        <v>No</v>
      </c>
      <c r="P30">
        <f t="shared" si="4"/>
        <v>6</v>
      </c>
      <c r="Q30">
        <f t="shared" si="5"/>
        <v>0.34550770457549634</v>
      </c>
      <c r="R30" t="str">
        <f t="shared" si="6"/>
        <v>No</v>
      </c>
      <c r="T30" s="18">
        <f t="shared" si="7"/>
        <v>3</v>
      </c>
      <c r="U30" s="18">
        <f t="shared" si="8"/>
        <v>0.15151515151515152</v>
      </c>
      <c r="V30" s="18" t="str">
        <f t="shared" si="9"/>
        <v>No</v>
      </c>
    </row>
    <row r="31" spans="1:29">
      <c r="B31" s="1">
        <v>2</v>
      </c>
      <c r="C31" s="2" t="s">
        <v>14</v>
      </c>
      <c r="D31" s="2">
        <v>5</v>
      </c>
      <c r="E31" s="3" t="s">
        <v>16</v>
      </c>
      <c r="G31" s="5">
        <f t="shared" si="10"/>
        <v>0.33333333333333331</v>
      </c>
      <c r="H31" s="7">
        <f t="shared" si="0"/>
        <v>1</v>
      </c>
      <c r="I31" s="4">
        <f t="shared" si="1"/>
        <v>0.12121212121212122</v>
      </c>
      <c r="J31" s="6" t="s">
        <v>16</v>
      </c>
      <c r="L31">
        <f t="shared" si="11"/>
        <v>7</v>
      </c>
      <c r="M31">
        <f t="shared" si="2"/>
        <v>0.35468787608241287</v>
      </c>
      <c r="N31" t="str">
        <f t="shared" si="3"/>
        <v>Yes</v>
      </c>
      <c r="P31">
        <f t="shared" si="4"/>
        <v>22</v>
      </c>
      <c r="Q31">
        <f t="shared" si="5"/>
        <v>1.000459031467829</v>
      </c>
      <c r="R31" t="str">
        <f t="shared" si="6"/>
        <v>Yes</v>
      </c>
      <c r="T31">
        <f t="shared" si="7"/>
        <v>33</v>
      </c>
      <c r="U31">
        <f t="shared" si="8"/>
        <v>1.0545280388669889</v>
      </c>
      <c r="V31" t="str">
        <f t="shared" si="9"/>
        <v>Yes</v>
      </c>
    </row>
    <row r="32" spans="1:29">
      <c r="B32" s="1">
        <v>4</v>
      </c>
      <c r="C32" s="2" t="s">
        <v>14</v>
      </c>
      <c r="D32" s="2">
        <v>18</v>
      </c>
      <c r="E32" s="3" t="s">
        <v>15</v>
      </c>
      <c r="G32" s="5">
        <f t="shared" si="10"/>
        <v>1</v>
      </c>
      <c r="H32" s="7">
        <f t="shared" si="0"/>
        <v>1</v>
      </c>
      <c r="I32" s="4">
        <f t="shared" si="1"/>
        <v>0.51515151515151514</v>
      </c>
      <c r="J32" s="6" t="s">
        <v>15</v>
      </c>
      <c r="L32">
        <f t="shared" si="11"/>
        <v>35</v>
      </c>
      <c r="M32">
        <f t="shared" si="2"/>
        <v>1.1248915874709446</v>
      </c>
      <c r="N32" t="str">
        <f t="shared" si="3"/>
        <v>No</v>
      </c>
      <c r="P32">
        <f t="shared" si="4"/>
        <v>47</v>
      </c>
      <c r="Q32">
        <f t="shared" si="5"/>
        <v>1.2745297481704905</v>
      </c>
      <c r="R32" t="str">
        <f t="shared" si="6"/>
        <v>No</v>
      </c>
      <c r="T32">
        <f t="shared" si="7"/>
        <v>42</v>
      </c>
      <c r="U32">
        <f t="shared" si="8"/>
        <v>1.1150526965438847</v>
      </c>
      <c r="V32" t="str">
        <f t="shared" si="9"/>
        <v>No</v>
      </c>
    </row>
    <row r="33" spans="1:31">
      <c r="B33" s="1">
        <v>4</v>
      </c>
      <c r="C33" s="2" t="s">
        <v>14</v>
      </c>
      <c r="D33" s="2">
        <v>3</v>
      </c>
      <c r="E33" s="3" t="s">
        <v>15</v>
      </c>
      <c r="G33" s="5">
        <f t="shared" si="10"/>
        <v>1</v>
      </c>
      <c r="H33" s="7">
        <f t="shared" si="0"/>
        <v>1</v>
      </c>
      <c r="I33" s="4">
        <f t="shared" si="1"/>
        <v>6.0606060606060608E-2</v>
      </c>
      <c r="J33" s="6" t="s">
        <v>15</v>
      </c>
      <c r="L33">
        <f t="shared" si="11"/>
        <v>25</v>
      </c>
      <c r="M33">
        <f t="shared" si="2"/>
        <v>1.001834863928275</v>
      </c>
      <c r="N33" t="str">
        <f t="shared" si="3"/>
        <v>No</v>
      </c>
      <c r="P33">
        <f t="shared" si="4"/>
        <v>43</v>
      </c>
      <c r="Q33">
        <f t="shared" si="5"/>
        <v>1.2022323893865074</v>
      </c>
      <c r="R33" t="str">
        <f t="shared" si="6"/>
        <v>No</v>
      </c>
      <c r="T33">
        <f t="shared" si="7"/>
        <v>37</v>
      </c>
      <c r="U33">
        <f t="shared" si="8"/>
        <v>1.0580054697027934</v>
      </c>
      <c r="V33" t="str">
        <f t="shared" si="9"/>
        <v>No</v>
      </c>
    </row>
    <row r="34" spans="1:31">
      <c r="B34" s="1">
        <v>3</v>
      </c>
      <c r="C34" s="2" t="s">
        <v>17</v>
      </c>
      <c r="D34" s="2">
        <v>10</v>
      </c>
      <c r="E34" s="3" t="s">
        <v>15</v>
      </c>
      <c r="G34" s="5">
        <f t="shared" si="10"/>
        <v>0.66666666666666663</v>
      </c>
      <c r="H34" s="7">
        <f t="shared" si="0"/>
        <v>0</v>
      </c>
      <c r="I34" s="4">
        <f t="shared" si="1"/>
        <v>0.27272727272727271</v>
      </c>
      <c r="J34" s="6" t="s">
        <v>15</v>
      </c>
      <c r="L34">
        <f t="shared" si="11"/>
        <v>40</v>
      </c>
      <c r="M34">
        <f t="shared" si="2"/>
        <v>1.2324060247068336</v>
      </c>
      <c r="N34" t="str">
        <f t="shared" si="3"/>
        <v>No</v>
      </c>
      <c r="P34">
        <f t="shared" si="4"/>
        <v>11</v>
      </c>
      <c r="Q34">
        <f t="shared" si="5"/>
        <v>0.37969588139823235</v>
      </c>
      <c r="R34" t="str">
        <f t="shared" si="6"/>
        <v>No</v>
      </c>
      <c r="T34" s="18">
        <f t="shared" si="7"/>
        <v>2</v>
      </c>
      <c r="U34" s="18">
        <f t="shared" si="8"/>
        <v>0.12121212121212119</v>
      </c>
      <c r="V34" s="18" t="str">
        <f t="shared" si="9"/>
        <v>No</v>
      </c>
    </row>
    <row r="35" spans="1:31">
      <c r="B35" s="1">
        <v>1</v>
      </c>
      <c r="C35" s="2" t="s">
        <v>14</v>
      </c>
      <c r="D35" s="2">
        <v>10</v>
      </c>
      <c r="E35" s="3" t="s">
        <v>15</v>
      </c>
      <c r="G35" s="5">
        <f t="shared" si="10"/>
        <v>0</v>
      </c>
      <c r="H35" s="7">
        <f t="shared" si="0"/>
        <v>1</v>
      </c>
      <c r="I35" s="4">
        <f t="shared" si="1"/>
        <v>0.27272727272727271</v>
      </c>
      <c r="J35" s="6" t="s">
        <v>15</v>
      </c>
      <c r="L35" s="18">
        <f t="shared" si="11"/>
        <v>3</v>
      </c>
      <c r="M35" s="18">
        <f t="shared" si="2"/>
        <v>0.27272727272727271</v>
      </c>
      <c r="N35" s="18" t="str">
        <f t="shared" si="3"/>
        <v>No</v>
      </c>
      <c r="P35">
        <f t="shared" si="4"/>
        <v>37</v>
      </c>
      <c r="Q35">
        <f t="shared" si="5"/>
        <v>1.0696583390741086</v>
      </c>
      <c r="R35" t="str">
        <f t="shared" si="6"/>
        <v>No</v>
      </c>
      <c r="T35">
        <f t="shared" si="7"/>
        <v>46</v>
      </c>
      <c r="U35">
        <f t="shared" si="8"/>
        <v>1.207947359272409</v>
      </c>
      <c r="V35" t="str">
        <f t="shared" si="9"/>
        <v>No</v>
      </c>
    </row>
    <row r="36" spans="1:31">
      <c r="B36" s="1">
        <v>4</v>
      </c>
      <c r="C36" s="2" t="s">
        <v>14</v>
      </c>
      <c r="D36" s="2">
        <v>8</v>
      </c>
      <c r="E36" s="3" t="s">
        <v>15</v>
      </c>
      <c r="G36" s="5">
        <f t="shared" si="10"/>
        <v>1</v>
      </c>
      <c r="H36" s="7">
        <f t="shared" si="0"/>
        <v>1</v>
      </c>
      <c r="I36" s="4">
        <f t="shared" si="1"/>
        <v>0.21212121212121213</v>
      </c>
      <c r="J36" s="6" t="s">
        <v>15</v>
      </c>
      <c r="L36">
        <f t="shared" si="11"/>
        <v>29</v>
      </c>
      <c r="M36">
        <f t="shared" si="2"/>
        <v>1.0222501692989698</v>
      </c>
      <c r="N36" t="str">
        <f t="shared" si="3"/>
        <v>No</v>
      </c>
      <c r="P36">
        <f t="shared" si="4"/>
        <v>46</v>
      </c>
      <c r="Q36">
        <f t="shared" si="5"/>
        <v>1.207947359272409</v>
      </c>
      <c r="R36" t="str">
        <f t="shared" si="6"/>
        <v>No</v>
      </c>
      <c r="T36">
        <f t="shared" si="7"/>
        <v>36</v>
      </c>
      <c r="U36">
        <f t="shared" si="8"/>
        <v>1.0558334175869299</v>
      </c>
      <c r="V36" t="str">
        <f t="shared" si="9"/>
        <v>No</v>
      </c>
    </row>
    <row r="37" spans="1:31" s="8" customFormat="1">
      <c r="A37" s="14"/>
      <c r="B37" s="9">
        <v>2</v>
      </c>
      <c r="C37" s="15" t="s">
        <v>17</v>
      </c>
      <c r="D37" s="15">
        <v>5</v>
      </c>
      <c r="E37" s="9" t="s">
        <v>15</v>
      </c>
      <c r="F37" s="9"/>
      <c r="G37" s="10">
        <f t="shared" si="10"/>
        <v>0.33333333333333331</v>
      </c>
      <c r="H37" s="11">
        <f t="shared" si="0"/>
        <v>0</v>
      </c>
      <c r="I37" s="12">
        <f>(D37-$D$53)/($D$54-$D$53)</f>
        <v>0.12121212121212122</v>
      </c>
      <c r="J37" s="13" t="s">
        <v>15</v>
      </c>
      <c r="K37" s="14"/>
      <c r="L37" s="14">
        <f t="shared" si="11"/>
        <v>33</v>
      </c>
      <c r="M37" s="14">
        <f t="shared" si="2"/>
        <v>1.0610388727279756</v>
      </c>
      <c r="N37" s="14" t="str">
        <f t="shared" si="3"/>
        <v>No</v>
      </c>
      <c r="O37" s="14"/>
      <c r="P37" s="18">
        <f>RANK(Q37,$Q$3:$Q$52,1)</f>
        <v>1</v>
      </c>
      <c r="Q37" s="18">
        <f>SQRT((G37-$G$59)^2+(H37-$H$59)^2+(I37-$I$59)^2)</f>
        <v>3.0303030303030304E-2</v>
      </c>
      <c r="R37" s="18" t="str">
        <f t="shared" si="6"/>
        <v>No</v>
      </c>
      <c r="S37" s="14"/>
      <c r="T37" s="14">
        <f t="shared" si="7"/>
        <v>10</v>
      </c>
      <c r="U37" s="14">
        <f t="shared" si="8"/>
        <v>0.33470790961173519</v>
      </c>
      <c r="V37" s="14" t="str">
        <f t="shared" si="9"/>
        <v>No</v>
      </c>
      <c r="W37" s="14"/>
      <c r="X37" s="14"/>
      <c r="Y37" s="14"/>
      <c r="Z37" s="14"/>
      <c r="AA37" s="14"/>
      <c r="AB37" s="14"/>
      <c r="AC37" s="14"/>
      <c r="AD37" s="14"/>
      <c r="AE37" s="14"/>
    </row>
    <row r="38" spans="1:31">
      <c r="B38" s="1">
        <v>1</v>
      </c>
      <c r="C38" s="2" t="s">
        <v>17</v>
      </c>
      <c r="D38" s="2">
        <v>3</v>
      </c>
      <c r="E38" s="3" t="s">
        <v>15</v>
      </c>
      <c r="G38" s="5">
        <f t="shared" si="10"/>
        <v>0</v>
      </c>
      <c r="H38" s="7">
        <f t="shared" si="0"/>
        <v>0</v>
      </c>
      <c r="I38" s="4">
        <f t="shared" si="1"/>
        <v>6.0606060606060608E-2</v>
      </c>
      <c r="J38" s="6" t="s">
        <v>15</v>
      </c>
      <c r="L38">
        <f t="shared" si="11"/>
        <v>25</v>
      </c>
      <c r="M38">
        <f t="shared" si="2"/>
        <v>1.001834863928275</v>
      </c>
      <c r="N38" t="str">
        <f t="shared" si="3"/>
        <v>No</v>
      </c>
      <c r="P38">
        <f t="shared" si="4"/>
        <v>4</v>
      </c>
      <c r="Q38">
        <f t="shared" si="5"/>
        <v>0.33470790961173519</v>
      </c>
      <c r="R38" t="str">
        <f t="shared" si="6"/>
        <v>No</v>
      </c>
      <c r="T38">
        <f t="shared" si="7"/>
        <v>18</v>
      </c>
      <c r="U38">
        <f t="shared" si="8"/>
        <v>0.67283646397498531</v>
      </c>
      <c r="V38" t="str">
        <f t="shared" si="9"/>
        <v>No</v>
      </c>
    </row>
    <row r="39" spans="1:31">
      <c r="B39" s="1">
        <v>3</v>
      </c>
      <c r="C39" s="2" t="s">
        <v>14</v>
      </c>
      <c r="D39" s="2">
        <v>2</v>
      </c>
      <c r="E39" s="3" t="s">
        <v>15</v>
      </c>
      <c r="G39" s="5">
        <f t="shared" si="10"/>
        <v>0.66666666666666663</v>
      </c>
      <c r="H39" s="7">
        <f t="shared" si="0"/>
        <v>1</v>
      </c>
      <c r="I39" s="4">
        <f t="shared" si="1"/>
        <v>3.0303030303030304E-2</v>
      </c>
      <c r="J39" s="6" t="s">
        <v>15</v>
      </c>
      <c r="L39">
        <f t="shared" si="11"/>
        <v>11</v>
      </c>
      <c r="M39">
        <f t="shared" si="2"/>
        <v>0.66735501653167395</v>
      </c>
      <c r="N39" t="str">
        <f t="shared" si="3"/>
        <v>No</v>
      </c>
      <c r="P39">
        <f t="shared" si="4"/>
        <v>27</v>
      </c>
      <c r="Q39">
        <f t="shared" si="5"/>
        <v>1.0558334175869299</v>
      </c>
      <c r="R39" t="str">
        <f t="shared" si="6"/>
        <v>No</v>
      </c>
      <c r="T39">
        <f t="shared" si="7"/>
        <v>25</v>
      </c>
      <c r="U39">
        <f t="shared" si="8"/>
        <v>1.0073194023390704</v>
      </c>
      <c r="V39" t="str">
        <f t="shared" si="9"/>
        <v>No</v>
      </c>
    </row>
    <row r="40" spans="1:31">
      <c r="B40" s="1">
        <v>4</v>
      </c>
      <c r="C40" s="2" t="s">
        <v>17</v>
      </c>
      <c r="D40" s="2">
        <v>5</v>
      </c>
      <c r="E40" s="3" t="s">
        <v>15</v>
      </c>
      <c r="G40" s="5">
        <f t="shared" si="10"/>
        <v>1</v>
      </c>
      <c r="H40" s="7">
        <f t="shared" si="0"/>
        <v>0</v>
      </c>
      <c r="I40" s="4">
        <f t="shared" si="1"/>
        <v>0.12121212121212122</v>
      </c>
      <c r="J40" s="6" t="s">
        <v>15</v>
      </c>
      <c r="L40">
        <f t="shared" si="11"/>
        <v>47</v>
      </c>
      <c r="M40">
        <f t="shared" si="2"/>
        <v>1.4193985974097416</v>
      </c>
      <c r="N40" t="str">
        <f t="shared" si="3"/>
        <v>No</v>
      </c>
      <c r="P40">
        <f t="shared" si="4"/>
        <v>13</v>
      </c>
      <c r="Q40">
        <f t="shared" si="5"/>
        <v>0.66735501653167406</v>
      </c>
      <c r="R40" t="str">
        <f t="shared" si="6"/>
        <v>No</v>
      </c>
      <c r="T40">
        <f t="shared" si="7"/>
        <v>10</v>
      </c>
      <c r="U40">
        <f t="shared" si="8"/>
        <v>0.33470790961173519</v>
      </c>
      <c r="V40" t="str">
        <f t="shared" si="9"/>
        <v>No</v>
      </c>
    </row>
    <row r="41" spans="1:31">
      <c r="B41" s="1">
        <v>1</v>
      </c>
      <c r="C41" s="2" t="s">
        <v>14</v>
      </c>
      <c r="D41" s="2">
        <v>34</v>
      </c>
      <c r="E41" s="3" t="s">
        <v>15</v>
      </c>
      <c r="G41" s="5">
        <f t="shared" si="10"/>
        <v>0</v>
      </c>
      <c r="H41" s="7">
        <f t="shared" si="0"/>
        <v>1</v>
      </c>
      <c r="I41" s="4">
        <f t="shared" si="1"/>
        <v>1</v>
      </c>
      <c r="J41" s="6" t="s">
        <v>15</v>
      </c>
      <c r="L41">
        <f t="shared" si="11"/>
        <v>23</v>
      </c>
      <c r="M41">
        <f t="shared" si="2"/>
        <v>1</v>
      </c>
      <c r="N41" t="str">
        <f t="shared" si="3"/>
        <v>No</v>
      </c>
      <c r="P41">
        <f t="shared" si="4"/>
        <v>50</v>
      </c>
      <c r="Q41">
        <f t="shared" si="5"/>
        <v>1.39196170640677</v>
      </c>
      <c r="R41" t="str">
        <f t="shared" si="6"/>
        <v>No</v>
      </c>
      <c r="T41">
        <f t="shared" si="7"/>
        <v>50</v>
      </c>
      <c r="U41">
        <f t="shared" si="8"/>
        <v>1.4711801325985887</v>
      </c>
      <c r="V41" t="str">
        <f t="shared" si="9"/>
        <v>No</v>
      </c>
    </row>
    <row r="42" spans="1:31">
      <c r="B42" s="1">
        <v>3</v>
      </c>
      <c r="C42" s="2" t="s">
        <v>14</v>
      </c>
      <c r="D42" s="2">
        <v>2</v>
      </c>
      <c r="E42" s="3" t="s">
        <v>16</v>
      </c>
      <c r="G42" s="5">
        <f t="shared" si="10"/>
        <v>0.66666666666666663</v>
      </c>
      <c r="H42" s="7">
        <f t="shared" si="0"/>
        <v>1</v>
      </c>
      <c r="I42" s="4">
        <f t="shared" si="1"/>
        <v>3.0303030303030304E-2</v>
      </c>
      <c r="J42" s="6" t="s">
        <v>16</v>
      </c>
      <c r="L42">
        <f t="shared" si="11"/>
        <v>11</v>
      </c>
      <c r="M42">
        <f t="shared" si="2"/>
        <v>0.66735501653167395</v>
      </c>
      <c r="N42" t="str">
        <f t="shared" si="3"/>
        <v>Yes</v>
      </c>
      <c r="P42">
        <f t="shared" si="4"/>
        <v>27</v>
      </c>
      <c r="Q42">
        <f t="shared" si="5"/>
        <v>1.0558334175869299</v>
      </c>
      <c r="R42" t="str">
        <f t="shared" si="6"/>
        <v>Yes</v>
      </c>
      <c r="T42">
        <f t="shared" si="7"/>
        <v>25</v>
      </c>
      <c r="U42">
        <f t="shared" si="8"/>
        <v>1.0073194023390704</v>
      </c>
      <c r="V42" t="str">
        <f t="shared" si="9"/>
        <v>Yes</v>
      </c>
    </row>
    <row r="43" spans="1:31">
      <c r="B43" s="1">
        <v>4</v>
      </c>
      <c r="C43" s="2" t="s">
        <v>14</v>
      </c>
      <c r="D43" s="2">
        <v>3</v>
      </c>
      <c r="E43" s="3" t="s">
        <v>15</v>
      </c>
      <c r="G43" s="5">
        <f t="shared" si="10"/>
        <v>1</v>
      </c>
      <c r="H43" s="7">
        <f t="shared" si="0"/>
        <v>1</v>
      </c>
      <c r="I43" s="4">
        <f t="shared" si="1"/>
        <v>6.0606060606060608E-2</v>
      </c>
      <c r="J43" s="6" t="s">
        <v>15</v>
      </c>
      <c r="L43">
        <f t="shared" si="11"/>
        <v>25</v>
      </c>
      <c r="M43">
        <f t="shared" si="2"/>
        <v>1.001834863928275</v>
      </c>
      <c r="N43" t="str">
        <f t="shared" si="3"/>
        <v>No</v>
      </c>
      <c r="P43">
        <f t="shared" si="4"/>
        <v>43</v>
      </c>
      <c r="Q43">
        <f t="shared" si="5"/>
        <v>1.2022323893865074</v>
      </c>
      <c r="R43" t="str">
        <f t="shared" si="6"/>
        <v>No</v>
      </c>
      <c r="T43">
        <f t="shared" si="7"/>
        <v>37</v>
      </c>
      <c r="U43">
        <f t="shared" si="8"/>
        <v>1.0580054697027934</v>
      </c>
      <c r="V43" t="str">
        <f t="shared" si="9"/>
        <v>No</v>
      </c>
    </row>
    <row r="44" spans="1:31">
      <c r="B44" s="1">
        <v>4</v>
      </c>
      <c r="C44" s="2" t="s">
        <v>17</v>
      </c>
      <c r="D44" s="2">
        <v>1</v>
      </c>
      <c r="E44" s="3" t="s">
        <v>15</v>
      </c>
      <c r="G44" s="5">
        <f t="shared" si="10"/>
        <v>1</v>
      </c>
      <c r="H44" s="7">
        <f t="shared" si="0"/>
        <v>0</v>
      </c>
      <c r="I44" s="4">
        <f t="shared" si="1"/>
        <v>0</v>
      </c>
      <c r="J44" s="6" t="s">
        <v>15</v>
      </c>
      <c r="L44">
        <f t="shared" si="11"/>
        <v>42</v>
      </c>
      <c r="M44">
        <f t="shared" si="2"/>
        <v>1.4142135623730951</v>
      </c>
      <c r="N44" t="str">
        <f t="shared" si="3"/>
        <v>No</v>
      </c>
      <c r="P44">
        <f t="shared" si="4"/>
        <v>19</v>
      </c>
      <c r="Q44">
        <f t="shared" si="5"/>
        <v>0.67283646397498542</v>
      </c>
      <c r="R44" t="str">
        <f t="shared" si="6"/>
        <v>No</v>
      </c>
      <c r="T44">
        <f t="shared" si="7"/>
        <v>15</v>
      </c>
      <c r="U44">
        <f t="shared" si="8"/>
        <v>0.36615290829074465</v>
      </c>
      <c r="V44" t="str">
        <f t="shared" si="9"/>
        <v>No</v>
      </c>
    </row>
    <row r="45" spans="1:31">
      <c r="B45" s="1">
        <v>1</v>
      </c>
      <c r="C45" s="2" t="s">
        <v>14</v>
      </c>
      <c r="D45" s="2">
        <v>6</v>
      </c>
      <c r="E45" s="3" t="s">
        <v>15</v>
      </c>
      <c r="G45" s="5">
        <f t="shared" si="10"/>
        <v>0</v>
      </c>
      <c r="H45" s="7">
        <f t="shared" si="0"/>
        <v>1</v>
      </c>
      <c r="I45" s="4">
        <f t="shared" si="1"/>
        <v>0.15151515151515152</v>
      </c>
      <c r="J45" s="6" t="s">
        <v>15</v>
      </c>
      <c r="L45" s="18">
        <f t="shared" si="11"/>
        <v>1</v>
      </c>
      <c r="M45" s="18">
        <f t="shared" si="2"/>
        <v>0.15151515151515152</v>
      </c>
      <c r="N45" s="18" t="str">
        <f t="shared" si="3"/>
        <v>No</v>
      </c>
      <c r="P45">
        <f t="shared" si="4"/>
        <v>27</v>
      </c>
      <c r="Q45">
        <f t="shared" si="5"/>
        <v>1.0558334175869299</v>
      </c>
      <c r="R45" t="str">
        <f t="shared" si="6"/>
        <v>No</v>
      </c>
      <c r="T45">
        <f t="shared" si="7"/>
        <v>44</v>
      </c>
      <c r="U45">
        <f t="shared" si="8"/>
        <v>1.2018504251546631</v>
      </c>
      <c r="V45" t="str">
        <f t="shared" si="9"/>
        <v>No</v>
      </c>
    </row>
    <row r="46" spans="1:31">
      <c r="B46" s="1">
        <v>4</v>
      </c>
      <c r="C46" s="2" t="s">
        <v>17</v>
      </c>
      <c r="D46" s="2">
        <v>2</v>
      </c>
      <c r="E46" s="3" t="s">
        <v>15</v>
      </c>
      <c r="G46" s="5">
        <f t="shared" si="10"/>
        <v>1</v>
      </c>
      <c r="H46" s="7">
        <f t="shared" si="0"/>
        <v>0</v>
      </c>
      <c r="I46" s="4">
        <f t="shared" si="1"/>
        <v>3.0303030303030304E-2</v>
      </c>
      <c r="J46" s="6" t="s">
        <v>15</v>
      </c>
      <c r="L46">
        <f t="shared" si="11"/>
        <v>45</v>
      </c>
      <c r="M46">
        <f t="shared" si="2"/>
        <v>1.414538183876825</v>
      </c>
      <c r="N46" t="str">
        <f t="shared" si="3"/>
        <v>No</v>
      </c>
      <c r="P46">
        <f t="shared" si="4"/>
        <v>14</v>
      </c>
      <c r="Q46">
        <f t="shared" si="5"/>
        <v>0.66941581922347038</v>
      </c>
      <c r="R46" t="str">
        <f t="shared" si="6"/>
        <v>No</v>
      </c>
      <c r="T46">
        <f t="shared" si="7"/>
        <v>13</v>
      </c>
      <c r="U46">
        <f t="shared" si="8"/>
        <v>0.35468787608241292</v>
      </c>
      <c r="V46" t="str">
        <f t="shared" si="9"/>
        <v>No</v>
      </c>
    </row>
    <row r="47" spans="1:31">
      <c r="B47" s="1">
        <v>3</v>
      </c>
      <c r="C47" s="2" t="s">
        <v>14</v>
      </c>
      <c r="D47" s="2">
        <v>19</v>
      </c>
      <c r="E47" s="3" t="s">
        <v>15</v>
      </c>
      <c r="G47" s="5">
        <f t="shared" si="10"/>
        <v>0.66666666666666663</v>
      </c>
      <c r="H47" s="7">
        <f t="shared" si="0"/>
        <v>1</v>
      </c>
      <c r="I47" s="4">
        <f t="shared" si="1"/>
        <v>0.54545454545454541</v>
      </c>
      <c r="J47" s="6" t="s">
        <v>15</v>
      </c>
      <c r="L47">
        <f t="shared" si="11"/>
        <v>22</v>
      </c>
      <c r="M47">
        <f t="shared" si="2"/>
        <v>0.86137396385163001</v>
      </c>
      <c r="N47" t="str">
        <f t="shared" si="3"/>
        <v>No</v>
      </c>
      <c r="P47">
        <f t="shared" si="4"/>
        <v>42</v>
      </c>
      <c r="Q47">
        <f t="shared" si="5"/>
        <v>1.1479210257500492</v>
      </c>
      <c r="R47" t="str">
        <f t="shared" si="6"/>
        <v>No</v>
      </c>
      <c r="T47">
        <f t="shared" si="7"/>
        <v>41</v>
      </c>
      <c r="U47">
        <f t="shared" si="8"/>
        <v>1.0747968394526182</v>
      </c>
      <c r="V47" t="str">
        <f t="shared" si="9"/>
        <v>No</v>
      </c>
    </row>
    <row r="48" spans="1:31">
      <c r="B48" s="1">
        <v>4</v>
      </c>
      <c r="C48" s="2" t="s">
        <v>17</v>
      </c>
      <c r="D48" s="2">
        <v>2</v>
      </c>
      <c r="E48" s="3" t="s">
        <v>15</v>
      </c>
      <c r="G48" s="5">
        <f t="shared" si="10"/>
        <v>1</v>
      </c>
      <c r="H48" s="7">
        <f t="shared" si="0"/>
        <v>0</v>
      </c>
      <c r="I48" s="4">
        <f t="shared" si="1"/>
        <v>3.0303030303030304E-2</v>
      </c>
      <c r="J48" s="6" t="s">
        <v>15</v>
      </c>
      <c r="L48">
        <f t="shared" si="11"/>
        <v>45</v>
      </c>
      <c r="M48">
        <f t="shared" si="2"/>
        <v>1.414538183876825</v>
      </c>
      <c r="N48" t="str">
        <f t="shared" si="3"/>
        <v>No</v>
      </c>
      <c r="P48">
        <f t="shared" si="4"/>
        <v>14</v>
      </c>
      <c r="Q48">
        <f t="shared" si="5"/>
        <v>0.66941581922347038</v>
      </c>
      <c r="R48" t="str">
        <f t="shared" si="6"/>
        <v>No</v>
      </c>
      <c r="T48">
        <f t="shared" si="7"/>
        <v>13</v>
      </c>
      <c r="U48">
        <f t="shared" si="8"/>
        <v>0.35468787608241292</v>
      </c>
      <c r="V48" t="str">
        <f t="shared" si="9"/>
        <v>No</v>
      </c>
    </row>
    <row r="49" spans="1:22">
      <c r="B49" s="1">
        <v>1</v>
      </c>
      <c r="C49" s="2" t="s">
        <v>17</v>
      </c>
      <c r="D49" s="2">
        <v>9</v>
      </c>
      <c r="E49" s="3" t="s">
        <v>16</v>
      </c>
      <c r="G49" s="5">
        <f t="shared" si="10"/>
        <v>0</v>
      </c>
      <c r="H49" s="7">
        <f t="shared" si="0"/>
        <v>0</v>
      </c>
      <c r="I49" s="4">
        <f t="shared" si="1"/>
        <v>0.24242424242424243</v>
      </c>
      <c r="J49" s="6" t="s">
        <v>16</v>
      </c>
      <c r="L49">
        <f t="shared" si="11"/>
        <v>30</v>
      </c>
      <c r="M49">
        <f t="shared" si="2"/>
        <v>1.0289652634151301</v>
      </c>
      <c r="N49" t="str">
        <f t="shared" si="3"/>
        <v>Yes</v>
      </c>
      <c r="P49">
        <f t="shared" si="4"/>
        <v>9</v>
      </c>
      <c r="Q49">
        <f t="shared" si="5"/>
        <v>0.36615290829074459</v>
      </c>
      <c r="R49" t="str">
        <f t="shared" si="6"/>
        <v>Yes</v>
      </c>
      <c r="T49">
        <f t="shared" si="7"/>
        <v>18</v>
      </c>
      <c r="U49">
        <f t="shared" si="8"/>
        <v>0.67283646397498531</v>
      </c>
      <c r="V49" t="str">
        <f t="shared" si="9"/>
        <v>Yes</v>
      </c>
    </row>
    <row r="50" spans="1:22">
      <c r="B50" s="1">
        <v>2</v>
      </c>
      <c r="C50" s="2" t="s">
        <v>17</v>
      </c>
      <c r="D50" s="2">
        <v>6</v>
      </c>
      <c r="E50" s="3" t="s">
        <v>15</v>
      </c>
      <c r="G50" s="5">
        <f t="shared" si="10"/>
        <v>0.33333333333333331</v>
      </c>
      <c r="H50" s="7">
        <f t="shared" si="0"/>
        <v>0</v>
      </c>
      <c r="I50" s="4">
        <f t="shared" si="1"/>
        <v>0.15151515151515152</v>
      </c>
      <c r="J50" s="6" t="s">
        <v>15</v>
      </c>
      <c r="L50">
        <f t="shared" si="11"/>
        <v>34</v>
      </c>
      <c r="M50">
        <f t="shared" si="2"/>
        <v>1.064926266109429</v>
      </c>
      <c r="N50" t="str">
        <f t="shared" si="3"/>
        <v>No</v>
      </c>
      <c r="P50" s="18">
        <f t="shared" si="4"/>
        <v>3</v>
      </c>
      <c r="Q50" s="18">
        <f t="shared" si="5"/>
        <v>6.0606060606060608E-2</v>
      </c>
      <c r="R50" s="18" t="str">
        <f t="shared" si="6"/>
        <v>No</v>
      </c>
      <c r="T50">
        <f t="shared" si="7"/>
        <v>6</v>
      </c>
      <c r="U50">
        <f t="shared" si="8"/>
        <v>0.33333333333333331</v>
      </c>
      <c r="V50" t="str">
        <f t="shared" si="9"/>
        <v>No</v>
      </c>
    </row>
    <row r="51" spans="1:22">
      <c r="B51" s="1">
        <v>3</v>
      </c>
      <c r="C51" s="2" t="s">
        <v>14</v>
      </c>
      <c r="D51" s="2">
        <v>11</v>
      </c>
      <c r="E51" s="3" t="s">
        <v>15</v>
      </c>
      <c r="G51" s="5">
        <f t="shared" si="10"/>
        <v>0.66666666666666663</v>
      </c>
      <c r="H51" s="7">
        <f t="shared" si="0"/>
        <v>1</v>
      </c>
      <c r="I51" s="4">
        <f t="shared" si="1"/>
        <v>0.30303030303030304</v>
      </c>
      <c r="J51" s="6" t="s">
        <v>15</v>
      </c>
      <c r="L51">
        <f t="shared" si="11"/>
        <v>20</v>
      </c>
      <c r="M51">
        <f t="shared" si="2"/>
        <v>0.73230581658148919</v>
      </c>
      <c r="N51" t="str">
        <f t="shared" si="3"/>
        <v>No</v>
      </c>
      <c r="P51">
        <f t="shared" si="4"/>
        <v>39</v>
      </c>
      <c r="Q51">
        <f t="shared" si="5"/>
        <v>1.075223939346071</v>
      </c>
      <c r="R51" t="str">
        <f t="shared" si="6"/>
        <v>No</v>
      </c>
      <c r="T51">
        <f t="shared" si="7"/>
        <v>31</v>
      </c>
      <c r="U51">
        <f t="shared" si="8"/>
        <v>1.0114132889865841</v>
      </c>
      <c r="V51" t="str">
        <f t="shared" si="9"/>
        <v>No</v>
      </c>
    </row>
    <row r="52" spans="1:22">
      <c r="B52" s="1">
        <v>4</v>
      </c>
      <c r="C52" s="2" t="s">
        <v>17</v>
      </c>
      <c r="D52" s="2">
        <v>6</v>
      </c>
      <c r="E52" s="3" t="s">
        <v>15</v>
      </c>
      <c r="G52" s="5">
        <f t="shared" si="10"/>
        <v>1</v>
      </c>
      <c r="H52" s="7">
        <f t="shared" si="0"/>
        <v>0</v>
      </c>
      <c r="I52" s="4">
        <f t="shared" si="1"/>
        <v>0.15151515151515152</v>
      </c>
      <c r="J52" s="6" t="s">
        <v>15</v>
      </c>
      <c r="L52">
        <f t="shared" si="11"/>
        <v>48</v>
      </c>
      <c r="M52">
        <f t="shared" si="2"/>
        <v>1.4223068730547073</v>
      </c>
      <c r="N52" t="str">
        <f t="shared" si="3"/>
        <v>No</v>
      </c>
      <c r="P52">
        <f t="shared" si="4"/>
        <v>14</v>
      </c>
      <c r="Q52">
        <f t="shared" si="5"/>
        <v>0.66941581922347038</v>
      </c>
      <c r="R52" t="str">
        <f>E52</f>
        <v>No</v>
      </c>
      <c r="T52">
        <f t="shared" si="7"/>
        <v>7</v>
      </c>
      <c r="U52">
        <f t="shared" si="8"/>
        <v>0.33333333333333337</v>
      </c>
      <c r="V52" t="str">
        <f t="shared" si="9"/>
        <v>No</v>
      </c>
    </row>
    <row r="53" spans="1:22">
      <c r="A53" s="24" t="s">
        <v>18</v>
      </c>
      <c r="B53" s="25">
        <f>MIN(B3:B52)</f>
        <v>1</v>
      </c>
      <c r="C53" s="25">
        <v>0</v>
      </c>
      <c r="D53" s="25">
        <f>MIN(D3:D52)</f>
        <v>1</v>
      </c>
    </row>
    <row r="54" spans="1:22">
      <c r="A54" s="24" t="s">
        <v>19</v>
      </c>
      <c r="B54" s="25">
        <f>MAX(B3:B53)</f>
        <v>4</v>
      </c>
      <c r="C54" s="25">
        <v>1</v>
      </c>
      <c r="D54" s="25">
        <f>MAX(D3:D53)</f>
        <v>34</v>
      </c>
    </row>
    <row r="55" spans="1:22">
      <c r="L55" s="4"/>
    </row>
    <row r="56" spans="1:22">
      <c r="A56" s="26" t="s">
        <v>20</v>
      </c>
      <c r="B56" s="27"/>
      <c r="G56" s="26" t="s">
        <v>21</v>
      </c>
      <c r="H56" s="28"/>
      <c r="L56" s="4"/>
    </row>
    <row r="57" spans="1:22">
      <c r="B57" s="16" t="s">
        <v>7</v>
      </c>
      <c r="C57" s="16" t="s">
        <v>8</v>
      </c>
      <c r="D57" s="16" t="s">
        <v>9</v>
      </c>
      <c r="E57" s="16" t="s">
        <v>10</v>
      </c>
      <c r="G57" s="16" t="s">
        <v>7</v>
      </c>
      <c r="H57" s="16" t="s">
        <v>8</v>
      </c>
      <c r="I57" s="17" t="s">
        <v>9</v>
      </c>
      <c r="J57" s="16" t="s">
        <v>22</v>
      </c>
      <c r="K57" s="18"/>
    </row>
    <row r="58" spans="1:22">
      <c r="B58" s="1">
        <v>1</v>
      </c>
      <c r="C58" s="1" t="s">
        <v>14</v>
      </c>
      <c r="D58" s="1">
        <v>1</v>
      </c>
      <c r="E58" s="1" t="s">
        <v>16</v>
      </c>
      <c r="G58">
        <f>(B58-$B$53)/($B$54-$B$53)</f>
        <v>0</v>
      </c>
      <c r="H58" s="7">
        <f t="shared" ref="H58:H60" si="12">IF(C58="Married",1,0)</f>
        <v>1</v>
      </c>
      <c r="I58" s="4">
        <f>(D58-$D$53)/($D$54-$D$53)</f>
        <v>0</v>
      </c>
      <c r="J58" s="6" t="s">
        <v>23</v>
      </c>
    </row>
    <row r="59" spans="1:22">
      <c r="B59" s="1">
        <v>2</v>
      </c>
      <c r="C59" s="1" t="s">
        <v>17</v>
      </c>
      <c r="D59" s="1">
        <v>4</v>
      </c>
      <c r="E59" s="1" t="s">
        <v>15</v>
      </c>
      <c r="G59" s="5">
        <f>(B59-$B$53)/($B$54-$B$53)</f>
        <v>0.33333333333333331</v>
      </c>
      <c r="H59" s="7">
        <f t="shared" si="12"/>
        <v>0</v>
      </c>
      <c r="I59" s="4">
        <f>(D59-$D$53)/($D$54-$D$53)</f>
        <v>9.0909090909090912E-2</v>
      </c>
      <c r="J59" s="6" t="s">
        <v>23</v>
      </c>
    </row>
    <row r="60" spans="1:22">
      <c r="B60" s="1">
        <v>3</v>
      </c>
      <c r="C60" s="1" t="s">
        <v>17</v>
      </c>
      <c r="D60" s="1">
        <v>6</v>
      </c>
      <c r="E60" s="1" t="s">
        <v>16</v>
      </c>
      <c r="G60" s="5">
        <f>(B60-$B$53)/($B$54-$B$53)</f>
        <v>0.66666666666666663</v>
      </c>
      <c r="H60" s="7">
        <f t="shared" si="12"/>
        <v>0</v>
      </c>
      <c r="I60" s="4">
        <f>(D60-$D$53)/($D$54-$D$53)</f>
        <v>0.15151515151515152</v>
      </c>
      <c r="J60" s="6" t="s">
        <v>23</v>
      </c>
    </row>
  </sheetData>
  <conditionalFormatting sqref="H5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HP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Khasha</dc:creator>
  <cp:keywords/>
  <dc:description/>
  <cp:lastModifiedBy/>
  <cp:revision/>
  <dcterms:created xsi:type="dcterms:W3CDTF">2018-10-21T13:18:13Z</dcterms:created>
  <dcterms:modified xsi:type="dcterms:W3CDTF">2020-03-31T23:34:20Z</dcterms:modified>
  <cp:category/>
  <cp:contentStatus/>
</cp:coreProperties>
</file>