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lingerova\Downloads\"/>
    </mc:Choice>
  </mc:AlternateContent>
  <xr:revisionPtr revIDLastSave="0" documentId="13_ncr:1_{4988C309-8386-41A3-9C2E-3625EFA7C6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</sheets>
  <definedNames>
    <definedName name="_xlnm.Print_Titles" localSheetId="0">A!$4:$7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L44" i="1"/>
  <c r="L45" i="1"/>
  <c r="J67" i="1"/>
  <c r="J68" i="1"/>
  <c r="J69" i="1"/>
  <c r="J70" i="1"/>
  <c r="J71" i="1"/>
  <c r="J72" i="1"/>
  <c r="J73" i="1"/>
  <c r="J74" i="1"/>
  <c r="J75" i="1"/>
  <c r="J76" i="1"/>
  <c r="K76" i="1"/>
  <c r="J77" i="1"/>
  <c r="K77" i="1"/>
  <c r="J78" i="1"/>
  <c r="K78" i="1"/>
  <c r="J79" i="1"/>
  <c r="K79" i="1"/>
  <c r="C80" i="1"/>
  <c r="J81" i="1"/>
  <c r="J82" i="1"/>
  <c r="J83" i="1"/>
  <c r="J84" i="1"/>
  <c r="J85" i="1"/>
</calcChain>
</file>

<file path=xl/sharedStrings.xml><?xml version="1.0" encoding="utf-8"?>
<sst xmlns="http://schemas.openxmlformats.org/spreadsheetml/2006/main" count="40" uniqueCount="37">
  <si>
    <t>.</t>
  </si>
  <si>
    <t>…</t>
  </si>
  <si>
    <t>Ha</t>
  </si>
  <si>
    <r>
      <t xml:space="preserve">Osevní plochy zemědělských plodin </t>
    </r>
    <r>
      <rPr>
        <b/>
        <vertAlign val="superscript"/>
        <sz val="12"/>
        <rFont val="Arial CE"/>
        <family val="2"/>
        <charset val="238"/>
      </rPr>
      <t>*)</t>
    </r>
    <r>
      <rPr>
        <b/>
        <sz val="12"/>
        <rFont val="Arial CE"/>
        <family val="2"/>
        <charset val="238"/>
      </rPr>
      <t xml:space="preserve"> </t>
    </r>
    <r>
      <rPr>
        <sz val="12"/>
        <rFont val="Arial CE"/>
        <family val="2"/>
        <charset val="238"/>
      </rPr>
      <t>- Česká republika</t>
    </r>
  </si>
  <si>
    <t>ha</t>
  </si>
  <si>
    <r>
      <t>z toho /</t>
    </r>
    <r>
      <rPr>
        <i/>
        <sz val="7"/>
        <rFont val="Arial"/>
        <family val="2"/>
      </rPr>
      <t xml:space="preserve"> of which:</t>
    </r>
  </si>
  <si>
    <r>
      <t>*)</t>
    </r>
    <r>
      <rPr>
        <sz val="8"/>
        <rFont val="Arial CE"/>
        <family val="2"/>
        <charset val="238"/>
      </rPr>
      <t xml:space="preserve"> od r.2002 je šetřen pouze zemědělský sektor</t>
    </r>
  </si>
  <si>
    <r>
      <t>1)</t>
    </r>
    <r>
      <rPr>
        <sz val="8"/>
        <rFont val="Arial CE"/>
        <family val="2"/>
        <charset val="238"/>
      </rPr>
      <t xml:space="preserve"> do r.1993 vč.soureže</t>
    </r>
  </si>
  <si>
    <r>
      <t>2)</t>
    </r>
    <r>
      <rPr>
        <sz val="8"/>
        <rFont val="Arial CE"/>
        <family val="2"/>
        <charset val="238"/>
      </rPr>
      <t xml:space="preserve"> do r.1993 vč. směsi ovsa s ječmenem</t>
    </r>
  </si>
  <si>
    <r>
      <t>3)</t>
    </r>
    <r>
      <rPr>
        <sz val="8"/>
        <rFont val="Arial CE"/>
        <family val="2"/>
        <charset val="238"/>
      </rPr>
      <t xml:space="preserve"> hrách setý, čočka, fazol jedlý</t>
    </r>
  </si>
  <si>
    <r>
      <t>4)</t>
    </r>
    <r>
      <rPr>
        <sz val="8"/>
        <rFont val="Arial CE"/>
        <family val="2"/>
        <charset val="238"/>
      </rPr>
      <t xml:space="preserve"> do r.1960 vč.plochy cukrovky určené na krmení</t>
    </r>
  </si>
  <si>
    <r>
      <t>5)</t>
    </r>
    <r>
      <rPr>
        <sz val="8"/>
        <rFont val="Arial CE"/>
        <family val="2"/>
        <charset val="238"/>
      </rPr>
      <t xml:space="preserve"> do r.1993 vč.řepice</t>
    </r>
  </si>
  <si>
    <r>
      <t xml:space="preserve">Rok
</t>
    </r>
    <r>
      <rPr>
        <i/>
        <sz val="7"/>
        <rFont val="Arial"/>
        <family val="2"/>
      </rPr>
      <t>Year</t>
    </r>
  </si>
  <si>
    <r>
      <t xml:space="preserve">pšenice
</t>
    </r>
    <r>
      <rPr>
        <i/>
        <sz val="7"/>
        <rFont val="Arial"/>
        <family val="2"/>
      </rPr>
      <t>Wheat</t>
    </r>
  </si>
  <si>
    <r>
      <t>žito</t>
    </r>
    <r>
      <rPr>
        <vertAlign val="superscript"/>
        <sz val="7"/>
        <rFont val="Arial"/>
        <family val="2"/>
      </rPr>
      <t xml:space="preserve">1)
</t>
    </r>
    <r>
      <rPr>
        <i/>
        <sz val="7"/>
        <rFont val="Arial"/>
        <family val="2"/>
      </rPr>
      <t>Rye</t>
    </r>
    <r>
      <rPr>
        <i/>
        <vertAlign val="superscript"/>
        <sz val="7"/>
        <rFont val="Arial"/>
        <family val="2"/>
      </rPr>
      <t>1)</t>
    </r>
  </si>
  <si>
    <r>
      <t xml:space="preserve">ječmen
</t>
    </r>
    <r>
      <rPr>
        <i/>
        <sz val="7"/>
        <rFont val="Arial"/>
        <family val="2"/>
      </rPr>
      <t>Barley</t>
    </r>
  </si>
  <si>
    <r>
      <t>oves</t>
    </r>
    <r>
      <rPr>
        <vertAlign val="superscript"/>
        <sz val="7"/>
        <rFont val="Arial"/>
        <family val="2"/>
      </rPr>
      <t xml:space="preserve">2)
</t>
    </r>
    <r>
      <rPr>
        <i/>
        <sz val="7"/>
        <rFont val="Arial"/>
        <family val="2"/>
      </rPr>
      <t>Oats</t>
    </r>
    <r>
      <rPr>
        <i/>
        <vertAlign val="superscript"/>
        <sz val="7"/>
        <rFont val="Arial"/>
        <family val="2"/>
      </rPr>
      <t>2)</t>
    </r>
  </si>
  <si>
    <r>
      <t xml:space="preserve">kukuřice na zrno
</t>
    </r>
    <r>
      <rPr>
        <i/>
        <sz val="7"/>
        <rFont val="Arial"/>
        <family val="2"/>
      </rPr>
      <t>Grain maize</t>
    </r>
  </si>
  <si>
    <r>
      <t xml:space="preserve">celkem
</t>
    </r>
    <r>
      <rPr>
        <i/>
        <sz val="7"/>
        <rFont val="Arial"/>
        <family val="2"/>
      </rPr>
      <t>total</t>
    </r>
  </si>
  <si>
    <r>
      <t>Řepka</t>
    </r>
    <r>
      <rPr>
        <vertAlign val="superscript"/>
        <sz val="7"/>
        <rFont val="Arial"/>
        <family val="2"/>
      </rPr>
      <t xml:space="preserve">5)
</t>
    </r>
    <r>
      <rPr>
        <i/>
        <sz val="7"/>
        <rFont val="Arial"/>
        <family val="2"/>
      </rPr>
      <t>Rape</t>
    </r>
    <r>
      <rPr>
        <i/>
        <vertAlign val="superscript"/>
        <sz val="7"/>
        <rFont val="Arial"/>
        <family val="2"/>
      </rPr>
      <t>5)</t>
    </r>
  </si>
  <si>
    <r>
      <t>Len</t>
    </r>
    <r>
      <rPr>
        <vertAlign val="superscript"/>
        <sz val="7"/>
        <rFont val="Arial"/>
        <family val="2"/>
      </rPr>
      <t>6)</t>
    </r>
    <r>
      <rPr>
        <i/>
        <sz val="7"/>
        <rFont val="Arial"/>
        <family val="2"/>
      </rPr>
      <t xml:space="preserve">
Flax</t>
    </r>
    <r>
      <rPr>
        <i/>
        <vertAlign val="superscript"/>
        <sz val="7"/>
        <rFont val="Arial"/>
        <family val="2"/>
      </rPr>
      <t>6)</t>
    </r>
  </si>
  <si>
    <r>
      <t xml:space="preserve">6) </t>
    </r>
    <r>
      <rPr>
        <sz val="8"/>
        <rFont val="Arial CE"/>
        <family val="2"/>
        <charset val="238"/>
      </rPr>
      <t>od roku 2011 pouze len setý olejný</t>
    </r>
  </si>
  <si>
    <r>
      <t xml:space="preserve">Osevní plocha celkem
</t>
    </r>
    <r>
      <rPr>
        <i/>
        <sz val="7"/>
        <color indexed="10"/>
        <rFont val="Arial"/>
        <family val="2"/>
        <charset val="238"/>
      </rPr>
      <t xml:space="preserve">Area under crops, </t>
    </r>
    <r>
      <rPr>
        <i/>
        <sz val="7"/>
        <rFont val="Arial"/>
        <family val="2"/>
      </rPr>
      <t xml:space="preserve">total </t>
    </r>
  </si>
  <si>
    <r>
      <t xml:space="preserve">Obiloviny celkem
</t>
    </r>
    <r>
      <rPr>
        <i/>
        <sz val="7"/>
        <rFont val="Arial"/>
        <family val="2"/>
      </rPr>
      <t>Cereals</t>
    </r>
    <r>
      <rPr>
        <i/>
        <sz val="7"/>
        <color indexed="10"/>
        <rFont val="Arial"/>
        <family val="2"/>
        <charset val="238"/>
      </rPr>
      <t>,</t>
    </r>
    <r>
      <rPr>
        <i/>
        <sz val="7"/>
        <rFont val="Arial"/>
        <family val="2"/>
      </rPr>
      <t xml:space="preserve"> total</t>
    </r>
  </si>
  <si>
    <r>
      <t xml:space="preserve">Luskoviny
</t>
    </r>
    <r>
      <rPr>
        <i/>
        <sz val="7"/>
        <color indexed="10"/>
        <rFont val="Arial"/>
        <family val="2"/>
        <charset val="238"/>
      </rPr>
      <t>Pulses</t>
    </r>
  </si>
  <si>
    <r>
      <t xml:space="preserve">Brambory celkem
</t>
    </r>
    <r>
      <rPr>
        <i/>
        <sz val="7"/>
        <rFont val="Arial"/>
        <family val="2"/>
      </rPr>
      <t>Potatoes</t>
    </r>
    <r>
      <rPr>
        <i/>
        <sz val="7"/>
        <color indexed="10"/>
        <rFont val="Arial"/>
        <family val="2"/>
        <charset val="238"/>
      </rPr>
      <t>,</t>
    </r>
    <r>
      <rPr>
        <i/>
        <sz val="7"/>
        <rFont val="Arial"/>
        <family val="2"/>
      </rPr>
      <t xml:space="preserve"> total</t>
    </r>
  </si>
  <si>
    <r>
      <t>Cukrovka technická</t>
    </r>
    <r>
      <rPr>
        <vertAlign val="superscript"/>
        <sz val="7"/>
        <rFont val="Arial"/>
        <family val="2"/>
      </rPr>
      <t xml:space="preserve">4)
</t>
    </r>
    <r>
      <rPr>
        <i/>
        <sz val="7"/>
        <color indexed="10"/>
        <rFont val="Arial"/>
        <family val="2"/>
        <charset val="238"/>
      </rPr>
      <t>Sugar beet</t>
    </r>
    <r>
      <rPr>
        <i/>
        <vertAlign val="superscript"/>
        <sz val="7"/>
        <rFont val="Arial"/>
        <family val="2"/>
      </rPr>
      <t>4)</t>
    </r>
  </si>
  <si>
    <r>
      <t>Pícníny na orné půdě</t>
    </r>
    <r>
      <rPr>
        <i/>
        <sz val="7"/>
        <rFont val="Arial"/>
        <family val="2"/>
      </rPr>
      <t xml:space="preserve">
</t>
    </r>
    <r>
      <rPr>
        <i/>
        <sz val="7"/>
        <color indexed="10"/>
        <rFont val="Arial"/>
        <family val="2"/>
        <charset val="238"/>
      </rPr>
      <t>Arable fodder crops</t>
    </r>
  </si>
  <si>
    <r>
      <t>*)</t>
    </r>
    <r>
      <rPr>
        <i/>
        <sz val="8"/>
        <color indexed="10"/>
        <rFont val="Arial CE"/>
        <family val="2"/>
        <charset val="238"/>
      </rPr>
      <t xml:space="preserve"> Only agricultural sector surveyed since 2002 </t>
    </r>
  </si>
  <si>
    <r>
      <t>1)</t>
    </r>
    <r>
      <rPr>
        <i/>
        <sz val="8"/>
        <color indexed="10"/>
        <rFont val="Arial CE"/>
        <family val="2"/>
        <charset val="238"/>
      </rPr>
      <t xml:space="preserve"> Including oats-rye mixture until 1993</t>
    </r>
  </si>
  <si>
    <r>
      <t>2)</t>
    </r>
    <r>
      <rPr>
        <i/>
        <sz val="8"/>
        <color indexed="10"/>
        <rFont val="Arial CE"/>
        <family val="2"/>
        <charset val="238"/>
      </rPr>
      <t xml:space="preserve"> Including barley-oats mixture until 1993</t>
    </r>
  </si>
  <si>
    <r>
      <t>3)</t>
    </r>
    <r>
      <rPr>
        <i/>
        <sz val="8"/>
        <rFont val="Arial CE"/>
        <family val="2"/>
        <charset val="238"/>
      </rPr>
      <t xml:space="preserve"> </t>
    </r>
    <r>
      <rPr>
        <i/>
        <sz val="8"/>
        <color indexed="10"/>
        <rFont val="Arial CE"/>
        <charset val="238"/>
      </rPr>
      <t>Field peas</t>
    </r>
    <r>
      <rPr>
        <i/>
        <sz val="8"/>
        <rFont val="Arial CE"/>
        <family val="2"/>
        <charset val="238"/>
      </rPr>
      <t>, lentils, edible beans</t>
    </r>
  </si>
  <si>
    <r>
      <t>5)</t>
    </r>
    <r>
      <rPr>
        <i/>
        <sz val="8"/>
        <color indexed="10"/>
        <rFont val="Arial CE"/>
        <family val="2"/>
        <charset val="238"/>
      </rPr>
      <t xml:space="preserve"> Including turnip rape until 1993</t>
    </r>
  </si>
  <si>
    <r>
      <t>6)</t>
    </r>
    <r>
      <rPr>
        <i/>
        <sz val="8"/>
        <color indexed="10"/>
        <rFont val="Arial CE"/>
        <family val="2"/>
        <charset val="238"/>
      </rPr>
      <t xml:space="preserve"> Oil flax only since 2011</t>
    </r>
  </si>
  <si>
    <r>
      <rPr>
        <b/>
        <i/>
        <sz val="12"/>
        <color indexed="10"/>
        <rFont val="Arial CE"/>
        <charset val="238"/>
      </rPr>
      <t>Areas under crops</t>
    </r>
    <r>
      <rPr>
        <b/>
        <i/>
        <vertAlign val="superscript"/>
        <sz val="12"/>
        <rFont val="Arial CE"/>
        <family val="2"/>
        <charset val="238"/>
      </rPr>
      <t>*)</t>
    </r>
    <r>
      <rPr>
        <b/>
        <i/>
        <sz val="12"/>
        <rFont val="Arial CE"/>
        <family val="2"/>
        <charset val="238"/>
      </rPr>
      <t xml:space="preserve"> </t>
    </r>
    <r>
      <rPr>
        <i/>
        <sz val="12"/>
        <rFont val="Arial CE"/>
        <family val="2"/>
        <charset val="238"/>
      </rPr>
      <t>- Czech Republic</t>
    </r>
  </si>
  <si>
    <r>
      <t>4)</t>
    </r>
    <r>
      <rPr>
        <i/>
        <sz val="8"/>
        <color indexed="10"/>
        <rFont val="Arial CE"/>
        <family val="2"/>
        <charset val="238"/>
      </rPr>
      <t xml:space="preserve"> Including fodder beet until 1960</t>
    </r>
  </si>
  <si>
    <r>
      <t>z toho: jedlé</t>
    </r>
    <r>
      <rPr>
        <vertAlign val="superscript"/>
        <sz val="7"/>
        <rFont val="Arial"/>
        <family val="2"/>
      </rPr>
      <t xml:space="preserve">3)
</t>
    </r>
    <r>
      <rPr>
        <i/>
        <sz val="7"/>
        <rFont val="Arial"/>
        <family val="2"/>
      </rPr>
      <t xml:space="preserve">of which: edible </t>
    </r>
    <r>
      <rPr>
        <i/>
        <sz val="7"/>
        <color rgb="FFFF0000"/>
        <rFont val="Arial"/>
        <family val="2"/>
        <charset val="238"/>
      </rPr>
      <t>ones</t>
    </r>
    <r>
      <rPr>
        <i/>
        <vertAlign val="superscript"/>
        <sz val="7"/>
        <rFont val="Arial"/>
        <family val="2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</si>
</sst>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#,##0\ &quot;Kč&quot;;\-#,##0\ &quot;Kč&quot;"/>
    <numFmt numFmtId="164" formatCode="#,##0.0"/>
  </numFmts>
  <fonts count="33" x14ac:knownFonts="1">
    <font>
      <sz val="10"/>
      <name val="Arial CE"/>
      <charset val="238"/>
    </font>
    <font>
      <b/>
      <sz val="18"/>
      <name val="Arial CE"/>
      <charset val="238"/>
    </font>
    <font>
      <b/>
      <sz val="12"/>
      <name val="Arial CE"/>
      <charset val="238"/>
    </font>
    <font>
      <sz val="10"/>
      <name val="Times New Roman CE"/>
      <charset val="238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vertAlign val="superscript"/>
      <sz val="7"/>
      <name val="Arial CE"/>
      <family val="2"/>
      <charset val="238"/>
    </font>
    <font>
      <b/>
      <sz val="7"/>
      <name val="Arial CE"/>
      <family val="2"/>
      <charset val="238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b/>
      <vertAlign val="superscript"/>
      <sz val="12"/>
      <name val="Arial CE"/>
      <family val="2"/>
      <charset val="238"/>
    </font>
    <font>
      <vertAlign val="superscript"/>
      <sz val="8"/>
      <name val="Arial CE"/>
      <family val="2"/>
      <charset val="238"/>
    </font>
    <font>
      <sz val="12"/>
      <name val="Arial CE"/>
      <family val="2"/>
      <charset val="238"/>
    </font>
    <font>
      <sz val="7"/>
      <name val="Times New Roman CE"/>
      <family val="1"/>
      <charset val="238"/>
    </font>
    <font>
      <sz val="7"/>
      <name val="Arial"/>
      <family val="2"/>
    </font>
    <font>
      <b/>
      <i/>
      <sz val="12"/>
      <name val="Arial CE"/>
      <family val="2"/>
      <charset val="238"/>
    </font>
    <font>
      <b/>
      <i/>
      <vertAlign val="superscript"/>
      <sz val="12"/>
      <name val="Arial CE"/>
      <family val="2"/>
      <charset val="238"/>
    </font>
    <font>
      <i/>
      <sz val="12"/>
      <name val="Arial CE"/>
      <family val="2"/>
      <charset val="238"/>
    </font>
    <font>
      <i/>
      <sz val="8"/>
      <name val="Arial CE"/>
      <family val="2"/>
      <charset val="238"/>
    </font>
    <font>
      <i/>
      <sz val="7"/>
      <name val="Arial"/>
      <family val="2"/>
    </font>
    <font>
      <i/>
      <vertAlign val="superscript"/>
      <sz val="8"/>
      <name val="Arial CE"/>
      <family val="2"/>
      <charset val="238"/>
    </font>
    <font>
      <vertAlign val="superscript"/>
      <sz val="7"/>
      <name val="Arial"/>
      <family val="2"/>
    </font>
    <font>
      <i/>
      <vertAlign val="superscript"/>
      <sz val="7"/>
      <name val="Arial"/>
      <family val="2"/>
    </font>
    <font>
      <sz val="10"/>
      <name val="Arial CE"/>
      <charset val="238"/>
    </font>
    <font>
      <b/>
      <i/>
      <sz val="12"/>
      <name val="Arial CE"/>
      <charset val="238"/>
    </font>
    <font>
      <i/>
      <sz val="7"/>
      <color indexed="10"/>
      <name val="Arial"/>
      <family val="2"/>
      <charset val="238"/>
    </font>
    <font>
      <i/>
      <sz val="8"/>
      <color indexed="10"/>
      <name val="Arial CE"/>
      <family val="2"/>
      <charset val="238"/>
    </font>
    <font>
      <i/>
      <sz val="8"/>
      <color indexed="10"/>
      <name val="Arial CE"/>
      <charset val="238"/>
    </font>
    <font>
      <b/>
      <i/>
      <sz val="12"/>
      <color indexed="10"/>
      <name val="Arial CE"/>
      <charset val="238"/>
    </font>
    <font>
      <i/>
      <vertAlign val="superscript"/>
      <sz val="8"/>
      <color rgb="FFC00000"/>
      <name val="Arial CE"/>
      <family val="2"/>
      <charset val="238"/>
    </font>
    <font>
      <sz val="7"/>
      <color rgb="FFC00000"/>
      <name val="Arial CE"/>
      <family val="2"/>
      <charset val="238"/>
    </font>
    <font>
      <i/>
      <sz val="7"/>
      <color rgb="FFFF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8">
    <xf numFmtId="0" fontId="0" fillId="0" borderId="0">
      <alignment vertical="top"/>
    </xf>
    <xf numFmtId="0" fontId="24" fillId="0" borderId="1" applyNumberFormat="0" applyFont="0" applyFill="0" applyAlignment="0" applyProtection="0"/>
    <xf numFmtId="0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5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Border="1" applyAlignment="1"/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3" fontId="6" fillId="0" borderId="3" xfId="0" applyNumberFormat="1" applyFont="1" applyBorder="1" applyAlignment="1"/>
    <xf numFmtId="3" fontId="6" fillId="0" borderId="4" xfId="0" applyNumberFormat="1" applyFont="1" applyBorder="1" applyAlignment="1"/>
    <xf numFmtId="3" fontId="6" fillId="0" borderId="5" xfId="0" applyNumberFormat="1" applyFont="1" applyBorder="1" applyAlignment="1"/>
    <xf numFmtId="3" fontId="8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textRotation="90"/>
    </xf>
    <xf numFmtId="3" fontId="6" fillId="0" borderId="4" xfId="0" applyNumberFormat="1" applyFont="1" applyFill="1" applyBorder="1" applyAlignment="1" applyProtection="1"/>
    <xf numFmtId="3" fontId="6" fillId="0" borderId="4" xfId="0" applyNumberFormat="1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3" fontId="6" fillId="0" borderId="7" xfId="0" applyNumberFormat="1" applyFont="1" applyBorder="1" applyAlignment="1"/>
    <xf numFmtId="3" fontId="6" fillId="0" borderId="8" xfId="0" applyNumberFormat="1" applyFont="1" applyBorder="1" applyAlignment="1"/>
    <xf numFmtId="3" fontId="6" fillId="0" borderId="8" xfId="0" applyNumberFormat="1" applyFont="1" applyFill="1" applyBorder="1" applyAlignment="1" applyProtection="1"/>
    <xf numFmtId="3" fontId="6" fillId="0" borderId="8" xfId="0" applyNumberFormat="1" applyFont="1" applyBorder="1" applyAlignment="1">
      <alignment horizontal="right"/>
    </xf>
    <xf numFmtId="3" fontId="6" fillId="0" borderId="9" xfId="0" applyNumberFormat="1" applyFont="1" applyBorder="1" applyAlignment="1"/>
    <xf numFmtId="3" fontId="6" fillId="0" borderId="0" xfId="0" applyNumberFormat="1" applyFont="1" applyAlignment="1"/>
    <xf numFmtId="3" fontId="7" fillId="0" borderId="0" xfId="0" applyNumberFormat="1" applyFont="1" applyAlignment="1"/>
    <xf numFmtId="0" fontId="9" fillId="0" borderId="0" xfId="0" applyFont="1" applyAlignment="1"/>
    <xf numFmtId="0" fontId="9" fillId="0" borderId="0" xfId="0" applyFont="1" applyBorder="1" applyAlignment="1"/>
    <xf numFmtId="0" fontId="9" fillId="0" borderId="0" xfId="0" applyFont="1" applyAlignment="1">
      <alignment horizontal="centerContinuous" vertical="center"/>
    </xf>
    <xf numFmtId="0" fontId="10" fillId="0" borderId="0" xfId="0" applyFont="1" applyAlignment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/>
    <xf numFmtId="3" fontId="6" fillId="0" borderId="0" xfId="0" applyNumberFormat="1" applyFont="1" applyFill="1" applyBorder="1" applyAlignment="1" applyProtection="1"/>
    <xf numFmtId="0" fontId="12" fillId="0" borderId="0" xfId="0" applyFont="1" applyAlignment="1"/>
    <xf numFmtId="3" fontId="6" fillId="0" borderId="10" xfId="0" applyNumberFormat="1" applyFont="1" applyBorder="1" applyAlignment="1"/>
    <xf numFmtId="3" fontId="6" fillId="0" borderId="11" xfId="0" applyNumberFormat="1" applyFont="1" applyBorder="1" applyAlignment="1"/>
    <xf numFmtId="3" fontId="6" fillId="0" borderId="11" xfId="0" applyNumberFormat="1" applyFont="1" applyFill="1" applyBorder="1" applyAlignment="1" applyProtection="1"/>
    <xf numFmtId="3" fontId="6" fillId="0" borderId="12" xfId="0" applyNumberFormat="1" applyFont="1" applyBorder="1" applyAlignment="1"/>
    <xf numFmtId="0" fontId="21" fillId="0" borderId="0" xfId="0" applyFont="1" applyAlignment="1"/>
    <xf numFmtId="3" fontId="6" fillId="0" borderId="13" xfId="0" applyNumberFormat="1" applyFont="1" applyBorder="1" applyAlignment="1"/>
    <xf numFmtId="0" fontId="6" fillId="0" borderId="14" xfId="0" applyFont="1" applyBorder="1" applyAlignment="1">
      <alignment horizontal="center"/>
    </xf>
    <xf numFmtId="3" fontId="6" fillId="0" borderId="12" xfId="0" applyNumberFormat="1" applyFont="1" applyFill="1" applyBorder="1" applyAlignment="1" applyProtection="1"/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5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/>
    <xf numFmtId="0" fontId="19" fillId="0" borderId="0" xfId="0" applyFont="1" applyFill="1" applyAlignment="1">
      <alignment horizontal="right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25" fillId="0" borderId="0" xfId="0" applyFont="1" applyFill="1" applyAlignment="1"/>
    <xf numFmtId="0" fontId="30" fillId="0" borderId="0" xfId="0" applyFont="1" applyAlignment="1"/>
    <xf numFmtId="3" fontId="31" fillId="0" borderId="0" xfId="0" applyNumberFormat="1" applyFont="1" applyAlignment="1"/>
    <xf numFmtId="0" fontId="15" fillId="0" borderId="20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</cellXfs>
  <cellStyles count="8">
    <cellStyle name="Celkem" xfId="1" builtinId="25" customBuiltin="1"/>
    <cellStyle name="Datum" xfId="2" xr:uid="{00000000-0005-0000-0000-000001000000}"/>
    <cellStyle name="Finanční0" xfId="3" xr:uid="{00000000-0005-0000-0000-000002000000}"/>
    <cellStyle name="Měna0" xfId="4" xr:uid="{00000000-0005-0000-0000-000003000000}"/>
    <cellStyle name="Normální" xfId="0" builtinId="0"/>
    <cellStyle name="Pevný" xfId="5" xr:uid="{00000000-0005-0000-0000-000005000000}"/>
    <cellStyle name="Záhlaví 1" xfId="6" xr:uid="{00000000-0005-0000-0000-000006000000}"/>
    <cellStyle name="Záhlaví 2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workbookViewId="0">
      <pane ySplit="7" topLeftCell="A95" activePane="bottomLeft" state="frozen"/>
      <selection pane="bottomLeft" activeCell="O105" sqref="O105"/>
    </sheetView>
  </sheetViews>
  <sheetFormatPr defaultColWidth="9.7109375" defaultRowHeight="12.75" x14ac:dyDescent="0.2"/>
  <cols>
    <col min="1" max="1" width="4.5703125" style="1" customWidth="1"/>
    <col min="2" max="3" width="7.42578125" style="1" customWidth="1"/>
    <col min="4" max="7" width="6.140625" style="1" customWidth="1"/>
    <col min="8" max="8" width="6" style="1" customWidth="1"/>
    <col min="9" max="9" width="5.42578125" style="1" customWidth="1"/>
    <col min="10" max="10" width="5.85546875" style="1" customWidth="1"/>
    <col min="11" max="11" width="6.85546875" style="1" customWidth="1"/>
    <col min="12" max="12" width="7.140625" style="1" customWidth="1"/>
    <col min="13" max="13" width="5.85546875" style="1" customWidth="1"/>
    <col min="14" max="14" width="5.5703125" style="1" customWidth="1"/>
    <col min="15" max="15" width="7" style="1" customWidth="1"/>
    <col min="16" max="16" width="5.28515625" style="1" customWidth="1"/>
    <col min="17" max="18" width="9.7109375" style="1" customWidth="1"/>
    <col min="19" max="19" width="7" style="1" customWidth="1"/>
    <col min="20" max="28" width="9.7109375" style="1" customWidth="1"/>
    <col min="29" max="29" width="11.7109375" style="1" customWidth="1"/>
    <col min="30" max="30" width="12" style="1" customWidth="1"/>
    <col min="31" max="16384" width="9.7109375" style="1"/>
  </cols>
  <sheetData>
    <row r="1" spans="1:15" ht="18.75" x14ac:dyDescent="0.25">
      <c r="A1" s="24" t="s">
        <v>3</v>
      </c>
    </row>
    <row r="2" spans="1:15" s="39" customFormat="1" ht="18" x14ac:dyDescent="0.2">
      <c r="A2" s="46" t="s">
        <v>34</v>
      </c>
      <c r="B2" s="37"/>
      <c r="C2" s="37"/>
      <c r="D2" s="37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</row>
    <row r="3" spans="1:15" s="39" customFormat="1" ht="9.9499999999999993" customHeight="1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40" t="s">
        <v>4</v>
      </c>
    </row>
    <row r="4" spans="1:15" s="39" customFormat="1" ht="9.9499999999999993" customHeight="1" thickBo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 t="s">
        <v>2</v>
      </c>
    </row>
    <row r="5" spans="1:15" s="39" customFormat="1" ht="12.75" customHeight="1" x14ac:dyDescent="0.2">
      <c r="A5" s="51" t="s">
        <v>12</v>
      </c>
      <c r="B5" s="54" t="s">
        <v>22</v>
      </c>
      <c r="C5" s="60" t="s">
        <v>5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 s="39" customFormat="1" ht="18.75" customHeight="1" x14ac:dyDescent="0.2">
      <c r="A6" s="52"/>
      <c r="B6" s="55"/>
      <c r="C6" s="57" t="s">
        <v>23</v>
      </c>
      <c r="D6" s="62" t="s">
        <v>5</v>
      </c>
      <c r="E6" s="63"/>
      <c r="F6" s="63"/>
      <c r="G6" s="63"/>
      <c r="H6" s="64"/>
      <c r="I6" s="49" t="s">
        <v>24</v>
      </c>
      <c r="J6" s="65"/>
      <c r="K6" s="57" t="s">
        <v>25</v>
      </c>
      <c r="L6" s="57" t="s">
        <v>26</v>
      </c>
      <c r="M6" s="57" t="s">
        <v>19</v>
      </c>
      <c r="N6" s="57" t="s">
        <v>20</v>
      </c>
      <c r="O6" s="49" t="s">
        <v>27</v>
      </c>
    </row>
    <row r="7" spans="1:15" s="39" customFormat="1" ht="60.75" customHeight="1" thickBot="1" x14ac:dyDescent="0.25">
      <c r="A7" s="53"/>
      <c r="B7" s="56"/>
      <c r="C7" s="59"/>
      <c r="D7" s="44" t="s">
        <v>13</v>
      </c>
      <c r="E7" s="44" t="s">
        <v>14</v>
      </c>
      <c r="F7" s="44" t="s">
        <v>15</v>
      </c>
      <c r="G7" s="44" t="s">
        <v>16</v>
      </c>
      <c r="H7" s="44" t="s">
        <v>17</v>
      </c>
      <c r="I7" s="45" t="s">
        <v>18</v>
      </c>
      <c r="J7" s="45" t="s">
        <v>36</v>
      </c>
      <c r="K7" s="58"/>
      <c r="L7" s="58"/>
      <c r="M7" s="58"/>
      <c r="N7" s="58"/>
      <c r="O7" s="50"/>
    </row>
    <row r="8" spans="1:15" ht="14.1" customHeight="1" x14ac:dyDescent="0.2">
      <c r="A8" s="5">
        <v>1920</v>
      </c>
      <c r="B8" s="6">
        <v>3813780</v>
      </c>
      <c r="C8" s="7">
        <v>2017139</v>
      </c>
      <c r="D8" s="7">
        <v>351370</v>
      </c>
      <c r="E8" s="7">
        <v>701561</v>
      </c>
      <c r="F8" s="7">
        <v>372781</v>
      </c>
      <c r="G8" s="7">
        <v>568625</v>
      </c>
      <c r="H8" s="7">
        <v>15556</v>
      </c>
      <c r="I8" s="7">
        <v>113275</v>
      </c>
      <c r="J8" s="7">
        <v>20461</v>
      </c>
      <c r="K8" s="7">
        <v>391125</v>
      </c>
      <c r="L8" s="7">
        <v>173866</v>
      </c>
      <c r="M8" s="7">
        <v>5900</v>
      </c>
      <c r="N8" s="7">
        <v>17724</v>
      </c>
      <c r="O8" s="8">
        <v>875981</v>
      </c>
    </row>
    <row r="9" spans="1:15" ht="14.1" customHeight="1" x14ac:dyDescent="0.2">
      <c r="A9" s="5">
        <f t="shared" ref="A9:A26" si="0">A8+1</f>
        <v>1921</v>
      </c>
      <c r="B9" s="6">
        <v>3809962</v>
      </c>
      <c r="C9" s="7">
        <v>1968026</v>
      </c>
      <c r="D9" s="7">
        <v>350643</v>
      </c>
      <c r="E9" s="7">
        <v>687903</v>
      </c>
      <c r="F9" s="7">
        <v>341437</v>
      </c>
      <c r="G9" s="7">
        <v>566348</v>
      </c>
      <c r="H9" s="7">
        <v>16765</v>
      </c>
      <c r="I9" s="7">
        <v>127649</v>
      </c>
      <c r="J9" s="7">
        <v>23648</v>
      </c>
      <c r="K9" s="7">
        <v>404774</v>
      </c>
      <c r="L9" s="7">
        <v>184320</v>
      </c>
      <c r="M9" s="7">
        <v>3705</v>
      </c>
      <c r="N9" s="7">
        <v>17696</v>
      </c>
      <c r="O9" s="8">
        <v>899816</v>
      </c>
    </row>
    <row r="10" spans="1:15" ht="9.9499999999999993" customHeight="1" x14ac:dyDescent="0.2">
      <c r="A10" s="5">
        <f t="shared" si="0"/>
        <v>1922</v>
      </c>
      <c r="B10" s="6">
        <v>3814682</v>
      </c>
      <c r="C10" s="7">
        <v>1993261</v>
      </c>
      <c r="D10" s="7">
        <v>342601</v>
      </c>
      <c r="E10" s="7">
        <v>687498</v>
      </c>
      <c r="F10" s="7">
        <v>355172</v>
      </c>
      <c r="G10" s="7">
        <v>586209</v>
      </c>
      <c r="H10" s="7">
        <v>16890</v>
      </c>
      <c r="I10" s="7">
        <v>131801</v>
      </c>
      <c r="J10" s="7">
        <v>23579</v>
      </c>
      <c r="K10" s="7">
        <v>412447</v>
      </c>
      <c r="L10" s="7">
        <v>174398</v>
      </c>
      <c r="M10" s="7">
        <v>3090</v>
      </c>
      <c r="N10" s="7">
        <v>17236</v>
      </c>
      <c r="O10" s="8">
        <v>880619</v>
      </c>
    </row>
    <row r="11" spans="1:15" ht="9.9499999999999993" customHeight="1" x14ac:dyDescent="0.2">
      <c r="A11" s="5">
        <f t="shared" si="0"/>
        <v>1923</v>
      </c>
      <c r="B11" s="6">
        <v>3816744</v>
      </c>
      <c r="C11" s="7">
        <v>1997234</v>
      </c>
      <c r="D11" s="7">
        <v>338632</v>
      </c>
      <c r="E11" s="7">
        <v>668901</v>
      </c>
      <c r="F11" s="7">
        <v>362579</v>
      </c>
      <c r="G11" s="7">
        <v>605630</v>
      </c>
      <c r="H11" s="7">
        <v>16793</v>
      </c>
      <c r="I11" s="7">
        <v>131138</v>
      </c>
      <c r="J11" s="7">
        <v>23058</v>
      </c>
      <c r="K11" s="7">
        <v>396268</v>
      </c>
      <c r="L11" s="7">
        <v>194329</v>
      </c>
      <c r="M11" s="7">
        <v>3044</v>
      </c>
      <c r="N11" s="7">
        <v>15702</v>
      </c>
      <c r="O11" s="8">
        <v>883087</v>
      </c>
    </row>
    <row r="12" spans="1:15" ht="9.9499999999999993" customHeight="1" x14ac:dyDescent="0.2">
      <c r="A12" s="5">
        <f t="shared" si="0"/>
        <v>1924</v>
      </c>
      <c r="B12" s="6">
        <v>3817900</v>
      </c>
      <c r="C12" s="7">
        <v>1972377</v>
      </c>
      <c r="D12" s="7">
        <v>334461</v>
      </c>
      <c r="E12" s="7">
        <v>647723</v>
      </c>
      <c r="F12" s="7">
        <v>360546</v>
      </c>
      <c r="G12" s="7">
        <v>609824</v>
      </c>
      <c r="H12" s="7">
        <v>15566</v>
      </c>
      <c r="I12" s="7">
        <v>129300</v>
      </c>
      <c r="J12" s="7">
        <v>23282</v>
      </c>
      <c r="K12" s="7">
        <v>393891</v>
      </c>
      <c r="L12" s="7">
        <v>243682</v>
      </c>
      <c r="M12" s="7">
        <v>2763</v>
      </c>
      <c r="N12" s="7">
        <v>16295</v>
      </c>
      <c r="O12" s="8">
        <v>872777</v>
      </c>
    </row>
    <row r="13" spans="1:15" ht="9.9499999999999993" customHeight="1" x14ac:dyDescent="0.2">
      <c r="A13" s="5">
        <f t="shared" si="0"/>
        <v>1925</v>
      </c>
      <c r="B13" s="6">
        <v>3817382</v>
      </c>
      <c r="C13" s="7">
        <v>1994667</v>
      </c>
      <c r="D13" s="7">
        <v>340859</v>
      </c>
      <c r="E13" s="7">
        <v>653620</v>
      </c>
      <c r="F13" s="7">
        <v>378442</v>
      </c>
      <c r="G13" s="7">
        <v>602927</v>
      </c>
      <c r="H13" s="7">
        <v>15090</v>
      </c>
      <c r="I13" s="7">
        <v>123708</v>
      </c>
      <c r="J13" s="7">
        <v>22616</v>
      </c>
      <c r="K13" s="7">
        <v>396547</v>
      </c>
      <c r="L13" s="7">
        <v>239881</v>
      </c>
      <c r="M13" s="7">
        <v>2323</v>
      </c>
      <c r="N13" s="7">
        <v>18783</v>
      </c>
      <c r="O13" s="8">
        <v>861624</v>
      </c>
    </row>
    <row r="14" spans="1:15" ht="9.9499999999999993" customHeight="1" x14ac:dyDescent="0.2">
      <c r="A14" s="5">
        <f t="shared" si="0"/>
        <v>1926</v>
      </c>
      <c r="B14" s="6">
        <v>3814997</v>
      </c>
      <c r="C14" s="7">
        <v>2008222</v>
      </c>
      <c r="D14" s="7">
        <v>348609</v>
      </c>
      <c r="E14" s="7">
        <v>647445</v>
      </c>
      <c r="F14" s="7">
        <v>384090</v>
      </c>
      <c r="G14" s="7">
        <v>609638</v>
      </c>
      <c r="H14" s="7">
        <v>14810</v>
      </c>
      <c r="I14" s="7">
        <v>123214</v>
      </c>
      <c r="J14" s="7">
        <v>22240</v>
      </c>
      <c r="K14" s="7">
        <v>402045</v>
      </c>
      <c r="L14" s="7">
        <v>226050</v>
      </c>
      <c r="M14" s="7">
        <v>2070</v>
      </c>
      <c r="N14" s="7">
        <v>16609</v>
      </c>
      <c r="O14" s="8">
        <v>858697</v>
      </c>
    </row>
    <row r="15" spans="1:15" ht="9.9499999999999993" customHeight="1" x14ac:dyDescent="0.2">
      <c r="A15" s="5">
        <f t="shared" si="0"/>
        <v>1927</v>
      </c>
      <c r="B15" s="6">
        <v>3811547</v>
      </c>
      <c r="C15" s="7">
        <v>2012264</v>
      </c>
      <c r="D15" s="7">
        <v>357604</v>
      </c>
      <c r="E15" s="7">
        <v>633650</v>
      </c>
      <c r="F15" s="7">
        <v>385760</v>
      </c>
      <c r="G15" s="7">
        <v>617608</v>
      </c>
      <c r="H15" s="7">
        <v>14299</v>
      </c>
      <c r="I15" s="7">
        <v>120167</v>
      </c>
      <c r="J15" s="7">
        <v>21859</v>
      </c>
      <c r="K15" s="7">
        <v>401500</v>
      </c>
      <c r="L15" s="7">
        <v>231881</v>
      </c>
      <c r="M15" s="7">
        <v>1771</v>
      </c>
      <c r="N15" s="7">
        <v>16553</v>
      </c>
      <c r="O15" s="8">
        <v>853310</v>
      </c>
    </row>
    <row r="16" spans="1:15" ht="9.9499999999999993" customHeight="1" x14ac:dyDescent="0.2">
      <c r="A16" s="5">
        <f t="shared" si="0"/>
        <v>1928</v>
      </c>
      <c r="B16" s="6">
        <v>3853404</v>
      </c>
      <c r="C16" s="7">
        <v>2184909</v>
      </c>
      <c r="D16" s="7">
        <v>408720</v>
      </c>
      <c r="E16" s="7">
        <v>772632</v>
      </c>
      <c r="F16" s="7">
        <v>387038</v>
      </c>
      <c r="G16" s="7">
        <v>603011</v>
      </c>
      <c r="H16" s="7">
        <v>11405</v>
      </c>
      <c r="I16" s="7">
        <v>91010</v>
      </c>
      <c r="J16" s="7">
        <v>17334</v>
      </c>
      <c r="K16" s="7">
        <v>462204</v>
      </c>
      <c r="L16" s="7">
        <v>197011</v>
      </c>
      <c r="M16" s="7">
        <v>991</v>
      </c>
      <c r="N16" s="7">
        <v>15195</v>
      </c>
      <c r="O16" s="8">
        <v>745215</v>
      </c>
    </row>
    <row r="17" spans="1:15" ht="9.9499999999999993" customHeight="1" x14ac:dyDescent="0.2">
      <c r="A17" s="5">
        <f t="shared" si="0"/>
        <v>1929</v>
      </c>
      <c r="B17" s="9" t="s">
        <v>0</v>
      </c>
      <c r="C17" s="7">
        <v>2302319</v>
      </c>
      <c r="D17" s="7">
        <v>431115</v>
      </c>
      <c r="E17" s="7">
        <v>830679</v>
      </c>
      <c r="F17" s="7">
        <v>402795</v>
      </c>
      <c r="G17" s="7">
        <v>626949</v>
      </c>
      <c r="H17" s="7">
        <v>9085</v>
      </c>
      <c r="I17" s="7">
        <v>83041</v>
      </c>
      <c r="J17" s="7">
        <v>16905</v>
      </c>
      <c r="K17" s="7">
        <v>186827</v>
      </c>
      <c r="L17" s="7">
        <v>191783</v>
      </c>
      <c r="M17" s="7">
        <v>504</v>
      </c>
      <c r="N17" s="7">
        <v>13337</v>
      </c>
      <c r="O17" s="8">
        <v>719543</v>
      </c>
    </row>
    <row r="18" spans="1:15" ht="9.9499999999999993" customHeight="1" x14ac:dyDescent="0.2">
      <c r="A18" s="5">
        <f t="shared" si="0"/>
        <v>1930</v>
      </c>
      <c r="B18" s="6">
        <v>3835835</v>
      </c>
      <c r="C18" s="7">
        <v>2249034</v>
      </c>
      <c r="D18" s="7">
        <v>411475</v>
      </c>
      <c r="E18" s="7">
        <v>834234</v>
      </c>
      <c r="F18" s="7">
        <v>375804</v>
      </c>
      <c r="G18" s="7">
        <v>614309</v>
      </c>
      <c r="H18" s="7">
        <v>12154</v>
      </c>
      <c r="I18" s="7">
        <v>72058</v>
      </c>
      <c r="J18" s="7">
        <v>17071</v>
      </c>
      <c r="K18" s="7">
        <v>441454</v>
      </c>
      <c r="L18" s="7">
        <v>180571</v>
      </c>
      <c r="M18" s="7">
        <v>589</v>
      </c>
      <c r="N18" s="7">
        <v>8288</v>
      </c>
      <c r="O18" s="8">
        <v>735810</v>
      </c>
    </row>
    <row r="19" spans="1:15" ht="14.25" customHeight="1" x14ac:dyDescent="0.2">
      <c r="A19" s="5">
        <f t="shared" si="0"/>
        <v>1931</v>
      </c>
      <c r="B19" s="6">
        <v>3837258</v>
      </c>
      <c r="C19" s="7">
        <v>2261034</v>
      </c>
      <c r="D19" s="7">
        <v>448901</v>
      </c>
      <c r="E19" s="7">
        <v>775962</v>
      </c>
      <c r="F19" s="7">
        <v>409897</v>
      </c>
      <c r="G19" s="7">
        <v>615481</v>
      </c>
      <c r="H19" s="7">
        <v>9296</v>
      </c>
      <c r="I19" s="7">
        <v>85866</v>
      </c>
      <c r="J19" s="7">
        <v>18309</v>
      </c>
      <c r="K19" s="7">
        <v>472534</v>
      </c>
      <c r="L19" s="7">
        <v>152587</v>
      </c>
      <c r="M19" s="7">
        <v>718</v>
      </c>
      <c r="N19" s="7">
        <v>5492</v>
      </c>
      <c r="O19" s="8">
        <v>696195</v>
      </c>
    </row>
    <row r="20" spans="1:15" ht="9.9499999999999993" customHeight="1" x14ac:dyDescent="0.2">
      <c r="A20" s="5">
        <f t="shared" si="0"/>
        <v>1932</v>
      </c>
      <c r="B20" s="6">
        <v>3837750</v>
      </c>
      <c r="C20" s="7">
        <v>2279386</v>
      </c>
      <c r="D20" s="7">
        <v>464268</v>
      </c>
      <c r="E20" s="7">
        <v>804504</v>
      </c>
      <c r="F20" s="7">
        <v>390532</v>
      </c>
      <c r="G20" s="7">
        <v>609195</v>
      </c>
      <c r="H20" s="7">
        <v>9397</v>
      </c>
      <c r="I20" s="7">
        <v>83612</v>
      </c>
      <c r="J20" s="7">
        <v>17371</v>
      </c>
      <c r="K20" s="7">
        <v>476830</v>
      </c>
      <c r="L20" s="7">
        <v>126357</v>
      </c>
      <c r="M20" s="7">
        <v>345</v>
      </c>
      <c r="N20" s="7">
        <v>3259</v>
      </c>
      <c r="O20" s="8">
        <v>691484</v>
      </c>
    </row>
    <row r="21" spans="1:15" ht="9.9499999999999993" customHeight="1" x14ac:dyDescent="0.2">
      <c r="A21" s="5">
        <f t="shared" si="0"/>
        <v>1933</v>
      </c>
      <c r="B21" s="6">
        <v>3835769</v>
      </c>
      <c r="C21" s="7">
        <v>2277881</v>
      </c>
      <c r="D21" s="7">
        <v>520052</v>
      </c>
      <c r="E21" s="7">
        <v>797608</v>
      </c>
      <c r="F21" s="7">
        <v>354352</v>
      </c>
      <c r="G21" s="7">
        <v>595555</v>
      </c>
      <c r="H21" s="7">
        <v>8930</v>
      </c>
      <c r="I21" s="7">
        <v>85240</v>
      </c>
      <c r="J21" s="7">
        <v>17527</v>
      </c>
      <c r="K21" s="7">
        <v>484206</v>
      </c>
      <c r="L21" s="7">
        <v>126033</v>
      </c>
      <c r="M21" s="7">
        <v>298</v>
      </c>
      <c r="N21" s="7">
        <v>3943</v>
      </c>
      <c r="O21" s="8">
        <v>683514</v>
      </c>
    </row>
    <row r="22" spans="1:15" ht="9.9499999999999993" customHeight="1" x14ac:dyDescent="0.2">
      <c r="A22" s="5">
        <f t="shared" si="0"/>
        <v>1934</v>
      </c>
      <c r="B22" s="6">
        <v>3834476</v>
      </c>
      <c r="C22" s="7">
        <v>2261164</v>
      </c>
      <c r="D22" s="7">
        <v>532032</v>
      </c>
      <c r="E22" s="7">
        <v>759039</v>
      </c>
      <c r="F22" s="7">
        <v>362781</v>
      </c>
      <c r="G22" s="7">
        <v>595168</v>
      </c>
      <c r="H22" s="7">
        <v>10482</v>
      </c>
      <c r="I22" s="7">
        <v>94643</v>
      </c>
      <c r="J22" s="7">
        <v>19179</v>
      </c>
      <c r="K22" s="7">
        <v>482540</v>
      </c>
      <c r="L22" s="7">
        <v>132501</v>
      </c>
      <c r="M22" s="7">
        <v>378</v>
      </c>
      <c r="N22" s="7">
        <v>5611</v>
      </c>
      <c r="O22" s="8">
        <v>665375</v>
      </c>
    </row>
    <row r="23" spans="1:15" ht="9.9499999999999993" customHeight="1" x14ac:dyDescent="0.2">
      <c r="A23" s="5">
        <f t="shared" si="0"/>
        <v>1935</v>
      </c>
      <c r="B23" s="6">
        <v>3835554</v>
      </c>
      <c r="C23" s="7">
        <v>2252968</v>
      </c>
      <c r="D23" s="7">
        <v>544805</v>
      </c>
      <c r="E23" s="7">
        <v>771255</v>
      </c>
      <c r="F23" s="7">
        <v>345248</v>
      </c>
      <c r="G23" s="7">
        <v>579247</v>
      </c>
      <c r="H23" s="7">
        <v>10960</v>
      </c>
      <c r="I23" s="7">
        <v>92182</v>
      </c>
      <c r="J23" s="7">
        <v>16028</v>
      </c>
      <c r="K23" s="7">
        <v>492871</v>
      </c>
      <c r="L23" s="7">
        <v>131793</v>
      </c>
      <c r="M23" s="7">
        <v>2073</v>
      </c>
      <c r="N23" s="7">
        <v>8838</v>
      </c>
      <c r="O23" s="8">
        <v>675546</v>
      </c>
    </row>
    <row r="24" spans="1:15" ht="9.9499999999999993" customHeight="1" x14ac:dyDescent="0.2">
      <c r="A24" s="5">
        <f t="shared" si="0"/>
        <v>1936</v>
      </c>
      <c r="B24" s="6">
        <v>3835750</v>
      </c>
      <c r="C24" s="7">
        <v>2218701</v>
      </c>
      <c r="D24" s="7">
        <v>518453</v>
      </c>
      <c r="E24" s="7">
        <v>773356</v>
      </c>
      <c r="F24" s="7">
        <v>341891</v>
      </c>
      <c r="G24" s="7">
        <v>571602</v>
      </c>
      <c r="H24" s="7">
        <v>12012</v>
      </c>
      <c r="I24" s="7">
        <v>93700</v>
      </c>
      <c r="J24" s="7">
        <v>16324</v>
      </c>
      <c r="K24" s="7">
        <v>498193</v>
      </c>
      <c r="L24" s="7">
        <v>130919</v>
      </c>
      <c r="M24" s="7">
        <v>3082</v>
      </c>
      <c r="N24" s="7">
        <v>11216</v>
      </c>
      <c r="O24" s="8">
        <v>694539</v>
      </c>
    </row>
    <row r="25" spans="1:15" ht="9.9499999999999993" customHeight="1" x14ac:dyDescent="0.2">
      <c r="A25" s="5">
        <f t="shared" si="0"/>
        <v>1937</v>
      </c>
      <c r="B25" s="6">
        <v>3835236</v>
      </c>
      <c r="C25" s="7">
        <v>2189697</v>
      </c>
      <c r="D25" s="7">
        <v>464699</v>
      </c>
      <c r="E25" s="7">
        <v>749077</v>
      </c>
      <c r="F25" s="7">
        <v>377470</v>
      </c>
      <c r="G25" s="7">
        <v>582580</v>
      </c>
      <c r="H25" s="7">
        <v>14096</v>
      </c>
      <c r="I25" s="7">
        <v>99892</v>
      </c>
      <c r="J25" s="7">
        <v>15793</v>
      </c>
      <c r="K25" s="7">
        <v>507180</v>
      </c>
      <c r="L25" s="7">
        <v>147707</v>
      </c>
      <c r="M25" s="7">
        <v>3724</v>
      </c>
      <c r="N25" s="7">
        <v>13895</v>
      </c>
      <c r="O25" s="8">
        <v>687014</v>
      </c>
    </row>
    <row r="26" spans="1:15" ht="9.9499999999999993" customHeight="1" x14ac:dyDescent="0.2">
      <c r="A26" s="5">
        <f t="shared" si="0"/>
        <v>1938</v>
      </c>
      <c r="B26" s="9" t="s">
        <v>0</v>
      </c>
      <c r="C26" s="7">
        <v>2217230</v>
      </c>
      <c r="D26" s="7">
        <v>483780</v>
      </c>
      <c r="E26" s="7">
        <v>773225</v>
      </c>
      <c r="F26" s="7">
        <v>369503</v>
      </c>
      <c r="G26" s="7">
        <v>574850</v>
      </c>
      <c r="H26" s="7">
        <v>14428</v>
      </c>
      <c r="I26" s="7">
        <v>91004</v>
      </c>
      <c r="J26" s="7">
        <v>13683</v>
      </c>
      <c r="K26" s="7">
        <v>504556</v>
      </c>
      <c r="L26" s="7">
        <v>134159</v>
      </c>
      <c r="M26" s="7">
        <v>4738</v>
      </c>
      <c r="N26" s="7">
        <v>11990</v>
      </c>
      <c r="O26" s="8">
        <v>684201</v>
      </c>
    </row>
    <row r="27" spans="1:15" x14ac:dyDescent="0.2">
      <c r="A27" s="10" t="s">
        <v>1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 ht="9.9499999999999993" customHeight="1" x14ac:dyDescent="0.2">
      <c r="A28" s="5">
        <v>1945</v>
      </c>
      <c r="B28" s="9" t="s">
        <v>0</v>
      </c>
      <c r="C28" s="7">
        <v>1849228</v>
      </c>
      <c r="D28" s="7">
        <v>493040</v>
      </c>
      <c r="E28" s="7">
        <v>650443</v>
      </c>
      <c r="F28" s="7">
        <v>248335</v>
      </c>
      <c r="G28" s="7">
        <v>444445</v>
      </c>
      <c r="H28" s="7">
        <v>12192</v>
      </c>
      <c r="I28" s="7">
        <v>64640</v>
      </c>
      <c r="J28" s="7">
        <v>7960</v>
      </c>
      <c r="K28" s="7">
        <v>445071</v>
      </c>
      <c r="L28" s="7">
        <v>135909</v>
      </c>
      <c r="M28" s="7">
        <v>32605</v>
      </c>
      <c r="N28" s="7">
        <v>14726</v>
      </c>
      <c r="O28" s="8">
        <v>795827</v>
      </c>
    </row>
    <row r="29" spans="1:15" ht="9.9499999999999993" customHeight="1" x14ac:dyDescent="0.2">
      <c r="A29" s="5">
        <f t="shared" ref="A29:A60" si="1">A28+1</f>
        <v>1946</v>
      </c>
      <c r="B29" s="6">
        <v>3514751</v>
      </c>
      <c r="C29" s="7">
        <v>1866627</v>
      </c>
      <c r="D29" s="7">
        <v>499995</v>
      </c>
      <c r="E29" s="7">
        <v>624235</v>
      </c>
      <c r="F29" s="7">
        <v>258504</v>
      </c>
      <c r="G29" s="7">
        <v>469017</v>
      </c>
      <c r="H29" s="7">
        <v>13864</v>
      </c>
      <c r="I29" s="7">
        <v>63863</v>
      </c>
      <c r="J29" s="7">
        <v>8330</v>
      </c>
      <c r="K29" s="7">
        <v>427009</v>
      </c>
      <c r="L29" s="7">
        <v>144628</v>
      </c>
      <c r="M29" s="7">
        <v>32067</v>
      </c>
      <c r="N29" s="7">
        <v>11831</v>
      </c>
      <c r="O29" s="8">
        <v>823638</v>
      </c>
    </row>
    <row r="30" spans="1:15" ht="9.9499999999999993" customHeight="1" x14ac:dyDescent="0.2">
      <c r="A30" s="5">
        <f t="shared" si="1"/>
        <v>1947</v>
      </c>
      <c r="B30" s="6">
        <v>3518005</v>
      </c>
      <c r="C30" s="7">
        <v>1787429</v>
      </c>
      <c r="D30" s="7">
        <v>459617</v>
      </c>
      <c r="E30" s="7">
        <v>551561</v>
      </c>
      <c r="F30" s="7">
        <v>293166</v>
      </c>
      <c r="G30" s="7">
        <v>466018</v>
      </c>
      <c r="H30" s="7">
        <v>16067</v>
      </c>
      <c r="I30" s="7">
        <v>62512</v>
      </c>
      <c r="J30" s="7">
        <v>6921</v>
      </c>
      <c r="K30" s="7">
        <v>389737</v>
      </c>
      <c r="L30" s="7">
        <v>147156</v>
      </c>
      <c r="M30" s="7">
        <v>14953</v>
      </c>
      <c r="N30" s="7">
        <v>12038</v>
      </c>
      <c r="O30" s="8">
        <v>795332</v>
      </c>
    </row>
    <row r="31" spans="1:15" ht="9.9499999999999993" customHeight="1" x14ac:dyDescent="0.2">
      <c r="A31" s="5">
        <f t="shared" si="1"/>
        <v>1948</v>
      </c>
      <c r="B31" s="6">
        <v>3524610</v>
      </c>
      <c r="C31" s="7">
        <v>1887124</v>
      </c>
      <c r="D31" s="7">
        <v>502835</v>
      </c>
      <c r="E31" s="7">
        <v>548087</v>
      </c>
      <c r="F31" s="7">
        <v>310616</v>
      </c>
      <c r="G31" s="7">
        <v>500349</v>
      </c>
      <c r="H31" s="7">
        <v>20460</v>
      </c>
      <c r="I31" s="7">
        <v>50563</v>
      </c>
      <c r="J31" s="7">
        <v>7297</v>
      </c>
      <c r="K31" s="7">
        <v>361930</v>
      </c>
      <c r="L31" s="7">
        <v>148572</v>
      </c>
      <c r="M31" s="7">
        <v>5026</v>
      </c>
      <c r="N31" s="7">
        <v>19695</v>
      </c>
      <c r="O31" s="8">
        <v>797833</v>
      </c>
    </row>
    <row r="32" spans="1:15" ht="9.9499999999999993" customHeight="1" x14ac:dyDescent="0.2">
      <c r="A32" s="5">
        <f t="shared" si="1"/>
        <v>1949</v>
      </c>
      <c r="B32" s="6">
        <v>3445165</v>
      </c>
      <c r="C32" s="7">
        <v>1771906</v>
      </c>
      <c r="D32" s="7">
        <v>458536</v>
      </c>
      <c r="E32" s="7">
        <v>524182</v>
      </c>
      <c r="F32" s="7">
        <v>311306</v>
      </c>
      <c r="G32" s="7">
        <v>457586</v>
      </c>
      <c r="H32" s="7">
        <v>17818</v>
      </c>
      <c r="I32" s="7">
        <v>46414</v>
      </c>
      <c r="J32" s="7">
        <v>8566</v>
      </c>
      <c r="K32" s="7">
        <v>392809</v>
      </c>
      <c r="L32" s="7">
        <v>151673</v>
      </c>
      <c r="M32" s="7">
        <v>15635</v>
      </c>
      <c r="N32" s="7">
        <v>22469</v>
      </c>
      <c r="O32" s="8">
        <v>859616</v>
      </c>
    </row>
    <row r="33" spans="1:15" ht="9.9499999999999993" customHeight="1" x14ac:dyDescent="0.2">
      <c r="A33" s="5">
        <f t="shared" si="1"/>
        <v>1950</v>
      </c>
      <c r="B33" s="6">
        <v>3427017</v>
      </c>
      <c r="C33" s="7">
        <v>1720195</v>
      </c>
      <c r="D33" s="7">
        <v>434913</v>
      </c>
      <c r="E33" s="7">
        <v>460467</v>
      </c>
      <c r="F33" s="7">
        <v>340993</v>
      </c>
      <c r="G33" s="7">
        <v>464846</v>
      </c>
      <c r="H33" s="7">
        <v>17408</v>
      </c>
      <c r="I33" s="7">
        <v>62501</v>
      </c>
      <c r="J33" s="7">
        <v>9170</v>
      </c>
      <c r="K33" s="7">
        <v>468220</v>
      </c>
      <c r="L33" s="7">
        <v>176616</v>
      </c>
      <c r="M33" s="7">
        <v>20501</v>
      </c>
      <c r="N33" s="7">
        <v>23438</v>
      </c>
      <c r="O33" s="8">
        <v>769333</v>
      </c>
    </row>
    <row r="34" spans="1:15" ht="14.25" customHeight="1" x14ac:dyDescent="0.2">
      <c r="A34" s="5">
        <f t="shared" si="1"/>
        <v>1951</v>
      </c>
      <c r="B34" s="6">
        <v>3362465</v>
      </c>
      <c r="C34" s="7">
        <v>1599100</v>
      </c>
      <c r="D34" s="7">
        <v>411670</v>
      </c>
      <c r="E34" s="7">
        <v>403795</v>
      </c>
      <c r="F34" s="7">
        <v>350914</v>
      </c>
      <c r="G34" s="7">
        <v>414834</v>
      </c>
      <c r="H34" s="7">
        <v>16730</v>
      </c>
      <c r="I34" s="7">
        <v>66289</v>
      </c>
      <c r="J34" s="7">
        <v>13699</v>
      </c>
      <c r="K34" s="7">
        <v>465151</v>
      </c>
      <c r="L34" s="7">
        <v>191982</v>
      </c>
      <c r="M34" s="7">
        <v>31028</v>
      </c>
      <c r="N34" s="7">
        <v>42213</v>
      </c>
      <c r="O34" s="8">
        <v>749093</v>
      </c>
    </row>
    <row r="35" spans="1:15" ht="9.9499999999999993" customHeight="1" x14ac:dyDescent="0.2">
      <c r="A35" s="5">
        <f t="shared" si="1"/>
        <v>1952</v>
      </c>
      <c r="B35" s="6">
        <v>3373400</v>
      </c>
      <c r="C35" s="7">
        <v>1641875</v>
      </c>
      <c r="D35" s="7">
        <v>445773</v>
      </c>
      <c r="E35" s="7">
        <v>437038</v>
      </c>
      <c r="F35" s="7">
        <v>345596</v>
      </c>
      <c r="G35" s="7">
        <v>394827</v>
      </c>
      <c r="H35" s="7">
        <v>17269</v>
      </c>
      <c r="I35" s="7">
        <v>74371</v>
      </c>
      <c r="J35" s="7">
        <v>17445</v>
      </c>
      <c r="K35" s="7">
        <v>476763</v>
      </c>
      <c r="L35" s="7">
        <v>184458</v>
      </c>
      <c r="M35" s="7">
        <v>28761</v>
      </c>
      <c r="N35" s="7">
        <v>45453</v>
      </c>
      <c r="O35" s="8">
        <v>709809</v>
      </c>
    </row>
    <row r="36" spans="1:15" ht="9.9499999999999993" customHeight="1" x14ac:dyDescent="0.2">
      <c r="A36" s="5">
        <f t="shared" si="1"/>
        <v>1953</v>
      </c>
      <c r="B36" s="6">
        <v>3348992</v>
      </c>
      <c r="C36" s="7">
        <v>1639967</v>
      </c>
      <c r="D36" s="7">
        <v>439023</v>
      </c>
      <c r="E36" s="7">
        <v>411056</v>
      </c>
      <c r="F36" s="7">
        <v>358308</v>
      </c>
      <c r="G36" s="7">
        <v>412416</v>
      </c>
      <c r="H36" s="7">
        <v>17377</v>
      </c>
      <c r="I36" s="7">
        <v>79339</v>
      </c>
      <c r="J36" s="7">
        <v>20176</v>
      </c>
      <c r="K36" s="7">
        <v>454356</v>
      </c>
      <c r="L36" s="7">
        <v>183405</v>
      </c>
      <c r="M36" s="7">
        <v>30088</v>
      </c>
      <c r="N36" s="7">
        <v>46518</v>
      </c>
      <c r="O36" s="8">
        <v>711630</v>
      </c>
    </row>
    <row r="37" spans="1:15" ht="9.9499999999999993" customHeight="1" x14ac:dyDescent="0.2">
      <c r="A37" s="5">
        <f t="shared" si="1"/>
        <v>1954</v>
      </c>
      <c r="B37" s="6">
        <v>3309167</v>
      </c>
      <c r="C37" s="7">
        <v>1579716</v>
      </c>
      <c r="D37" s="7">
        <v>413721</v>
      </c>
      <c r="E37" s="7">
        <v>403752</v>
      </c>
      <c r="F37" s="7">
        <v>355813</v>
      </c>
      <c r="G37" s="7">
        <v>386081</v>
      </c>
      <c r="H37" s="7">
        <v>16677</v>
      </c>
      <c r="I37" s="7">
        <v>80863</v>
      </c>
      <c r="J37" s="7">
        <v>19967</v>
      </c>
      <c r="K37" s="7">
        <v>451752</v>
      </c>
      <c r="L37" s="7">
        <v>168599</v>
      </c>
      <c r="M37" s="7">
        <v>22108</v>
      </c>
      <c r="N37" s="7">
        <v>40113</v>
      </c>
      <c r="O37" s="8">
        <v>735804</v>
      </c>
    </row>
    <row r="38" spans="1:15" ht="9.9499999999999993" customHeight="1" x14ac:dyDescent="0.2">
      <c r="A38" s="5">
        <f t="shared" si="1"/>
        <v>1955</v>
      </c>
      <c r="B38" s="6">
        <v>3378478</v>
      </c>
      <c r="C38" s="7">
        <v>1612282</v>
      </c>
      <c r="D38" s="7">
        <v>426184</v>
      </c>
      <c r="E38" s="7">
        <v>404978</v>
      </c>
      <c r="F38" s="7">
        <v>358069</v>
      </c>
      <c r="G38" s="7">
        <v>401094</v>
      </c>
      <c r="H38" s="7">
        <v>19374</v>
      </c>
      <c r="I38" s="7">
        <v>69785</v>
      </c>
      <c r="J38" s="7">
        <v>16181</v>
      </c>
      <c r="K38" s="7">
        <v>437193</v>
      </c>
      <c r="L38" s="7">
        <v>167982</v>
      </c>
      <c r="M38" s="7">
        <v>27810</v>
      </c>
      <c r="N38" s="7">
        <v>40304</v>
      </c>
      <c r="O38" s="8">
        <v>793117</v>
      </c>
    </row>
    <row r="39" spans="1:15" ht="9.9499999999999993" customHeight="1" x14ac:dyDescent="0.2">
      <c r="A39" s="5">
        <f t="shared" si="1"/>
        <v>1956</v>
      </c>
      <c r="B39" s="6">
        <v>3391359</v>
      </c>
      <c r="C39" s="7">
        <v>1644481</v>
      </c>
      <c r="D39" s="7">
        <v>434907</v>
      </c>
      <c r="E39" s="7">
        <v>400588</v>
      </c>
      <c r="F39" s="7">
        <v>366898</v>
      </c>
      <c r="G39" s="7">
        <v>413935</v>
      </c>
      <c r="H39" s="7">
        <v>25614</v>
      </c>
      <c r="I39" s="7">
        <v>65168</v>
      </c>
      <c r="J39" s="7">
        <v>14307</v>
      </c>
      <c r="K39" s="7">
        <v>442879</v>
      </c>
      <c r="L39" s="7">
        <v>170798</v>
      </c>
      <c r="M39" s="7">
        <v>27304</v>
      </c>
      <c r="N39" s="7">
        <v>41157</v>
      </c>
      <c r="O39" s="8">
        <v>815509</v>
      </c>
    </row>
    <row r="40" spans="1:15" ht="9.9499999999999993" customHeight="1" x14ac:dyDescent="0.2">
      <c r="A40" s="5">
        <f t="shared" si="1"/>
        <v>1957</v>
      </c>
      <c r="B40" s="6">
        <v>3368491</v>
      </c>
      <c r="C40" s="7">
        <v>1646106</v>
      </c>
      <c r="D40" s="7">
        <v>441939</v>
      </c>
      <c r="E40" s="7">
        <v>402775</v>
      </c>
      <c r="F40" s="7">
        <v>369386</v>
      </c>
      <c r="G40" s="7">
        <v>411613</v>
      </c>
      <c r="H40" s="7">
        <v>18667</v>
      </c>
      <c r="I40" s="7">
        <v>59989</v>
      </c>
      <c r="J40" s="7">
        <v>11900</v>
      </c>
      <c r="K40" s="7">
        <v>440964</v>
      </c>
      <c r="L40" s="7">
        <v>171927</v>
      </c>
      <c r="M40" s="7">
        <v>29292</v>
      </c>
      <c r="N40" s="7">
        <v>40906</v>
      </c>
      <c r="O40" s="8">
        <v>804691</v>
      </c>
    </row>
    <row r="41" spans="1:15" ht="9.9499999999999993" customHeight="1" x14ac:dyDescent="0.2">
      <c r="A41" s="5">
        <f t="shared" si="1"/>
        <v>1958</v>
      </c>
      <c r="B41" s="6">
        <v>3369381</v>
      </c>
      <c r="C41" s="7">
        <v>1625010</v>
      </c>
      <c r="D41" s="7">
        <v>449417</v>
      </c>
      <c r="E41" s="7">
        <v>397378</v>
      </c>
      <c r="F41" s="7">
        <v>369820</v>
      </c>
      <c r="G41" s="7">
        <v>387630</v>
      </c>
      <c r="H41" s="7">
        <v>19232</v>
      </c>
      <c r="I41" s="7">
        <v>55793</v>
      </c>
      <c r="J41" s="7">
        <v>9239</v>
      </c>
      <c r="K41" s="7">
        <v>422445</v>
      </c>
      <c r="L41" s="7">
        <v>175360</v>
      </c>
      <c r="M41" s="7">
        <v>32198</v>
      </c>
      <c r="N41" s="7">
        <v>42088</v>
      </c>
      <c r="O41" s="8">
        <v>856948</v>
      </c>
    </row>
    <row r="42" spans="1:15" ht="9.9499999999999993" customHeight="1" x14ac:dyDescent="0.2">
      <c r="A42" s="5">
        <f t="shared" si="1"/>
        <v>1959</v>
      </c>
      <c r="B42" s="6">
        <v>3390064</v>
      </c>
      <c r="C42" s="7">
        <v>1611952</v>
      </c>
      <c r="D42" s="7">
        <v>443282</v>
      </c>
      <c r="E42" s="7">
        <v>384223</v>
      </c>
      <c r="F42" s="7">
        <v>376222</v>
      </c>
      <c r="G42" s="7">
        <v>384259</v>
      </c>
      <c r="H42" s="7">
        <v>22330</v>
      </c>
      <c r="I42" s="7">
        <v>59388</v>
      </c>
      <c r="J42" s="7">
        <v>10408</v>
      </c>
      <c r="K42" s="7">
        <v>400931</v>
      </c>
      <c r="L42" s="7">
        <v>179539</v>
      </c>
      <c r="M42" s="7">
        <v>37296</v>
      </c>
      <c r="N42" s="7">
        <v>41819</v>
      </c>
      <c r="O42" s="8">
        <v>895359</v>
      </c>
    </row>
    <row r="43" spans="1:15" ht="9.9499999999999993" customHeight="1" x14ac:dyDescent="0.2">
      <c r="A43" s="5">
        <f t="shared" si="1"/>
        <v>1960</v>
      </c>
      <c r="B43" s="6">
        <v>3383160</v>
      </c>
      <c r="C43" s="7">
        <v>1563305</v>
      </c>
      <c r="D43" s="7">
        <v>408946</v>
      </c>
      <c r="E43" s="7">
        <v>355525</v>
      </c>
      <c r="F43" s="7">
        <v>391425</v>
      </c>
      <c r="G43" s="7">
        <v>382213</v>
      </c>
      <c r="H43" s="7">
        <v>22780</v>
      </c>
      <c r="I43" s="7">
        <v>66160</v>
      </c>
      <c r="J43" s="7">
        <v>12430</v>
      </c>
      <c r="K43" s="7">
        <v>391331</v>
      </c>
      <c r="L43" s="7">
        <v>178433</v>
      </c>
      <c r="M43" s="7">
        <v>33931</v>
      </c>
      <c r="N43" s="7">
        <v>38508</v>
      </c>
      <c r="O43" s="8">
        <v>960518</v>
      </c>
    </row>
    <row r="44" spans="1:15" ht="14.25" customHeight="1" x14ac:dyDescent="0.2">
      <c r="A44" s="5">
        <f t="shared" si="1"/>
        <v>1961</v>
      </c>
      <c r="B44" s="6">
        <v>3382070</v>
      </c>
      <c r="C44" s="7">
        <v>1541594</v>
      </c>
      <c r="D44" s="7">
        <v>410050</v>
      </c>
      <c r="E44" s="7">
        <v>381640</v>
      </c>
      <c r="F44" s="7">
        <v>378203</v>
      </c>
      <c r="G44" s="7">
        <v>350679</v>
      </c>
      <c r="H44" s="7">
        <v>20024</v>
      </c>
      <c r="I44" s="7">
        <v>64245</v>
      </c>
      <c r="J44" s="7">
        <v>13121</v>
      </c>
      <c r="K44" s="7">
        <v>355074</v>
      </c>
      <c r="L44" s="7">
        <f>182466-7663</f>
        <v>174803</v>
      </c>
      <c r="M44" s="7">
        <v>42127</v>
      </c>
      <c r="N44" s="7">
        <v>36257</v>
      </c>
      <c r="O44" s="8">
        <v>1032325</v>
      </c>
    </row>
    <row r="45" spans="1:15" ht="9.9499999999999993" customHeight="1" x14ac:dyDescent="0.2">
      <c r="A45" s="5">
        <f t="shared" si="1"/>
        <v>1962</v>
      </c>
      <c r="B45" s="6">
        <v>3376720</v>
      </c>
      <c r="C45" s="7">
        <v>1559503</v>
      </c>
      <c r="D45" s="7">
        <v>427503</v>
      </c>
      <c r="E45" s="7">
        <v>357736</v>
      </c>
      <c r="F45" s="7">
        <v>400120</v>
      </c>
      <c r="G45" s="7">
        <v>349870</v>
      </c>
      <c r="H45" s="7">
        <v>22774</v>
      </c>
      <c r="I45" s="7">
        <v>78771</v>
      </c>
      <c r="J45" s="7">
        <v>16664</v>
      </c>
      <c r="K45" s="7">
        <v>348182</v>
      </c>
      <c r="L45" s="7">
        <f>184287-12516</f>
        <v>171771</v>
      </c>
      <c r="M45" s="7">
        <v>29513</v>
      </c>
      <c r="N45" s="7">
        <v>37291</v>
      </c>
      <c r="O45" s="8">
        <v>1002221</v>
      </c>
    </row>
    <row r="46" spans="1:15" ht="9.9499999999999993" customHeight="1" x14ac:dyDescent="0.2">
      <c r="A46" s="5">
        <f t="shared" si="1"/>
        <v>1963</v>
      </c>
      <c r="B46" s="6">
        <v>3376818</v>
      </c>
      <c r="C46" s="7">
        <v>1561088</v>
      </c>
      <c r="D46" s="7">
        <v>494092</v>
      </c>
      <c r="E46" s="7">
        <v>353886</v>
      </c>
      <c r="F46" s="7">
        <v>381420</v>
      </c>
      <c r="G46" s="7">
        <v>314088</v>
      </c>
      <c r="H46" s="7">
        <v>16506</v>
      </c>
      <c r="I46" s="7">
        <v>89421</v>
      </c>
      <c r="J46" s="7">
        <v>21132</v>
      </c>
      <c r="K46" s="7">
        <v>348435</v>
      </c>
      <c r="L46" s="7">
        <v>170524</v>
      </c>
      <c r="M46" s="7">
        <v>36012</v>
      </c>
      <c r="N46" s="7">
        <v>40329</v>
      </c>
      <c r="O46" s="8">
        <v>991672</v>
      </c>
    </row>
    <row r="47" spans="1:15" ht="9.9499999999999993" customHeight="1" x14ac:dyDescent="0.2">
      <c r="A47" s="5">
        <f t="shared" si="1"/>
        <v>1964</v>
      </c>
      <c r="B47" s="6">
        <v>3383033</v>
      </c>
      <c r="C47" s="7">
        <v>1589289</v>
      </c>
      <c r="D47" s="7">
        <v>552946</v>
      </c>
      <c r="E47" s="7">
        <v>336091</v>
      </c>
      <c r="F47" s="7">
        <v>378665</v>
      </c>
      <c r="G47" s="7">
        <v>307187</v>
      </c>
      <c r="H47" s="7">
        <v>13477</v>
      </c>
      <c r="I47" s="7">
        <v>103184</v>
      </c>
      <c r="J47" s="7">
        <v>23371</v>
      </c>
      <c r="K47" s="7">
        <v>342059</v>
      </c>
      <c r="L47" s="7">
        <v>174154</v>
      </c>
      <c r="M47" s="7">
        <v>37312</v>
      </c>
      <c r="N47" s="7">
        <v>40653</v>
      </c>
      <c r="O47" s="8">
        <v>967337</v>
      </c>
    </row>
    <row r="48" spans="1:15" ht="9.9499999999999993" customHeight="1" x14ac:dyDescent="0.2">
      <c r="A48" s="5">
        <f t="shared" si="1"/>
        <v>1965</v>
      </c>
      <c r="B48" s="6">
        <v>3377816</v>
      </c>
      <c r="C48" s="7">
        <v>1573517</v>
      </c>
      <c r="D48" s="7">
        <v>562232</v>
      </c>
      <c r="E48" s="7">
        <v>335860</v>
      </c>
      <c r="F48" s="7">
        <v>369110</v>
      </c>
      <c r="G48" s="7">
        <v>291243</v>
      </c>
      <c r="H48" s="7">
        <v>12347</v>
      </c>
      <c r="I48" s="7">
        <v>97387</v>
      </c>
      <c r="J48" s="7">
        <v>21551</v>
      </c>
      <c r="K48" s="7">
        <v>302260</v>
      </c>
      <c r="L48" s="7">
        <v>158947</v>
      </c>
      <c r="M48" s="7">
        <v>40014</v>
      </c>
      <c r="N48" s="7">
        <v>31756</v>
      </c>
      <c r="O48" s="8">
        <v>1011224</v>
      </c>
    </row>
    <row r="49" spans="1:15" ht="9.9499999999999993" customHeight="1" x14ac:dyDescent="0.2">
      <c r="A49" s="5">
        <f t="shared" si="1"/>
        <v>1966</v>
      </c>
      <c r="B49" s="6">
        <v>3374659</v>
      </c>
      <c r="C49" s="7">
        <v>1617964</v>
      </c>
      <c r="D49" s="7">
        <v>602561</v>
      </c>
      <c r="E49" s="7">
        <v>324234</v>
      </c>
      <c r="F49" s="7">
        <v>376226</v>
      </c>
      <c r="G49" s="7">
        <v>302867</v>
      </c>
      <c r="H49" s="7">
        <v>11447</v>
      </c>
      <c r="I49" s="7">
        <v>92069</v>
      </c>
      <c r="J49" s="7">
        <v>20244</v>
      </c>
      <c r="K49" s="7">
        <v>302324</v>
      </c>
      <c r="L49" s="7">
        <v>164892</v>
      </c>
      <c r="M49" s="7">
        <v>36377</v>
      </c>
      <c r="N49" s="7">
        <v>27097</v>
      </c>
      <c r="O49" s="8">
        <v>1017622</v>
      </c>
    </row>
    <row r="50" spans="1:15" ht="9.9499999999999993" customHeight="1" x14ac:dyDescent="0.2">
      <c r="A50" s="5">
        <f t="shared" si="1"/>
        <v>1967</v>
      </c>
      <c r="B50" s="6">
        <v>3360249</v>
      </c>
      <c r="C50" s="7">
        <v>1642989</v>
      </c>
      <c r="D50" s="7">
        <v>623935</v>
      </c>
      <c r="E50" s="7">
        <v>267661</v>
      </c>
      <c r="F50" s="7">
        <v>396558</v>
      </c>
      <c r="G50" s="7">
        <v>341538</v>
      </c>
      <c r="H50" s="7">
        <v>12564</v>
      </c>
      <c r="I50" s="7">
        <v>76166</v>
      </c>
      <c r="J50" s="7">
        <v>11312</v>
      </c>
      <c r="K50" s="7">
        <v>282780</v>
      </c>
      <c r="L50" s="7">
        <v>145922</v>
      </c>
      <c r="M50" s="7">
        <v>37045</v>
      </c>
      <c r="N50" s="7">
        <v>27098</v>
      </c>
      <c r="O50" s="8">
        <v>1008653</v>
      </c>
    </row>
    <row r="51" spans="1:15" ht="9.9499999999999993" customHeight="1" x14ac:dyDescent="0.2">
      <c r="A51" s="5">
        <f t="shared" si="1"/>
        <v>1968</v>
      </c>
      <c r="B51" s="6">
        <v>3351562</v>
      </c>
      <c r="C51" s="7">
        <v>1680754</v>
      </c>
      <c r="D51" s="7">
        <v>653696</v>
      </c>
      <c r="E51" s="7">
        <v>285600</v>
      </c>
      <c r="F51" s="7">
        <v>405572</v>
      </c>
      <c r="G51" s="7">
        <v>322264</v>
      </c>
      <c r="H51" s="7">
        <v>13033</v>
      </c>
      <c r="I51" s="7">
        <v>65044</v>
      </c>
      <c r="J51" s="7">
        <v>7937</v>
      </c>
      <c r="K51" s="7">
        <v>256963</v>
      </c>
      <c r="L51" s="7">
        <v>140632</v>
      </c>
      <c r="M51" s="7">
        <v>37913</v>
      </c>
      <c r="N51" s="7">
        <v>30621</v>
      </c>
      <c r="O51" s="8">
        <v>1002556</v>
      </c>
    </row>
    <row r="52" spans="1:15" ht="9.9499999999999993" customHeight="1" x14ac:dyDescent="0.2">
      <c r="A52" s="5">
        <f t="shared" si="1"/>
        <v>1969</v>
      </c>
      <c r="B52" s="6">
        <v>3346653</v>
      </c>
      <c r="C52" s="7">
        <v>1717052</v>
      </c>
      <c r="D52" s="7">
        <v>676276</v>
      </c>
      <c r="E52" s="7">
        <v>233625</v>
      </c>
      <c r="F52" s="7">
        <v>466811</v>
      </c>
      <c r="G52" s="7">
        <v>327504</v>
      </c>
      <c r="H52" s="7">
        <v>12357</v>
      </c>
      <c r="I52" s="7">
        <v>48624</v>
      </c>
      <c r="J52" s="7">
        <v>5114</v>
      </c>
      <c r="K52" s="7">
        <v>219980</v>
      </c>
      <c r="L52" s="7">
        <v>131385</v>
      </c>
      <c r="M52" s="7">
        <v>24137</v>
      </c>
      <c r="N52" s="7">
        <v>29780</v>
      </c>
      <c r="O52" s="8">
        <v>1046643</v>
      </c>
    </row>
    <row r="53" spans="1:15" ht="9.9499999999999993" customHeight="1" x14ac:dyDescent="0.2">
      <c r="A53" s="5">
        <f t="shared" si="1"/>
        <v>1970</v>
      </c>
      <c r="B53" s="6">
        <v>3342572</v>
      </c>
      <c r="C53" s="7">
        <v>1709681</v>
      </c>
      <c r="D53" s="7">
        <v>704913</v>
      </c>
      <c r="E53" s="7">
        <v>186035</v>
      </c>
      <c r="F53" s="7">
        <v>496212</v>
      </c>
      <c r="G53" s="7">
        <v>309306</v>
      </c>
      <c r="H53" s="7">
        <v>12746</v>
      </c>
      <c r="I53" s="7">
        <v>40206</v>
      </c>
      <c r="J53" s="7">
        <v>4757</v>
      </c>
      <c r="K53" s="7">
        <v>229301</v>
      </c>
      <c r="L53" s="7">
        <v>130836</v>
      </c>
      <c r="M53" s="7">
        <v>23568</v>
      </c>
      <c r="N53" s="7">
        <v>24990</v>
      </c>
      <c r="O53" s="8">
        <v>1062845</v>
      </c>
    </row>
    <row r="54" spans="1:15" ht="14.25" customHeight="1" x14ac:dyDescent="0.2">
      <c r="A54" s="5">
        <f t="shared" si="1"/>
        <v>1971</v>
      </c>
      <c r="B54" s="6">
        <v>3341116</v>
      </c>
      <c r="C54" s="7">
        <v>1751933</v>
      </c>
      <c r="D54" s="7">
        <v>727908</v>
      </c>
      <c r="E54" s="7">
        <v>204429</v>
      </c>
      <c r="F54" s="7">
        <v>522594</v>
      </c>
      <c r="G54" s="7">
        <v>279669</v>
      </c>
      <c r="H54" s="7">
        <v>17122</v>
      </c>
      <c r="I54" s="7">
        <v>31691</v>
      </c>
      <c r="J54" s="7">
        <v>3689</v>
      </c>
      <c r="K54" s="7">
        <v>223760</v>
      </c>
      <c r="L54" s="7">
        <v>135669</v>
      </c>
      <c r="M54" s="7">
        <v>36917</v>
      </c>
      <c r="N54" s="7">
        <v>19925</v>
      </c>
      <c r="O54" s="8">
        <v>1036269</v>
      </c>
    </row>
    <row r="55" spans="1:15" ht="9.9499999999999993" customHeight="1" x14ac:dyDescent="0.2">
      <c r="A55" s="5">
        <f t="shared" si="1"/>
        <v>1972</v>
      </c>
      <c r="B55" s="6">
        <v>3346306</v>
      </c>
      <c r="C55" s="7">
        <v>1819228</v>
      </c>
      <c r="D55" s="7">
        <v>799629</v>
      </c>
      <c r="E55" s="7">
        <v>206335</v>
      </c>
      <c r="F55" s="7">
        <v>528834</v>
      </c>
      <c r="G55" s="7">
        <v>265077</v>
      </c>
      <c r="H55" s="7">
        <v>19256</v>
      </c>
      <c r="I55" s="7">
        <v>21909</v>
      </c>
      <c r="J55" s="7">
        <v>2189</v>
      </c>
      <c r="K55" s="7">
        <v>216331</v>
      </c>
      <c r="L55" s="7">
        <v>136616</v>
      </c>
      <c r="M55" s="7">
        <v>38414</v>
      </c>
      <c r="N55" s="7">
        <v>19451</v>
      </c>
      <c r="O55" s="8">
        <v>989400</v>
      </c>
    </row>
    <row r="56" spans="1:15" ht="9.9499999999999993" customHeight="1" x14ac:dyDescent="0.2">
      <c r="A56" s="5">
        <f t="shared" si="1"/>
        <v>1973</v>
      </c>
      <c r="B56" s="6">
        <v>3346894</v>
      </c>
      <c r="C56" s="7">
        <v>1844504</v>
      </c>
      <c r="D56" s="7">
        <v>819926</v>
      </c>
      <c r="E56" s="7">
        <v>200703</v>
      </c>
      <c r="F56" s="7">
        <v>567532</v>
      </c>
      <c r="G56" s="7">
        <v>234189</v>
      </c>
      <c r="H56" s="7">
        <v>21939</v>
      </c>
      <c r="I56" s="7">
        <v>18285</v>
      </c>
      <c r="J56" s="7">
        <v>2198</v>
      </c>
      <c r="K56" s="7">
        <v>205852</v>
      </c>
      <c r="L56" s="7">
        <v>142271</v>
      </c>
      <c r="M56" s="7">
        <v>38729</v>
      </c>
      <c r="N56" s="7">
        <v>23368</v>
      </c>
      <c r="O56" s="8">
        <v>973850</v>
      </c>
    </row>
    <row r="57" spans="1:15" ht="9.9499999999999993" customHeight="1" x14ac:dyDescent="0.2">
      <c r="A57" s="5">
        <f t="shared" si="1"/>
        <v>1974</v>
      </c>
      <c r="B57" s="6">
        <v>3353345</v>
      </c>
      <c r="C57" s="7">
        <v>1847782</v>
      </c>
      <c r="D57" s="7">
        <v>854339</v>
      </c>
      <c r="E57" s="7">
        <v>189667</v>
      </c>
      <c r="F57" s="7">
        <v>588864</v>
      </c>
      <c r="G57" s="7">
        <v>194250</v>
      </c>
      <c r="H57" s="7">
        <v>20472</v>
      </c>
      <c r="I57" s="7">
        <v>44074</v>
      </c>
      <c r="J57" s="7">
        <v>8871</v>
      </c>
      <c r="K57" s="7">
        <v>184843</v>
      </c>
      <c r="L57" s="7">
        <v>148456</v>
      </c>
      <c r="M57" s="7">
        <v>25570</v>
      </c>
      <c r="N57" s="7">
        <v>24130</v>
      </c>
      <c r="O57" s="8">
        <v>976577</v>
      </c>
    </row>
    <row r="58" spans="1:15" ht="9.9499999999999993" customHeight="1" x14ac:dyDescent="0.2">
      <c r="A58" s="5">
        <f t="shared" si="1"/>
        <v>1975</v>
      </c>
      <c r="B58" s="6">
        <v>3350404</v>
      </c>
      <c r="C58" s="7">
        <v>1834628</v>
      </c>
      <c r="D58" s="7">
        <v>809254</v>
      </c>
      <c r="E58" s="7">
        <v>164485</v>
      </c>
      <c r="F58" s="7">
        <v>657908</v>
      </c>
      <c r="G58" s="7">
        <v>187161</v>
      </c>
      <c r="H58" s="7">
        <v>15670</v>
      </c>
      <c r="I58" s="7">
        <v>65479</v>
      </c>
      <c r="J58" s="7">
        <v>11056</v>
      </c>
      <c r="K58" s="7">
        <v>165978</v>
      </c>
      <c r="L58" s="7">
        <v>156109</v>
      </c>
      <c r="M58" s="7">
        <v>43579</v>
      </c>
      <c r="N58" s="7">
        <v>23660</v>
      </c>
      <c r="O58" s="8">
        <v>966847</v>
      </c>
    </row>
    <row r="59" spans="1:15" ht="9.9499999999999993" customHeight="1" x14ac:dyDescent="0.2">
      <c r="A59" s="5">
        <f t="shared" si="1"/>
        <v>1976</v>
      </c>
      <c r="B59" s="6">
        <v>3346617</v>
      </c>
      <c r="C59" s="7">
        <v>1823453</v>
      </c>
      <c r="D59" s="7">
        <v>856118</v>
      </c>
      <c r="E59" s="7">
        <v>153769</v>
      </c>
      <c r="F59" s="7">
        <v>612977</v>
      </c>
      <c r="G59" s="7">
        <v>172635</v>
      </c>
      <c r="H59" s="7">
        <v>27891</v>
      </c>
      <c r="I59" s="7">
        <v>69883</v>
      </c>
      <c r="J59" s="7">
        <v>7689</v>
      </c>
      <c r="K59" s="7">
        <v>158807</v>
      </c>
      <c r="L59" s="7">
        <v>154628</v>
      </c>
      <c r="M59" s="7">
        <v>44493</v>
      </c>
      <c r="N59" s="7">
        <v>23303</v>
      </c>
      <c r="O59" s="8">
        <v>981240</v>
      </c>
    </row>
    <row r="60" spans="1:15" ht="9.9499999999999993" customHeight="1" x14ac:dyDescent="0.2">
      <c r="A60" s="5">
        <f t="shared" si="1"/>
        <v>1977</v>
      </c>
      <c r="B60" s="6">
        <v>3356162</v>
      </c>
      <c r="C60" s="7">
        <v>1818764</v>
      </c>
      <c r="D60" s="7">
        <v>858439</v>
      </c>
      <c r="E60" s="7">
        <v>174457</v>
      </c>
      <c r="F60" s="7">
        <v>601234</v>
      </c>
      <c r="G60" s="7">
        <v>151894</v>
      </c>
      <c r="H60" s="7">
        <v>32605</v>
      </c>
      <c r="I60" s="7">
        <v>64227</v>
      </c>
      <c r="J60" s="7">
        <v>8837</v>
      </c>
      <c r="K60" s="7">
        <v>155243</v>
      </c>
      <c r="L60" s="7">
        <v>156177</v>
      </c>
      <c r="M60" s="7">
        <v>49368</v>
      </c>
      <c r="N60" s="7">
        <v>25455</v>
      </c>
      <c r="O60" s="8">
        <v>994662</v>
      </c>
    </row>
    <row r="61" spans="1:15" ht="9.9499999999999993" customHeight="1" x14ac:dyDescent="0.2">
      <c r="A61" s="5">
        <f t="shared" ref="A61:A84" si="2">A60+1</f>
        <v>1978</v>
      </c>
      <c r="B61" s="6">
        <v>3351635</v>
      </c>
      <c r="C61" s="7">
        <v>1826225</v>
      </c>
      <c r="D61" s="7">
        <v>835972</v>
      </c>
      <c r="E61" s="7">
        <v>148511</v>
      </c>
      <c r="F61" s="7">
        <v>675460</v>
      </c>
      <c r="G61" s="7">
        <v>134991</v>
      </c>
      <c r="H61" s="7">
        <v>31190</v>
      </c>
      <c r="I61" s="7">
        <v>72424</v>
      </c>
      <c r="J61" s="7">
        <v>7567</v>
      </c>
      <c r="K61" s="7">
        <v>146819</v>
      </c>
      <c r="L61" s="7">
        <v>157941</v>
      </c>
      <c r="M61" s="7">
        <v>52470</v>
      </c>
      <c r="N61" s="7">
        <v>25463</v>
      </c>
      <c r="O61" s="8">
        <v>975626</v>
      </c>
    </row>
    <row r="62" spans="1:15" ht="9.9499999999999993" customHeight="1" x14ac:dyDescent="0.2">
      <c r="A62" s="5">
        <f t="shared" si="2"/>
        <v>1979</v>
      </c>
      <c r="B62" s="6">
        <v>3332272</v>
      </c>
      <c r="C62" s="7">
        <v>1790237</v>
      </c>
      <c r="D62" s="7">
        <v>765883</v>
      </c>
      <c r="E62" s="7">
        <v>129207</v>
      </c>
      <c r="F62" s="7">
        <v>736868</v>
      </c>
      <c r="G62" s="7">
        <v>130969</v>
      </c>
      <c r="H62" s="7">
        <v>27154</v>
      </c>
      <c r="I62" s="7">
        <v>71973</v>
      </c>
      <c r="J62" s="7">
        <v>7930</v>
      </c>
      <c r="K62" s="7">
        <v>140571</v>
      </c>
      <c r="L62" s="7">
        <v>158012</v>
      </c>
      <c r="M62" s="7">
        <v>43884</v>
      </c>
      <c r="N62" s="7">
        <v>24933</v>
      </c>
      <c r="O62" s="8">
        <v>1001294</v>
      </c>
    </row>
    <row r="63" spans="1:15" ht="9.9499999999999993" customHeight="1" x14ac:dyDescent="0.2">
      <c r="A63" s="5">
        <f t="shared" si="2"/>
        <v>1980</v>
      </c>
      <c r="B63" s="6">
        <v>3317831</v>
      </c>
      <c r="C63" s="7">
        <v>1751213</v>
      </c>
      <c r="D63" s="7">
        <v>786207</v>
      </c>
      <c r="E63" s="7">
        <v>137849</v>
      </c>
      <c r="F63" s="7">
        <v>679974</v>
      </c>
      <c r="G63" s="7">
        <v>122632</v>
      </c>
      <c r="H63" s="7">
        <v>24305</v>
      </c>
      <c r="I63" s="7">
        <v>69806</v>
      </c>
      <c r="J63" s="7">
        <v>8492</v>
      </c>
      <c r="K63" s="7">
        <v>130043</v>
      </c>
      <c r="L63" s="7">
        <v>156918</v>
      </c>
      <c r="M63" s="7">
        <v>63992</v>
      </c>
      <c r="N63" s="7">
        <v>24412</v>
      </c>
      <c r="O63" s="8">
        <v>1019962</v>
      </c>
    </row>
    <row r="64" spans="1:15" ht="14.25" customHeight="1" x14ac:dyDescent="0.2">
      <c r="A64" s="5">
        <f t="shared" si="2"/>
        <v>1981</v>
      </c>
      <c r="B64" s="6">
        <v>3309098</v>
      </c>
      <c r="C64" s="7">
        <v>1746021</v>
      </c>
      <c r="D64" s="7">
        <v>742670</v>
      </c>
      <c r="E64" s="7">
        <v>133418</v>
      </c>
      <c r="F64" s="7">
        <v>704905</v>
      </c>
      <c r="G64" s="7">
        <v>141553</v>
      </c>
      <c r="H64" s="7">
        <v>23008</v>
      </c>
      <c r="I64" s="7">
        <v>61039</v>
      </c>
      <c r="J64" s="7">
        <v>13139</v>
      </c>
      <c r="K64" s="7">
        <v>134670</v>
      </c>
      <c r="L64" s="7">
        <v>156359</v>
      </c>
      <c r="M64" s="7">
        <v>67738</v>
      </c>
      <c r="N64" s="7">
        <v>22676</v>
      </c>
      <c r="O64" s="8">
        <v>1029353</v>
      </c>
    </row>
    <row r="65" spans="1:15" ht="9.9499999999999993" customHeight="1" x14ac:dyDescent="0.2">
      <c r="A65" s="5">
        <f t="shared" si="2"/>
        <v>1982</v>
      </c>
      <c r="B65" s="6">
        <v>3310854</v>
      </c>
      <c r="C65" s="7">
        <v>1716780</v>
      </c>
      <c r="D65" s="7">
        <v>674089</v>
      </c>
      <c r="E65" s="7">
        <v>132527</v>
      </c>
      <c r="F65" s="7">
        <v>731008</v>
      </c>
      <c r="G65" s="7">
        <v>152554</v>
      </c>
      <c r="H65" s="7">
        <v>25987</v>
      </c>
      <c r="I65" s="7">
        <v>52877</v>
      </c>
      <c r="J65" s="7">
        <v>19173</v>
      </c>
      <c r="K65" s="7">
        <v>131747</v>
      </c>
      <c r="L65" s="7">
        <v>150929</v>
      </c>
      <c r="M65" s="7">
        <v>72213</v>
      </c>
      <c r="N65" s="7">
        <v>21433</v>
      </c>
      <c r="O65" s="8">
        <v>1072384</v>
      </c>
    </row>
    <row r="66" spans="1:15" ht="9.9499999999999993" customHeight="1" x14ac:dyDescent="0.2">
      <c r="A66" s="5">
        <f t="shared" si="2"/>
        <v>1983</v>
      </c>
      <c r="B66" s="6">
        <v>3313272</v>
      </c>
      <c r="C66" s="7">
        <v>1706186</v>
      </c>
      <c r="D66" s="7">
        <v>777287</v>
      </c>
      <c r="E66" s="7">
        <v>155215</v>
      </c>
      <c r="F66" s="7">
        <v>595896</v>
      </c>
      <c r="G66" s="7">
        <v>136800</v>
      </c>
      <c r="H66" s="7">
        <v>40692</v>
      </c>
      <c r="I66" s="7">
        <v>57360</v>
      </c>
      <c r="J66" s="7">
        <v>27759</v>
      </c>
      <c r="K66" s="7">
        <v>128838</v>
      </c>
      <c r="L66" s="7">
        <v>150752</v>
      </c>
      <c r="M66" s="7">
        <v>86689</v>
      </c>
      <c r="N66" s="7">
        <v>23149</v>
      </c>
      <c r="O66" s="8">
        <v>1065455</v>
      </c>
    </row>
    <row r="67" spans="1:15" ht="9.9499999999999993" customHeight="1" x14ac:dyDescent="0.2">
      <c r="A67" s="5">
        <f t="shared" si="2"/>
        <v>1984</v>
      </c>
      <c r="B67" s="6">
        <v>3316133</v>
      </c>
      <c r="C67" s="7">
        <v>1709351</v>
      </c>
      <c r="D67" s="7">
        <v>800452</v>
      </c>
      <c r="E67" s="7">
        <v>146696</v>
      </c>
      <c r="F67" s="7">
        <v>581297</v>
      </c>
      <c r="G67" s="7">
        <v>124523</v>
      </c>
      <c r="H67" s="7">
        <v>55972</v>
      </c>
      <c r="I67" s="7">
        <v>61919</v>
      </c>
      <c r="J67" s="7">
        <f>34998+92+360</f>
        <v>35450</v>
      </c>
      <c r="K67" s="7">
        <v>131039</v>
      </c>
      <c r="L67" s="7">
        <v>148395</v>
      </c>
      <c r="M67" s="7">
        <v>85884</v>
      </c>
      <c r="N67" s="7">
        <v>23676</v>
      </c>
      <c r="O67" s="8">
        <v>1057423</v>
      </c>
    </row>
    <row r="68" spans="1:15" ht="9.9499999999999993" customHeight="1" x14ac:dyDescent="0.2">
      <c r="A68" s="5">
        <f t="shared" si="2"/>
        <v>1985</v>
      </c>
      <c r="B68" s="6">
        <v>3307524</v>
      </c>
      <c r="C68" s="7">
        <v>1701805</v>
      </c>
      <c r="D68" s="7">
        <v>818882</v>
      </c>
      <c r="E68" s="7">
        <v>134326</v>
      </c>
      <c r="F68" s="7">
        <v>583160</v>
      </c>
      <c r="G68" s="7">
        <v>110184</v>
      </c>
      <c r="H68" s="7">
        <v>54701</v>
      </c>
      <c r="I68" s="7">
        <v>64055</v>
      </c>
      <c r="J68" s="7">
        <f>41597+142+359</f>
        <v>42098</v>
      </c>
      <c r="K68" s="7">
        <v>127781</v>
      </c>
      <c r="L68" s="7">
        <v>146405</v>
      </c>
      <c r="M68" s="7">
        <v>90937</v>
      </c>
      <c r="N68" s="7">
        <v>23243</v>
      </c>
      <c r="O68" s="8">
        <v>1050069</v>
      </c>
    </row>
    <row r="69" spans="1:15" ht="9.9499999999999993" customHeight="1" x14ac:dyDescent="0.2">
      <c r="A69" s="5">
        <f t="shared" si="2"/>
        <v>1986</v>
      </c>
      <c r="B69" s="6">
        <v>3295314</v>
      </c>
      <c r="C69" s="7">
        <v>1681837</v>
      </c>
      <c r="D69" s="7">
        <v>810126</v>
      </c>
      <c r="E69" s="7">
        <v>109834</v>
      </c>
      <c r="F69" s="7">
        <v>608805</v>
      </c>
      <c r="G69" s="7">
        <v>100656</v>
      </c>
      <c r="H69" s="7">
        <v>50906</v>
      </c>
      <c r="I69" s="7">
        <v>61300</v>
      </c>
      <c r="J69" s="7">
        <f>39006+361+639</f>
        <v>40006</v>
      </c>
      <c r="K69" s="7">
        <v>123417</v>
      </c>
      <c r="L69" s="7">
        <v>139436</v>
      </c>
      <c r="M69" s="7">
        <v>90768</v>
      </c>
      <c r="N69" s="7">
        <v>20812</v>
      </c>
      <c r="O69" s="8">
        <v>1074560</v>
      </c>
    </row>
    <row r="70" spans="1:15" ht="9.9499999999999993" customHeight="1" x14ac:dyDescent="0.2">
      <c r="A70" s="5">
        <f t="shared" si="2"/>
        <v>1987</v>
      </c>
      <c r="B70" s="6">
        <v>3294091</v>
      </c>
      <c r="C70" s="7">
        <v>1688982</v>
      </c>
      <c r="D70" s="7">
        <v>810713</v>
      </c>
      <c r="E70" s="7">
        <v>97186</v>
      </c>
      <c r="F70" s="7">
        <v>631140</v>
      </c>
      <c r="G70" s="7">
        <v>94609</v>
      </c>
      <c r="H70" s="7">
        <v>53473</v>
      </c>
      <c r="I70" s="7">
        <v>60878</v>
      </c>
      <c r="J70" s="7">
        <f>42864+398+494</f>
        <v>43756</v>
      </c>
      <c r="K70" s="7">
        <v>122981</v>
      </c>
      <c r="L70" s="7">
        <v>138393</v>
      </c>
      <c r="M70" s="7">
        <v>97611</v>
      </c>
      <c r="N70" s="7">
        <v>20389</v>
      </c>
      <c r="O70" s="8">
        <v>1061016</v>
      </c>
    </row>
    <row r="71" spans="1:15" ht="9.9499999999999993" customHeight="1" x14ac:dyDescent="0.2">
      <c r="A71" s="5">
        <f t="shared" si="2"/>
        <v>1988</v>
      </c>
      <c r="B71" s="6">
        <v>3284113</v>
      </c>
      <c r="C71" s="7">
        <v>1676760</v>
      </c>
      <c r="D71" s="7">
        <v>821947</v>
      </c>
      <c r="E71" s="7">
        <v>97572</v>
      </c>
      <c r="F71" s="7">
        <v>606817</v>
      </c>
      <c r="G71" s="7">
        <v>90325</v>
      </c>
      <c r="H71" s="7">
        <v>49657</v>
      </c>
      <c r="I71" s="7">
        <v>60094</v>
      </c>
      <c r="J71" s="7">
        <f>41053+109+424</f>
        <v>41586</v>
      </c>
      <c r="K71" s="7">
        <v>120167</v>
      </c>
      <c r="L71" s="7">
        <v>112993</v>
      </c>
      <c r="M71" s="7">
        <v>102160</v>
      </c>
      <c r="N71" s="7">
        <v>20614</v>
      </c>
      <c r="O71" s="8">
        <v>1091926</v>
      </c>
    </row>
    <row r="72" spans="1:15" ht="9.9499999999999993" customHeight="1" x14ac:dyDescent="0.2">
      <c r="A72" s="5">
        <f t="shared" si="2"/>
        <v>1989</v>
      </c>
      <c r="B72" s="6">
        <v>3278264</v>
      </c>
      <c r="C72" s="7">
        <v>1669850</v>
      </c>
      <c r="D72" s="7">
        <v>828991</v>
      </c>
      <c r="E72" s="7">
        <v>134054</v>
      </c>
      <c r="F72" s="7">
        <v>552524</v>
      </c>
      <c r="G72" s="7">
        <v>88018</v>
      </c>
      <c r="H72" s="7">
        <v>47723</v>
      </c>
      <c r="I72" s="7">
        <v>58904</v>
      </c>
      <c r="J72" s="7">
        <f>38119+54+541</f>
        <v>38714</v>
      </c>
      <c r="K72" s="7">
        <v>115446</v>
      </c>
      <c r="L72" s="7">
        <v>127124</v>
      </c>
      <c r="M72" s="7">
        <v>102376</v>
      </c>
      <c r="N72" s="7">
        <v>21413</v>
      </c>
      <c r="O72" s="8">
        <v>1079407</v>
      </c>
    </row>
    <row r="73" spans="1:15" ht="9.9499999999999993" customHeight="1" x14ac:dyDescent="0.2">
      <c r="A73" s="5">
        <f t="shared" si="2"/>
        <v>1990</v>
      </c>
      <c r="B73" s="6">
        <v>3270963</v>
      </c>
      <c r="C73" s="7">
        <v>1652169</v>
      </c>
      <c r="D73" s="7">
        <v>823063</v>
      </c>
      <c r="E73" s="7">
        <v>124383</v>
      </c>
      <c r="F73" s="7">
        <v>552490</v>
      </c>
      <c r="G73" s="7">
        <v>78384</v>
      </c>
      <c r="H73" s="7">
        <v>44941</v>
      </c>
      <c r="I73" s="7">
        <v>56623</v>
      </c>
      <c r="J73" s="7">
        <f>35065+33+434</f>
        <v>35532</v>
      </c>
      <c r="K73" s="7">
        <v>109664</v>
      </c>
      <c r="L73" s="7">
        <v>118813</v>
      </c>
      <c r="M73" s="7">
        <v>105102</v>
      </c>
      <c r="N73" s="7">
        <v>21425</v>
      </c>
      <c r="O73" s="8">
        <v>1099907</v>
      </c>
    </row>
    <row r="74" spans="1:15" ht="14.25" customHeight="1" x14ac:dyDescent="0.2">
      <c r="A74" s="5">
        <f t="shared" si="2"/>
        <v>1991</v>
      </c>
      <c r="B74" s="6">
        <v>3251936</v>
      </c>
      <c r="C74" s="7">
        <v>1620585</v>
      </c>
      <c r="D74" s="7">
        <v>799681</v>
      </c>
      <c r="E74" s="7">
        <v>89184</v>
      </c>
      <c r="F74" s="7">
        <v>588650</v>
      </c>
      <c r="G74" s="7">
        <v>75756</v>
      </c>
      <c r="H74" s="7">
        <v>34865</v>
      </c>
      <c r="I74" s="7">
        <v>70946</v>
      </c>
      <c r="J74" s="7">
        <f>47510+141+443</f>
        <v>48094</v>
      </c>
      <c r="K74" s="7">
        <v>113857</v>
      </c>
      <c r="L74" s="7">
        <v>118988</v>
      </c>
      <c r="M74" s="7">
        <v>127771</v>
      </c>
      <c r="N74" s="7">
        <v>17875</v>
      </c>
      <c r="O74" s="8">
        <v>1065259</v>
      </c>
    </row>
    <row r="75" spans="1:15" ht="9.9499999999999993" customHeight="1" x14ac:dyDescent="0.2">
      <c r="A75" s="5">
        <f t="shared" si="2"/>
        <v>1992</v>
      </c>
      <c r="B75" s="6">
        <v>3209673</v>
      </c>
      <c r="C75" s="7">
        <v>1586261</v>
      </c>
      <c r="D75" s="7">
        <v>758908</v>
      </c>
      <c r="E75" s="7">
        <v>65741</v>
      </c>
      <c r="F75" s="7">
        <v>634823</v>
      </c>
      <c r="G75" s="7">
        <v>67925</v>
      </c>
      <c r="H75" s="7">
        <v>33434</v>
      </c>
      <c r="I75" s="7">
        <v>91856</v>
      </c>
      <c r="J75" s="7">
        <f>75910+351+1014</f>
        <v>77275</v>
      </c>
      <c r="K75" s="7">
        <v>110726</v>
      </c>
      <c r="L75" s="7">
        <v>124536</v>
      </c>
      <c r="M75" s="7">
        <v>136473</v>
      </c>
      <c r="N75" s="7">
        <v>9858</v>
      </c>
      <c r="O75" s="8">
        <v>1032251</v>
      </c>
    </row>
    <row r="76" spans="1:15" ht="9.9499999999999993" customHeight="1" x14ac:dyDescent="0.2">
      <c r="A76" s="5">
        <f t="shared" si="2"/>
        <v>1993</v>
      </c>
      <c r="B76" s="6">
        <v>3179277</v>
      </c>
      <c r="C76" s="7">
        <v>1606911</v>
      </c>
      <c r="D76" s="7">
        <v>783198</v>
      </c>
      <c r="E76" s="7">
        <v>66976</v>
      </c>
      <c r="F76" s="7">
        <v>638262</v>
      </c>
      <c r="G76" s="7">
        <v>67973</v>
      </c>
      <c r="H76" s="7">
        <v>29656</v>
      </c>
      <c r="I76" s="7">
        <v>94155</v>
      </c>
      <c r="J76" s="7">
        <f>83689+103+239</f>
        <v>84031</v>
      </c>
      <c r="K76" s="7">
        <f>17172+87759</f>
        <v>104931</v>
      </c>
      <c r="L76" s="7">
        <v>107243</v>
      </c>
      <c r="M76" s="7">
        <v>167423</v>
      </c>
      <c r="N76" s="7">
        <v>7859</v>
      </c>
      <c r="O76" s="8">
        <v>961859</v>
      </c>
    </row>
    <row r="77" spans="1:15" ht="9.9499999999999993" customHeight="1" x14ac:dyDescent="0.2">
      <c r="A77" s="5">
        <f t="shared" si="2"/>
        <v>1994</v>
      </c>
      <c r="B77" s="6">
        <v>3117625</v>
      </c>
      <c r="C77" s="7">
        <v>1660338</v>
      </c>
      <c r="D77" s="7">
        <v>812230</v>
      </c>
      <c r="E77" s="7">
        <v>78879</v>
      </c>
      <c r="F77" s="7">
        <v>641270</v>
      </c>
      <c r="G77" s="7">
        <v>76709</v>
      </c>
      <c r="H77" s="7">
        <v>29930</v>
      </c>
      <c r="I77" s="7">
        <v>72335</v>
      </c>
      <c r="J77" s="7">
        <f>61412+266+319</f>
        <v>61997</v>
      </c>
      <c r="K77" s="7">
        <f>17607+53685+5497</f>
        <v>76789</v>
      </c>
      <c r="L77" s="7">
        <v>91205</v>
      </c>
      <c r="M77" s="7">
        <v>190721</v>
      </c>
      <c r="N77" s="7">
        <v>11047</v>
      </c>
      <c r="O77" s="8">
        <v>886924</v>
      </c>
    </row>
    <row r="78" spans="1:15" ht="9.9499999999999993" customHeight="1" x14ac:dyDescent="0.2">
      <c r="A78" s="5">
        <f t="shared" si="2"/>
        <v>1995</v>
      </c>
      <c r="B78" s="6">
        <v>3104249</v>
      </c>
      <c r="C78" s="7">
        <v>1581341</v>
      </c>
      <c r="D78" s="7">
        <v>831992</v>
      </c>
      <c r="E78" s="7">
        <v>79377</v>
      </c>
      <c r="F78" s="7">
        <v>560218</v>
      </c>
      <c r="G78" s="7">
        <v>60112</v>
      </c>
      <c r="H78" s="7">
        <v>27315</v>
      </c>
      <c r="I78" s="7">
        <v>60671</v>
      </c>
      <c r="J78" s="7">
        <f>52503+13+285</f>
        <v>52801</v>
      </c>
      <c r="K78" s="7">
        <f>18112+54953+4980</f>
        <v>78045</v>
      </c>
      <c r="L78" s="7">
        <v>93654</v>
      </c>
      <c r="M78" s="7">
        <v>252285</v>
      </c>
      <c r="N78" s="7">
        <v>10626</v>
      </c>
      <c r="O78" s="8">
        <v>872494</v>
      </c>
    </row>
    <row r="79" spans="1:15" ht="9.9499999999999993" customHeight="1" x14ac:dyDescent="0.2">
      <c r="A79" s="5">
        <f t="shared" si="2"/>
        <v>1996</v>
      </c>
      <c r="B79" s="6">
        <v>3068362</v>
      </c>
      <c r="C79" s="7">
        <v>1586491</v>
      </c>
      <c r="D79" s="7">
        <v>801339</v>
      </c>
      <c r="E79" s="7">
        <v>64088</v>
      </c>
      <c r="F79" s="7">
        <v>604129</v>
      </c>
      <c r="G79" s="7">
        <v>66094</v>
      </c>
      <c r="H79" s="7">
        <v>29877</v>
      </c>
      <c r="I79" s="7">
        <v>56363</v>
      </c>
      <c r="J79" s="7">
        <f>48471+42+349</f>
        <v>48862</v>
      </c>
      <c r="K79" s="7">
        <f>20985+60270+5293</f>
        <v>86548</v>
      </c>
      <c r="L79" s="7">
        <v>104115</v>
      </c>
      <c r="M79" s="7">
        <v>228775</v>
      </c>
      <c r="N79" s="7">
        <v>6836</v>
      </c>
      <c r="O79" s="8">
        <v>864803</v>
      </c>
    </row>
    <row r="80" spans="1:15" ht="9.9499999999999993" customHeight="1" x14ac:dyDescent="0.2">
      <c r="A80" s="5">
        <f t="shared" si="2"/>
        <v>1997</v>
      </c>
      <c r="B80" s="6">
        <v>3049005</v>
      </c>
      <c r="C80" s="7">
        <f>1696.325*1000</f>
        <v>1696325</v>
      </c>
      <c r="D80" s="7">
        <v>834137</v>
      </c>
      <c r="E80" s="7">
        <v>75740</v>
      </c>
      <c r="F80" s="7">
        <v>653451</v>
      </c>
      <c r="G80" s="7">
        <v>77823</v>
      </c>
      <c r="H80" s="7">
        <v>34985</v>
      </c>
      <c r="I80" s="7">
        <v>51636</v>
      </c>
      <c r="J80" s="7">
        <v>45169</v>
      </c>
      <c r="K80" s="7">
        <v>72839</v>
      </c>
      <c r="L80" s="7">
        <v>94498</v>
      </c>
      <c r="M80" s="7">
        <v>229767</v>
      </c>
      <c r="N80" s="7">
        <v>2191</v>
      </c>
      <c r="O80" s="8">
        <v>785872</v>
      </c>
    </row>
    <row r="81" spans="1:15" ht="9.9499999999999993" customHeight="1" x14ac:dyDescent="0.2">
      <c r="A81" s="5">
        <f t="shared" si="2"/>
        <v>1998</v>
      </c>
      <c r="B81" s="6">
        <v>3041966</v>
      </c>
      <c r="C81" s="7">
        <v>1680760</v>
      </c>
      <c r="D81" s="11">
        <v>914011</v>
      </c>
      <c r="E81" s="11">
        <v>72153</v>
      </c>
      <c r="F81" s="11">
        <v>580453</v>
      </c>
      <c r="G81" s="11">
        <v>58794</v>
      </c>
      <c r="H81" s="11">
        <v>29185</v>
      </c>
      <c r="I81" s="7">
        <v>58140</v>
      </c>
      <c r="J81" s="7">
        <f>51698+3+334</f>
        <v>52035</v>
      </c>
      <c r="K81" s="7">
        <v>72087</v>
      </c>
      <c r="L81" s="7">
        <v>85471</v>
      </c>
      <c r="M81" s="7">
        <v>265560</v>
      </c>
      <c r="N81" s="7">
        <v>4744</v>
      </c>
      <c r="O81" s="8">
        <v>722728</v>
      </c>
    </row>
    <row r="82" spans="1:15" ht="9.9499999999999993" customHeight="1" x14ac:dyDescent="0.2">
      <c r="A82" s="5">
        <f t="shared" si="2"/>
        <v>1999</v>
      </c>
      <c r="B82" s="6">
        <v>3040918</v>
      </c>
      <c r="C82" s="7">
        <v>1586592</v>
      </c>
      <c r="D82" s="11">
        <v>867561</v>
      </c>
      <c r="E82" s="11">
        <v>55160</v>
      </c>
      <c r="F82" s="11">
        <v>543696</v>
      </c>
      <c r="G82" s="11">
        <v>54415</v>
      </c>
      <c r="H82" s="11">
        <v>33036</v>
      </c>
      <c r="I82" s="12">
        <v>46766</v>
      </c>
      <c r="J82" s="7">
        <f>39925+8+291</f>
        <v>40224</v>
      </c>
      <c r="K82" s="7">
        <v>71505</v>
      </c>
      <c r="L82" s="7">
        <v>59078</v>
      </c>
      <c r="M82" s="7">
        <v>350353</v>
      </c>
      <c r="N82" s="7">
        <v>7315</v>
      </c>
      <c r="O82" s="8">
        <v>740434</v>
      </c>
    </row>
    <row r="83" spans="1:15" ht="9.9499999999999993" customHeight="1" x14ac:dyDescent="0.2">
      <c r="A83" s="5">
        <f t="shared" si="2"/>
        <v>2000</v>
      </c>
      <c r="B83" s="6">
        <v>3020564</v>
      </c>
      <c r="C83" s="7">
        <v>1647507</v>
      </c>
      <c r="D83" s="11">
        <v>972711</v>
      </c>
      <c r="E83" s="11">
        <v>44178</v>
      </c>
      <c r="F83" s="11">
        <v>496382</v>
      </c>
      <c r="G83" s="11">
        <v>50950</v>
      </c>
      <c r="H83" s="11">
        <v>39317</v>
      </c>
      <c r="I83" s="12">
        <v>40587</v>
      </c>
      <c r="J83" s="7">
        <f>34445+198</f>
        <v>34643</v>
      </c>
      <c r="K83" s="7">
        <v>69236</v>
      </c>
      <c r="L83" s="7">
        <v>61574</v>
      </c>
      <c r="M83" s="7">
        <v>325338</v>
      </c>
      <c r="N83" s="7">
        <v>8484</v>
      </c>
      <c r="O83" s="8">
        <v>725252</v>
      </c>
    </row>
    <row r="84" spans="1:15" ht="14.25" customHeight="1" thickBot="1" x14ac:dyDescent="0.25">
      <c r="A84" s="13">
        <f t="shared" si="2"/>
        <v>2001</v>
      </c>
      <c r="B84" s="14">
        <v>2963117</v>
      </c>
      <c r="C84" s="15">
        <v>1626785</v>
      </c>
      <c r="D84" s="16">
        <v>927247</v>
      </c>
      <c r="E84" s="16">
        <v>40987</v>
      </c>
      <c r="F84" s="16">
        <v>497864</v>
      </c>
      <c r="G84" s="16">
        <v>49388</v>
      </c>
      <c r="H84" s="16">
        <v>54295</v>
      </c>
      <c r="I84" s="17">
        <v>38435</v>
      </c>
      <c r="J84" s="15">
        <f>33132+139</f>
        <v>33271</v>
      </c>
      <c r="K84" s="15">
        <v>54296</v>
      </c>
      <c r="L84" s="15">
        <v>77849</v>
      </c>
      <c r="M84" s="15">
        <v>344117</v>
      </c>
      <c r="N84" s="15">
        <v>10239</v>
      </c>
      <c r="O84" s="18">
        <v>672552</v>
      </c>
    </row>
    <row r="85" spans="1:15" ht="9.9499999999999993" customHeight="1" thickTop="1" x14ac:dyDescent="0.2">
      <c r="A85" s="5">
        <v>2002</v>
      </c>
      <c r="B85" s="6">
        <v>2686078</v>
      </c>
      <c r="C85" s="7">
        <v>1562117</v>
      </c>
      <c r="D85" s="11">
        <v>848830</v>
      </c>
      <c r="E85" s="11">
        <v>35332</v>
      </c>
      <c r="F85" s="11">
        <v>488070</v>
      </c>
      <c r="G85" s="11">
        <v>61027</v>
      </c>
      <c r="H85" s="11">
        <v>70569</v>
      </c>
      <c r="I85" s="7">
        <v>34172</v>
      </c>
      <c r="J85" s="7">
        <f>27971+19</f>
        <v>27990</v>
      </c>
      <c r="K85" s="7">
        <v>38311</v>
      </c>
      <c r="L85" s="7">
        <v>77498</v>
      </c>
      <c r="M85" s="7">
        <v>313024</v>
      </c>
      <c r="N85" s="7">
        <v>8229</v>
      </c>
      <c r="O85" s="8">
        <v>527458</v>
      </c>
    </row>
    <row r="86" spans="1:15" ht="9.9499999999999993" customHeight="1" x14ac:dyDescent="0.2">
      <c r="A86" s="5">
        <v>2003</v>
      </c>
      <c r="B86" s="6">
        <v>2571122</v>
      </c>
      <c r="C86" s="7">
        <v>1452349</v>
      </c>
      <c r="D86" s="11">
        <v>648389</v>
      </c>
      <c r="E86" s="11">
        <v>41915</v>
      </c>
      <c r="F86" s="11">
        <v>549955</v>
      </c>
      <c r="G86" s="11">
        <v>77371</v>
      </c>
      <c r="H86" s="11">
        <v>78040</v>
      </c>
      <c r="I86" s="7">
        <v>31364</v>
      </c>
      <c r="J86" s="7">
        <v>24086</v>
      </c>
      <c r="K86" s="7">
        <v>35984</v>
      </c>
      <c r="L86" s="7">
        <v>77326</v>
      </c>
      <c r="M86" s="7">
        <v>250959</v>
      </c>
      <c r="N86" s="7">
        <v>11028</v>
      </c>
      <c r="O86" s="8">
        <v>513059</v>
      </c>
    </row>
    <row r="87" spans="1:15" ht="9.9499999999999993" customHeight="1" x14ac:dyDescent="0.2">
      <c r="A87" s="5">
        <v>2004</v>
      </c>
      <c r="B87" s="6">
        <v>2665713</v>
      </c>
      <c r="C87" s="7">
        <v>1607251</v>
      </c>
      <c r="D87" s="11">
        <v>863158</v>
      </c>
      <c r="E87" s="11">
        <v>59209</v>
      </c>
      <c r="F87" s="11">
        <v>468996</v>
      </c>
      <c r="G87" s="11">
        <v>58573</v>
      </c>
      <c r="H87" s="11">
        <v>87821</v>
      </c>
      <c r="I87" s="7">
        <v>28407</v>
      </c>
      <c r="J87" s="7">
        <v>21488</v>
      </c>
      <c r="K87" s="7">
        <v>35973</v>
      </c>
      <c r="L87" s="7">
        <v>71095</v>
      </c>
      <c r="M87" s="7">
        <v>259460</v>
      </c>
      <c r="N87" s="7">
        <v>7519</v>
      </c>
      <c r="O87" s="8">
        <v>500556</v>
      </c>
    </row>
    <row r="88" spans="1:15" ht="9.9499999999999993" customHeight="1" x14ac:dyDescent="0.2">
      <c r="A88" s="5">
        <v>2005</v>
      </c>
      <c r="B88" s="6">
        <v>2657881</v>
      </c>
      <c r="C88" s="7">
        <v>1593487</v>
      </c>
      <c r="D88" s="11">
        <v>820440</v>
      </c>
      <c r="E88" s="11">
        <v>46903</v>
      </c>
      <c r="F88" s="11">
        <v>521527</v>
      </c>
      <c r="G88" s="11">
        <v>51667</v>
      </c>
      <c r="H88" s="11">
        <v>79981</v>
      </c>
      <c r="I88" s="7">
        <v>39260</v>
      </c>
      <c r="J88" s="7">
        <v>29124</v>
      </c>
      <c r="K88" s="7">
        <v>36072</v>
      </c>
      <c r="L88" s="7">
        <v>65570</v>
      </c>
      <c r="M88" s="7">
        <v>267160</v>
      </c>
      <c r="N88" s="7">
        <v>11835</v>
      </c>
      <c r="O88" s="8">
        <v>491881</v>
      </c>
    </row>
    <row r="89" spans="1:15" ht="9.9499999999999993" customHeight="1" x14ac:dyDescent="0.2">
      <c r="A89" s="25">
        <v>2006</v>
      </c>
      <c r="B89" s="29">
        <v>2585685</v>
      </c>
      <c r="C89" s="30">
        <v>1527104</v>
      </c>
      <c r="D89" s="31">
        <v>781519</v>
      </c>
      <c r="E89" s="31">
        <v>22481</v>
      </c>
      <c r="F89" s="31">
        <v>528145</v>
      </c>
      <c r="G89" s="31">
        <v>57697</v>
      </c>
      <c r="H89" s="31">
        <v>84900</v>
      </c>
      <c r="I89" s="30">
        <v>39021</v>
      </c>
      <c r="J89" s="30">
        <v>27148</v>
      </c>
      <c r="K89" s="30">
        <v>30024</v>
      </c>
      <c r="L89" s="30">
        <v>60959</v>
      </c>
      <c r="M89" s="30">
        <v>292246</v>
      </c>
      <c r="N89" s="30">
        <v>10773</v>
      </c>
      <c r="O89" s="32">
        <v>459344</v>
      </c>
    </row>
    <row r="90" spans="1:15" ht="9.9499999999999993" customHeight="1" x14ac:dyDescent="0.2">
      <c r="A90" s="25">
        <v>2007</v>
      </c>
      <c r="B90" s="29">
        <v>2587184</v>
      </c>
      <c r="C90" s="34">
        <v>1561191</v>
      </c>
      <c r="D90" s="31">
        <v>810987</v>
      </c>
      <c r="E90" s="36">
        <v>37503</v>
      </c>
      <c r="F90" s="31">
        <v>498692</v>
      </c>
      <c r="G90" s="27">
        <v>59016</v>
      </c>
      <c r="H90" s="31">
        <v>93065</v>
      </c>
      <c r="I90" s="26">
        <v>30668</v>
      </c>
      <c r="J90" s="30">
        <v>22888</v>
      </c>
      <c r="K90" s="26">
        <v>31912</v>
      </c>
      <c r="L90" s="30">
        <v>54272</v>
      </c>
      <c r="M90" s="26">
        <v>337570</v>
      </c>
      <c r="N90" s="30">
        <v>3345</v>
      </c>
      <c r="O90" s="26">
        <v>428598</v>
      </c>
    </row>
    <row r="91" spans="1:15" ht="9.9499999999999993" customHeight="1" x14ac:dyDescent="0.2">
      <c r="A91" s="35">
        <v>2008</v>
      </c>
      <c r="B91" s="29">
        <v>2568630</v>
      </c>
      <c r="C91" s="26">
        <v>1552717</v>
      </c>
      <c r="D91" s="31">
        <v>802325</v>
      </c>
      <c r="E91" s="27">
        <v>43399</v>
      </c>
      <c r="F91" s="31">
        <v>482394</v>
      </c>
      <c r="G91" s="27">
        <v>49049</v>
      </c>
      <c r="H91" s="31">
        <v>107899</v>
      </c>
      <c r="I91" s="26">
        <v>22306</v>
      </c>
      <c r="J91" s="30">
        <v>17385</v>
      </c>
      <c r="K91" s="26">
        <v>29788</v>
      </c>
      <c r="L91" s="30">
        <v>50380</v>
      </c>
      <c r="M91" s="26">
        <v>356924</v>
      </c>
      <c r="N91" s="30">
        <v>1333</v>
      </c>
      <c r="O91" s="26">
        <v>406161</v>
      </c>
    </row>
    <row r="92" spans="1:15" ht="9.9499999999999993" customHeight="1" x14ac:dyDescent="0.2">
      <c r="A92" s="35">
        <v>2009</v>
      </c>
      <c r="B92" s="29">
        <v>2545371</v>
      </c>
      <c r="C92" s="26">
        <v>1528020</v>
      </c>
      <c r="D92" s="31">
        <v>831300</v>
      </c>
      <c r="E92" s="27">
        <v>38453</v>
      </c>
      <c r="F92" s="31">
        <v>454820</v>
      </c>
      <c r="G92" s="27">
        <v>50021</v>
      </c>
      <c r="H92" s="31">
        <v>91610</v>
      </c>
      <c r="I92" s="26">
        <v>29003</v>
      </c>
      <c r="J92" s="30">
        <v>21147</v>
      </c>
      <c r="K92" s="26">
        <v>28734</v>
      </c>
      <c r="L92" s="30">
        <v>52465</v>
      </c>
      <c r="M92" s="26">
        <v>354826</v>
      </c>
      <c r="N92" s="30">
        <v>2784</v>
      </c>
      <c r="O92" s="26">
        <v>396713</v>
      </c>
    </row>
    <row r="93" spans="1:15" ht="9.9499999999999993" customHeight="1" x14ac:dyDescent="0.2">
      <c r="A93" s="35">
        <v>2010</v>
      </c>
      <c r="B93" s="29">
        <v>2495859</v>
      </c>
      <c r="C93" s="26">
        <v>1459505</v>
      </c>
      <c r="D93" s="31">
        <v>833577</v>
      </c>
      <c r="E93" s="27">
        <v>30249</v>
      </c>
      <c r="F93" s="31">
        <v>388925</v>
      </c>
      <c r="G93" s="27">
        <v>52278</v>
      </c>
      <c r="H93" s="31">
        <v>99945</v>
      </c>
      <c r="I93" s="26">
        <v>31318</v>
      </c>
      <c r="J93" s="30">
        <v>24391</v>
      </c>
      <c r="K93" s="26">
        <v>27079</v>
      </c>
      <c r="L93" s="30">
        <v>56388</v>
      </c>
      <c r="M93" s="26">
        <v>368824</v>
      </c>
      <c r="N93" s="30">
        <v>4107</v>
      </c>
      <c r="O93" s="26">
        <v>406450</v>
      </c>
    </row>
    <row r="94" spans="1:15" ht="9.75" customHeight="1" x14ac:dyDescent="0.2">
      <c r="A94" s="25">
        <v>2011</v>
      </c>
      <c r="B94" s="29">
        <v>2488141</v>
      </c>
      <c r="C94" s="30">
        <v>1468129</v>
      </c>
      <c r="D94" s="31">
        <v>863132</v>
      </c>
      <c r="E94" s="31">
        <v>24985</v>
      </c>
      <c r="F94" s="31">
        <v>372780</v>
      </c>
      <c r="G94" s="31">
        <v>45236</v>
      </c>
      <c r="H94" s="31">
        <v>109651</v>
      </c>
      <c r="I94" s="30">
        <v>22316</v>
      </c>
      <c r="J94" s="30">
        <v>17189</v>
      </c>
      <c r="K94" s="30">
        <v>26450</v>
      </c>
      <c r="L94" s="30">
        <v>58328</v>
      </c>
      <c r="M94" s="30">
        <v>373386</v>
      </c>
      <c r="N94" s="30">
        <v>2475</v>
      </c>
      <c r="O94" s="32">
        <v>423050</v>
      </c>
    </row>
    <row r="95" spans="1:15" ht="9.75" customHeight="1" x14ac:dyDescent="0.2">
      <c r="A95" s="25">
        <v>2012</v>
      </c>
      <c r="B95" s="29">
        <v>2480655</v>
      </c>
      <c r="C95" s="30">
        <v>1444668</v>
      </c>
      <c r="D95" s="31">
        <v>815381</v>
      </c>
      <c r="E95" s="31">
        <v>30557</v>
      </c>
      <c r="F95" s="31">
        <v>382330</v>
      </c>
      <c r="G95" s="31">
        <v>50770</v>
      </c>
      <c r="H95" s="31">
        <v>109565</v>
      </c>
      <c r="I95" s="30">
        <v>20177</v>
      </c>
      <c r="J95" s="30">
        <v>15068</v>
      </c>
      <c r="K95" s="30">
        <v>23652</v>
      </c>
      <c r="L95" s="30">
        <v>61161</v>
      </c>
      <c r="M95" s="30">
        <v>401319</v>
      </c>
      <c r="N95" s="30">
        <v>1683</v>
      </c>
      <c r="O95" s="32">
        <v>436482</v>
      </c>
    </row>
    <row r="96" spans="1:15" ht="9.75" customHeight="1" x14ac:dyDescent="0.2">
      <c r="A96" s="25">
        <v>2013</v>
      </c>
      <c r="B96" s="29">
        <v>2476922</v>
      </c>
      <c r="C96" s="30">
        <v>1428171</v>
      </c>
      <c r="D96" s="31">
        <v>829393</v>
      </c>
      <c r="E96" s="31">
        <v>37498</v>
      </c>
      <c r="F96" s="31">
        <v>348992</v>
      </c>
      <c r="G96" s="31">
        <v>43559</v>
      </c>
      <c r="H96" s="31">
        <v>111931</v>
      </c>
      <c r="I96" s="30">
        <v>17851</v>
      </c>
      <c r="J96" s="30">
        <v>12934</v>
      </c>
      <c r="K96" s="30">
        <v>23205</v>
      </c>
      <c r="L96" s="30">
        <v>62401</v>
      </c>
      <c r="M96" s="30">
        <v>418808</v>
      </c>
      <c r="N96" s="30">
        <v>1513</v>
      </c>
      <c r="O96" s="32">
        <v>436354</v>
      </c>
    </row>
    <row r="97" spans="1:15" ht="9.75" customHeight="1" x14ac:dyDescent="0.2">
      <c r="A97" s="25">
        <v>2014</v>
      </c>
      <c r="B97" s="29">
        <v>2468700</v>
      </c>
      <c r="C97" s="30">
        <v>1411314</v>
      </c>
      <c r="D97" s="31">
        <v>835941</v>
      </c>
      <c r="E97" s="31">
        <v>25137</v>
      </c>
      <c r="F97" s="31">
        <v>350518</v>
      </c>
      <c r="G97" s="31">
        <v>42289</v>
      </c>
      <c r="H97" s="31">
        <v>100453</v>
      </c>
      <c r="I97" s="30">
        <v>20170</v>
      </c>
      <c r="J97" s="30">
        <v>14449</v>
      </c>
      <c r="K97" s="30">
        <v>23992</v>
      </c>
      <c r="L97" s="30">
        <v>62959</v>
      </c>
      <c r="M97" s="30">
        <v>389298</v>
      </c>
      <c r="N97" s="30">
        <v>1813</v>
      </c>
      <c r="O97" s="32">
        <v>452427</v>
      </c>
    </row>
    <row r="98" spans="1:15" ht="9.75" customHeight="1" x14ac:dyDescent="0.2">
      <c r="A98" s="25">
        <v>2015</v>
      </c>
      <c r="B98" s="29">
        <v>2457465</v>
      </c>
      <c r="C98" s="30">
        <v>1403430</v>
      </c>
      <c r="D98" s="31">
        <v>829820</v>
      </c>
      <c r="E98" s="31">
        <v>21980</v>
      </c>
      <c r="F98" s="31">
        <v>365946</v>
      </c>
      <c r="G98" s="31">
        <v>42395</v>
      </c>
      <c r="H98" s="31">
        <v>93575</v>
      </c>
      <c r="I98" s="30">
        <v>33139</v>
      </c>
      <c r="J98" s="30">
        <v>23876</v>
      </c>
      <c r="K98" s="30">
        <v>22681</v>
      </c>
      <c r="L98" s="30">
        <v>57612</v>
      </c>
      <c r="M98" s="30">
        <v>366180</v>
      </c>
      <c r="N98" s="30">
        <v>1599</v>
      </c>
      <c r="O98" s="32">
        <v>458266</v>
      </c>
    </row>
    <row r="99" spans="1:15" ht="9.75" customHeight="1" x14ac:dyDescent="0.2">
      <c r="A99" s="25">
        <v>2016</v>
      </c>
      <c r="B99" s="29">
        <v>2463854</v>
      </c>
      <c r="C99" s="30">
        <v>1351910</v>
      </c>
      <c r="D99" s="31">
        <v>839710</v>
      </c>
      <c r="E99" s="31">
        <v>20951</v>
      </c>
      <c r="F99" s="31">
        <v>325725</v>
      </c>
      <c r="G99" s="31">
        <v>37566</v>
      </c>
      <c r="H99" s="31">
        <v>79303</v>
      </c>
      <c r="I99" s="30">
        <v>35633</v>
      </c>
      <c r="J99" s="30">
        <v>26601</v>
      </c>
      <c r="K99" s="30">
        <v>23414</v>
      </c>
      <c r="L99" s="30">
        <v>60736</v>
      </c>
      <c r="M99" s="30">
        <v>392991</v>
      </c>
      <c r="N99" s="30">
        <v>1481</v>
      </c>
      <c r="O99" s="32">
        <v>484835</v>
      </c>
    </row>
    <row r="100" spans="1:15" ht="9.75" customHeight="1" x14ac:dyDescent="0.2">
      <c r="A100" s="25">
        <v>2017</v>
      </c>
      <c r="B100" s="29">
        <v>2471545</v>
      </c>
      <c r="C100" s="30">
        <v>1352450</v>
      </c>
      <c r="D100" s="31">
        <v>832062</v>
      </c>
      <c r="E100" s="31">
        <v>22221</v>
      </c>
      <c r="F100" s="31">
        <v>327707</v>
      </c>
      <c r="G100" s="31">
        <v>44065</v>
      </c>
      <c r="H100" s="31">
        <v>83762</v>
      </c>
      <c r="I100" s="30">
        <v>42857</v>
      </c>
      <c r="J100" s="30">
        <v>34793</v>
      </c>
      <c r="K100" s="30">
        <v>23418</v>
      </c>
      <c r="L100" s="30">
        <v>66101</v>
      </c>
      <c r="M100" s="30">
        <v>394262</v>
      </c>
      <c r="N100" s="30">
        <v>1722</v>
      </c>
      <c r="O100" s="32">
        <v>465391</v>
      </c>
    </row>
    <row r="101" spans="1:15" ht="9.75" customHeight="1" x14ac:dyDescent="0.2">
      <c r="A101" s="25">
        <v>2018</v>
      </c>
      <c r="B101" s="29">
        <v>2460939</v>
      </c>
      <c r="C101" s="26">
        <v>1339056</v>
      </c>
      <c r="D101" s="31">
        <v>819690</v>
      </c>
      <c r="E101" s="27">
        <v>25355</v>
      </c>
      <c r="F101" s="31">
        <v>324724</v>
      </c>
      <c r="G101" s="27">
        <v>42821</v>
      </c>
      <c r="H101" s="31">
        <v>82127</v>
      </c>
      <c r="I101" s="26">
        <v>35153</v>
      </c>
      <c r="J101" s="30">
        <v>29087</v>
      </c>
      <c r="K101" s="26">
        <v>22889</v>
      </c>
      <c r="L101" s="30">
        <v>64760</v>
      </c>
      <c r="M101" s="26">
        <v>411802</v>
      </c>
      <c r="N101" s="30">
        <v>1258</v>
      </c>
      <c r="O101" s="26">
        <v>468328</v>
      </c>
    </row>
    <row r="102" spans="1:15" ht="9.75" customHeight="1" x14ac:dyDescent="0.2">
      <c r="A102" s="35">
        <v>2019</v>
      </c>
      <c r="B102" s="34">
        <v>2461707</v>
      </c>
      <c r="C102" s="30">
        <v>1353556</v>
      </c>
      <c r="D102" s="31">
        <v>839446</v>
      </c>
      <c r="E102" s="31">
        <v>31129</v>
      </c>
      <c r="F102" s="31">
        <v>319583</v>
      </c>
      <c r="G102" s="31">
        <v>42530</v>
      </c>
      <c r="H102" s="31">
        <v>75853</v>
      </c>
      <c r="I102" s="30">
        <v>33766</v>
      </c>
      <c r="J102" s="30">
        <v>28779</v>
      </c>
      <c r="K102" s="30">
        <v>28894</v>
      </c>
      <c r="L102" s="30">
        <v>59212</v>
      </c>
      <c r="M102" s="30">
        <v>379778</v>
      </c>
      <c r="N102" s="30">
        <v>1082</v>
      </c>
      <c r="O102" s="32">
        <v>498628</v>
      </c>
    </row>
    <row r="103" spans="1:15" ht="9.75" customHeight="1" x14ac:dyDescent="0.2">
      <c r="A103" s="25">
        <v>2020</v>
      </c>
      <c r="B103" s="29">
        <v>2461865</v>
      </c>
      <c r="C103" s="30">
        <v>1336290</v>
      </c>
      <c r="D103" s="31">
        <v>798583</v>
      </c>
      <c r="E103" s="31">
        <v>31432</v>
      </c>
      <c r="F103" s="31">
        <v>331911</v>
      </c>
      <c r="G103" s="31">
        <v>46740</v>
      </c>
      <c r="H103" s="31">
        <v>78643</v>
      </c>
      <c r="I103" s="30">
        <v>37302</v>
      </c>
      <c r="J103" s="30">
        <v>32607</v>
      </c>
      <c r="K103" s="30">
        <v>23877</v>
      </c>
      <c r="L103" s="30">
        <v>59684</v>
      </c>
      <c r="M103" s="30">
        <v>368214</v>
      </c>
      <c r="N103" s="30">
        <v>1287</v>
      </c>
      <c r="O103" s="32">
        <v>515335</v>
      </c>
    </row>
    <row r="104" spans="1:15" ht="9.75" customHeight="1" x14ac:dyDescent="0.2">
      <c r="A104" s="25">
        <v>2021</v>
      </c>
      <c r="B104" s="29">
        <v>2452133</v>
      </c>
      <c r="C104" s="30">
        <v>1334331</v>
      </c>
      <c r="D104" s="31">
        <v>784784</v>
      </c>
      <c r="E104" s="31">
        <v>25154</v>
      </c>
      <c r="F104" s="31">
        <v>326743</v>
      </c>
      <c r="G104" s="31">
        <v>57715</v>
      </c>
      <c r="H104" s="31">
        <v>90934</v>
      </c>
      <c r="I104" s="30">
        <v>43080</v>
      </c>
      <c r="J104" s="30">
        <v>38527</v>
      </c>
      <c r="K104" s="30">
        <v>22824</v>
      </c>
      <c r="L104" s="30">
        <v>61234</v>
      </c>
      <c r="M104" s="30">
        <v>342315</v>
      </c>
      <c r="N104" s="30">
        <v>1828</v>
      </c>
      <c r="O104" s="32">
        <v>506796</v>
      </c>
    </row>
    <row r="105" spans="1:15" ht="9.75" customHeight="1" x14ac:dyDescent="0.2">
      <c r="A105" s="25">
        <v>2022</v>
      </c>
      <c r="B105" s="29">
        <v>2455567</v>
      </c>
      <c r="C105" s="30">
        <v>1385734</v>
      </c>
      <c r="D105" s="31">
        <v>854434</v>
      </c>
      <c r="E105" s="31">
        <v>24124</v>
      </c>
      <c r="F105" s="31">
        <v>334504</v>
      </c>
      <c r="G105" s="31">
        <v>45147</v>
      </c>
      <c r="H105" s="31">
        <v>80175</v>
      </c>
      <c r="I105" s="30">
        <v>45634</v>
      </c>
      <c r="J105" s="30">
        <v>40627</v>
      </c>
      <c r="K105" s="30">
        <v>21680</v>
      </c>
      <c r="L105" s="30">
        <v>58238</v>
      </c>
      <c r="M105" s="30">
        <v>343964</v>
      </c>
      <c r="N105" s="32">
        <v>1932</v>
      </c>
      <c r="O105" s="32">
        <v>467363</v>
      </c>
    </row>
    <row r="106" spans="1:15" ht="12.75" customHeight="1" x14ac:dyDescent="0.2">
      <c r="A106" s="28" t="s">
        <v>6</v>
      </c>
      <c r="B106" s="26"/>
      <c r="C106" s="26"/>
      <c r="D106" s="27"/>
      <c r="E106" s="27"/>
      <c r="F106" s="27"/>
      <c r="G106" s="27"/>
      <c r="H106" s="27"/>
      <c r="I106" s="26"/>
      <c r="J106" s="26"/>
      <c r="K106" s="26"/>
      <c r="L106" s="26"/>
      <c r="M106" s="26"/>
      <c r="N106" s="26"/>
      <c r="O106" s="26"/>
    </row>
    <row r="107" spans="1:15" ht="12" customHeight="1" x14ac:dyDescent="0.2">
      <c r="A107" s="28" t="s">
        <v>7</v>
      </c>
      <c r="B107" s="26"/>
      <c r="C107" s="26"/>
      <c r="D107" s="27"/>
      <c r="E107" s="27"/>
      <c r="F107" s="27"/>
      <c r="G107" s="27"/>
      <c r="H107" s="27"/>
      <c r="I107" s="26"/>
      <c r="J107" s="26"/>
      <c r="K107" s="26"/>
      <c r="L107" s="26"/>
      <c r="M107" s="26"/>
      <c r="N107" s="26"/>
      <c r="O107" s="26"/>
    </row>
    <row r="108" spans="1:15" ht="11.25" customHeight="1" x14ac:dyDescent="0.2">
      <c r="A108" s="28" t="s">
        <v>8</v>
      </c>
      <c r="B108" s="26"/>
      <c r="C108" s="26"/>
      <c r="D108" s="27"/>
      <c r="E108" s="27"/>
      <c r="F108" s="27"/>
      <c r="G108" s="27"/>
      <c r="H108" s="27"/>
      <c r="I108" s="26"/>
      <c r="J108" s="26"/>
      <c r="K108" s="26"/>
      <c r="L108" s="26"/>
      <c r="M108" s="26"/>
      <c r="N108" s="26"/>
      <c r="O108" s="26"/>
    </row>
    <row r="109" spans="1:15" ht="11.25" customHeight="1" x14ac:dyDescent="0.2">
      <c r="A109" s="28" t="s">
        <v>9</v>
      </c>
      <c r="B109" s="26"/>
      <c r="C109" s="26"/>
      <c r="D109" s="27"/>
      <c r="E109" s="27"/>
      <c r="F109" s="27"/>
      <c r="G109" s="27"/>
      <c r="H109" s="27"/>
      <c r="I109" s="26"/>
      <c r="J109" s="26"/>
      <c r="K109" s="26"/>
      <c r="L109" s="26"/>
      <c r="M109" s="26"/>
      <c r="N109" s="26"/>
      <c r="O109" s="26"/>
    </row>
    <row r="110" spans="1:15" ht="10.5" customHeight="1" x14ac:dyDescent="0.2">
      <c r="A110" s="28" t="s">
        <v>10</v>
      </c>
      <c r="B110" s="26"/>
      <c r="C110" s="26"/>
      <c r="D110" s="27"/>
      <c r="E110" s="27"/>
      <c r="F110" s="27"/>
      <c r="G110" s="27"/>
      <c r="H110" s="27"/>
      <c r="I110" s="26"/>
      <c r="J110" s="26"/>
      <c r="K110" s="26"/>
      <c r="L110" s="26"/>
      <c r="M110" s="26"/>
      <c r="N110" s="26"/>
      <c r="O110" s="26"/>
    </row>
    <row r="111" spans="1:15" ht="12" customHeight="1" x14ac:dyDescent="0.2">
      <c r="A111" s="28" t="s">
        <v>11</v>
      </c>
      <c r="B111" s="26"/>
      <c r="C111" s="26"/>
      <c r="D111" s="27"/>
      <c r="E111" s="27"/>
      <c r="F111" s="27"/>
      <c r="G111" s="27"/>
      <c r="H111" s="27"/>
      <c r="I111" s="26"/>
      <c r="J111" s="26"/>
      <c r="K111" s="26"/>
      <c r="L111" s="26"/>
      <c r="M111" s="26"/>
      <c r="N111" s="26"/>
      <c r="O111" s="26"/>
    </row>
    <row r="112" spans="1:15" ht="11.25" customHeight="1" x14ac:dyDescent="0.2">
      <c r="A112" s="28" t="s">
        <v>21</v>
      </c>
      <c r="B112" s="26"/>
      <c r="C112" s="26"/>
      <c r="D112" s="27"/>
      <c r="E112" s="27"/>
      <c r="F112" s="27"/>
      <c r="G112" s="27"/>
      <c r="H112" s="27"/>
      <c r="I112" s="26"/>
      <c r="J112" s="26"/>
      <c r="K112" s="26"/>
      <c r="L112" s="26"/>
      <c r="M112" s="26"/>
      <c r="N112" s="26"/>
      <c r="O112" s="26"/>
    </row>
    <row r="113" spans="1:16" ht="9.9499999999999993" customHeight="1" x14ac:dyDescent="0.2">
      <c r="A113" s="25"/>
      <c r="B113" s="26"/>
      <c r="C113" s="26"/>
      <c r="D113" s="27"/>
      <c r="E113" s="27"/>
      <c r="F113" s="27"/>
      <c r="G113" s="27"/>
      <c r="H113" s="27"/>
      <c r="I113" s="26"/>
      <c r="J113" s="26"/>
      <c r="K113" s="26"/>
      <c r="L113" s="26"/>
      <c r="M113" s="26"/>
      <c r="N113" s="26"/>
      <c r="O113" s="26"/>
    </row>
    <row r="114" spans="1:16" ht="10.5" customHeight="1" x14ac:dyDescent="0.2">
      <c r="A114" s="47" t="s">
        <v>28</v>
      </c>
      <c r="B114" s="4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spans="1:16" ht="10.5" customHeight="1" x14ac:dyDescent="0.2">
      <c r="A115" s="47" t="s">
        <v>29</v>
      </c>
      <c r="B115" s="19"/>
      <c r="C115" s="19"/>
      <c r="D115" s="19"/>
      <c r="E115" s="19"/>
      <c r="F115" s="19"/>
      <c r="G115" s="19"/>
      <c r="H115" s="19"/>
      <c r="I115" s="19"/>
      <c r="K115" s="19"/>
      <c r="L115" s="19"/>
      <c r="M115" s="19"/>
      <c r="N115" s="19"/>
      <c r="O115" s="19"/>
    </row>
    <row r="116" spans="1:16" ht="10.5" customHeight="1" x14ac:dyDescent="0.2">
      <c r="A116" s="47" t="s">
        <v>30</v>
      </c>
      <c r="B116" s="20"/>
      <c r="C116" s="19"/>
      <c r="D116" s="19"/>
      <c r="E116" s="19"/>
      <c r="F116" s="4"/>
      <c r="G116" s="4"/>
      <c r="H116" s="4"/>
      <c r="I116" s="4"/>
      <c r="K116" s="19"/>
      <c r="L116" s="19"/>
      <c r="M116" s="19"/>
      <c r="N116" s="19"/>
      <c r="O116" s="19"/>
    </row>
    <row r="117" spans="1:16" ht="10.5" customHeight="1" x14ac:dyDescent="0.2">
      <c r="A117" s="33" t="s">
        <v>31</v>
      </c>
      <c r="B117" s="4"/>
      <c r="C117" s="4"/>
      <c r="D117" s="4"/>
      <c r="E117" s="4"/>
      <c r="F117" s="4"/>
      <c r="G117" s="4"/>
      <c r="H117" s="4"/>
      <c r="I117" s="4"/>
      <c r="K117" s="19"/>
      <c r="L117" s="19"/>
      <c r="M117" s="19"/>
      <c r="N117" s="19"/>
      <c r="O117" s="19"/>
    </row>
    <row r="118" spans="1:16" ht="10.5" customHeight="1" x14ac:dyDescent="0.2">
      <c r="A118" s="47" t="s">
        <v>35</v>
      </c>
      <c r="B118" s="22"/>
      <c r="C118" s="22"/>
      <c r="D118" s="23"/>
      <c r="E118" s="23"/>
      <c r="F118" s="23"/>
      <c r="G118" s="23"/>
      <c r="H118" s="23"/>
      <c r="I118" s="21"/>
      <c r="J118" s="23"/>
      <c r="K118" s="23"/>
      <c r="L118" s="23"/>
      <c r="M118" s="23"/>
      <c r="N118" s="23"/>
      <c r="O118" s="23"/>
    </row>
    <row r="119" spans="1:16" ht="10.5" customHeight="1" x14ac:dyDescent="0.2">
      <c r="A119" s="47" t="s">
        <v>32</v>
      </c>
      <c r="C119" s="3"/>
    </row>
    <row r="120" spans="1:16" ht="11.25" customHeight="1" x14ac:dyDescent="0.2">
      <c r="A120" s="47" t="s">
        <v>33</v>
      </c>
    </row>
    <row r="128" spans="1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</sheetData>
  <mergeCells count="11">
    <mergeCell ref="O6:O7"/>
    <mergeCell ref="A5:A7"/>
    <mergeCell ref="B5:B7"/>
    <mergeCell ref="K6:K7"/>
    <mergeCell ref="C6:C7"/>
    <mergeCell ref="C5:O5"/>
    <mergeCell ref="D6:H6"/>
    <mergeCell ref="I6:J6"/>
    <mergeCell ref="L6:L7"/>
    <mergeCell ref="M6:M7"/>
    <mergeCell ref="N6:N7"/>
  </mergeCells>
  <phoneticPr fontId="0" type="noConversion"/>
  <pageMargins left="0.59055118110236227" right="0.39370078740157483" top="0.78740157480314965" bottom="0.59055118110236227" header="0.39370078740157483" footer="0.3937007874015748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A</vt:lpstr>
      <vt:lpstr>A!Názvy_tisku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 Horáková</dc:creator>
  <cp:lastModifiedBy>Kislingerová Sofia</cp:lastModifiedBy>
  <cp:lastPrinted>2007-10-31T11:34:37Z</cp:lastPrinted>
  <dcterms:created xsi:type="dcterms:W3CDTF">2006-06-09T12:33:23Z</dcterms:created>
  <dcterms:modified xsi:type="dcterms:W3CDTF">2022-11-10T11:17:26Z</dcterms:modified>
</cp:coreProperties>
</file>