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0" yWindow="440" windowWidth="25600" windowHeight="14520" tabRatio="500"/>
  </bookViews>
  <sheets>
    <sheet name="Dan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D48" i="1"/>
  <c r="S551" i="1"/>
  <c r="AF551" i="1"/>
  <c r="S510" i="1"/>
  <c r="AH510" i="1"/>
  <c r="T510" i="1"/>
  <c r="AI510" i="1"/>
  <c r="S511" i="1"/>
  <c r="AH511" i="1"/>
  <c r="T511" i="1"/>
  <c r="AI511" i="1"/>
  <c r="S512" i="1"/>
  <c r="AH512" i="1"/>
  <c r="T512" i="1"/>
  <c r="AI512" i="1"/>
  <c r="S513" i="1"/>
  <c r="AH513" i="1"/>
  <c r="T513" i="1"/>
  <c r="AI513" i="1"/>
  <c r="S514" i="1"/>
  <c r="AH514" i="1"/>
  <c r="T514" i="1"/>
  <c r="AI514" i="1"/>
  <c r="S515" i="1"/>
  <c r="AH515" i="1"/>
  <c r="T515" i="1"/>
  <c r="AI515" i="1"/>
  <c r="S516" i="1"/>
  <c r="AH516" i="1"/>
  <c r="T516" i="1"/>
  <c r="AI516" i="1"/>
  <c r="S517" i="1"/>
  <c r="AH517" i="1"/>
  <c r="T517" i="1"/>
  <c r="AI517" i="1"/>
  <c r="S518" i="1"/>
  <c r="AH518" i="1"/>
  <c r="T518" i="1"/>
  <c r="AI518" i="1"/>
  <c r="S519" i="1"/>
  <c r="AH519" i="1"/>
  <c r="T519" i="1"/>
  <c r="AI519" i="1"/>
  <c r="S520" i="1"/>
  <c r="AH520" i="1"/>
  <c r="T520" i="1"/>
  <c r="AI520" i="1"/>
  <c r="S521" i="1"/>
  <c r="AH521" i="1"/>
  <c r="T521" i="1"/>
  <c r="AI521" i="1"/>
  <c r="S522" i="1"/>
  <c r="AH522" i="1"/>
  <c r="T522" i="1"/>
  <c r="AI522" i="1"/>
  <c r="S523" i="1"/>
  <c r="AH523" i="1"/>
  <c r="T523" i="1"/>
  <c r="AI523" i="1"/>
  <c r="S524" i="1"/>
  <c r="AH524" i="1"/>
  <c r="T524" i="1"/>
  <c r="AI524" i="1"/>
  <c r="S525" i="1"/>
  <c r="AH525" i="1"/>
  <c r="T525" i="1"/>
  <c r="AI525" i="1"/>
  <c r="S526" i="1"/>
  <c r="AH526" i="1"/>
  <c r="T526" i="1"/>
  <c r="AI526" i="1"/>
  <c r="S527" i="1"/>
  <c r="AH527" i="1"/>
  <c r="T527" i="1"/>
  <c r="AI527" i="1"/>
  <c r="S528" i="1"/>
  <c r="AH528" i="1"/>
  <c r="T528" i="1"/>
  <c r="AI528" i="1"/>
  <c r="S529" i="1"/>
  <c r="AH529" i="1"/>
  <c r="T529" i="1"/>
  <c r="AI529" i="1"/>
  <c r="S530" i="1"/>
  <c r="AH530" i="1"/>
  <c r="T530" i="1"/>
  <c r="AI530" i="1"/>
  <c r="S531" i="1"/>
  <c r="AH531" i="1"/>
  <c r="T531" i="1"/>
  <c r="AI531" i="1"/>
  <c r="S532" i="1"/>
  <c r="AH532" i="1"/>
  <c r="T532" i="1"/>
  <c r="AI532" i="1"/>
  <c r="S533" i="1"/>
  <c r="AH533" i="1"/>
  <c r="T533" i="1"/>
  <c r="AI533" i="1"/>
  <c r="S534" i="1"/>
  <c r="AH534" i="1"/>
  <c r="T534" i="1"/>
  <c r="AI534" i="1"/>
  <c r="S535" i="1"/>
  <c r="AH535" i="1"/>
  <c r="T535" i="1"/>
  <c r="AI535" i="1"/>
  <c r="S536" i="1"/>
  <c r="AH536" i="1"/>
  <c r="T536" i="1"/>
  <c r="AI536" i="1"/>
  <c r="S537" i="1"/>
  <c r="AH537" i="1"/>
  <c r="T537" i="1"/>
  <c r="AI537" i="1"/>
  <c r="S538" i="1"/>
  <c r="AH538" i="1"/>
  <c r="T538" i="1"/>
  <c r="AI538" i="1"/>
  <c r="S539" i="1"/>
  <c r="AH539" i="1"/>
  <c r="T539" i="1"/>
  <c r="AI539" i="1"/>
  <c r="S540" i="1"/>
  <c r="AH540" i="1"/>
  <c r="T540" i="1"/>
  <c r="AI540" i="1"/>
  <c r="S541" i="1"/>
  <c r="AH541" i="1"/>
  <c r="T541" i="1"/>
  <c r="AI541" i="1"/>
  <c r="S542" i="1"/>
  <c r="AH542" i="1"/>
  <c r="T542" i="1"/>
  <c r="AI542" i="1"/>
  <c r="S543" i="1"/>
  <c r="AH543" i="1"/>
  <c r="T543" i="1"/>
  <c r="AI543" i="1"/>
  <c r="S544" i="1"/>
  <c r="AH544" i="1"/>
  <c r="T544" i="1"/>
  <c r="AI544" i="1"/>
  <c r="S545" i="1"/>
  <c r="AH545" i="1"/>
  <c r="T545" i="1"/>
  <c r="AI545" i="1"/>
  <c r="S546" i="1"/>
  <c r="AH546" i="1"/>
  <c r="T546" i="1"/>
  <c r="AI546" i="1"/>
  <c r="S547" i="1"/>
  <c r="AH547" i="1"/>
  <c r="T547" i="1"/>
  <c r="AI547" i="1"/>
  <c r="S548" i="1"/>
  <c r="AH548" i="1"/>
  <c r="T548" i="1"/>
  <c r="AI548" i="1"/>
  <c r="S549" i="1"/>
  <c r="AH549" i="1"/>
  <c r="T549" i="1"/>
  <c r="AI549" i="1"/>
  <c r="S550" i="1"/>
  <c r="AH550" i="1"/>
  <c r="T550" i="1"/>
  <c r="AI550" i="1"/>
  <c r="AH551" i="1"/>
  <c r="T551" i="1"/>
  <c r="AI551" i="1"/>
  <c r="S552" i="1"/>
  <c r="AH552" i="1"/>
  <c r="T552" i="1"/>
  <c r="AI552" i="1"/>
  <c r="S553" i="1"/>
  <c r="AH553" i="1"/>
  <c r="T553" i="1"/>
  <c r="AI553" i="1"/>
  <c r="S554" i="1"/>
  <c r="AH554" i="1"/>
  <c r="T554" i="1"/>
  <c r="AI554" i="1"/>
  <c r="S555" i="1"/>
  <c r="AH555" i="1"/>
  <c r="T555" i="1"/>
  <c r="AI555" i="1"/>
  <c r="S556" i="1"/>
  <c r="AH556" i="1"/>
  <c r="T556" i="1"/>
  <c r="AI556" i="1"/>
  <c r="S557" i="1"/>
  <c r="AH557" i="1"/>
  <c r="T557" i="1"/>
  <c r="AI557" i="1"/>
  <c r="S558" i="1"/>
  <c r="AH558" i="1"/>
  <c r="T558" i="1"/>
  <c r="AI558" i="1"/>
  <c r="S559" i="1"/>
  <c r="AH559" i="1"/>
  <c r="T559" i="1"/>
  <c r="AI559" i="1"/>
  <c r="S560" i="1"/>
  <c r="AH560" i="1"/>
  <c r="T560" i="1"/>
  <c r="AI560" i="1"/>
  <c r="S561" i="1"/>
  <c r="AH561" i="1"/>
  <c r="T561" i="1"/>
  <c r="AI561" i="1"/>
  <c r="S562" i="1"/>
  <c r="AH562" i="1"/>
  <c r="T562" i="1"/>
  <c r="AI562" i="1"/>
  <c r="S563" i="1"/>
  <c r="AH563" i="1"/>
  <c r="T563" i="1"/>
  <c r="AI563" i="1"/>
  <c r="S564" i="1"/>
  <c r="AH564" i="1"/>
  <c r="T564" i="1"/>
  <c r="AI564" i="1"/>
  <c r="S565" i="1"/>
  <c r="AH565" i="1"/>
  <c r="T565" i="1"/>
  <c r="AI565" i="1"/>
  <c r="S566" i="1"/>
  <c r="AH566" i="1"/>
  <c r="T566" i="1"/>
  <c r="AI566" i="1"/>
  <c r="S567" i="1"/>
  <c r="AH567" i="1"/>
  <c r="T567" i="1"/>
  <c r="AI567" i="1"/>
  <c r="S568" i="1"/>
  <c r="AH568" i="1"/>
  <c r="T568" i="1"/>
  <c r="AI568" i="1"/>
  <c r="S569" i="1"/>
  <c r="AH569" i="1"/>
  <c r="T569" i="1"/>
  <c r="AI569" i="1"/>
  <c r="S570" i="1"/>
  <c r="AH570" i="1"/>
  <c r="T570" i="1"/>
  <c r="AI570" i="1"/>
  <c r="S571" i="1"/>
  <c r="AH571" i="1"/>
  <c r="T571" i="1"/>
  <c r="AI571" i="1"/>
  <c r="S572" i="1"/>
  <c r="AH572" i="1"/>
  <c r="T572" i="1"/>
  <c r="AI572" i="1"/>
  <c r="S573" i="1"/>
  <c r="AH573" i="1"/>
  <c r="T573" i="1"/>
  <c r="AI573" i="1"/>
  <c r="S574" i="1"/>
  <c r="AH574" i="1"/>
  <c r="T574" i="1"/>
  <c r="AI574" i="1"/>
  <c r="S575" i="1"/>
  <c r="AH575" i="1"/>
  <c r="T575" i="1"/>
  <c r="AI575" i="1"/>
  <c r="S576" i="1"/>
  <c r="AH576" i="1"/>
  <c r="T576" i="1"/>
  <c r="AI576" i="1"/>
  <c r="S577" i="1"/>
  <c r="AH577" i="1"/>
  <c r="T577" i="1"/>
  <c r="AI577" i="1"/>
  <c r="S578" i="1"/>
  <c r="AH578" i="1"/>
  <c r="T578" i="1"/>
  <c r="AI578" i="1"/>
  <c r="S579" i="1"/>
  <c r="AH579" i="1"/>
  <c r="T579" i="1"/>
  <c r="AI579" i="1"/>
  <c r="S580" i="1"/>
  <c r="AH580" i="1"/>
  <c r="T580" i="1"/>
  <c r="AI580" i="1"/>
  <c r="S581" i="1"/>
  <c r="AH581" i="1"/>
  <c r="T581" i="1"/>
  <c r="AI581" i="1"/>
  <c r="S582" i="1"/>
  <c r="AH582" i="1"/>
  <c r="T582" i="1"/>
  <c r="AI582" i="1"/>
  <c r="S583" i="1"/>
  <c r="AH583" i="1"/>
  <c r="T583" i="1"/>
  <c r="AI583" i="1"/>
  <c r="S584" i="1"/>
  <c r="AH584" i="1"/>
  <c r="T584" i="1"/>
  <c r="AI584" i="1"/>
  <c r="S585" i="1"/>
  <c r="AH585" i="1"/>
  <c r="T585" i="1"/>
  <c r="AI585" i="1"/>
  <c r="S586" i="1"/>
  <c r="AH586" i="1"/>
  <c r="T586" i="1"/>
  <c r="AI586" i="1"/>
  <c r="S587" i="1"/>
  <c r="AH587" i="1"/>
  <c r="T587" i="1"/>
  <c r="AI587" i="1"/>
  <c r="S588" i="1"/>
  <c r="AH588" i="1"/>
  <c r="T588" i="1"/>
  <c r="AI588" i="1"/>
  <c r="S589" i="1"/>
  <c r="AH589" i="1"/>
  <c r="T589" i="1"/>
  <c r="AI589" i="1"/>
  <c r="S590" i="1"/>
  <c r="AH590" i="1"/>
  <c r="T590" i="1"/>
  <c r="AI590" i="1"/>
  <c r="S591" i="1"/>
  <c r="AH591" i="1"/>
  <c r="T591" i="1"/>
  <c r="AI591" i="1"/>
  <c r="S592" i="1"/>
  <c r="AH592" i="1"/>
  <c r="T592" i="1"/>
  <c r="AI592" i="1"/>
  <c r="S593" i="1"/>
  <c r="AH593" i="1"/>
  <c r="T593" i="1"/>
  <c r="AI593" i="1"/>
  <c r="S594" i="1"/>
  <c r="AH594" i="1"/>
  <c r="T594" i="1"/>
  <c r="AI594" i="1"/>
  <c r="S595" i="1"/>
  <c r="AH595" i="1"/>
  <c r="T595" i="1"/>
  <c r="AI595" i="1"/>
  <c r="S596" i="1"/>
  <c r="AH596" i="1"/>
  <c r="T596" i="1"/>
  <c r="AI596" i="1"/>
  <c r="S597" i="1"/>
  <c r="AH597" i="1"/>
  <c r="T597" i="1"/>
  <c r="AI597" i="1"/>
  <c r="S598" i="1"/>
  <c r="AH598" i="1"/>
  <c r="T598" i="1"/>
  <c r="AI598" i="1"/>
  <c r="S599" i="1"/>
  <c r="AH599" i="1"/>
  <c r="T599" i="1"/>
  <c r="AI599" i="1"/>
  <c r="S600" i="1"/>
  <c r="AH600" i="1"/>
  <c r="T600" i="1"/>
  <c r="AI600" i="1"/>
  <c r="S601" i="1"/>
  <c r="AH601" i="1"/>
  <c r="T601" i="1"/>
  <c r="AI601" i="1"/>
  <c r="S602" i="1"/>
  <c r="AH602" i="1"/>
  <c r="T602" i="1"/>
  <c r="AI602" i="1"/>
  <c r="S603" i="1"/>
  <c r="AH603" i="1"/>
  <c r="T603" i="1"/>
  <c r="AI603" i="1"/>
  <c r="S604" i="1"/>
  <c r="AH604" i="1"/>
  <c r="T604" i="1"/>
  <c r="AI604" i="1"/>
  <c r="S605" i="1"/>
  <c r="AH605" i="1"/>
  <c r="T605" i="1"/>
  <c r="AI605" i="1"/>
  <c r="S606" i="1"/>
  <c r="AH606" i="1"/>
  <c r="T606" i="1"/>
  <c r="AI606" i="1"/>
  <c r="S607" i="1"/>
  <c r="AH607" i="1"/>
  <c r="T607" i="1"/>
  <c r="AI607" i="1"/>
  <c r="S608" i="1"/>
  <c r="AH608" i="1"/>
  <c r="T608" i="1"/>
  <c r="AI608" i="1"/>
  <c r="S609" i="1"/>
  <c r="AH609" i="1"/>
  <c r="T609" i="1"/>
  <c r="AI609" i="1"/>
  <c r="S610" i="1"/>
  <c r="AH610" i="1"/>
  <c r="T610" i="1"/>
  <c r="AI610" i="1"/>
  <c r="S611" i="1"/>
  <c r="AH611" i="1"/>
  <c r="T611" i="1"/>
  <c r="AI611" i="1"/>
  <c r="S612" i="1"/>
  <c r="AH612" i="1"/>
  <c r="T612" i="1"/>
  <c r="AI612" i="1"/>
  <c r="S613" i="1"/>
  <c r="AH613" i="1"/>
  <c r="T613" i="1"/>
  <c r="AI613" i="1"/>
  <c r="S614" i="1"/>
  <c r="AH614" i="1"/>
  <c r="T614" i="1"/>
  <c r="AI614" i="1"/>
  <c r="S615" i="1"/>
  <c r="AH615" i="1"/>
  <c r="T615" i="1"/>
  <c r="AI615" i="1"/>
  <c r="S616" i="1"/>
  <c r="AH616" i="1"/>
  <c r="T616" i="1"/>
  <c r="AI616" i="1"/>
  <c r="S617" i="1"/>
  <c r="AH617" i="1"/>
  <c r="T617" i="1"/>
  <c r="AI617" i="1"/>
  <c r="S618" i="1"/>
  <c r="AH618" i="1"/>
  <c r="T618" i="1"/>
  <c r="AI618" i="1"/>
  <c r="S619" i="1"/>
  <c r="AH619" i="1"/>
  <c r="T619" i="1"/>
  <c r="AI619" i="1"/>
  <c r="S620" i="1"/>
  <c r="AH620" i="1"/>
  <c r="T620" i="1"/>
  <c r="AI620" i="1"/>
  <c r="S621" i="1"/>
  <c r="AH621" i="1"/>
  <c r="T621" i="1"/>
  <c r="AI621" i="1"/>
  <c r="S622" i="1"/>
  <c r="AH622" i="1"/>
  <c r="T622" i="1"/>
  <c r="AI622" i="1"/>
  <c r="S623" i="1"/>
  <c r="AH623" i="1"/>
  <c r="T623" i="1"/>
  <c r="AI623" i="1"/>
  <c r="S624" i="1"/>
  <c r="AH624" i="1"/>
  <c r="T624" i="1"/>
  <c r="AI624" i="1"/>
  <c r="S625" i="1"/>
  <c r="AH625" i="1"/>
  <c r="T625" i="1"/>
  <c r="AI625" i="1"/>
  <c r="S626" i="1"/>
  <c r="AH626" i="1"/>
  <c r="T626" i="1"/>
  <c r="AI626" i="1"/>
  <c r="S627" i="1"/>
  <c r="AH627" i="1"/>
  <c r="T627" i="1"/>
  <c r="AI627" i="1"/>
  <c r="S628" i="1"/>
  <c r="AH628" i="1"/>
  <c r="T628" i="1"/>
  <c r="AI628" i="1"/>
  <c r="S629" i="1"/>
  <c r="AH629" i="1"/>
  <c r="T629" i="1"/>
  <c r="AI629" i="1"/>
  <c r="S630" i="1"/>
  <c r="AH630" i="1"/>
  <c r="T630" i="1"/>
  <c r="AI630" i="1"/>
  <c r="S631" i="1"/>
  <c r="AH631" i="1"/>
  <c r="T631" i="1"/>
  <c r="AI631" i="1"/>
  <c r="S632" i="1"/>
  <c r="AH632" i="1"/>
  <c r="T632" i="1"/>
  <c r="AI632" i="1"/>
  <c r="S633" i="1"/>
  <c r="AH633" i="1"/>
  <c r="T633" i="1"/>
  <c r="AI633" i="1"/>
  <c r="S634" i="1"/>
  <c r="AH634" i="1"/>
  <c r="T634" i="1"/>
  <c r="AI634" i="1"/>
  <c r="S635" i="1"/>
  <c r="AH635" i="1"/>
  <c r="T635" i="1"/>
  <c r="AI635" i="1"/>
  <c r="S636" i="1"/>
  <c r="AH636" i="1"/>
  <c r="T636" i="1"/>
  <c r="AI636" i="1"/>
  <c r="S637" i="1"/>
  <c r="AH637" i="1"/>
  <c r="T637" i="1"/>
  <c r="AI637" i="1"/>
  <c r="S638" i="1"/>
  <c r="AH638" i="1"/>
  <c r="T638" i="1"/>
  <c r="AI638" i="1"/>
  <c r="S639" i="1"/>
  <c r="AH639" i="1"/>
  <c r="T639" i="1"/>
  <c r="AI639" i="1"/>
  <c r="S640" i="1"/>
  <c r="AH640" i="1"/>
  <c r="T640" i="1"/>
  <c r="AI640" i="1"/>
  <c r="S641" i="1"/>
  <c r="AH641" i="1"/>
  <c r="T641" i="1"/>
  <c r="AI641" i="1"/>
  <c r="S642" i="1"/>
  <c r="AH642" i="1"/>
  <c r="T642" i="1"/>
  <c r="AI642" i="1"/>
  <c r="S643" i="1"/>
  <c r="AH643" i="1"/>
  <c r="T643" i="1"/>
  <c r="AI643" i="1"/>
  <c r="S644" i="1"/>
  <c r="AH644" i="1"/>
  <c r="T644" i="1"/>
  <c r="AI644" i="1"/>
  <c r="S645" i="1"/>
  <c r="AH645" i="1"/>
  <c r="T645" i="1"/>
  <c r="AI645" i="1"/>
  <c r="S646" i="1"/>
  <c r="AH646" i="1"/>
  <c r="T646" i="1"/>
  <c r="AI646" i="1"/>
  <c r="S647" i="1"/>
  <c r="AH647" i="1"/>
  <c r="T647" i="1"/>
  <c r="AI647" i="1"/>
  <c r="S648" i="1"/>
  <c r="AH648" i="1"/>
  <c r="T648" i="1"/>
  <c r="AI648" i="1"/>
  <c r="S649" i="1"/>
  <c r="AH649" i="1"/>
  <c r="T649" i="1"/>
  <c r="AI649" i="1"/>
  <c r="S650" i="1"/>
  <c r="AH650" i="1"/>
  <c r="T650" i="1"/>
  <c r="AI650" i="1"/>
  <c r="S651" i="1"/>
  <c r="AH651" i="1"/>
  <c r="T651" i="1"/>
  <c r="AI651" i="1"/>
  <c r="S652" i="1"/>
  <c r="AH652" i="1"/>
  <c r="T652" i="1"/>
  <c r="AI652" i="1"/>
  <c r="S653" i="1"/>
  <c r="AH653" i="1"/>
  <c r="T653" i="1"/>
  <c r="AI653" i="1"/>
  <c r="S654" i="1"/>
  <c r="AH654" i="1"/>
  <c r="T654" i="1"/>
  <c r="AI654" i="1"/>
  <c r="S655" i="1"/>
  <c r="AH655" i="1"/>
  <c r="T655" i="1"/>
  <c r="AI655" i="1"/>
  <c r="S656" i="1"/>
  <c r="AH656" i="1"/>
  <c r="T656" i="1"/>
  <c r="AI656" i="1"/>
  <c r="S657" i="1"/>
  <c r="AH657" i="1"/>
  <c r="T657" i="1"/>
  <c r="AI657" i="1"/>
  <c r="S658" i="1"/>
  <c r="AH658" i="1"/>
  <c r="T658" i="1"/>
  <c r="AI658" i="1"/>
  <c r="S659" i="1"/>
  <c r="AH659" i="1"/>
  <c r="T659" i="1"/>
  <c r="AI659" i="1"/>
  <c r="S660" i="1"/>
  <c r="AH660" i="1"/>
  <c r="T660" i="1"/>
  <c r="AI660" i="1"/>
  <c r="S661" i="1"/>
  <c r="AH661" i="1"/>
  <c r="T661" i="1"/>
  <c r="AI661" i="1"/>
  <c r="S662" i="1"/>
  <c r="AH662" i="1"/>
  <c r="T662" i="1"/>
  <c r="AI662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T497" i="1"/>
  <c r="AI497" i="1"/>
  <c r="T498" i="1"/>
  <c r="AI498" i="1"/>
  <c r="T499" i="1"/>
  <c r="AI499" i="1"/>
  <c r="T500" i="1"/>
  <c r="AI500" i="1"/>
  <c r="T501" i="1"/>
  <c r="AI501" i="1"/>
  <c r="T502" i="1"/>
  <c r="AI502" i="1"/>
  <c r="T503" i="1"/>
  <c r="AI503" i="1"/>
  <c r="T504" i="1"/>
  <c r="AI504" i="1"/>
  <c r="T505" i="1"/>
  <c r="AI505" i="1"/>
  <c r="T506" i="1"/>
  <c r="AI506" i="1"/>
  <c r="T507" i="1"/>
  <c r="AI507" i="1"/>
  <c r="T508" i="1"/>
  <c r="AI508" i="1"/>
  <c r="T509" i="1"/>
  <c r="AI509" i="1"/>
  <c r="T496" i="1"/>
  <c r="AI496" i="1"/>
  <c r="S497" i="1"/>
  <c r="AH497" i="1"/>
  <c r="S498" i="1"/>
  <c r="AH498" i="1"/>
  <c r="S499" i="1"/>
  <c r="AH499" i="1"/>
  <c r="S500" i="1"/>
  <c r="AH500" i="1"/>
  <c r="S501" i="1"/>
  <c r="AH501" i="1"/>
  <c r="S502" i="1"/>
  <c r="AH502" i="1"/>
  <c r="S503" i="1"/>
  <c r="AH503" i="1"/>
  <c r="S504" i="1"/>
  <c r="AH504" i="1"/>
  <c r="S505" i="1"/>
  <c r="AH505" i="1"/>
  <c r="S506" i="1"/>
  <c r="AH506" i="1"/>
  <c r="S507" i="1"/>
  <c r="AH507" i="1"/>
  <c r="S508" i="1"/>
  <c r="AH508" i="1"/>
  <c r="S509" i="1"/>
  <c r="AH509" i="1"/>
  <c r="S496" i="1"/>
  <c r="AH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496" i="1"/>
  <c r="T193" i="1"/>
  <c r="AI193" i="1"/>
  <c r="T194" i="1"/>
  <c r="AI194" i="1"/>
  <c r="T195" i="1"/>
  <c r="AI195" i="1"/>
  <c r="T196" i="1"/>
  <c r="AI196" i="1"/>
  <c r="T197" i="1"/>
  <c r="AI197" i="1"/>
  <c r="T198" i="1"/>
  <c r="AI198" i="1"/>
  <c r="T199" i="1"/>
  <c r="AI199" i="1"/>
  <c r="T200" i="1"/>
  <c r="AI200" i="1"/>
  <c r="T201" i="1"/>
  <c r="AI201" i="1"/>
  <c r="T202" i="1"/>
  <c r="AI202" i="1"/>
  <c r="T203" i="1"/>
  <c r="AI203" i="1"/>
  <c r="T204" i="1"/>
  <c r="AI204" i="1"/>
  <c r="T205" i="1"/>
  <c r="AI205" i="1"/>
  <c r="T206" i="1"/>
  <c r="AI206" i="1"/>
  <c r="T207" i="1"/>
  <c r="AI207" i="1"/>
  <c r="T208" i="1"/>
  <c r="AI208" i="1"/>
  <c r="T209" i="1"/>
  <c r="AI209" i="1"/>
  <c r="T210" i="1"/>
  <c r="AI210" i="1"/>
  <c r="T211" i="1"/>
  <c r="AI211" i="1"/>
  <c r="T212" i="1"/>
  <c r="AI212" i="1"/>
  <c r="T213" i="1"/>
  <c r="AI213" i="1"/>
  <c r="T214" i="1"/>
  <c r="AI214" i="1"/>
  <c r="T215" i="1"/>
  <c r="AI215" i="1"/>
  <c r="T216" i="1"/>
  <c r="AI216" i="1"/>
  <c r="T217" i="1"/>
  <c r="AI217" i="1"/>
  <c r="T218" i="1"/>
  <c r="AI218" i="1"/>
  <c r="T219" i="1"/>
  <c r="AI219" i="1"/>
  <c r="T220" i="1"/>
  <c r="AI220" i="1"/>
  <c r="T221" i="1"/>
  <c r="AI221" i="1"/>
  <c r="T222" i="1"/>
  <c r="AI222" i="1"/>
  <c r="T223" i="1"/>
  <c r="AI223" i="1"/>
  <c r="T224" i="1"/>
  <c r="AI224" i="1"/>
  <c r="T225" i="1"/>
  <c r="AI225" i="1"/>
  <c r="T226" i="1"/>
  <c r="AI226" i="1"/>
  <c r="T227" i="1"/>
  <c r="AI227" i="1"/>
  <c r="T228" i="1"/>
  <c r="AI228" i="1"/>
  <c r="T229" i="1"/>
  <c r="AI229" i="1"/>
  <c r="T230" i="1"/>
  <c r="AI230" i="1"/>
  <c r="T231" i="1"/>
  <c r="AI231" i="1"/>
  <c r="T232" i="1"/>
  <c r="AI232" i="1"/>
  <c r="T233" i="1"/>
  <c r="AI233" i="1"/>
  <c r="T234" i="1"/>
  <c r="AI234" i="1"/>
  <c r="T235" i="1"/>
  <c r="AI235" i="1"/>
  <c r="T236" i="1"/>
  <c r="AI236" i="1"/>
  <c r="T237" i="1"/>
  <c r="AI237" i="1"/>
  <c r="T238" i="1"/>
  <c r="AI238" i="1"/>
  <c r="T239" i="1"/>
  <c r="AI239" i="1"/>
  <c r="T240" i="1"/>
  <c r="AI240" i="1"/>
  <c r="T241" i="1"/>
  <c r="AI241" i="1"/>
  <c r="T242" i="1"/>
  <c r="AI242" i="1"/>
  <c r="T243" i="1"/>
  <c r="AI243" i="1"/>
  <c r="T244" i="1"/>
  <c r="AI244" i="1"/>
  <c r="T245" i="1"/>
  <c r="AI245" i="1"/>
  <c r="T246" i="1"/>
  <c r="AI246" i="1"/>
  <c r="T247" i="1"/>
  <c r="AI247" i="1"/>
  <c r="T248" i="1"/>
  <c r="AI248" i="1"/>
  <c r="T249" i="1"/>
  <c r="AI249" i="1"/>
  <c r="T250" i="1"/>
  <c r="AI250" i="1"/>
  <c r="T251" i="1"/>
  <c r="AI251" i="1"/>
  <c r="T252" i="1"/>
  <c r="AI252" i="1"/>
  <c r="T253" i="1"/>
  <c r="AI253" i="1"/>
  <c r="T254" i="1"/>
  <c r="AI254" i="1"/>
  <c r="T255" i="1"/>
  <c r="AI255" i="1"/>
  <c r="T256" i="1"/>
  <c r="AI256" i="1"/>
  <c r="T257" i="1"/>
  <c r="AI257" i="1"/>
  <c r="T258" i="1"/>
  <c r="AI258" i="1"/>
  <c r="T259" i="1"/>
  <c r="AI259" i="1"/>
  <c r="T260" i="1"/>
  <c r="AI260" i="1"/>
  <c r="T261" i="1"/>
  <c r="AI261" i="1"/>
  <c r="T262" i="1"/>
  <c r="AI262" i="1"/>
  <c r="T263" i="1"/>
  <c r="AI263" i="1"/>
  <c r="T264" i="1"/>
  <c r="AI264" i="1"/>
  <c r="T265" i="1"/>
  <c r="AI265" i="1"/>
  <c r="T266" i="1"/>
  <c r="AI266" i="1"/>
  <c r="T267" i="1"/>
  <c r="AI267" i="1"/>
  <c r="T268" i="1"/>
  <c r="AI268" i="1"/>
  <c r="T269" i="1"/>
  <c r="AI269" i="1"/>
  <c r="T270" i="1"/>
  <c r="AI270" i="1"/>
  <c r="T271" i="1"/>
  <c r="AI271" i="1"/>
  <c r="T272" i="1"/>
  <c r="AI272" i="1"/>
  <c r="T273" i="1"/>
  <c r="AI273" i="1"/>
  <c r="T274" i="1"/>
  <c r="AI274" i="1"/>
  <c r="T275" i="1"/>
  <c r="AI275" i="1"/>
  <c r="T276" i="1"/>
  <c r="AI276" i="1"/>
  <c r="T277" i="1"/>
  <c r="AI277" i="1"/>
  <c r="T278" i="1"/>
  <c r="AI278" i="1"/>
  <c r="T279" i="1"/>
  <c r="AI279" i="1"/>
  <c r="T280" i="1"/>
  <c r="AI280" i="1"/>
  <c r="T281" i="1"/>
  <c r="AI281" i="1"/>
  <c r="T282" i="1"/>
  <c r="AI282" i="1"/>
  <c r="T283" i="1"/>
  <c r="AI283" i="1"/>
  <c r="T284" i="1"/>
  <c r="AI284" i="1"/>
  <c r="T285" i="1"/>
  <c r="AI285" i="1"/>
  <c r="T286" i="1"/>
  <c r="AI286" i="1"/>
  <c r="T287" i="1"/>
  <c r="AI287" i="1"/>
  <c r="T288" i="1"/>
  <c r="AI288" i="1"/>
  <c r="T289" i="1"/>
  <c r="AI289" i="1"/>
  <c r="T290" i="1"/>
  <c r="AI290" i="1"/>
  <c r="T291" i="1"/>
  <c r="AI291" i="1"/>
  <c r="T292" i="1"/>
  <c r="AI292" i="1"/>
  <c r="T293" i="1"/>
  <c r="AI293" i="1"/>
  <c r="T294" i="1"/>
  <c r="AI294" i="1"/>
  <c r="T295" i="1"/>
  <c r="AI295" i="1"/>
  <c r="T296" i="1"/>
  <c r="AI296" i="1"/>
  <c r="T297" i="1"/>
  <c r="AI297" i="1"/>
  <c r="T298" i="1"/>
  <c r="AI298" i="1"/>
  <c r="T299" i="1"/>
  <c r="AI299" i="1"/>
  <c r="T300" i="1"/>
  <c r="AI300" i="1"/>
  <c r="T301" i="1"/>
  <c r="AI301" i="1"/>
  <c r="T302" i="1"/>
  <c r="AI302" i="1"/>
  <c r="T303" i="1"/>
  <c r="AI303" i="1"/>
  <c r="T304" i="1"/>
  <c r="AI304" i="1"/>
  <c r="T305" i="1"/>
  <c r="AI305" i="1"/>
  <c r="T306" i="1"/>
  <c r="AI306" i="1"/>
  <c r="T307" i="1"/>
  <c r="AI307" i="1"/>
  <c r="T308" i="1"/>
  <c r="AI308" i="1"/>
  <c r="T309" i="1"/>
  <c r="AI309" i="1"/>
  <c r="T310" i="1"/>
  <c r="AI310" i="1"/>
  <c r="T311" i="1"/>
  <c r="AI311" i="1"/>
  <c r="T312" i="1"/>
  <c r="AI312" i="1"/>
  <c r="T313" i="1"/>
  <c r="AI313" i="1"/>
  <c r="T314" i="1"/>
  <c r="AI314" i="1"/>
  <c r="T315" i="1"/>
  <c r="AI315" i="1"/>
  <c r="T316" i="1"/>
  <c r="AI316" i="1"/>
  <c r="T317" i="1"/>
  <c r="AI317" i="1"/>
  <c r="T318" i="1"/>
  <c r="AI318" i="1"/>
  <c r="T319" i="1"/>
  <c r="AI319" i="1"/>
  <c r="T320" i="1"/>
  <c r="AI320" i="1"/>
  <c r="T321" i="1"/>
  <c r="AI321" i="1"/>
  <c r="T322" i="1"/>
  <c r="AI322" i="1"/>
  <c r="T323" i="1"/>
  <c r="AI323" i="1"/>
  <c r="T324" i="1"/>
  <c r="AI324" i="1"/>
  <c r="T325" i="1"/>
  <c r="AI325" i="1"/>
  <c r="T326" i="1"/>
  <c r="AI326" i="1"/>
  <c r="T327" i="1"/>
  <c r="AI327" i="1"/>
  <c r="T328" i="1"/>
  <c r="AI328" i="1"/>
  <c r="T329" i="1"/>
  <c r="AI329" i="1"/>
  <c r="T330" i="1"/>
  <c r="AI330" i="1"/>
  <c r="T331" i="1"/>
  <c r="AI331" i="1"/>
  <c r="T332" i="1"/>
  <c r="AI332" i="1"/>
  <c r="T333" i="1"/>
  <c r="AI333" i="1"/>
  <c r="T334" i="1"/>
  <c r="AI334" i="1"/>
  <c r="T335" i="1"/>
  <c r="AI335" i="1"/>
  <c r="T336" i="1"/>
  <c r="AI336" i="1"/>
  <c r="T337" i="1"/>
  <c r="AI337" i="1"/>
  <c r="T338" i="1"/>
  <c r="AI338" i="1"/>
  <c r="T339" i="1"/>
  <c r="AI339" i="1"/>
  <c r="T340" i="1"/>
  <c r="AI340" i="1"/>
  <c r="T341" i="1"/>
  <c r="AI341" i="1"/>
  <c r="T342" i="1"/>
  <c r="AI342" i="1"/>
  <c r="T343" i="1"/>
  <c r="AI343" i="1"/>
  <c r="T344" i="1"/>
  <c r="AI344" i="1"/>
  <c r="T345" i="1"/>
  <c r="AI345" i="1"/>
  <c r="T346" i="1"/>
  <c r="AI346" i="1"/>
  <c r="T347" i="1"/>
  <c r="AI347" i="1"/>
  <c r="T348" i="1"/>
  <c r="AI348" i="1"/>
  <c r="T349" i="1"/>
  <c r="AI349" i="1"/>
  <c r="T350" i="1"/>
  <c r="AI350" i="1"/>
  <c r="T351" i="1"/>
  <c r="AI351" i="1"/>
  <c r="T352" i="1"/>
  <c r="AI352" i="1"/>
  <c r="T353" i="1"/>
  <c r="AI353" i="1"/>
  <c r="T354" i="1"/>
  <c r="AI354" i="1"/>
  <c r="T355" i="1"/>
  <c r="AI355" i="1"/>
  <c r="T356" i="1"/>
  <c r="AI356" i="1"/>
  <c r="T357" i="1"/>
  <c r="AI357" i="1"/>
  <c r="T358" i="1"/>
  <c r="AI358" i="1"/>
  <c r="T359" i="1"/>
  <c r="AI359" i="1"/>
  <c r="T360" i="1"/>
  <c r="AI360" i="1"/>
  <c r="T361" i="1"/>
  <c r="AI361" i="1"/>
  <c r="T362" i="1"/>
  <c r="AI362" i="1"/>
  <c r="T363" i="1"/>
  <c r="AI363" i="1"/>
  <c r="T364" i="1"/>
  <c r="AI364" i="1"/>
  <c r="T365" i="1"/>
  <c r="AI365" i="1"/>
  <c r="T366" i="1"/>
  <c r="AI366" i="1"/>
  <c r="T367" i="1"/>
  <c r="AI367" i="1"/>
  <c r="T368" i="1"/>
  <c r="AI368" i="1"/>
  <c r="T369" i="1"/>
  <c r="AI369" i="1"/>
  <c r="T370" i="1"/>
  <c r="AI370" i="1"/>
  <c r="T371" i="1"/>
  <c r="AI371" i="1"/>
  <c r="T372" i="1"/>
  <c r="AI372" i="1"/>
  <c r="T373" i="1"/>
  <c r="AI373" i="1"/>
  <c r="T374" i="1"/>
  <c r="AI374" i="1"/>
  <c r="T375" i="1"/>
  <c r="AI375" i="1"/>
  <c r="T376" i="1"/>
  <c r="AI376" i="1"/>
  <c r="T377" i="1"/>
  <c r="AI377" i="1"/>
  <c r="T378" i="1"/>
  <c r="AI378" i="1"/>
  <c r="T379" i="1"/>
  <c r="AI379" i="1"/>
  <c r="T380" i="1"/>
  <c r="AI380" i="1"/>
  <c r="T381" i="1"/>
  <c r="AI381" i="1"/>
  <c r="T382" i="1"/>
  <c r="AI382" i="1"/>
  <c r="T383" i="1"/>
  <c r="AI383" i="1"/>
  <c r="T384" i="1"/>
  <c r="AI384" i="1"/>
  <c r="T385" i="1"/>
  <c r="AI385" i="1"/>
  <c r="T386" i="1"/>
  <c r="AI386" i="1"/>
  <c r="T387" i="1"/>
  <c r="AI387" i="1"/>
  <c r="T388" i="1"/>
  <c r="AI388" i="1"/>
  <c r="T389" i="1"/>
  <c r="AI389" i="1"/>
  <c r="T390" i="1"/>
  <c r="AI390" i="1"/>
  <c r="T391" i="1"/>
  <c r="AI391" i="1"/>
  <c r="T392" i="1"/>
  <c r="AI392" i="1"/>
  <c r="T393" i="1"/>
  <c r="AI393" i="1"/>
  <c r="T394" i="1"/>
  <c r="AI394" i="1"/>
  <c r="T395" i="1"/>
  <c r="AI395" i="1"/>
  <c r="T396" i="1"/>
  <c r="AI396" i="1"/>
  <c r="T397" i="1"/>
  <c r="AI397" i="1"/>
  <c r="T398" i="1"/>
  <c r="AI398" i="1"/>
  <c r="T399" i="1"/>
  <c r="AI399" i="1"/>
  <c r="T400" i="1"/>
  <c r="AI400" i="1"/>
  <c r="T401" i="1"/>
  <c r="AI401" i="1"/>
  <c r="T402" i="1"/>
  <c r="AI402" i="1"/>
  <c r="T403" i="1"/>
  <c r="AI403" i="1"/>
  <c r="T404" i="1"/>
  <c r="AI404" i="1"/>
  <c r="T405" i="1"/>
  <c r="AI405" i="1"/>
  <c r="T406" i="1"/>
  <c r="AI406" i="1"/>
  <c r="T407" i="1"/>
  <c r="AI407" i="1"/>
  <c r="T408" i="1"/>
  <c r="AI408" i="1"/>
  <c r="T409" i="1"/>
  <c r="AI409" i="1"/>
  <c r="T410" i="1"/>
  <c r="AI410" i="1"/>
  <c r="T411" i="1"/>
  <c r="AI411" i="1"/>
  <c r="T412" i="1"/>
  <c r="AI412" i="1"/>
  <c r="T413" i="1"/>
  <c r="AI413" i="1"/>
  <c r="T414" i="1"/>
  <c r="AI414" i="1"/>
  <c r="T415" i="1"/>
  <c r="AI415" i="1"/>
  <c r="T416" i="1"/>
  <c r="AI416" i="1"/>
  <c r="T417" i="1"/>
  <c r="AI417" i="1"/>
  <c r="T418" i="1"/>
  <c r="AI418" i="1"/>
  <c r="T419" i="1"/>
  <c r="AI419" i="1"/>
  <c r="T420" i="1"/>
  <c r="AI420" i="1"/>
  <c r="T421" i="1"/>
  <c r="AI421" i="1"/>
  <c r="T422" i="1"/>
  <c r="AI422" i="1"/>
  <c r="T423" i="1"/>
  <c r="AI423" i="1"/>
  <c r="T424" i="1"/>
  <c r="AI424" i="1"/>
  <c r="T425" i="1"/>
  <c r="AI425" i="1"/>
  <c r="T426" i="1"/>
  <c r="AI426" i="1"/>
  <c r="T427" i="1"/>
  <c r="AI427" i="1"/>
  <c r="T428" i="1"/>
  <c r="AI428" i="1"/>
  <c r="T429" i="1"/>
  <c r="AI429" i="1"/>
  <c r="T430" i="1"/>
  <c r="AI430" i="1"/>
  <c r="T431" i="1"/>
  <c r="AI431" i="1"/>
  <c r="T432" i="1"/>
  <c r="AI432" i="1"/>
  <c r="T433" i="1"/>
  <c r="AI433" i="1"/>
  <c r="T434" i="1"/>
  <c r="AI434" i="1"/>
  <c r="T435" i="1"/>
  <c r="AI435" i="1"/>
  <c r="T436" i="1"/>
  <c r="AI436" i="1"/>
  <c r="T437" i="1"/>
  <c r="AI437" i="1"/>
  <c r="T438" i="1"/>
  <c r="AI438" i="1"/>
  <c r="T439" i="1"/>
  <c r="AI439" i="1"/>
  <c r="T440" i="1"/>
  <c r="AI440" i="1"/>
  <c r="T441" i="1"/>
  <c r="AI441" i="1"/>
  <c r="T442" i="1"/>
  <c r="AI442" i="1"/>
  <c r="T443" i="1"/>
  <c r="AI443" i="1"/>
  <c r="T444" i="1"/>
  <c r="AI444" i="1"/>
  <c r="T445" i="1"/>
  <c r="AI445" i="1"/>
  <c r="T446" i="1"/>
  <c r="AI446" i="1"/>
  <c r="T447" i="1"/>
  <c r="AI447" i="1"/>
  <c r="T448" i="1"/>
  <c r="AI448" i="1"/>
  <c r="T449" i="1"/>
  <c r="AI449" i="1"/>
  <c r="T450" i="1"/>
  <c r="AI450" i="1"/>
  <c r="T451" i="1"/>
  <c r="AI451" i="1"/>
  <c r="T452" i="1"/>
  <c r="AI452" i="1"/>
  <c r="T453" i="1"/>
  <c r="AI453" i="1"/>
  <c r="T454" i="1"/>
  <c r="AI454" i="1"/>
  <c r="T455" i="1"/>
  <c r="AI455" i="1"/>
  <c r="T456" i="1"/>
  <c r="AI456" i="1"/>
  <c r="T457" i="1"/>
  <c r="AI457" i="1"/>
  <c r="T458" i="1"/>
  <c r="AI458" i="1"/>
  <c r="T459" i="1"/>
  <c r="AI459" i="1"/>
  <c r="T460" i="1"/>
  <c r="AI460" i="1"/>
  <c r="T461" i="1"/>
  <c r="AI461" i="1"/>
  <c r="T462" i="1"/>
  <c r="AI462" i="1"/>
  <c r="T463" i="1"/>
  <c r="AI463" i="1"/>
  <c r="T464" i="1"/>
  <c r="AI464" i="1"/>
  <c r="T465" i="1"/>
  <c r="AI465" i="1"/>
  <c r="T466" i="1"/>
  <c r="AI466" i="1"/>
  <c r="T467" i="1"/>
  <c r="AI467" i="1"/>
  <c r="T468" i="1"/>
  <c r="AI468" i="1"/>
  <c r="T469" i="1"/>
  <c r="AI469" i="1"/>
  <c r="T470" i="1"/>
  <c r="AI470" i="1"/>
  <c r="T471" i="1"/>
  <c r="AI471" i="1"/>
  <c r="T472" i="1"/>
  <c r="AI472" i="1"/>
  <c r="T473" i="1"/>
  <c r="AI473" i="1"/>
  <c r="T474" i="1"/>
  <c r="AI474" i="1"/>
  <c r="T475" i="1"/>
  <c r="AI475" i="1"/>
  <c r="T476" i="1"/>
  <c r="AI476" i="1"/>
  <c r="T477" i="1"/>
  <c r="AI477" i="1"/>
  <c r="T478" i="1"/>
  <c r="AI478" i="1"/>
  <c r="T479" i="1"/>
  <c r="AI479" i="1"/>
  <c r="T480" i="1"/>
  <c r="AI480" i="1"/>
  <c r="T481" i="1"/>
  <c r="AI481" i="1"/>
  <c r="T482" i="1"/>
  <c r="AI482" i="1"/>
  <c r="T483" i="1"/>
  <c r="AI483" i="1"/>
  <c r="T484" i="1"/>
  <c r="AI484" i="1"/>
  <c r="T485" i="1"/>
  <c r="AI485" i="1"/>
  <c r="T486" i="1"/>
  <c r="AI486" i="1"/>
  <c r="T487" i="1"/>
  <c r="AI487" i="1"/>
  <c r="T488" i="1"/>
  <c r="AI488" i="1"/>
  <c r="T489" i="1"/>
  <c r="AI489" i="1"/>
  <c r="T490" i="1"/>
  <c r="AI490" i="1"/>
  <c r="T491" i="1"/>
  <c r="AI491" i="1"/>
  <c r="T492" i="1"/>
  <c r="AI492" i="1"/>
  <c r="T493" i="1"/>
  <c r="AI493" i="1"/>
  <c r="T494" i="1"/>
  <c r="AI494" i="1"/>
  <c r="T495" i="1"/>
  <c r="AI495" i="1"/>
  <c r="S193" i="1"/>
  <c r="AH193" i="1"/>
  <c r="S194" i="1"/>
  <c r="AH194" i="1"/>
  <c r="S195" i="1"/>
  <c r="AH195" i="1"/>
  <c r="S196" i="1"/>
  <c r="AH196" i="1"/>
  <c r="S197" i="1"/>
  <c r="AH197" i="1"/>
  <c r="S198" i="1"/>
  <c r="AH198" i="1"/>
  <c r="S199" i="1"/>
  <c r="AH199" i="1"/>
  <c r="S200" i="1"/>
  <c r="AH200" i="1"/>
  <c r="S201" i="1"/>
  <c r="AH201" i="1"/>
  <c r="S202" i="1"/>
  <c r="AH202" i="1"/>
  <c r="S203" i="1"/>
  <c r="AH203" i="1"/>
  <c r="S204" i="1"/>
  <c r="AH204" i="1"/>
  <c r="S205" i="1"/>
  <c r="AH205" i="1"/>
  <c r="S206" i="1"/>
  <c r="AH206" i="1"/>
  <c r="S207" i="1"/>
  <c r="AH207" i="1"/>
  <c r="S208" i="1"/>
  <c r="AH208" i="1"/>
  <c r="S209" i="1"/>
  <c r="AH209" i="1"/>
  <c r="S210" i="1"/>
  <c r="AH210" i="1"/>
  <c r="S211" i="1"/>
  <c r="AH211" i="1"/>
  <c r="S212" i="1"/>
  <c r="AH212" i="1"/>
  <c r="S213" i="1"/>
  <c r="AH213" i="1"/>
  <c r="S214" i="1"/>
  <c r="AH214" i="1"/>
  <c r="S215" i="1"/>
  <c r="AH215" i="1"/>
  <c r="S216" i="1"/>
  <c r="AH216" i="1"/>
  <c r="S217" i="1"/>
  <c r="AH217" i="1"/>
  <c r="S218" i="1"/>
  <c r="AH218" i="1"/>
  <c r="S219" i="1"/>
  <c r="AH219" i="1"/>
  <c r="S220" i="1"/>
  <c r="AH220" i="1"/>
  <c r="S221" i="1"/>
  <c r="AH221" i="1"/>
  <c r="S222" i="1"/>
  <c r="AH222" i="1"/>
  <c r="S223" i="1"/>
  <c r="AH223" i="1"/>
  <c r="S224" i="1"/>
  <c r="AH224" i="1"/>
  <c r="S225" i="1"/>
  <c r="AH225" i="1"/>
  <c r="S226" i="1"/>
  <c r="AH226" i="1"/>
  <c r="S227" i="1"/>
  <c r="AH227" i="1"/>
  <c r="S228" i="1"/>
  <c r="AH228" i="1"/>
  <c r="S229" i="1"/>
  <c r="AH229" i="1"/>
  <c r="S230" i="1"/>
  <c r="AH230" i="1"/>
  <c r="S231" i="1"/>
  <c r="AH231" i="1"/>
  <c r="S232" i="1"/>
  <c r="AH232" i="1"/>
  <c r="S233" i="1"/>
  <c r="AH233" i="1"/>
  <c r="S234" i="1"/>
  <c r="AH234" i="1"/>
  <c r="S235" i="1"/>
  <c r="AH235" i="1"/>
  <c r="S236" i="1"/>
  <c r="AH236" i="1"/>
  <c r="S237" i="1"/>
  <c r="AH237" i="1"/>
  <c r="S238" i="1"/>
  <c r="AH238" i="1"/>
  <c r="S239" i="1"/>
  <c r="AH239" i="1"/>
  <c r="S240" i="1"/>
  <c r="AH240" i="1"/>
  <c r="S241" i="1"/>
  <c r="AH241" i="1"/>
  <c r="S242" i="1"/>
  <c r="AH242" i="1"/>
  <c r="S243" i="1"/>
  <c r="AH243" i="1"/>
  <c r="S244" i="1"/>
  <c r="AH244" i="1"/>
  <c r="S245" i="1"/>
  <c r="AH245" i="1"/>
  <c r="S246" i="1"/>
  <c r="AH246" i="1"/>
  <c r="S247" i="1"/>
  <c r="AH247" i="1"/>
  <c r="S248" i="1"/>
  <c r="AH248" i="1"/>
  <c r="S249" i="1"/>
  <c r="AH249" i="1"/>
  <c r="S250" i="1"/>
  <c r="AH250" i="1"/>
  <c r="S251" i="1"/>
  <c r="AH251" i="1"/>
  <c r="S252" i="1"/>
  <c r="AH252" i="1"/>
  <c r="S253" i="1"/>
  <c r="AH253" i="1"/>
  <c r="S254" i="1"/>
  <c r="AH254" i="1"/>
  <c r="S255" i="1"/>
  <c r="AH255" i="1"/>
  <c r="S256" i="1"/>
  <c r="AH256" i="1"/>
  <c r="S257" i="1"/>
  <c r="AH257" i="1"/>
  <c r="S258" i="1"/>
  <c r="AH258" i="1"/>
  <c r="S259" i="1"/>
  <c r="AH259" i="1"/>
  <c r="S260" i="1"/>
  <c r="AH260" i="1"/>
  <c r="S261" i="1"/>
  <c r="AH261" i="1"/>
  <c r="S262" i="1"/>
  <c r="AH262" i="1"/>
  <c r="S263" i="1"/>
  <c r="AH263" i="1"/>
  <c r="S264" i="1"/>
  <c r="AH264" i="1"/>
  <c r="S265" i="1"/>
  <c r="AH265" i="1"/>
  <c r="S266" i="1"/>
  <c r="AH266" i="1"/>
  <c r="S267" i="1"/>
  <c r="AH267" i="1"/>
  <c r="S268" i="1"/>
  <c r="AH268" i="1"/>
  <c r="S269" i="1"/>
  <c r="AH269" i="1"/>
  <c r="S270" i="1"/>
  <c r="AH270" i="1"/>
  <c r="S271" i="1"/>
  <c r="AH271" i="1"/>
  <c r="S272" i="1"/>
  <c r="AH272" i="1"/>
  <c r="S273" i="1"/>
  <c r="AH273" i="1"/>
  <c r="S274" i="1"/>
  <c r="AH274" i="1"/>
  <c r="S275" i="1"/>
  <c r="AH275" i="1"/>
  <c r="S276" i="1"/>
  <c r="AH276" i="1"/>
  <c r="S277" i="1"/>
  <c r="AH277" i="1"/>
  <c r="S278" i="1"/>
  <c r="AH278" i="1"/>
  <c r="S279" i="1"/>
  <c r="AH279" i="1"/>
  <c r="S280" i="1"/>
  <c r="AH280" i="1"/>
  <c r="S281" i="1"/>
  <c r="AH281" i="1"/>
  <c r="S282" i="1"/>
  <c r="AH282" i="1"/>
  <c r="S283" i="1"/>
  <c r="AH283" i="1"/>
  <c r="S284" i="1"/>
  <c r="AH284" i="1"/>
  <c r="S285" i="1"/>
  <c r="AH285" i="1"/>
  <c r="S286" i="1"/>
  <c r="AH286" i="1"/>
  <c r="S287" i="1"/>
  <c r="AH287" i="1"/>
  <c r="S288" i="1"/>
  <c r="AH288" i="1"/>
  <c r="S289" i="1"/>
  <c r="AH289" i="1"/>
  <c r="S290" i="1"/>
  <c r="AH290" i="1"/>
  <c r="S291" i="1"/>
  <c r="AH291" i="1"/>
  <c r="S292" i="1"/>
  <c r="AH292" i="1"/>
  <c r="S293" i="1"/>
  <c r="AH293" i="1"/>
  <c r="S294" i="1"/>
  <c r="AH294" i="1"/>
  <c r="S295" i="1"/>
  <c r="AH295" i="1"/>
  <c r="S296" i="1"/>
  <c r="AH296" i="1"/>
  <c r="S297" i="1"/>
  <c r="AH297" i="1"/>
  <c r="S298" i="1"/>
  <c r="AH298" i="1"/>
  <c r="S299" i="1"/>
  <c r="AH299" i="1"/>
  <c r="S300" i="1"/>
  <c r="AH300" i="1"/>
  <c r="S301" i="1"/>
  <c r="AH301" i="1"/>
  <c r="S302" i="1"/>
  <c r="AH302" i="1"/>
  <c r="S303" i="1"/>
  <c r="AH303" i="1"/>
  <c r="S304" i="1"/>
  <c r="AH304" i="1"/>
  <c r="S305" i="1"/>
  <c r="AH305" i="1"/>
  <c r="S306" i="1"/>
  <c r="AH306" i="1"/>
  <c r="S307" i="1"/>
  <c r="AH307" i="1"/>
  <c r="S308" i="1"/>
  <c r="AH308" i="1"/>
  <c r="S309" i="1"/>
  <c r="AH309" i="1"/>
  <c r="S310" i="1"/>
  <c r="AH310" i="1"/>
  <c r="S311" i="1"/>
  <c r="AH311" i="1"/>
  <c r="S312" i="1"/>
  <c r="AH312" i="1"/>
  <c r="S313" i="1"/>
  <c r="AH313" i="1"/>
  <c r="S314" i="1"/>
  <c r="AH314" i="1"/>
  <c r="S315" i="1"/>
  <c r="AH315" i="1"/>
  <c r="S316" i="1"/>
  <c r="AH316" i="1"/>
  <c r="S317" i="1"/>
  <c r="AH317" i="1"/>
  <c r="S318" i="1"/>
  <c r="AH318" i="1"/>
  <c r="S319" i="1"/>
  <c r="AH319" i="1"/>
  <c r="S320" i="1"/>
  <c r="AH320" i="1"/>
  <c r="S321" i="1"/>
  <c r="AH321" i="1"/>
  <c r="S322" i="1"/>
  <c r="AH322" i="1"/>
  <c r="S323" i="1"/>
  <c r="AH323" i="1"/>
  <c r="S324" i="1"/>
  <c r="AH324" i="1"/>
  <c r="S325" i="1"/>
  <c r="AH325" i="1"/>
  <c r="S326" i="1"/>
  <c r="AH326" i="1"/>
  <c r="S327" i="1"/>
  <c r="AH327" i="1"/>
  <c r="S328" i="1"/>
  <c r="AH328" i="1"/>
  <c r="S329" i="1"/>
  <c r="AH329" i="1"/>
  <c r="S330" i="1"/>
  <c r="AH330" i="1"/>
  <c r="S331" i="1"/>
  <c r="AH331" i="1"/>
  <c r="S332" i="1"/>
  <c r="AH332" i="1"/>
  <c r="S333" i="1"/>
  <c r="AH333" i="1"/>
  <c r="S334" i="1"/>
  <c r="AH334" i="1"/>
  <c r="S335" i="1"/>
  <c r="AH335" i="1"/>
  <c r="S336" i="1"/>
  <c r="AH336" i="1"/>
  <c r="S337" i="1"/>
  <c r="AH337" i="1"/>
  <c r="S338" i="1"/>
  <c r="AH338" i="1"/>
  <c r="S339" i="1"/>
  <c r="AH339" i="1"/>
  <c r="S340" i="1"/>
  <c r="AH340" i="1"/>
  <c r="S341" i="1"/>
  <c r="AH341" i="1"/>
  <c r="S342" i="1"/>
  <c r="AH342" i="1"/>
  <c r="S343" i="1"/>
  <c r="AH343" i="1"/>
  <c r="S344" i="1"/>
  <c r="AH344" i="1"/>
  <c r="S345" i="1"/>
  <c r="AH345" i="1"/>
  <c r="S346" i="1"/>
  <c r="AH346" i="1"/>
  <c r="S347" i="1"/>
  <c r="AH347" i="1"/>
  <c r="S348" i="1"/>
  <c r="AH348" i="1"/>
  <c r="S349" i="1"/>
  <c r="AH349" i="1"/>
  <c r="S350" i="1"/>
  <c r="AH350" i="1"/>
  <c r="S351" i="1"/>
  <c r="AH351" i="1"/>
  <c r="S352" i="1"/>
  <c r="AH352" i="1"/>
  <c r="S353" i="1"/>
  <c r="AH353" i="1"/>
  <c r="S354" i="1"/>
  <c r="AH354" i="1"/>
  <c r="S355" i="1"/>
  <c r="AH355" i="1"/>
  <c r="S356" i="1"/>
  <c r="AH356" i="1"/>
  <c r="S357" i="1"/>
  <c r="AH357" i="1"/>
  <c r="S358" i="1"/>
  <c r="AH358" i="1"/>
  <c r="S359" i="1"/>
  <c r="AH359" i="1"/>
  <c r="S360" i="1"/>
  <c r="AH360" i="1"/>
  <c r="S361" i="1"/>
  <c r="AH361" i="1"/>
  <c r="S362" i="1"/>
  <c r="AH362" i="1"/>
  <c r="S363" i="1"/>
  <c r="AH363" i="1"/>
  <c r="S364" i="1"/>
  <c r="AH364" i="1"/>
  <c r="S365" i="1"/>
  <c r="AH365" i="1"/>
  <c r="S366" i="1"/>
  <c r="AH366" i="1"/>
  <c r="S367" i="1"/>
  <c r="AH367" i="1"/>
  <c r="S368" i="1"/>
  <c r="AH368" i="1"/>
  <c r="S369" i="1"/>
  <c r="AH369" i="1"/>
  <c r="S370" i="1"/>
  <c r="AH370" i="1"/>
  <c r="S371" i="1"/>
  <c r="AH371" i="1"/>
  <c r="S372" i="1"/>
  <c r="AH372" i="1"/>
  <c r="S373" i="1"/>
  <c r="AH373" i="1"/>
  <c r="S374" i="1"/>
  <c r="AH374" i="1"/>
  <c r="S375" i="1"/>
  <c r="AH375" i="1"/>
  <c r="S376" i="1"/>
  <c r="AH376" i="1"/>
  <c r="S377" i="1"/>
  <c r="AH377" i="1"/>
  <c r="S378" i="1"/>
  <c r="AH378" i="1"/>
  <c r="S379" i="1"/>
  <c r="AH379" i="1"/>
  <c r="S380" i="1"/>
  <c r="AH380" i="1"/>
  <c r="S381" i="1"/>
  <c r="AH381" i="1"/>
  <c r="S382" i="1"/>
  <c r="AH382" i="1"/>
  <c r="S383" i="1"/>
  <c r="AH383" i="1"/>
  <c r="S384" i="1"/>
  <c r="AH384" i="1"/>
  <c r="S385" i="1"/>
  <c r="AH385" i="1"/>
  <c r="S386" i="1"/>
  <c r="AH386" i="1"/>
  <c r="S387" i="1"/>
  <c r="AH387" i="1"/>
  <c r="S388" i="1"/>
  <c r="AH388" i="1"/>
  <c r="S389" i="1"/>
  <c r="AH389" i="1"/>
  <c r="S390" i="1"/>
  <c r="AH390" i="1"/>
  <c r="S391" i="1"/>
  <c r="AH391" i="1"/>
  <c r="S392" i="1"/>
  <c r="AH392" i="1"/>
  <c r="S393" i="1"/>
  <c r="AH393" i="1"/>
  <c r="S394" i="1"/>
  <c r="AH394" i="1"/>
  <c r="S395" i="1"/>
  <c r="AH395" i="1"/>
  <c r="S396" i="1"/>
  <c r="AH396" i="1"/>
  <c r="S397" i="1"/>
  <c r="AH397" i="1"/>
  <c r="S398" i="1"/>
  <c r="AH398" i="1"/>
  <c r="S399" i="1"/>
  <c r="AH399" i="1"/>
  <c r="S400" i="1"/>
  <c r="AH400" i="1"/>
  <c r="S401" i="1"/>
  <c r="AH401" i="1"/>
  <c r="S402" i="1"/>
  <c r="AH402" i="1"/>
  <c r="S403" i="1"/>
  <c r="AH403" i="1"/>
  <c r="S404" i="1"/>
  <c r="AH404" i="1"/>
  <c r="S405" i="1"/>
  <c r="AH405" i="1"/>
  <c r="S406" i="1"/>
  <c r="AH406" i="1"/>
  <c r="S407" i="1"/>
  <c r="AH407" i="1"/>
  <c r="S408" i="1"/>
  <c r="AH408" i="1"/>
  <c r="S409" i="1"/>
  <c r="AH409" i="1"/>
  <c r="S410" i="1"/>
  <c r="AH410" i="1"/>
  <c r="S411" i="1"/>
  <c r="AH411" i="1"/>
  <c r="S412" i="1"/>
  <c r="AH412" i="1"/>
  <c r="S413" i="1"/>
  <c r="AH413" i="1"/>
  <c r="S414" i="1"/>
  <c r="AH414" i="1"/>
  <c r="S415" i="1"/>
  <c r="AH415" i="1"/>
  <c r="S416" i="1"/>
  <c r="AH416" i="1"/>
  <c r="S417" i="1"/>
  <c r="AH417" i="1"/>
  <c r="S418" i="1"/>
  <c r="AH418" i="1"/>
  <c r="S419" i="1"/>
  <c r="AH419" i="1"/>
  <c r="S420" i="1"/>
  <c r="AH420" i="1"/>
  <c r="S421" i="1"/>
  <c r="AH421" i="1"/>
  <c r="S422" i="1"/>
  <c r="AH422" i="1"/>
  <c r="S423" i="1"/>
  <c r="AH423" i="1"/>
  <c r="S424" i="1"/>
  <c r="AH424" i="1"/>
  <c r="S425" i="1"/>
  <c r="AH425" i="1"/>
  <c r="S426" i="1"/>
  <c r="AH426" i="1"/>
  <c r="S427" i="1"/>
  <c r="AH427" i="1"/>
  <c r="S428" i="1"/>
  <c r="AH428" i="1"/>
  <c r="S429" i="1"/>
  <c r="AH429" i="1"/>
  <c r="S430" i="1"/>
  <c r="AH430" i="1"/>
  <c r="S431" i="1"/>
  <c r="AH431" i="1"/>
  <c r="S432" i="1"/>
  <c r="AH432" i="1"/>
  <c r="S433" i="1"/>
  <c r="AH433" i="1"/>
  <c r="S434" i="1"/>
  <c r="AH434" i="1"/>
  <c r="S435" i="1"/>
  <c r="AH435" i="1"/>
  <c r="S436" i="1"/>
  <c r="AH436" i="1"/>
  <c r="S437" i="1"/>
  <c r="AH437" i="1"/>
  <c r="S438" i="1"/>
  <c r="AH438" i="1"/>
  <c r="S439" i="1"/>
  <c r="AH439" i="1"/>
  <c r="S440" i="1"/>
  <c r="AH440" i="1"/>
  <c r="S441" i="1"/>
  <c r="AH441" i="1"/>
  <c r="S442" i="1"/>
  <c r="AH442" i="1"/>
  <c r="S443" i="1"/>
  <c r="AH443" i="1"/>
  <c r="S444" i="1"/>
  <c r="AH444" i="1"/>
  <c r="S445" i="1"/>
  <c r="AH445" i="1"/>
  <c r="S446" i="1"/>
  <c r="AH446" i="1"/>
  <c r="S447" i="1"/>
  <c r="AH447" i="1"/>
  <c r="S448" i="1"/>
  <c r="AH448" i="1"/>
  <c r="S449" i="1"/>
  <c r="AH449" i="1"/>
  <c r="S450" i="1"/>
  <c r="AH450" i="1"/>
  <c r="S451" i="1"/>
  <c r="AH451" i="1"/>
  <c r="S452" i="1"/>
  <c r="AH452" i="1"/>
  <c r="S453" i="1"/>
  <c r="AH453" i="1"/>
  <c r="S454" i="1"/>
  <c r="AH454" i="1"/>
  <c r="S455" i="1"/>
  <c r="AH455" i="1"/>
  <c r="S456" i="1"/>
  <c r="AH456" i="1"/>
  <c r="S457" i="1"/>
  <c r="AH457" i="1"/>
  <c r="S458" i="1"/>
  <c r="AH458" i="1"/>
  <c r="S459" i="1"/>
  <c r="AH459" i="1"/>
  <c r="S460" i="1"/>
  <c r="AH460" i="1"/>
  <c r="S461" i="1"/>
  <c r="AH461" i="1"/>
  <c r="S462" i="1"/>
  <c r="AH462" i="1"/>
  <c r="S463" i="1"/>
  <c r="AH463" i="1"/>
  <c r="S464" i="1"/>
  <c r="AH464" i="1"/>
  <c r="S465" i="1"/>
  <c r="AH465" i="1"/>
  <c r="S466" i="1"/>
  <c r="AH466" i="1"/>
  <c r="S467" i="1"/>
  <c r="AH467" i="1"/>
  <c r="S468" i="1"/>
  <c r="AH468" i="1"/>
  <c r="S469" i="1"/>
  <c r="AH469" i="1"/>
  <c r="S470" i="1"/>
  <c r="AH470" i="1"/>
  <c r="S471" i="1"/>
  <c r="AH471" i="1"/>
  <c r="S472" i="1"/>
  <c r="AH472" i="1"/>
  <c r="S473" i="1"/>
  <c r="AH473" i="1"/>
  <c r="S474" i="1"/>
  <c r="AH474" i="1"/>
  <c r="S475" i="1"/>
  <c r="AH475" i="1"/>
  <c r="S476" i="1"/>
  <c r="AH476" i="1"/>
  <c r="S477" i="1"/>
  <c r="AH477" i="1"/>
  <c r="S478" i="1"/>
  <c r="AH478" i="1"/>
  <c r="S479" i="1"/>
  <c r="AH479" i="1"/>
  <c r="S480" i="1"/>
  <c r="AH480" i="1"/>
  <c r="S481" i="1"/>
  <c r="AH481" i="1"/>
  <c r="S482" i="1"/>
  <c r="AH482" i="1"/>
  <c r="S483" i="1"/>
  <c r="AH483" i="1"/>
  <c r="S484" i="1"/>
  <c r="AH484" i="1"/>
  <c r="S485" i="1"/>
  <c r="AH485" i="1"/>
  <c r="S486" i="1"/>
  <c r="AH486" i="1"/>
  <c r="S487" i="1"/>
  <c r="AH487" i="1"/>
  <c r="S488" i="1"/>
  <c r="AH488" i="1"/>
  <c r="S489" i="1"/>
  <c r="AH489" i="1"/>
  <c r="S490" i="1"/>
  <c r="AH490" i="1"/>
  <c r="S491" i="1"/>
  <c r="AH491" i="1"/>
  <c r="S492" i="1"/>
  <c r="AH492" i="1"/>
  <c r="S493" i="1"/>
  <c r="AH493" i="1"/>
  <c r="S494" i="1"/>
  <c r="AH494" i="1"/>
  <c r="S495" i="1"/>
  <c r="AH495" i="1"/>
  <c r="T192" i="1"/>
  <c r="AI192" i="1"/>
  <c r="S192" i="1"/>
  <c r="AH192" i="1"/>
  <c r="AG495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192" i="1"/>
  <c r="S2" i="1"/>
  <c r="AF2" i="1"/>
  <c r="S3" i="1"/>
  <c r="AF3" i="1"/>
  <c r="S4" i="1"/>
  <c r="AF4" i="1"/>
  <c r="S5" i="1"/>
  <c r="AF5" i="1"/>
  <c r="S6" i="1"/>
  <c r="AF6" i="1"/>
  <c r="S7" i="1"/>
  <c r="AF7" i="1"/>
  <c r="S8" i="1"/>
  <c r="AF8" i="1"/>
  <c r="S9" i="1"/>
  <c r="AF9" i="1"/>
  <c r="S10" i="1"/>
  <c r="AF10" i="1"/>
  <c r="S11" i="1"/>
  <c r="AF11" i="1"/>
  <c r="S12" i="1"/>
  <c r="AF12" i="1"/>
  <c r="S13" i="1"/>
  <c r="AF13" i="1"/>
  <c r="S14" i="1"/>
  <c r="AF14" i="1"/>
  <c r="S15" i="1"/>
  <c r="AF15" i="1"/>
  <c r="S16" i="1"/>
  <c r="AF16" i="1"/>
  <c r="S17" i="1"/>
  <c r="AF17" i="1"/>
  <c r="S18" i="1"/>
  <c r="AF18" i="1"/>
  <c r="S19" i="1"/>
  <c r="AF19" i="1"/>
  <c r="S20" i="1"/>
  <c r="AF20" i="1"/>
  <c r="S21" i="1"/>
  <c r="AF21" i="1"/>
  <c r="S22" i="1"/>
  <c r="AF22" i="1"/>
  <c r="S23" i="1"/>
  <c r="AF23" i="1"/>
  <c r="S24" i="1"/>
  <c r="AF24" i="1"/>
  <c r="S25" i="1"/>
  <c r="AF25" i="1"/>
  <c r="S26" i="1"/>
  <c r="AF26" i="1"/>
  <c r="S27" i="1"/>
  <c r="AF27" i="1"/>
  <c r="S28" i="1"/>
  <c r="AF28" i="1"/>
  <c r="S29" i="1"/>
  <c r="AF29" i="1"/>
  <c r="S30" i="1"/>
  <c r="AF30" i="1"/>
  <c r="S31" i="1"/>
  <c r="AF31" i="1"/>
  <c r="S32" i="1"/>
  <c r="AF32" i="1"/>
  <c r="S33" i="1"/>
  <c r="AF33" i="1"/>
  <c r="S34" i="1"/>
  <c r="AF34" i="1"/>
  <c r="S35" i="1"/>
  <c r="AF35" i="1"/>
  <c r="S36" i="1"/>
  <c r="AF36" i="1"/>
  <c r="S37" i="1"/>
  <c r="AF37" i="1"/>
  <c r="S38" i="1"/>
  <c r="AF38" i="1"/>
  <c r="S39" i="1"/>
  <c r="AF39" i="1"/>
  <c r="S40" i="1"/>
  <c r="AF40" i="1"/>
  <c r="S41" i="1"/>
  <c r="AF41" i="1"/>
  <c r="S42" i="1"/>
  <c r="AF42" i="1"/>
  <c r="S43" i="1"/>
  <c r="AF43" i="1"/>
  <c r="S44" i="1"/>
  <c r="AF44" i="1"/>
  <c r="S45" i="1"/>
  <c r="AF45" i="1"/>
  <c r="S46" i="1"/>
  <c r="AF46" i="1"/>
  <c r="S47" i="1"/>
  <c r="AF47" i="1"/>
  <c r="S48" i="1"/>
  <c r="AF48" i="1"/>
  <c r="S49" i="1"/>
  <c r="AF49" i="1"/>
  <c r="S50" i="1"/>
  <c r="AF50" i="1"/>
  <c r="S51" i="1"/>
  <c r="AF51" i="1"/>
  <c r="S52" i="1"/>
  <c r="AF52" i="1"/>
  <c r="S53" i="1"/>
  <c r="AF53" i="1"/>
  <c r="S54" i="1"/>
  <c r="AF54" i="1"/>
  <c r="S55" i="1"/>
  <c r="AF55" i="1"/>
  <c r="S56" i="1"/>
  <c r="AF56" i="1"/>
  <c r="S57" i="1"/>
  <c r="AF57" i="1"/>
  <c r="S58" i="1"/>
  <c r="AF58" i="1"/>
  <c r="S59" i="1"/>
  <c r="AF59" i="1"/>
  <c r="S60" i="1"/>
  <c r="AF60" i="1"/>
  <c r="S61" i="1"/>
  <c r="AF61" i="1"/>
  <c r="S62" i="1"/>
  <c r="AF62" i="1"/>
  <c r="S63" i="1"/>
  <c r="AF63" i="1"/>
  <c r="S64" i="1"/>
  <c r="AF64" i="1"/>
  <c r="S65" i="1"/>
  <c r="AF65" i="1"/>
  <c r="S66" i="1"/>
  <c r="AF66" i="1"/>
  <c r="S67" i="1"/>
  <c r="AF67" i="1"/>
  <c r="S68" i="1"/>
  <c r="AF68" i="1"/>
  <c r="S69" i="1"/>
  <c r="AF69" i="1"/>
  <c r="S70" i="1"/>
  <c r="AF70" i="1"/>
  <c r="S71" i="1"/>
  <c r="AF71" i="1"/>
  <c r="S72" i="1"/>
  <c r="AF72" i="1"/>
  <c r="S73" i="1"/>
  <c r="AF73" i="1"/>
  <c r="S74" i="1"/>
  <c r="AF74" i="1"/>
  <c r="S75" i="1"/>
  <c r="AF75" i="1"/>
  <c r="S76" i="1"/>
  <c r="AF76" i="1"/>
  <c r="S77" i="1"/>
  <c r="AF77" i="1"/>
  <c r="S78" i="1"/>
  <c r="AF78" i="1"/>
  <c r="S79" i="1"/>
  <c r="AF79" i="1"/>
  <c r="S80" i="1"/>
  <c r="AF80" i="1"/>
  <c r="S81" i="1"/>
  <c r="AF81" i="1"/>
  <c r="S82" i="1"/>
  <c r="AF82" i="1"/>
  <c r="S83" i="1"/>
  <c r="AF83" i="1"/>
  <c r="S84" i="1"/>
  <c r="AF84" i="1"/>
  <c r="S85" i="1"/>
  <c r="AF85" i="1"/>
  <c r="S86" i="1"/>
  <c r="AF86" i="1"/>
  <c r="S87" i="1"/>
  <c r="AF87" i="1"/>
  <c r="S88" i="1"/>
  <c r="AF88" i="1"/>
  <c r="S89" i="1"/>
  <c r="AF89" i="1"/>
  <c r="S90" i="1"/>
  <c r="AF90" i="1"/>
  <c r="S91" i="1"/>
  <c r="AF91" i="1"/>
  <c r="S92" i="1"/>
  <c r="AF92" i="1"/>
  <c r="S93" i="1"/>
  <c r="AF93" i="1"/>
  <c r="S94" i="1"/>
  <c r="AF94" i="1"/>
  <c r="S95" i="1"/>
  <c r="AF95" i="1"/>
  <c r="S96" i="1"/>
  <c r="AF96" i="1"/>
  <c r="S97" i="1"/>
  <c r="AF97" i="1"/>
  <c r="S98" i="1"/>
  <c r="AF98" i="1"/>
  <c r="S99" i="1"/>
  <c r="AF99" i="1"/>
  <c r="S100" i="1"/>
  <c r="AF100" i="1"/>
  <c r="S101" i="1"/>
  <c r="AF101" i="1"/>
  <c r="S102" i="1"/>
  <c r="AF102" i="1"/>
  <c r="S103" i="1"/>
  <c r="AF103" i="1"/>
  <c r="S104" i="1"/>
  <c r="AF104" i="1"/>
  <c r="S105" i="1"/>
  <c r="AF105" i="1"/>
  <c r="S106" i="1"/>
  <c r="AF106" i="1"/>
  <c r="S107" i="1"/>
  <c r="AF107" i="1"/>
  <c r="S108" i="1"/>
  <c r="AF108" i="1"/>
  <c r="S109" i="1"/>
  <c r="AF109" i="1"/>
  <c r="S110" i="1"/>
  <c r="AF110" i="1"/>
  <c r="S111" i="1"/>
  <c r="AF111" i="1"/>
  <c r="S112" i="1"/>
  <c r="AF112" i="1"/>
  <c r="S113" i="1"/>
  <c r="AF113" i="1"/>
  <c r="S114" i="1"/>
  <c r="AF114" i="1"/>
  <c r="S115" i="1"/>
  <c r="AF115" i="1"/>
  <c r="S116" i="1"/>
  <c r="AF116" i="1"/>
  <c r="S117" i="1"/>
  <c r="AF117" i="1"/>
  <c r="S118" i="1"/>
  <c r="AF118" i="1"/>
  <c r="S119" i="1"/>
  <c r="AF119" i="1"/>
  <c r="S120" i="1"/>
  <c r="AF120" i="1"/>
  <c r="S121" i="1"/>
  <c r="AF121" i="1"/>
  <c r="S122" i="1"/>
  <c r="AF122" i="1"/>
  <c r="S123" i="1"/>
  <c r="AF123" i="1"/>
  <c r="S124" i="1"/>
  <c r="AF124" i="1"/>
  <c r="S125" i="1"/>
  <c r="AF125" i="1"/>
  <c r="S126" i="1"/>
  <c r="AF126" i="1"/>
  <c r="S127" i="1"/>
  <c r="AF127" i="1"/>
  <c r="S128" i="1"/>
  <c r="AF128" i="1"/>
  <c r="S129" i="1"/>
  <c r="AF129" i="1"/>
  <c r="S130" i="1"/>
  <c r="AF130" i="1"/>
  <c r="S131" i="1"/>
  <c r="AF131" i="1"/>
  <c r="S132" i="1"/>
  <c r="AF132" i="1"/>
  <c r="S133" i="1"/>
  <c r="AF133" i="1"/>
  <c r="S134" i="1"/>
  <c r="AF134" i="1"/>
  <c r="S135" i="1"/>
  <c r="AF135" i="1"/>
  <c r="S136" i="1"/>
  <c r="AF136" i="1"/>
  <c r="S137" i="1"/>
  <c r="AF137" i="1"/>
  <c r="S138" i="1"/>
  <c r="AF138" i="1"/>
  <c r="S139" i="1"/>
  <c r="AF139" i="1"/>
  <c r="S140" i="1"/>
  <c r="AF140" i="1"/>
  <c r="S141" i="1"/>
  <c r="AF141" i="1"/>
  <c r="S142" i="1"/>
  <c r="AF142" i="1"/>
  <c r="S143" i="1"/>
  <c r="AF143" i="1"/>
  <c r="S144" i="1"/>
  <c r="AF144" i="1"/>
  <c r="S145" i="1"/>
  <c r="AF145" i="1"/>
  <c r="S146" i="1"/>
  <c r="AF146" i="1"/>
  <c r="S147" i="1"/>
  <c r="AF147" i="1"/>
  <c r="S148" i="1"/>
  <c r="AF148" i="1"/>
  <c r="S149" i="1"/>
  <c r="AF149" i="1"/>
  <c r="S150" i="1"/>
  <c r="AF150" i="1"/>
  <c r="S151" i="1"/>
  <c r="AF151" i="1"/>
  <c r="S152" i="1"/>
  <c r="AF152" i="1"/>
  <c r="S153" i="1"/>
  <c r="AF153" i="1"/>
  <c r="S154" i="1"/>
  <c r="AF154" i="1"/>
  <c r="S155" i="1"/>
  <c r="AF155" i="1"/>
  <c r="S156" i="1"/>
  <c r="AF156" i="1"/>
  <c r="S157" i="1"/>
  <c r="AF157" i="1"/>
  <c r="S158" i="1"/>
  <c r="AF158" i="1"/>
  <c r="S159" i="1"/>
  <c r="AF159" i="1"/>
  <c r="S160" i="1"/>
  <c r="AF160" i="1"/>
  <c r="S161" i="1"/>
  <c r="AF161" i="1"/>
  <c r="S162" i="1"/>
  <c r="AF162" i="1"/>
  <c r="S163" i="1"/>
  <c r="AF163" i="1"/>
  <c r="S164" i="1"/>
  <c r="AF164" i="1"/>
  <c r="S165" i="1"/>
  <c r="AF165" i="1"/>
  <c r="S166" i="1"/>
  <c r="AF166" i="1"/>
  <c r="S167" i="1"/>
  <c r="AF167" i="1"/>
  <c r="S168" i="1"/>
  <c r="AF168" i="1"/>
  <c r="S169" i="1"/>
  <c r="AF169" i="1"/>
  <c r="S170" i="1"/>
  <c r="AF170" i="1"/>
  <c r="S171" i="1"/>
  <c r="AF171" i="1"/>
  <c r="S172" i="1"/>
  <c r="AF172" i="1"/>
  <c r="S173" i="1"/>
  <c r="AF173" i="1"/>
  <c r="S174" i="1"/>
  <c r="AF174" i="1"/>
  <c r="S175" i="1"/>
  <c r="AF175" i="1"/>
  <c r="S176" i="1"/>
  <c r="AF176" i="1"/>
  <c r="S177" i="1"/>
  <c r="AF177" i="1"/>
  <c r="S178" i="1"/>
  <c r="AF178" i="1"/>
  <c r="S179" i="1"/>
  <c r="AF179" i="1"/>
  <c r="S180" i="1"/>
  <c r="AF180" i="1"/>
  <c r="S181" i="1"/>
  <c r="AF181" i="1"/>
  <c r="S182" i="1"/>
  <c r="AF182" i="1"/>
  <c r="S183" i="1"/>
  <c r="AF183" i="1"/>
  <c r="S184" i="1"/>
  <c r="AF184" i="1"/>
  <c r="S185" i="1"/>
  <c r="AF185" i="1"/>
  <c r="S186" i="1"/>
  <c r="AF186" i="1"/>
  <c r="S187" i="1"/>
  <c r="AF187" i="1"/>
  <c r="S188" i="1"/>
  <c r="AF188" i="1"/>
  <c r="S189" i="1"/>
  <c r="AF189" i="1"/>
  <c r="S190" i="1"/>
  <c r="AF190" i="1"/>
  <c r="S191" i="1"/>
  <c r="AF191" i="1"/>
  <c r="AE495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192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192" i="1"/>
  <c r="T3" i="1"/>
  <c r="AG3" i="1"/>
  <c r="T4" i="1"/>
  <c r="AG4" i="1"/>
  <c r="T5" i="1"/>
  <c r="AG5" i="1"/>
  <c r="T6" i="1"/>
  <c r="AG6" i="1"/>
  <c r="T7" i="1"/>
  <c r="AG7" i="1"/>
  <c r="T8" i="1"/>
  <c r="AG8" i="1"/>
  <c r="T9" i="1"/>
  <c r="AG9" i="1"/>
  <c r="T10" i="1"/>
  <c r="AG10" i="1"/>
  <c r="T11" i="1"/>
  <c r="AG11" i="1"/>
  <c r="T12" i="1"/>
  <c r="AG12" i="1"/>
  <c r="T13" i="1"/>
  <c r="AG13" i="1"/>
  <c r="T14" i="1"/>
  <c r="AG14" i="1"/>
  <c r="T15" i="1"/>
  <c r="AG15" i="1"/>
  <c r="T16" i="1"/>
  <c r="AG16" i="1"/>
  <c r="T17" i="1"/>
  <c r="AG17" i="1"/>
  <c r="T18" i="1"/>
  <c r="AG18" i="1"/>
  <c r="T19" i="1"/>
  <c r="AG19" i="1"/>
  <c r="T20" i="1"/>
  <c r="AG20" i="1"/>
  <c r="T21" i="1"/>
  <c r="AG21" i="1"/>
  <c r="T22" i="1"/>
  <c r="AG22" i="1"/>
  <c r="T23" i="1"/>
  <c r="AG23" i="1"/>
  <c r="T24" i="1"/>
  <c r="AG24" i="1"/>
  <c r="T25" i="1"/>
  <c r="AG25" i="1"/>
  <c r="T26" i="1"/>
  <c r="AG26" i="1"/>
  <c r="T27" i="1"/>
  <c r="AG27" i="1"/>
  <c r="T28" i="1"/>
  <c r="AG28" i="1"/>
  <c r="T29" i="1"/>
  <c r="AG29" i="1"/>
  <c r="T30" i="1"/>
  <c r="AG30" i="1"/>
  <c r="T31" i="1"/>
  <c r="AG31" i="1"/>
  <c r="T32" i="1"/>
  <c r="AG32" i="1"/>
  <c r="T33" i="1"/>
  <c r="AG33" i="1"/>
  <c r="T34" i="1"/>
  <c r="AG34" i="1"/>
  <c r="T35" i="1"/>
  <c r="AG35" i="1"/>
  <c r="T36" i="1"/>
  <c r="AG36" i="1"/>
  <c r="T37" i="1"/>
  <c r="AG37" i="1"/>
  <c r="T38" i="1"/>
  <c r="AG38" i="1"/>
  <c r="T39" i="1"/>
  <c r="AG39" i="1"/>
  <c r="T40" i="1"/>
  <c r="AG40" i="1"/>
  <c r="T41" i="1"/>
  <c r="AG41" i="1"/>
  <c r="T42" i="1"/>
  <c r="AG42" i="1"/>
  <c r="T43" i="1"/>
  <c r="AG43" i="1"/>
  <c r="T44" i="1"/>
  <c r="AG44" i="1"/>
  <c r="T45" i="1"/>
  <c r="AG45" i="1"/>
  <c r="T46" i="1"/>
  <c r="AG46" i="1"/>
  <c r="T47" i="1"/>
  <c r="AG47" i="1"/>
  <c r="T48" i="1"/>
  <c r="AG48" i="1"/>
  <c r="T49" i="1"/>
  <c r="AG49" i="1"/>
  <c r="T50" i="1"/>
  <c r="AG50" i="1"/>
  <c r="T51" i="1"/>
  <c r="AG51" i="1"/>
  <c r="T52" i="1"/>
  <c r="AG52" i="1"/>
  <c r="T53" i="1"/>
  <c r="AG53" i="1"/>
  <c r="T54" i="1"/>
  <c r="AG54" i="1"/>
  <c r="T55" i="1"/>
  <c r="AG55" i="1"/>
  <c r="T56" i="1"/>
  <c r="AG56" i="1"/>
  <c r="T57" i="1"/>
  <c r="AG57" i="1"/>
  <c r="T58" i="1"/>
  <c r="AG58" i="1"/>
  <c r="T59" i="1"/>
  <c r="AG59" i="1"/>
  <c r="T60" i="1"/>
  <c r="AG60" i="1"/>
  <c r="T61" i="1"/>
  <c r="AG61" i="1"/>
  <c r="T62" i="1"/>
  <c r="AG62" i="1"/>
  <c r="T63" i="1"/>
  <c r="AG63" i="1"/>
  <c r="T64" i="1"/>
  <c r="AG64" i="1"/>
  <c r="T65" i="1"/>
  <c r="AG65" i="1"/>
  <c r="T66" i="1"/>
  <c r="AG66" i="1"/>
  <c r="T67" i="1"/>
  <c r="AG67" i="1"/>
  <c r="T68" i="1"/>
  <c r="AG68" i="1"/>
  <c r="T69" i="1"/>
  <c r="AG69" i="1"/>
  <c r="T70" i="1"/>
  <c r="AG70" i="1"/>
  <c r="T71" i="1"/>
  <c r="AG71" i="1"/>
  <c r="T72" i="1"/>
  <c r="AG72" i="1"/>
  <c r="T73" i="1"/>
  <c r="AG73" i="1"/>
  <c r="T74" i="1"/>
  <c r="AG74" i="1"/>
  <c r="T75" i="1"/>
  <c r="AG75" i="1"/>
  <c r="T76" i="1"/>
  <c r="AG76" i="1"/>
  <c r="T77" i="1"/>
  <c r="AG77" i="1"/>
  <c r="T78" i="1"/>
  <c r="AG78" i="1"/>
  <c r="T79" i="1"/>
  <c r="AG79" i="1"/>
  <c r="T80" i="1"/>
  <c r="AG80" i="1"/>
  <c r="T81" i="1"/>
  <c r="AG81" i="1"/>
  <c r="T82" i="1"/>
  <c r="AG82" i="1"/>
  <c r="T83" i="1"/>
  <c r="AG83" i="1"/>
  <c r="T84" i="1"/>
  <c r="AG84" i="1"/>
  <c r="T85" i="1"/>
  <c r="AG85" i="1"/>
  <c r="T86" i="1"/>
  <c r="AG86" i="1"/>
  <c r="T87" i="1"/>
  <c r="AG87" i="1"/>
  <c r="T88" i="1"/>
  <c r="AG88" i="1"/>
  <c r="T89" i="1"/>
  <c r="AG89" i="1"/>
  <c r="T90" i="1"/>
  <c r="AG90" i="1"/>
  <c r="T91" i="1"/>
  <c r="AG91" i="1"/>
  <c r="T92" i="1"/>
  <c r="AG92" i="1"/>
  <c r="T93" i="1"/>
  <c r="AG93" i="1"/>
  <c r="T94" i="1"/>
  <c r="AG94" i="1"/>
  <c r="T95" i="1"/>
  <c r="AG95" i="1"/>
  <c r="T96" i="1"/>
  <c r="AG96" i="1"/>
  <c r="T97" i="1"/>
  <c r="AG97" i="1"/>
  <c r="T98" i="1"/>
  <c r="AG98" i="1"/>
  <c r="T99" i="1"/>
  <c r="AG99" i="1"/>
  <c r="T100" i="1"/>
  <c r="AG100" i="1"/>
  <c r="T101" i="1"/>
  <c r="AG101" i="1"/>
  <c r="T102" i="1"/>
  <c r="AG102" i="1"/>
  <c r="T103" i="1"/>
  <c r="AG103" i="1"/>
  <c r="T104" i="1"/>
  <c r="AG104" i="1"/>
  <c r="T105" i="1"/>
  <c r="AG105" i="1"/>
  <c r="T106" i="1"/>
  <c r="AG106" i="1"/>
  <c r="T107" i="1"/>
  <c r="AG107" i="1"/>
  <c r="T108" i="1"/>
  <c r="AG108" i="1"/>
  <c r="T109" i="1"/>
  <c r="AG109" i="1"/>
  <c r="T110" i="1"/>
  <c r="AG110" i="1"/>
  <c r="T111" i="1"/>
  <c r="AG111" i="1"/>
  <c r="T112" i="1"/>
  <c r="AG112" i="1"/>
  <c r="T113" i="1"/>
  <c r="AG113" i="1"/>
  <c r="T114" i="1"/>
  <c r="AG114" i="1"/>
  <c r="T115" i="1"/>
  <c r="AG115" i="1"/>
  <c r="T116" i="1"/>
  <c r="AG116" i="1"/>
  <c r="T117" i="1"/>
  <c r="AG117" i="1"/>
  <c r="T118" i="1"/>
  <c r="AG118" i="1"/>
  <c r="T119" i="1"/>
  <c r="AG119" i="1"/>
  <c r="T120" i="1"/>
  <c r="AG120" i="1"/>
  <c r="T121" i="1"/>
  <c r="AG121" i="1"/>
  <c r="T122" i="1"/>
  <c r="AG122" i="1"/>
  <c r="T123" i="1"/>
  <c r="AG123" i="1"/>
  <c r="T124" i="1"/>
  <c r="AG124" i="1"/>
  <c r="T125" i="1"/>
  <c r="AG125" i="1"/>
  <c r="T126" i="1"/>
  <c r="AG126" i="1"/>
  <c r="T127" i="1"/>
  <c r="AG127" i="1"/>
  <c r="T128" i="1"/>
  <c r="AG128" i="1"/>
  <c r="T129" i="1"/>
  <c r="AG129" i="1"/>
  <c r="T130" i="1"/>
  <c r="AG130" i="1"/>
  <c r="T131" i="1"/>
  <c r="AG131" i="1"/>
  <c r="T132" i="1"/>
  <c r="AG132" i="1"/>
  <c r="T133" i="1"/>
  <c r="AG133" i="1"/>
  <c r="T134" i="1"/>
  <c r="AG134" i="1"/>
  <c r="T135" i="1"/>
  <c r="AG135" i="1"/>
  <c r="T136" i="1"/>
  <c r="AG136" i="1"/>
  <c r="T137" i="1"/>
  <c r="AG137" i="1"/>
  <c r="T138" i="1"/>
  <c r="AG138" i="1"/>
  <c r="T139" i="1"/>
  <c r="AG139" i="1"/>
  <c r="T140" i="1"/>
  <c r="AG140" i="1"/>
  <c r="T141" i="1"/>
  <c r="AG141" i="1"/>
  <c r="T142" i="1"/>
  <c r="AG142" i="1"/>
  <c r="T143" i="1"/>
  <c r="AG143" i="1"/>
  <c r="T144" i="1"/>
  <c r="AG144" i="1"/>
  <c r="T145" i="1"/>
  <c r="AG145" i="1"/>
  <c r="T146" i="1"/>
  <c r="AG146" i="1"/>
  <c r="T147" i="1"/>
  <c r="AG147" i="1"/>
  <c r="T148" i="1"/>
  <c r="AG148" i="1"/>
  <c r="T149" i="1"/>
  <c r="AG149" i="1"/>
  <c r="T150" i="1"/>
  <c r="AG150" i="1"/>
  <c r="T151" i="1"/>
  <c r="AG151" i="1"/>
  <c r="T152" i="1"/>
  <c r="AG152" i="1"/>
  <c r="T153" i="1"/>
  <c r="AG153" i="1"/>
  <c r="T154" i="1"/>
  <c r="AG154" i="1"/>
  <c r="T155" i="1"/>
  <c r="AG155" i="1"/>
  <c r="T156" i="1"/>
  <c r="AG156" i="1"/>
  <c r="T157" i="1"/>
  <c r="AG157" i="1"/>
  <c r="T158" i="1"/>
  <c r="AG158" i="1"/>
  <c r="T159" i="1"/>
  <c r="AG159" i="1"/>
  <c r="T160" i="1"/>
  <c r="AG160" i="1"/>
  <c r="T161" i="1"/>
  <c r="AG161" i="1"/>
  <c r="T162" i="1"/>
  <c r="AG162" i="1"/>
  <c r="T163" i="1"/>
  <c r="AG163" i="1"/>
  <c r="T164" i="1"/>
  <c r="AG164" i="1"/>
  <c r="T165" i="1"/>
  <c r="AG165" i="1"/>
  <c r="T166" i="1"/>
  <c r="AG166" i="1"/>
  <c r="T167" i="1"/>
  <c r="AG167" i="1"/>
  <c r="T168" i="1"/>
  <c r="AG168" i="1"/>
  <c r="T169" i="1"/>
  <c r="AG169" i="1"/>
  <c r="T170" i="1"/>
  <c r="AG170" i="1"/>
  <c r="T171" i="1"/>
  <c r="AG171" i="1"/>
  <c r="T172" i="1"/>
  <c r="AG172" i="1"/>
  <c r="T173" i="1"/>
  <c r="AG173" i="1"/>
  <c r="T174" i="1"/>
  <c r="AG174" i="1"/>
  <c r="T175" i="1"/>
  <c r="AG175" i="1"/>
  <c r="T176" i="1"/>
  <c r="AG176" i="1"/>
  <c r="T177" i="1"/>
  <c r="AG177" i="1"/>
  <c r="T178" i="1"/>
  <c r="AG178" i="1"/>
  <c r="T179" i="1"/>
  <c r="AG179" i="1"/>
  <c r="T180" i="1"/>
  <c r="AG180" i="1"/>
  <c r="T181" i="1"/>
  <c r="AG181" i="1"/>
  <c r="T182" i="1"/>
  <c r="AG182" i="1"/>
  <c r="T183" i="1"/>
  <c r="AG183" i="1"/>
  <c r="T184" i="1"/>
  <c r="AG184" i="1"/>
  <c r="T185" i="1"/>
  <c r="AG185" i="1"/>
  <c r="T186" i="1"/>
  <c r="AG186" i="1"/>
  <c r="T187" i="1"/>
  <c r="AG187" i="1"/>
  <c r="T188" i="1"/>
  <c r="AG188" i="1"/>
  <c r="T189" i="1"/>
  <c r="AG189" i="1"/>
  <c r="T190" i="1"/>
  <c r="AG190" i="1"/>
  <c r="T191" i="1"/>
  <c r="AG19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T2" i="1"/>
  <c r="AI2" i="1"/>
  <c r="AG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3" i="1"/>
  <c r="AE4" i="1"/>
  <c r="AE5" i="1"/>
  <c r="AE6" i="1"/>
  <c r="AE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2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3" i="1"/>
  <c r="AD4" i="1"/>
  <c r="AD5" i="1"/>
  <c r="AD6" i="1"/>
  <c r="AD7" i="1"/>
  <c r="AD8" i="1"/>
  <c r="AD9" i="1"/>
  <c r="AD2" i="1"/>
  <c r="D7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2" i="1"/>
  <c r="D70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3" i="1"/>
  <c r="Z4" i="1"/>
  <c r="Z5" i="1"/>
  <c r="Z6" i="1"/>
  <c r="Z7" i="1"/>
  <c r="Z2" i="1"/>
  <c r="B100" i="1"/>
  <c r="C100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H27" i="1"/>
  <c r="H29" i="1"/>
  <c r="H32" i="1"/>
  <c r="H31" i="1"/>
  <c r="G27" i="1"/>
  <c r="G29" i="1"/>
  <c r="G32" i="1"/>
  <c r="G31" i="1"/>
  <c r="F27" i="1"/>
  <c r="F29" i="1"/>
  <c r="F32" i="1"/>
  <c r="F31" i="1"/>
  <c r="E24" i="1"/>
  <c r="E27" i="1"/>
  <c r="E29" i="1"/>
  <c r="E32" i="1"/>
  <c r="E31" i="1"/>
  <c r="D24" i="1"/>
  <c r="D27" i="1"/>
  <c r="D29" i="1"/>
  <c r="D32" i="1"/>
  <c r="D31" i="1"/>
  <c r="C24" i="1"/>
  <c r="C27" i="1"/>
  <c r="C29" i="1"/>
  <c r="C32" i="1"/>
  <c r="C31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D69" i="1"/>
  <c r="W11" i="1"/>
  <c r="W13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7" i="1"/>
  <c r="W8" i="1"/>
  <c r="W9" i="1"/>
  <c r="W10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W4" i="1"/>
  <c r="W5" i="1"/>
  <c r="W6" i="1"/>
  <c r="W2" i="1"/>
  <c r="D68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63" i="1"/>
  <c r="T664" i="1"/>
  <c r="T665" i="1"/>
  <c r="T666" i="1"/>
  <c r="T667" i="1"/>
  <c r="T668" i="1"/>
  <c r="T669" i="1"/>
  <c r="T670" i="1"/>
  <c r="T671" i="1"/>
  <c r="T672" i="1"/>
  <c r="T673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Q646" i="1"/>
  <c r="R646" i="1"/>
  <c r="Q645" i="1"/>
  <c r="R645" i="1"/>
  <c r="Q644" i="1"/>
  <c r="R644" i="1"/>
  <c r="Q643" i="1"/>
  <c r="R643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Q494" i="1"/>
  <c r="R494" i="1"/>
  <c r="Q493" i="1"/>
  <c r="R493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</calcChain>
</file>

<file path=xl/sharedStrings.xml><?xml version="1.0" encoding="utf-8"?>
<sst xmlns="http://schemas.openxmlformats.org/spreadsheetml/2006/main" count="211" uniqueCount="158">
  <si>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</si>
  <si>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</si>
  <si>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</si>
  <si>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</si>
  <si>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</si>
  <si>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</si>
  <si>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</si>
  <si>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</si>
  <si>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</si>
  <si>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</si>
  <si>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</si>
  <si>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</si>
  <si>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</si>
  <si>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</si>
  <si>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</si>
  <si>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</si>
  <si>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</si>
  <si>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</si>
  <si>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</si>
  <si>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</si>
  <si>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</si>
  <si>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</si>
  <si>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</si>
  <si>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</si>
  <si>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</si>
  <si>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</si>
  <si>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</si>
  <si>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</si>
  <si>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</si>
  <si>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</si>
  <si>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</si>
  <si>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</si>
  <si>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</si>
  <si>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</si>
  <si>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</si>
  <si>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</si>
  <si>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</si>
  <si>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</si>
  <si>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</si>
  <si>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</si>
  <si>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</si>
  <si>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</si>
  <si>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</si>
  <si>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</si>
  <si>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</si>
  <si>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</si>
  <si>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</si>
  <si>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</si>
  <si>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</si>
  <si>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</si>
  <si>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</si>
  <si>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</si>
  <si>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</si>
  <si>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</si>
  <si>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</si>
  <si>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</si>
  <si>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</si>
  <si>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</si>
  <si>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</si>
  <si>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</si>
  <si>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</si>
  <si>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</si>
  <si>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</si>
  <si>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</si>
  <si>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</si>
  <si>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</si>
  <si>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</si>
  <si>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</si>
  <si>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</si>
  <si>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</si>
  <si>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</si>
  <si>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</si>
  <si>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</si>
  <si>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</si>
  <si>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</si>
  <si>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</si>
  <si>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U = T + 137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</si>
  <si>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</si>
  <si>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</si>
  <si>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</si>
  <si>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</si>
  <si>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</si>
  <si>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</si>
  <si>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</si>
  <si>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</si>
  <si>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</si>
  <si>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</si>
  <si>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</si>
  <si>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</si>
  <si>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</si>
  <si>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</si>
  <si>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</si>
  <si>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>𝑝𝑙(𝑑𝑏)=𝐿𝑓+𝐴(𝑚,𝑛)(𝑓,𝑑)−𝐺(ℎ𝑐)−𝐺(ℎ𝑟)−𝐺𝐴𝑅𝐸𝐴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</si>
  <si>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</si>
  <si>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</si>
  <si>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</si>
  <si>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</si>
  <si>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</si>
  <si>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</si>
  <si>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</si>
  <si>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</si>
  <si>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</si>
  <si>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</si>
  <si>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</si>
  <si>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</si>
  <si>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</si>
  <si>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</si>
  <si>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</si>
  <si>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</si>
  <si>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</si>
  <si>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</si>
  <si>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</si>
  <si>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</si>
  <si>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</si>
  <si>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>MCS2 Downlink [km]</t>
  </si>
  <si>
    <t>MCS2 Downlink [dB]</t>
  </si>
  <si>
    <t>MCS2 Uplink [dB]</t>
  </si>
  <si>
    <t>MCS2 Uplink [km]</t>
  </si>
  <si>
    <t>MCS7 Downlink [dB]</t>
  </si>
  <si>
    <t>MCS7 Downlink [km]</t>
  </si>
  <si>
    <t>MCS7 Uplink [dB]</t>
  </si>
  <si>
    <t>MCS7 Uplink [km]</t>
  </si>
  <si>
    <t>model propagacyjny:</t>
  </si>
  <si>
    <t>x</t>
  </si>
  <si>
    <t xml:space="preserve">&gt;150 </t>
  </si>
  <si>
    <t>&gt;150</t>
  </si>
  <si>
    <t>Parametr a DL</t>
  </si>
  <si>
    <t>Parametr a UL</t>
  </si>
  <si>
    <t>L DL</t>
  </si>
  <si>
    <t xml:space="preserve">L UL </t>
  </si>
  <si>
    <t>L= 46,3 + 33,9 log f - 13,82 log hb - a(hr, f) + [44,9 - 6,55 log hb] log d + C</t>
  </si>
  <si>
    <t>a(hr, f) = (1,1 log f - 0,7) hr - (1,56 log f -0,8)</t>
  </si>
  <si>
    <t>C  dla średnich miast i obszarów podmiejskich [dB]</t>
  </si>
  <si>
    <t>C  dla dużych miast (metropolii) [dB]</t>
  </si>
  <si>
    <t>Cost Hata - podmiejski (DOWNLINK)</t>
  </si>
  <si>
    <t>Cost Hata - podmiejski (UPLINK)</t>
  </si>
  <si>
    <t>Cost Hata - metropolitan (DOWNLINK)</t>
  </si>
  <si>
    <t>Cost Hata - metropolitan (UPLINK)</t>
  </si>
  <si>
    <t>Dopuszczalne tłumienie trasy  50% miejsc - Suburban</t>
  </si>
  <si>
    <t>Dopuszczalne tłumienie trasy 75% miejsc - Suburban</t>
  </si>
  <si>
    <t>Dopuszczalne tłumienie trasy  50% miejsc - Metropolitan</t>
  </si>
  <si>
    <t>Dopuszczalne tłumienie trasy 75% miejsc - Metropolitan</t>
  </si>
  <si>
    <t>Dopuszczalne tłumienie trasy  50% miejsc - Quasi-Open</t>
  </si>
  <si>
    <t>Dopuszczalne tłumienie trasy 75% miejsc - Quasi-Open</t>
  </si>
  <si>
    <t>Dopuszczalne tłumienie trasy  50% miejsc - Open</t>
  </si>
  <si>
    <t>Dopuszczalne tłumienie trasy 75% miejsc - Open</t>
  </si>
  <si>
    <t>Składnik korekcyjny G (AREA) Suburban:</t>
  </si>
  <si>
    <t>Składnik korekcyjny G (AREA) Open:</t>
  </si>
  <si>
    <t>Składnik korekcyjny G (AREA) Quasi-Open:</t>
  </si>
  <si>
    <t>Okumura Suburban (DOWNLINK)</t>
  </si>
  <si>
    <t>Okumura Suburban (UPLINK)</t>
  </si>
  <si>
    <t>Okumura Open (DOWNLINK)</t>
  </si>
  <si>
    <t>Okumura Open (UPLINK)</t>
  </si>
  <si>
    <t>Okumura Quasi-Open (DOWNLINK)</t>
  </si>
  <si>
    <t>Okumura Quasi-Open (UPLINK)</t>
  </si>
  <si>
    <t>1 km</t>
  </si>
  <si>
    <t xml:space="preserve">2 km </t>
  </si>
  <si>
    <t>5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</si>
</sst>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  <charset val="238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i/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7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30" xfId="0" applyBorder="1"/>
    <xf numFmtId="0" fontId="0" fillId="0" borderId="26" xfId="0" applyBorder="1"/>
    <xf numFmtId="0" fontId="12" fillId="3" borderId="8" xfId="0" applyFont="1" applyFill="1" applyBorder="1" applyAlignment="1">
      <alignment horizontal="center"/>
    </xf>
    <xf numFmtId="0" fontId="12" fillId="3" borderId="40" xfId="0" applyFont="1" applyFill="1" applyBorder="1" applyAlignment="1">
      <alignment horizontal="center"/>
    </xf>
    <xf numFmtId="0" fontId="14" fillId="0" borderId="16" xfId="0" applyFont="1" applyBorder="1"/>
    <xf numFmtId="0" fontId="12" fillId="0" borderId="14" xfId="0" applyFont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7" xfId="0" applyFont="1" applyBorder="1"/>
    <xf numFmtId="0" fontId="12" fillId="0" borderId="17" xfId="0" applyFont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4" fillId="0" borderId="18" xfId="0" applyFont="1" applyBorder="1"/>
    <xf numFmtId="0" fontId="12" fillId="0" borderId="18" xfId="0" applyFont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0" borderId="17" xfId="0" applyFont="1" applyFill="1" applyBorder="1"/>
    <xf numFmtId="0" fontId="12" fillId="0" borderId="17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1" xfId="0" applyFont="1" applyBorder="1"/>
    <xf numFmtId="0" fontId="12" fillId="0" borderId="21" xfId="0" applyFont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15" fillId="0" borderId="2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4" fillId="3" borderId="21" xfId="0" applyFont="1" applyFill="1" applyBorder="1"/>
    <xf numFmtId="0" fontId="12" fillId="3" borderId="21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8" xfId="0" applyFont="1" applyBorder="1" applyAlignment="1">
      <alignment wrapText="1"/>
    </xf>
    <xf numFmtId="0" fontId="14" fillId="0" borderId="10" xfId="0" applyFont="1" applyFill="1" applyBorder="1" applyAlignment="1">
      <alignment horizontal="center"/>
    </xf>
    <xf numFmtId="0" fontId="14" fillId="8" borderId="17" xfId="0" applyFont="1" applyFill="1" applyBorder="1"/>
    <xf numFmtId="0" fontId="12" fillId="8" borderId="17" xfId="0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/>
    </xf>
    <xf numFmtId="0" fontId="14" fillId="9" borderId="15" xfId="0" applyFont="1" applyFill="1" applyBorder="1"/>
    <xf numFmtId="0" fontId="12" fillId="9" borderId="15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6" fillId="0" borderId="0" xfId="0" applyFont="1" applyBorder="1"/>
    <xf numFmtId="0" fontId="14" fillId="8" borderId="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/>
    </xf>
    <xf numFmtId="2" fontId="9" fillId="3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2" fontId="8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14" fillId="0" borderId="38" xfId="0" applyFont="1" applyFill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3" borderId="22" xfId="0" applyFont="1" applyFill="1" applyBorder="1"/>
    <xf numFmtId="0" fontId="14" fillId="3" borderId="24" xfId="0" applyFont="1" applyFill="1" applyBorder="1"/>
    <xf numFmtId="0" fontId="14" fillId="3" borderId="23" xfId="0" applyFont="1" applyFill="1" applyBorder="1"/>
    <xf numFmtId="0" fontId="14" fillId="0" borderId="42" xfId="0" applyFont="1" applyFill="1" applyBorder="1" applyAlignment="1"/>
    <xf numFmtId="0" fontId="10" fillId="0" borderId="0" xfId="0" applyFont="1" applyBorder="1" applyAlignment="1">
      <alignment horizontal="left" vertical="center" indent="4"/>
    </xf>
    <xf numFmtId="0" fontId="12" fillId="0" borderId="0" xfId="0" applyFont="1" applyFill="1" applyBorder="1" applyAlignment="1">
      <alignment horizontal="left" vertical="center"/>
    </xf>
    <xf numFmtId="0" fontId="16" fillId="0" borderId="0" xfId="0" applyFont="1"/>
    <xf numFmtId="0" fontId="14" fillId="0" borderId="0" xfId="0" applyFont="1"/>
    <xf numFmtId="0" fontId="14" fillId="0" borderId="26" xfId="0" applyFont="1" applyBorder="1"/>
    <xf numFmtId="0" fontId="14" fillId="0" borderId="0" xfId="0" applyFont="1" applyBorder="1"/>
    <xf numFmtId="0" fontId="16" fillId="0" borderId="30" xfId="0" applyFont="1" applyBorder="1"/>
    <xf numFmtId="0" fontId="14" fillId="0" borderId="26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6" fillId="0" borderId="26" xfId="0" applyFont="1" applyBorder="1"/>
    <xf numFmtId="0" fontId="16" fillId="0" borderId="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4" fillId="6" borderId="17" xfId="0" applyFont="1" applyFill="1" applyBorder="1"/>
    <xf numFmtId="0" fontId="14" fillId="5" borderId="15" xfId="0" applyFont="1" applyFill="1" applyBorder="1"/>
    <xf numFmtId="0" fontId="1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vertic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5" fillId="0" borderId="28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6" fillId="3" borderId="1" xfId="0" applyFont="1" applyFill="1" applyBorder="1"/>
    <xf numFmtId="0" fontId="13" fillId="4" borderId="27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vertical="center"/>
    </xf>
    <xf numFmtId="0" fontId="16" fillId="4" borderId="1" xfId="0" applyFont="1" applyFill="1" applyBorder="1"/>
    <xf numFmtId="0" fontId="19" fillId="0" borderId="0" xfId="0" applyFont="1" applyBorder="1" applyAlignment="1">
      <alignment horizontal="left" vertical="center" indent="4"/>
    </xf>
    <xf numFmtId="0" fontId="19" fillId="0" borderId="0" xfId="0" applyFont="1" applyBorder="1"/>
    <xf numFmtId="0" fontId="19" fillId="0" borderId="0" xfId="0" applyFont="1" applyFill="1" applyBorder="1"/>
    <xf numFmtId="0" fontId="16" fillId="0" borderId="0" xfId="0" applyFont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2" fillId="3" borderId="40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</cellXfs>
  <cellStyles count="3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63</xdr:row>
      <xdr:rowOff>0</xdr:rowOff>
    </xdr:from>
    <xdr:to>
      <xdr:col>1</xdr:col>
      <xdr:colOff>12700</xdr:colOff>
      <xdr:row>63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12700</xdr:colOff>
      <xdr:row>76</xdr:row>
      <xdr:rowOff>12700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76</xdr:row>
      <xdr:rowOff>0</xdr:rowOff>
    </xdr:from>
    <xdr:to>
      <xdr:col>8</xdr:col>
      <xdr:colOff>12700</xdr:colOff>
      <xdr:row>76</xdr:row>
      <xdr:rowOff>12700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12700</xdr:colOff>
      <xdr:row>41</xdr:row>
      <xdr:rowOff>12700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12700</xdr:colOff>
      <xdr:row>41</xdr:row>
      <xdr:rowOff>12700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12700</xdr:colOff>
      <xdr:row>56</xdr:row>
      <xdr:rowOff>12700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56</xdr:row>
      <xdr:rowOff>0</xdr:rowOff>
    </xdr:from>
    <xdr:to>
      <xdr:col>8</xdr:col>
      <xdr:colOff>12700</xdr:colOff>
      <xdr:row>56</xdr:row>
      <xdr:rowOff>12700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0</xdr:colOff>
      <xdr:row>740</xdr:row>
      <xdr:rowOff>0</xdr:rowOff>
    </xdr:from>
    <xdr:to>
      <xdr:col>67</xdr:col>
      <xdr:colOff>12700</xdr:colOff>
      <xdr:row>740</xdr:row>
      <xdr:rowOff>12700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5167" y="740833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3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667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78</xdr:row>
      <xdr:rowOff>0</xdr:rowOff>
    </xdr:from>
    <xdr:to>
      <xdr:col>3</xdr:col>
      <xdr:colOff>12700</xdr:colOff>
      <xdr:row>78</xdr:row>
      <xdr:rowOff>12700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556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78</xdr:row>
      <xdr:rowOff>0</xdr:rowOff>
    </xdr:from>
    <xdr:to>
      <xdr:col>8</xdr:col>
      <xdr:colOff>12700</xdr:colOff>
      <xdr:row>78</xdr:row>
      <xdr:rowOff>12700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4667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2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667" y="1111955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58</xdr:row>
      <xdr:rowOff>0</xdr:rowOff>
    </xdr:from>
    <xdr:to>
      <xdr:col>3</xdr:col>
      <xdr:colOff>12700</xdr:colOff>
      <xdr:row>58</xdr:row>
      <xdr:rowOff>12700</xdr:rowOff>
    </xdr:to>
    <xdr:pic>
      <xdr:nvPicPr>
        <xdr:cNvPr id="2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556" y="1111955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58</xdr:row>
      <xdr:rowOff>0</xdr:rowOff>
    </xdr:from>
    <xdr:to>
      <xdr:col>8</xdr:col>
      <xdr:colOff>12700</xdr:colOff>
      <xdr:row>58</xdr:row>
      <xdr:rowOff>12700</xdr:rowOff>
    </xdr:to>
    <xdr:pic>
      <xdr:nvPicPr>
        <xdr:cNvPr id="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4667" y="1111955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667" y="1212144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60</xdr:row>
      <xdr:rowOff>0</xdr:rowOff>
    </xdr:from>
    <xdr:to>
      <xdr:col>3</xdr:col>
      <xdr:colOff>12700</xdr:colOff>
      <xdr:row>60</xdr:row>
      <xdr:rowOff>12700</xdr:rowOff>
    </xdr:to>
    <xdr:pic>
      <xdr:nvPicPr>
        <xdr:cNvPr id="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556" y="1212144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60</xdr:row>
      <xdr:rowOff>0</xdr:rowOff>
    </xdr:from>
    <xdr:to>
      <xdr:col>8</xdr:col>
      <xdr:colOff>12700</xdr:colOff>
      <xdr:row>60</xdr:row>
      <xdr:rowOff>12700</xdr:rowOff>
    </xdr:to>
    <xdr:pic>
      <xdr:nvPicPr>
        <xdr:cNvPr id="3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4667" y="1212144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667" y="870655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87</xdr:row>
      <xdr:rowOff>0</xdr:rowOff>
    </xdr:from>
    <xdr:to>
      <xdr:col>3</xdr:col>
      <xdr:colOff>12700</xdr:colOff>
      <xdr:row>87</xdr:row>
      <xdr:rowOff>12700</xdr:rowOff>
    </xdr:to>
    <xdr:pic>
      <xdr:nvPicPr>
        <xdr:cNvPr id="3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556" y="870655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87</xdr:row>
      <xdr:rowOff>0</xdr:rowOff>
    </xdr:from>
    <xdr:to>
      <xdr:col>8</xdr:col>
      <xdr:colOff>12700</xdr:colOff>
      <xdr:row>87</xdr:row>
      <xdr:rowOff>12700</xdr:rowOff>
    </xdr:to>
    <xdr:pic>
      <xdr:nvPicPr>
        <xdr:cNvPr id="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4667" y="870655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2"/>
  <sheetViews>
    <sheetView tabSelected="1" topLeftCell="AF1" zoomScale="90" zoomScaleNormal="90" zoomScalePageLayoutView="90" workbookViewId="0">
      <selection activeCell="AG9" sqref="AG9"/>
    </sheetView>
  </sheetViews>
  <sheetFormatPr baseColWidth="10" defaultColWidth="11" defaultRowHeight="16" x14ac:dyDescent="0.2"/>
  <cols>
    <col min="1" max="1" width="49.5" bestFit="1" customWidth="1"/>
    <col min="2" max="2" width="18.1640625" bestFit="1" customWidth="1"/>
    <col min="3" max="3" width="63.33203125" bestFit="1" customWidth="1"/>
    <col min="4" max="4" width="13" bestFit="1" customWidth="1"/>
    <col min="5" max="5" width="13.83203125" bestFit="1" customWidth="1"/>
    <col min="6" max="6" width="15" bestFit="1" customWidth="1"/>
    <col min="7" max="7" width="15.33203125" bestFit="1" customWidth="1"/>
    <col min="8" max="8" width="13" bestFit="1" customWidth="1"/>
    <col min="9" max="9" width="13.33203125" bestFit="1" customWidth="1"/>
    <col min="10" max="10" width="25.6640625" customWidth="1"/>
    <col min="11" max="11" width="15.6640625" bestFit="1" customWidth="1"/>
    <col min="12" max="12" width="14.83203125" customWidth="1"/>
    <col min="13" max="13" width="10" bestFit="1" customWidth="1"/>
    <col min="14" max="14" width="11" customWidth="1"/>
    <col min="16" max="16" width="13.83203125" style="63" bestFit="1" customWidth="1"/>
    <col min="17" max="18" width="27.83203125" style="60" customWidth="1"/>
    <col min="19" max="19" width="31.5" style="61" customWidth="1"/>
    <col min="20" max="20" width="26.6640625" style="61" customWidth="1"/>
    <col min="23" max="23" width="31.6640625" style="64" bestFit="1" customWidth="1"/>
    <col min="24" max="24" width="28.1640625" style="64" bestFit="1" customWidth="1"/>
    <col min="26" max="26" width="33.5" style="64" bestFit="1" customWidth="1"/>
    <col min="27" max="27" width="30.1640625" style="64" bestFit="1" customWidth="1"/>
    <col min="30" max="30" width="36.83203125" style="62" customWidth="1"/>
    <col min="31" max="31" width="32.33203125" style="62" customWidth="1"/>
    <col min="32" max="32" width="36.83203125" style="62" customWidth="1"/>
    <col min="33" max="33" width="32.33203125" style="62" customWidth="1"/>
    <col min="34" max="34" width="36.83203125" style="62" customWidth="1"/>
    <col min="35" max="35" width="32.33203125" style="62" customWidth="1"/>
    <col min="62" max="62" width="26.1640625" bestFit="1" customWidth="1"/>
    <col min="63" max="63" width="10.83203125" customWidth="1"/>
    <col min="64" max="64" width="7.83203125" customWidth="1"/>
    <col min="65" max="65" width="7.6640625" customWidth="1"/>
    <col min="66" max="66" width="7.33203125" customWidth="1"/>
    <col min="67" max="67" width="7" customWidth="1"/>
    <col min="68" max="69" width="7.1640625" customWidth="1"/>
  </cols>
  <sheetData>
    <row r="1" spans="1:35" ht="20" customHeight="1" thickBot="1" x14ac:dyDescent="0.25">
      <c r="A1" s="136" t="s">
        <v>21</v>
      </c>
      <c r="B1" s="136" t="s">
        <v>24</v>
      </c>
      <c r="C1" s="138" t="s">
        <v>25</v>
      </c>
      <c r="D1" s="139"/>
      <c r="E1" s="140"/>
      <c r="F1" s="138" t="s">
        <v>26</v>
      </c>
      <c r="G1" s="139"/>
      <c r="H1" s="141"/>
      <c r="I1" s="142" t="s">
        <v>57</v>
      </c>
      <c r="P1" s="67" t="s">
        <v>80</v>
      </c>
      <c r="Q1" s="65" t="s">
        <v>85</v>
      </c>
      <c r="R1" s="65" t="s">
        <v>87</v>
      </c>
      <c r="S1" s="65" t="s">
        <v>88</v>
      </c>
      <c r="T1" s="65" t="s">
        <v>89</v>
      </c>
      <c r="W1" s="65" t="s">
        <v>134</v>
      </c>
      <c r="X1" s="65" t="s">
        <v>135</v>
      </c>
      <c r="Z1" s="65" t="s">
        <v>136</v>
      </c>
      <c r="AA1" s="65" t="s">
        <v>137</v>
      </c>
      <c r="AD1" s="72" t="s">
        <v>149</v>
      </c>
      <c r="AE1" s="72" t="s">
        <v>150</v>
      </c>
      <c r="AF1" s="72" t="s">
        <v>151</v>
      </c>
      <c r="AG1" s="72" t="s">
        <v>152</v>
      </c>
      <c r="AH1" s="72" t="s">
        <v>153</v>
      </c>
      <c r="AI1" s="72" t="s">
        <v>154</v>
      </c>
    </row>
    <row r="2" spans="1:35" ht="20" customHeight="1" thickBot="1" x14ac:dyDescent="0.25">
      <c r="A2" s="137"/>
      <c r="B2" s="137"/>
      <c r="C2" s="11" t="s">
        <v>27</v>
      </c>
      <c r="D2" s="83" t="s">
        <v>109</v>
      </c>
      <c r="E2" s="84" t="s">
        <v>110</v>
      </c>
      <c r="F2" s="12" t="s">
        <v>28</v>
      </c>
      <c r="G2" s="85" t="s">
        <v>109</v>
      </c>
      <c r="H2" s="86" t="s">
        <v>110</v>
      </c>
      <c r="I2" s="143"/>
      <c r="P2" s="68">
        <v>0.1</v>
      </c>
      <c r="Q2" s="70">
        <f>SQRT((4*3.14*P2)/0.166112957)</f>
        <v>2.7497490778942582</v>
      </c>
      <c r="R2" s="70">
        <f>SQRT((4*3.14*P2)/0.175336061)</f>
        <v>2.6764503839615532</v>
      </c>
      <c r="S2" s="71">
        <f>(20*LOG10(P2)+20*LOG10(1806/1000)+92.45)</f>
        <v>77.584354919549739</v>
      </c>
      <c r="T2" s="71">
        <f>(20*LOG10(P2)+20*LOG10(1711/1000)+92.45)</f>
        <v>77.115000190822002</v>
      </c>
      <c r="W2" s="66">
        <f t="shared" ref="W2:W65" si="0">46.3+33.9*LOG10($C$3)-13.82*LOG10($B$95)-$D$70+(44.9-6.55*LOG10($B$95))*LOG10(P2)</f>
        <v>103.7423336833093</v>
      </c>
      <c r="X2" s="66">
        <f t="shared" ref="X2:X65" si="1">46.3+33.9*LOG10($F$3)-13.82*LOG10($B$95)-$D$71+(44.9-6.55*LOG10($B$95))*LOG10($P2)</f>
        <v>102.93598225935507</v>
      </c>
      <c r="Z2" s="66">
        <f t="shared" ref="Z2:Z65" si="2">46.3+33.9*LOG10($C$3)-13.82*LOG10($B$95)-$D$70+(44.9-6.55*LOG10($B$95))*LOG10(P2)+$D$73</f>
        <v>106.7423336833093</v>
      </c>
      <c r="AA2" s="66">
        <f t="shared" ref="AA2:AA65" si="3">46.3+33.9*LOG10($F$3)-13.82*LOG10($B$95)-$D$71+(44.9-6.55*LOG10($B$95))*LOG10($P2)+$D$73</f>
        <v>105.93598225935507</v>
      </c>
      <c r="AD2" s="73">
        <f t="shared" ref="AD2:AD33" si="4">$S2+$D$46-$D$47-$D$48-$D$49</f>
        <v>104.83374228563274</v>
      </c>
      <c r="AE2" s="73">
        <f t="shared" ref="AE2:AE33" si="5">$T2+$D$46-($D$47)-($D$48)-$D$49</f>
        <v>104.364387556905</v>
      </c>
      <c r="AF2" s="73">
        <f t="shared" ref="AF2:AF33" si="6">$S2+$D$46-($D$47)-($D$48)-$D$51</f>
        <v>86.833742285632738</v>
      </c>
      <c r="AG2" s="73">
        <f t="shared" ref="AG2:AG33" si="7">$T2+$D$46-($D$47)-($D$48)-$D$51</f>
        <v>86.364387556905001</v>
      </c>
      <c r="AH2" s="73">
        <f t="shared" ref="AH2:AH33" si="8">$S2+$D$46-($D$47)-($D$48)-$D$50</f>
        <v>92.833742285632738</v>
      </c>
      <c r="AI2" s="73">
        <f t="shared" ref="AI2:AI33" si="9">$T2+$D$46-$D$47-$D$48-$D$50</f>
        <v>92.364387556905001</v>
      </c>
    </row>
    <row r="3" spans="1:35" ht="20" customHeight="1" x14ac:dyDescent="0.2">
      <c r="A3" s="13" t="s">
        <v>29</v>
      </c>
      <c r="B3" s="14" t="s">
        <v>47</v>
      </c>
      <c r="C3" s="15">
        <v>1806</v>
      </c>
      <c r="D3" s="16">
        <v>1806</v>
      </c>
      <c r="E3" s="17">
        <v>1806</v>
      </c>
      <c r="F3" s="18">
        <v>1711</v>
      </c>
      <c r="G3" s="16">
        <v>1711</v>
      </c>
      <c r="H3" s="19">
        <v>1711</v>
      </c>
      <c r="I3" s="74"/>
      <c r="P3" s="68">
        <v>0.11</v>
      </c>
      <c r="Q3" s="70">
        <f>SQRT((4*3.14*P3)/0.166112957)</f>
        <v>2.8839611631432134</v>
      </c>
      <c r="R3" s="70">
        <f>SQRT((4*3.14*P3)/0.175336061)</f>
        <v>2.8070848443872767</v>
      </c>
      <c r="S3" s="71">
        <f t="shared" ref="S3:S66" si="10">(20*LOG10(P3)+20*LOG10(1806/1000)+92.45)</f>
        <v>78.412208622714246</v>
      </c>
      <c r="T3" s="71">
        <f t="shared" ref="T3:T66" si="11">(20*LOG10(P3)+20*LOG10(1711/1000)+92.45)</f>
        <v>77.942853893986509</v>
      </c>
      <c r="W3" s="66">
        <f t="shared" si="0"/>
        <v>105.24812727821649</v>
      </c>
      <c r="X3" s="66">
        <f t="shared" si="1"/>
        <v>104.44177585426226</v>
      </c>
      <c r="Z3" s="66">
        <f t="shared" si="2"/>
        <v>108.24812727821649</v>
      </c>
      <c r="AA3" s="66">
        <f t="shared" si="3"/>
        <v>107.44177585426226</v>
      </c>
      <c r="AD3" s="73">
        <f t="shared" si="4"/>
        <v>105.66159598879725</v>
      </c>
      <c r="AE3" s="73">
        <f t="shared" si="5"/>
        <v>105.19224126006951</v>
      </c>
      <c r="AF3" s="73">
        <f t="shared" si="6"/>
        <v>87.661595988797245</v>
      </c>
      <c r="AG3" s="73">
        <f t="shared" si="7"/>
        <v>87.192241260069508</v>
      </c>
      <c r="AH3" s="73">
        <f t="shared" si="8"/>
        <v>93.661595988797245</v>
      </c>
      <c r="AI3" s="73">
        <f t="shared" si="9"/>
        <v>93.192241260069508</v>
      </c>
    </row>
    <row r="4" spans="1:35" ht="19" customHeight="1" x14ac:dyDescent="0.2">
      <c r="A4" s="20" t="s">
        <v>30</v>
      </c>
      <c r="B4" s="21" t="s">
        <v>48</v>
      </c>
      <c r="C4" s="22">
        <v>20</v>
      </c>
      <c r="D4" s="16">
        <v>20</v>
      </c>
      <c r="E4" s="17">
        <v>20</v>
      </c>
      <c r="F4" s="22">
        <v>1</v>
      </c>
      <c r="G4" s="16">
        <v>1</v>
      </c>
      <c r="H4" s="19">
        <v>1</v>
      </c>
      <c r="I4" s="75" t="s">
        <v>58</v>
      </c>
      <c r="P4" s="68">
        <v>0.12</v>
      </c>
      <c r="Q4" s="70">
        <f t="shared" ref="Q4:Q67" si="12">SQRT((4*3.14*P4)/0.166112957)</f>
        <v>3.0121991948834306</v>
      </c>
      <c r="R4" s="70">
        <f t="shared" ref="R4:R67" si="13">SQRT((4*3.14*P4)/0.175336061)</f>
        <v>2.9319044986782115</v>
      </c>
      <c r="S4" s="71">
        <f t="shared" si="10"/>
        <v>79.167979840502241</v>
      </c>
      <c r="T4" s="71">
        <f t="shared" si="11"/>
        <v>78.698625111774504</v>
      </c>
      <c r="W4" s="66">
        <f t="shared" si="0"/>
        <v>106.62280912672449</v>
      </c>
      <c r="X4" s="66">
        <f t="shared" si="1"/>
        <v>105.81645770277026</v>
      </c>
      <c r="Z4" s="66">
        <f t="shared" si="2"/>
        <v>109.62280912672449</v>
      </c>
      <c r="AA4" s="66">
        <f t="shared" si="3"/>
        <v>108.81645770277026</v>
      </c>
      <c r="AD4" s="73">
        <f t="shared" si="4"/>
        <v>106.41736720658524</v>
      </c>
      <c r="AE4" s="73">
        <f t="shared" si="5"/>
        <v>105.9480124778575</v>
      </c>
      <c r="AF4" s="73">
        <f t="shared" si="6"/>
        <v>88.41736720658524</v>
      </c>
      <c r="AG4" s="73">
        <f t="shared" si="7"/>
        <v>87.948012477857503</v>
      </c>
      <c r="AH4" s="73">
        <f t="shared" si="8"/>
        <v>94.41736720658524</v>
      </c>
      <c r="AI4" s="73">
        <f t="shared" si="9"/>
        <v>93.948012477857503</v>
      </c>
    </row>
    <row r="5" spans="1:35" ht="19" customHeight="1" x14ac:dyDescent="0.2">
      <c r="A5" s="23" t="s">
        <v>30</v>
      </c>
      <c r="B5" s="24" t="s">
        <v>49</v>
      </c>
      <c r="C5" s="25">
        <v>43</v>
      </c>
      <c r="D5" s="16">
        <v>43</v>
      </c>
      <c r="E5" s="17">
        <v>43</v>
      </c>
      <c r="F5" s="25">
        <v>30</v>
      </c>
      <c r="G5" s="16">
        <v>30</v>
      </c>
      <c r="H5" s="19">
        <v>30</v>
      </c>
      <c r="I5" s="76" t="s">
        <v>58</v>
      </c>
      <c r="P5" s="68">
        <v>0.13</v>
      </c>
      <c r="Q5" s="70">
        <f t="shared" si="12"/>
        <v>3.1351963238040486</v>
      </c>
      <c r="R5" s="70">
        <f t="shared" si="13"/>
        <v>3.051622954290115</v>
      </c>
      <c r="S5" s="71">
        <f t="shared" si="10"/>
        <v>79.863221965686478</v>
      </c>
      <c r="T5" s="71">
        <f t="shared" si="11"/>
        <v>79.393867236958741</v>
      </c>
      <c r="W5" s="66">
        <f t="shared" si="0"/>
        <v>107.88739384140331</v>
      </c>
      <c r="X5" s="66">
        <f t="shared" si="1"/>
        <v>107.08104241744908</v>
      </c>
      <c r="Z5" s="66">
        <f t="shared" si="2"/>
        <v>110.88739384140331</v>
      </c>
      <c r="AA5" s="66">
        <f t="shared" si="3"/>
        <v>110.08104241744908</v>
      </c>
      <c r="AD5" s="73">
        <f t="shared" si="4"/>
        <v>107.11260933176948</v>
      </c>
      <c r="AE5" s="73">
        <f t="shared" si="5"/>
        <v>106.64325460304174</v>
      </c>
      <c r="AF5" s="73">
        <f t="shared" si="6"/>
        <v>89.112609331769477</v>
      </c>
      <c r="AG5" s="73">
        <f t="shared" si="7"/>
        <v>88.64325460304174</v>
      </c>
      <c r="AH5" s="73">
        <f t="shared" si="8"/>
        <v>95.112609331769477</v>
      </c>
      <c r="AI5" s="73">
        <f t="shared" si="9"/>
        <v>94.64325460304174</v>
      </c>
    </row>
    <row r="6" spans="1:35" ht="18.75" customHeight="1" x14ac:dyDescent="0.2">
      <c r="A6" s="26" t="s">
        <v>98</v>
      </c>
      <c r="B6" s="27" t="s">
        <v>51</v>
      </c>
      <c r="C6" s="22">
        <v>12</v>
      </c>
      <c r="D6" s="28">
        <v>12</v>
      </c>
      <c r="E6" s="29">
        <v>12</v>
      </c>
      <c r="F6" s="22">
        <v>8</v>
      </c>
      <c r="G6" s="28">
        <v>8</v>
      </c>
      <c r="H6" s="30">
        <v>8</v>
      </c>
      <c r="I6" s="75" t="s">
        <v>56</v>
      </c>
      <c r="P6" s="68">
        <v>0.14000000000000001</v>
      </c>
      <c r="Q6" s="70">
        <f t="shared" si="12"/>
        <v>3.2535469856654067</v>
      </c>
      <c r="R6" s="70">
        <f t="shared" si="13"/>
        <v>3.1668188014048302</v>
      </c>
      <c r="S6" s="71">
        <f t="shared" si="10"/>
        <v>80.506915633114502</v>
      </c>
      <c r="T6" s="71">
        <f t="shared" si="11"/>
        <v>80.037560904386766</v>
      </c>
      <c r="W6" s="66">
        <f t="shared" si="0"/>
        <v>109.05821641281946</v>
      </c>
      <c r="X6" s="66">
        <f t="shared" si="1"/>
        <v>108.25186498886524</v>
      </c>
      <c r="Z6" s="66">
        <f t="shared" si="2"/>
        <v>112.05821641281946</v>
      </c>
      <c r="AA6" s="66">
        <f t="shared" si="3"/>
        <v>111.25186498886524</v>
      </c>
      <c r="AD6" s="73">
        <f t="shared" si="4"/>
        <v>107.7563029991975</v>
      </c>
      <c r="AE6" s="73">
        <f t="shared" si="5"/>
        <v>107.28694827046976</v>
      </c>
      <c r="AF6" s="73">
        <f t="shared" si="6"/>
        <v>89.756302999197501</v>
      </c>
      <c r="AG6" s="73">
        <f t="shared" si="7"/>
        <v>89.286948270469765</v>
      </c>
      <c r="AH6" s="73">
        <f t="shared" si="8"/>
        <v>95.756302999197501</v>
      </c>
      <c r="AI6" s="73">
        <f t="shared" si="9"/>
        <v>95.286948270469765</v>
      </c>
    </row>
    <row r="7" spans="1:35" ht="18.75" customHeight="1" x14ac:dyDescent="0.2">
      <c r="A7" s="26" t="s">
        <v>99</v>
      </c>
      <c r="B7" s="27" t="s">
        <v>100</v>
      </c>
      <c r="C7" s="22">
        <v>54</v>
      </c>
      <c r="D7" s="28">
        <v>54</v>
      </c>
      <c r="E7" s="29">
        <v>54</v>
      </c>
      <c r="F7" s="22">
        <v>54</v>
      </c>
      <c r="G7" s="28">
        <v>54</v>
      </c>
      <c r="H7" s="30">
        <v>54</v>
      </c>
      <c r="I7" s="75" t="s">
        <v>48</v>
      </c>
      <c r="P7" s="68">
        <v>0.15</v>
      </c>
      <c r="Q7" s="70">
        <f t="shared" si="12"/>
        <v>3.3677410807647434</v>
      </c>
      <c r="R7" s="70">
        <f t="shared" si="13"/>
        <v>3.2779688812909615</v>
      </c>
      <c r="S7" s="71">
        <f t="shared" si="10"/>
        <v>81.106180100663366</v>
      </c>
      <c r="T7" s="71">
        <f t="shared" si="11"/>
        <v>80.636825371935629</v>
      </c>
      <c r="W7" s="66">
        <f t="shared" si="0"/>
        <v>110.14822614937219</v>
      </c>
      <c r="X7" s="66">
        <f t="shared" si="1"/>
        <v>109.34187472541797</v>
      </c>
      <c r="Z7" s="66">
        <f t="shared" si="2"/>
        <v>113.14822614937219</v>
      </c>
      <c r="AA7" s="66">
        <f t="shared" si="3"/>
        <v>112.34187472541797</v>
      </c>
      <c r="AD7" s="73">
        <f t="shared" si="4"/>
        <v>108.35556746674636</v>
      </c>
      <c r="AE7" s="73">
        <f t="shared" si="5"/>
        <v>107.88621273801863</v>
      </c>
      <c r="AF7" s="73">
        <f t="shared" si="6"/>
        <v>90.355567466746365</v>
      </c>
      <c r="AG7" s="73">
        <f t="shared" si="7"/>
        <v>89.886212738018628</v>
      </c>
      <c r="AH7" s="73">
        <f t="shared" si="8"/>
        <v>96.355567466746365</v>
      </c>
      <c r="AI7" s="73">
        <f t="shared" si="9"/>
        <v>95.886212738018628</v>
      </c>
    </row>
    <row r="8" spans="1:35" x14ac:dyDescent="0.2">
      <c r="A8" s="26" t="s">
        <v>101</v>
      </c>
      <c r="B8" s="27" t="s">
        <v>51</v>
      </c>
      <c r="C8" s="22">
        <v>8</v>
      </c>
      <c r="D8" s="28">
        <v>8</v>
      </c>
      <c r="E8" s="29">
        <v>8</v>
      </c>
      <c r="F8" s="22">
        <v>8</v>
      </c>
      <c r="G8" s="28">
        <v>8</v>
      </c>
      <c r="H8" s="30">
        <v>8</v>
      </c>
      <c r="I8" s="77" t="s">
        <v>102</v>
      </c>
      <c r="P8" s="68">
        <v>0.16</v>
      </c>
      <c r="Q8" s="70">
        <f t="shared" si="12"/>
        <v>3.4781880320374454</v>
      </c>
      <c r="R8" s="70">
        <f t="shared" si="13"/>
        <v>3.3854717031002806</v>
      </c>
      <c r="S8" s="71">
        <f t="shared" si="10"/>
        <v>81.666754572668239</v>
      </c>
      <c r="T8" s="71">
        <f t="shared" si="11"/>
        <v>81.197399843940502</v>
      </c>
      <c r="W8" s="66">
        <f t="shared" si="0"/>
        <v>111.16786216257933</v>
      </c>
      <c r="X8" s="66">
        <f t="shared" si="1"/>
        <v>110.3615107386251</v>
      </c>
      <c r="Z8" s="66">
        <f t="shared" si="2"/>
        <v>114.16786216257933</v>
      </c>
      <c r="AA8" s="66">
        <f t="shared" si="3"/>
        <v>113.3615107386251</v>
      </c>
      <c r="AD8" s="73">
        <f t="shared" si="4"/>
        <v>108.91614193875124</v>
      </c>
      <c r="AE8" s="73">
        <f t="shared" si="5"/>
        <v>108.4467872100235</v>
      </c>
      <c r="AF8" s="73">
        <f t="shared" si="6"/>
        <v>90.916141938751238</v>
      </c>
      <c r="AG8" s="73">
        <f t="shared" si="7"/>
        <v>90.446787210023501</v>
      </c>
      <c r="AH8" s="73">
        <f t="shared" si="8"/>
        <v>96.916141938751238</v>
      </c>
      <c r="AI8" s="73">
        <f t="shared" si="9"/>
        <v>96.446787210023501</v>
      </c>
    </row>
    <row r="9" spans="1:35" ht="17" thickBot="1" x14ac:dyDescent="0.25">
      <c r="A9" s="23" t="s">
        <v>15</v>
      </c>
      <c r="B9" s="31" t="s">
        <v>51</v>
      </c>
      <c r="C9" s="25">
        <v>3</v>
      </c>
      <c r="D9" s="32">
        <v>3</v>
      </c>
      <c r="E9" s="33">
        <v>3</v>
      </c>
      <c r="F9" s="25">
        <v>3</v>
      </c>
      <c r="G9" s="32">
        <v>3</v>
      </c>
      <c r="H9" s="34">
        <v>3</v>
      </c>
      <c r="I9" s="78" t="s">
        <v>68</v>
      </c>
      <c r="P9" s="68">
        <v>0.17</v>
      </c>
      <c r="Q9" s="70">
        <f t="shared" si="12"/>
        <v>3.5852341604624027</v>
      </c>
      <c r="R9" s="70">
        <f t="shared" si="13"/>
        <v>3.4896643561055423</v>
      </c>
      <c r="S9" s="71">
        <f t="shared" si="10"/>
        <v>82.193333347115228</v>
      </c>
      <c r="T9" s="71">
        <f t="shared" si="11"/>
        <v>81.723978618387491</v>
      </c>
      <c r="W9" s="66">
        <f t="shared" si="0"/>
        <v>112.12566297055469</v>
      </c>
      <c r="X9" s="66">
        <f t="shared" si="1"/>
        <v>111.31931154660046</v>
      </c>
      <c r="Z9" s="66">
        <f t="shared" si="2"/>
        <v>115.12566297055469</v>
      </c>
      <c r="AA9" s="66">
        <f t="shared" si="3"/>
        <v>114.31931154660046</v>
      </c>
      <c r="AD9" s="73">
        <f t="shared" si="4"/>
        <v>109.44272071319823</v>
      </c>
      <c r="AE9" s="73">
        <f t="shared" si="5"/>
        <v>108.97336598447049</v>
      </c>
      <c r="AF9" s="73">
        <f t="shared" si="6"/>
        <v>91.442720713198227</v>
      </c>
      <c r="AG9" s="73">
        <f t="shared" si="7"/>
        <v>90.97336598447049</v>
      </c>
      <c r="AH9" s="73">
        <f t="shared" si="8"/>
        <v>97.442720713198227</v>
      </c>
      <c r="AI9" s="73">
        <f t="shared" si="9"/>
        <v>96.97336598447049</v>
      </c>
    </row>
    <row r="10" spans="1:35" ht="17" thickBot="1" x14ac:dyDescent="0.25">
      <c r="A10" s="35" t="s">
        <v>14</v>
      </c>
      <c r="B10" s="36" t="s">
        <v>51</v>
      </c>
      <c r="C10" s="37">
        <v>-100</v>
      </c>
      <c r="D10" s="38">
        <v>-101.4</v>
      </c>
      <c r="E10" s="39">
        <v>-90.4</v>
      </c>
      <c r="F10" s="37">
        <v>-104</v>
      </c>
      <c r="G10" s="87">
        <v>-105.4</v>
      </c>
      <c r="H10" s="88">
        <v>-94.4</v>
      </c>
      <c r="I10" s="79" t="s">
        <v>103</v>
      </c>
      <c r="P10" s="68">
        <v>0.18</v>
      </c>
      <c r="Q10" s="70">
        <f t="shared" si="12"/>
        <v>3.6891755155433552</v>
      </c>
      <c r="R10" s="70">
        <f t="shared" si="13"/>
        <v>3.5908349981660677</v>
      </c>
      <c r="S10" s="71">
        <f t="shared" si="10"/>
        <v>82.689805021615868</v>
      </c>
      <c r="T10" s="71">
        <f t="shared" si="11"/>
        <v>82.220450292888131</v>
      </c>
      <c r="W10" s="66">
        <f t="shared" si="0"/>
        <v>113.02870159278739</v>
      </c>
      <c r="X10" s="66">
        <f t="shared" si="1"/>
        <v>112.22235016883316</v>
      </c>
      <c r="Z10" s="66">
        <f t="shared" si="2"/>
        <v>116.02870159278739</v>
      </c>
      <c r="AA10" s="66">
        <f t="shared" si="3"/>
        <v>115.22235016883316</v>
      </c>
      <c r="AD10" s="73">
        <f t="shared" si="4"/>
        <v>109.93919238769887</v>
      </c>
      <c r="AE10" s="73">
        <f t="shared" si="5"/>
        <v>109.46983765897113</v>
      </c>
      <c r="AF10" s="73">
        <f t="shared" si="6"/>
        <v>91.939192387698867</v>
      </c>
      <c r="AG10" s="73">
        <f t="shared" si="7"/>
        <v>91.46983765897113</v>
      </c>
      <c r="AH10" s="73">
        <f t="shared" si="8"/>
        <v>97.939192387698867</v>
      </c>
      <c r="AI10" s="73">
        <f t="shared" si="9"/>
        <v>97.46983765897113</v>
      </c>
    </row>
    <row r="11" spans="1:35" ht="17" thickBot="1" x14ac:dyDescent="0.25">
      <c r="A11" s="40" t="s">
        <v>31</v>
      </c>
      <c r="B11" s="41"/>
      <c r="C11" s="42" t="s">
        <v>53</v>
      </c>
      <c r="D11" s="89"/>
      <c r="E11" s="90"/>
      <c r="F11" s="42"/>
      <c r="G11" s="89"/>
      <c r="H11" s="91"/>
      <c r="I11" s="80"/>
      <c r="P11" s="68">
        <v>0.19</v>
      </c>
      <c r="Q11" s="70">
        <f t="shared" si="12"/>
        <v>3.7902675345709587</v>
      </c>
      <c r="R11" s="70">
        <f t="shared" si="13"/>
        <v>3.6892322575076641</v>
      </c>
      <c r="S11" s="71">
        <f t="shared" si="10"/>
        <v>83.159426938606316</v>
      </c>
      <c r="T11" s="71">
        <f t="shared" si="11"/>
        <v>82.690072209878593</v>
      </c>
      <c r="W11" s="66">
        <f t="shared" si="0"/>
        <v>113.88290285072601</v>
      </c>
      <c r="X11" s="66">
        <f t="shared" si="1"/>
        <v>113.07655142677179</v>
      </c>
      <c r="Z11" s="66">
        <f t="shared" si="2"/>
        <v>116.88290285072601</v>
      </c>
      <c r="AA11" s="66">
        <f t="shared" si="3"/>
        <v>116.07655142677179</v>
      </c>
      <c r="AD11" s="73">
        <f t="shared" si="4"/>
        <v>110.40881430468932</v>
      </c>
      <c r="AE11" s="73">
        <f t="shared" si="5"/>
        <v>109.93945957596159</v>
      </c>
      <c r="AF11" s="73">
        <f t="shared" si="6"/>
        <v>92.408814304689315</v>
      </c>
      <c r="AG11" s="73">
        <f t="shared" si="7"/>
        <v>91.939459575961592</v>
      </c>
      <c r="AH11" s="73">
        <f t="shared" si="8"/>
        <v>98.408814304689315</v>
      </c>
      <c r="AI11" s="73">
        <f t="shared" si="9"/>
        <v>97.939459575961592</v>
      </c>
    </row>
    <row r="12" spans="1:35" x14ac:dyDescent="0.2">
      <c r="A12" s="13" t="s">
        <v>32</v>
      </c>
      <c r="B12" s="43" t="s">
        <v>22</v>
      </c>
      <c r="C12" s="15">
        <v>30</v>
      </c>
      <c r="D12" s="44">
        <v>30</v>
      </c>
      <c r="E12" s="44">
        <v>30</v>
      </c>
      <c r="F12" s="15">
        <v>0</v>
      </c>
      <c r="G12" s="44">
        <v>0</v>
      </c>
      <c r="H12" s="44">
        <v>0</v>
      </c>
      <c r="I12" s="74" t="s">
        <v>59</v>
      </c>
      <c r="P12" s="68">
        <v>0.2</v>
      </c>
      <c r="Q12" s="70">
        <f t="shared" si="12"/>
        <v>3.8887324390809725</v>
      </c>
      <c r="R12" s="70">
        <f t="shared" si="13"/>
        <v>3.7850724320171065</v>
      </c>
      <c r="S12" s="71">
        <f t="shared" si="10"/>
        <v>83.604954832829364</v>
      </c>
      <c r="T12" s="71">
        <f t="shared" si="11"/>
        <v>83.135600104101627</v>
      </c>
      <c r="W12" s="66">
        <f t="shared" si="0"/>
        <v>114.69327918522704</v>
      </c>
      <c r="X12" s="66">
        <f t="shared" si="1"/>
        <v>113.88692776127282</v>
      </c>
      <c r="Z12" s="66">
        <f t="shared" si="2"/>
        <v>117.69327918522704</v>
      </c>
      <c r="AA12" s="66">
        <f t="shared" si="3"/>
        <v>116.88692776127282</v>
      </c>
      <c r="AD12" s="73">
        <f t="shared" si="4"/>
        <v>110.85434219891236</v>
      </c>
      <c r="AE12" s="73">
        <f t="shared" si="5"/>
        <v>110.38498747018463</v>
      </c>
      <c r="AF12" s="73">
        <f t="shared" si="6"/>
        <v>92.854342198912363</v>
      </c>
      <c r="AG12" s="73">
        <f t="shared" si="7"/>
        <v>92.384987470184626</v>
      </c>
      <c r="AH12" s="73">
        <f t="shared" si="8"/>
        <v>98.854342198912363</v>
      </c>
      <c r="AI12" s="73">
        <f t="shared" si="9"/>
        <v>98.384987470184626</v>
      </c>
    </row>
    <row r="13" spans="1:35" x14ac:dyDescent="0.2">
      <c r="A13" s="20" t="s">
        <v>33</v>
      </c>
      <c r="B13" s="21" t="s">
        <v>50</v>
      </c>
      <c r="C13" s="22">
        <v>5.75</v>
      </c>
      <c r="D13" s="45">
        <v>5.75</v>
      </c>
      <c r="E13" s="45">
        <v>5.75</v>
      </c>
      <c r="F13" s="22">
        <v>0</v>
      </c>
      <c r="G13" s="45">
        <v>0</v>
      </c>
      <c r="H13" s="45">
        <v>0</v>
      </c>
      <c r="I13" s="75" t="s">
        <v>60</v>
      </c>
      <c r="P13" s="68">
        <v>0.21</v>
      </c>
      <c r="Q13" s="70">
        <f t="shared" si="12"/>
        <v>3.9847649845252704</v>
      </c>
      <c r="R13" s="70">
        <f t="shared" si="13"/>
        <v>3.8785450856470245</v>
      </c>
      <c r="S13" s="71">
        <f t="shared" si="10"/>
        <v>84.028740814228129</v>
      </c>
      <c r="T13" s="71">
        <f t="shared" si="11"/>
        <v>83.559386085500392</v>
      </c>
      <c r="W13" s="66">
        <f t="shared" si="0"/>
        <v>115.46410887888236</v>
      </c>
      <c r="X13" s="66">
        <f t="shared" si="1"/>
        <v>114.65775745492813</v>
      </c>
      <c r="Z13" s="66">
        <f t="shared" si="2"/>
        <v>118.46410887888236</v>
      </c>
      <c r="AA13" s="66">
        <f t="shared" si="3"/>
        <v>117.65775745492813</v>
      </c>
      <c r="AD13" s="73">
        <f t="shared" si="4"/>
        <v>111.27812818031113</v>
      </c>
      <c r="AE13" s="73">
        <f t="shared" si="5"/>
        <v>110.80877345158339</v>
      </c>
      <c r="AF13" s="73">
        <f t="shared" si="6"/>
        <v>93.278128180311128</v>
      </c>
      <c r="AG13" s="73">
        <f t="shared" si="7"/>
        <v>92.808773451583392</v>
      </c>
      <c r="AH13" s="73">
        <f t="shared" si="8"/>
        <v>99.278128180311128</v>
      </c>
      <c r="AI13" s="73">
        <f t="shared" si="9"/>
        <v>98.808773451583392</v>
      </c>
    </row>
    <row r="14" spans="1:35" ht="17" thickBot="1" x14ac:dyDescent="0.25">
      <c r="A14" s="23" t="s">
        <v>34</v>
      </c>
      <c r="B14" s="24" t="s">
        <v>51</v>
      </c>
      <c r="C14" s="25">
        <v>1.75</v>
      </c>
      <c r="D14" s="46">
        <v>1.75</v>
      </c>
      <c r="E14" s="46">
        <v>1.75</v>
      </c>
      <c r="F14" s="25">
        <v>0</v>
      </c>
      <c r="G14" s="46">
        <v>0</v>
      </c>
      <c r="H14" s="46">
        <v>0</v>
      </c>
      <c r="I14" s="78" t="s">
        <v>61</v>
      </c>
      <c r="P14" s="68">
        <v>0.22</v>
      </c>
      <c r="Q14" s="70">
        <f t="shared" si="12"/>
        <v>4.0785369902744186</v>
      </c>
      <c r="R14" s="70">
        <f t="shared" si="13"/>
        <v>3.9698174576644556</v>
      </c>
      <c r="S14" s="71">
        <f t="shared" si="10"/>
        <v>84.432808535993871</v>
      </c>
      <c r="T14" s="71">
        <f t="shared" si="11"/>
        <v>83.963453807266134</v>
      </c>
      <c r="W14" s="66">
        <f t="shared" si="0"/>
        <v>116.19907278013423</v>
      </c>
      <c r="X14" s="66">
        <f t="shared" si="1"/>
        <v>115.39272135618</v>
      </c>
      <c r="Z14" s="66">
        <f t="shared" si="2"/>
        <v>119.19907278013423</v>
      </c>
      <c r="AA14" s="66">
        <f t="shared" si="3"/>
        <v>118.39272135618</v>
      </c>
      <c r="AD14" s="73">
        <f t="shared" si="4"/>
        <v>111.68219590207687</v>
      </c>
      <c r="AE14" s="73">
        <f t="shared" si="5"/>
        <v>111.21284117334913</v>
      </c>
      <c r="AF14" s="73">
        <f t="shared" si="6"/>
        <v>93.68219590207687</v>
      </c>
      <c r="AG14" s="73">
        <f t="shared" si="7"/>
        <v>93.212841173349133</v>
      </c>
      <c r="AH14" s="73">
        <f t="shared" si="8"/>
        <v>99.68219590207687</v>
      </c>
      <c r="AI14" s="73">
        <f t="shared" si="9"/>
        <v>99.212841173349133</v>
      </c>
    </row>
    <row r="15" spans="1:35" ht="19" customHeight="1" thickBot="1" x14ac:dyDescent="0.25">
      <c r="A15" s="40" t="s">
        <v>35</v>
      </c>
      <c r="B15" s="41"/>
      <c r="C15" s="42" t="s">
        <v>54</v>
      </c>
      <c r="D15" s="89"/>
      <c r="E15" s="90"/>
      <c r="F15" s="42"/>
      <c r="G15" s="89"/>
      <c r="H15" s="91"/>
      <c r="I15" s="80"/>
      <c r="P15" s="68">
        <v>0.23</v>
      </c>
      <c r="Q15" s="70">
        <f t="shared" si="12"/>
        <v>4.1702009520135528</v>
      </c>
      <c r="R15" s="70">
        <f t="shared" si="13"/>
        <v>4.0590379787528814</v>
      </c>
      <c r="S15" s="71">
        <f t="shared" si="10"/>
        <v>84.8189116399016</v>
      </c>
      <c r="T15" s="71">
        <f t="shared" si="11"/>
        <v>84.349556911173863</v>
      </c>
      <c r="W15" s="66">
        <f t="shared" si="0"/>
        <v>116.90136061023713</v>
      </c>
      <c r="X15" s="66">
        <f t="shared" si="1"/>
        <v>116.09500918628291</v>
      </c>
      <c r="Z15" s="66">
        <f t="shared" si="2"/>
        <v>119.90136061023713</v>
      </c>
      <c r="AA15" s="66">
        <f t="shared" si="3"/>
        <v>119.09500918628291</v>
      </c>
      <c r="AD15" s="73">
        <f t="shared" si="4"/>
        <v>112.0682990059846</v>
      </c>
      <c r="AE15" s="73">
        <f t="shared" si="5"/>
        <v>111.59894427725686</v>
      </c>
      <c r="AF15" s="73">
        <f t="shared" si="6"/>
        <v>94.068299005984599</v>
      </c>
      <c r="AG15" s="73">
        <f t="shared" si="7"/>
        <v>93.598944277256862</v>
      </c>
      <c r="AH15" s="73">
        <f t="shared" si="8"/>
        <v>100.0682990059846</v>
      </c>
      <c r="AI15" s="73">
        <f t="shared" si="9"/>
        <v>99.598944277256862</v>
      </c>
    </row>
    <row r="16" spans="1:35" ht="19" customHeight="1" x14ac:dyDescent="0.2">
      <c r="A16" s="13" t="s">
        <v>36</v>
      </c>
      <c r="B16" s="43" t="s">
        <v>22</v>
      </c>
      <c r="C16" s="15" t="s">
        <v>55</v>
      </c>
      <c r="D16" s="44" t="s">
        <v>55</v>
      </c>
      <c r="E16" s="44" t="s">
        <v>55</v>
      </c>
      <c r="F16" s="15">
        <v>0</v>
      </c>
      <c r="G16" s="44">
        <v>0</v>
      </c>
      <c r="H16" s="44">
        <v>0</v>
      </c>
      <c r="I16" s="81" t="s">
        <v>62</v>
      </c>
      <c r="P16" s="68">
        <v>0.24</v>
      </c>
      <c r="Q16" s="70">
        <f t="shared" si="12"/>
        <v>4.2598929539734653</v>
      </c>
      <c r="R16" s="70">
        <f t="shared" si="13"/>
        <v>4.1463391056134169</v>
      </c>
      <c r="S16" s="71">
        <f t="shared" si="10"/>
        <v>85.188579753781866</v>
      </c>
      <c r="T16" s="71">
        <f t="shared" si="11"/>
        <v>84.719225025054129</v>
      </c>
      <c r="W16" s="66">
        <f t="shared" si="0"/>
        <v>117.57375462864222</v>
      </c>
      <c r="X16" s="66">
        <f t="shared" si="1"/>
        <v>116.76740320468799</v>
      </c>
      <c r="Z16" s="66">
        <f t="shared" si="2"/>
        <v>120.57375462864222</v>
      </c>
      <c r="AA16" s="66">
        <f t="shared" si="3"/>
        <v>119.76740320468799</v>
      </c>
      <c r="AD16" s="73">
        <f t="shared" si="4"/>
        <v>112.43796711986487</v>
      </c>
      <c r="AE16" s="73">
        <f t="shared" si="5"/>
        <v>111.96861239113713</v>
      </c>
      <c r="AF16" s="73">
        <f t="shared" si="6"/>
        <v>94.437967119864865</v>
      </c>
      <c r="AG16" s="73">
        <f t="shared" si="7"/>
        <v>93.968612391137128</v>
      </c>
      <c r="AH16" s="73">
        <f t="shared" si="8"/>
        <v>100.43796711986487</v>
      </c>
      <c r="AI16" s="73">
        <f t="shared" si="9"/>
        <v>99.968612391137128</v>
      </c>
    </row>
    <row r="17" spans="1:35" x14ac:dyDescent="0.2">
      <c r="A17" s="20" t="s">
        <v>37</v>
      </c>
      <c r="B17" s="21" t="s">
        <v>50</v>
      </c>
      <c r="C17" s="22">
        <v>14.7</v>
      </c>
      <c r="D17" s="45">
        <v>14.7</v>
      </c>
      <c r="E17" s="45">
        <v>14.7</v>
      </c>
      <c r="F17" s="22">
        <v>0</v>
      </c>
      <c r="G17" s="45">
        <v>0</v>
      </c>
      <c r="H17" s="45">
        <v>0</v>
      </c>
      <c r="I17" s="77" t="s">
        <v>63</v>
      </c>
      <c r="P17" s="68">
        <v>0.25</v>
      </c>
      <c r="Q17" s="70">
        <f t="shared" si="12"/>
        <v>4.3477350400468069</v>
      </c>
      <c r="R17" s="70">
        <f t="shared" si="13"/>
        <v>4.2318396288753508</v>
      </c>
      <c r="S17" s="71">
        <f t="shared" si="10"/>
        <v>85.543155092990489</v>
      </c>
      <c r="T17" s="71">
        <f t="shared" si="11"/>
        <v>85.073800364262766</v>
      </c>
      <c r="W17" s="66">
        <f t="shared" si="0"/>
        <v>118.21869620787474</v>
      </c>
      <c r="X17" s="66">
        <f t="shared" si="1"/>
        <v>117.41234478392052</v>
      </c>
      <c r="Z17" s="66">
        <f t="shared" si="2"/>
        <v>121.21869620787474</v>
      </c>
      <c r="AA17" s="66">
        <f t="shared" si="3"/>
        <v>120.41234478392052</v>
      </c>
      <c r="AD17" s="73">
        <f t="shared" si="4"/>
        <v>112.79254245907349</v>
      </c>
      <c r="AE17" s="73">
        <f t="shared" si="5"/>
        <v>112.32318773034577</v>
      </c>
      <c r="AF17" s="73">
        <f t="shared" si="6"/>
        <v>94.792542459073488</v>
      </c>
      <c r="AG17" s="73">
        <f t="shared" si="7"/>
        <v>94.323187730345765</v>
      </c>
      <c r="AH17" s="73">
        <f t="shared" si="8"/>
        <v>100.79254245907349</v>
      </c>
      <c r="AI17" s="73">
        <f t="shared" si="9"/>
        <v>100.32318773034577</v>
      </c>
    </row>
    <row r="18" spans="1:35" x14ac:dyDescent="0.2">
      <c r="A18" s="20" t="s">
        <v>38</v>
      </c>
      <c r="B18" s="21" t="s">
        <v>51</v>
      </c>
      <c r="C18" s="22">
        <v>0.441</v>
      </c>
      <c r="D18" s="45">
        <v>0.441</v>
      </c>
      <c r="E18" s="45">
        <v>0.441</v>
      </c>
      <c r="F18" s="22">
        <v>0</v>
      </c>
      <c r="G18" s="45">
        <v>0</v>
      </c>
      <c r="H18" s="45">
        <v>0</v>
      </c>
      <c r="I18" s="77" t="s">
        <v>64</v>
      </c>
      <c r="P18" s="68">
        <v>0.26</v>
      </c>
      <c r="Q18" s="70">
        <f t="shared" si="12"/>
        <v>4.4338371618259549</v>
      </c>
      <c r="R18" s="70">
        <f t="shared" si="13"/>
        <v>4.3156465692061321</v>
      </c>
      <c r="S18" s="71">
        <f t="shared" si="10"/>
        <v>85.883821878966103</v>
      </c>
      <c r="T18" s="71">
        <f t="shared" si="11"/>
        <v>85.414467150238366</v>
      </c>
      <c r="W18" s="66">
        <f t="shared" si="0"/>
        <v>118.83833934332105</v>
      </c>
      <c r="X18" s="66">
        <f t="shared" si="1"/>
        <v>118.03198791936683</v>
      </c>
      <c r="Z18" s="66">
        <f t="shared" si="2"/>
        <v>121.83833934332105</v>
      </c>
      <c r="AA18" s="66">
        <f t="shared" si="3"/>
        <v>121.03198791936683</v>
      </c>
      <c r="AD18" s="73">
        <f t="shared" si="4"/>
        <v>113.1332092450491</v>
      </c>
      <c r="AE18" s="73">
        <f t="shared" si="5"/>
        <v>112.66385451632136</v>
      </c>
      <c r="AF18" s="73">
        <f t="shared" si="6"/>
        <v>95.133209245049102</v>
      </c>
      <c r="AG18" s="73">
        <f t="shared" si="7"/>
        <v>94.663854516321365</v>
      </c>
      <c r="AH18" s="73">
        <f t="shared" si="8"/>
        <v>101.1332092450491</v>
      </c>
      <c r="AI18" s="73">
        <f t="shared" si="9"/>
        <v>100.66385451632136</v>
      </c>
    </row>
    <row r="19" spans="1:35" x14ac:dyDescent="0.2">
      <c r="A19" s="20" t="s">
        <v>39</v>
      </c>
      <c r="B19" s="21" t="s">
        <v>51</v>
      </c>
      <c r="C19" s="22">
        <v>0.2</v>
      </c>
      <c r="D19" s="45">
        <v>0.2</v>
      </c>
      <c r="E19" s="45">
        <v>0.2</v>
      </c>
      <c r="F19" s="22">
        <v>0</v>
      </c>
      <c r="G19" s="45">
        <v>0</v>
      </c>
      <c r="H19" s="45">
        <v>0</v>
      </c>
      <c r="I19" s="77" t="s">
        <v>65</v>
      </c>
      <c r="P19" s="68">
        <v>0.27</v>
      </c>
      <c r="Q19" s="70">
        <f t="shared" si="12"/>
        <v>4.5182987923251465</v>
      </c>
      <c r="R19" s="70">
        <f t="shared" si="13"/>
        <v>4.3978567480173174</v>
      </c>
      <c r="S19" s="71">
        <f t="shared" si="10"/>
        <v>86.211630202729495</v>
      </c>
      <c r="T19" s="71">
        <f t="shared" si="11"/>
        <v>85.742275474001758</v>
      </c>
      <c r="W19" s="66">
        <f t="shared" si="0"/>
        <v>119.43459405885028</v>
      </c>
      <c r="X19" s="66">
        <f t="shared" si="1"/>
        <v>118.62824263489605</v>
      </c>
      <c r="Z19" s="66">
        <f t="shared" si="2"/>
        <v>122.43459405885028</v>
      </c>
      <c r="AA19" s="66">
        <f t="shared" si="3"/>
        <v>121.62824263489605</v>
      </c>
      <c r="AD19" s="73">
        <f t="shared" si="4"/>
        <v>113.46101756881249</v>
      </c>
      <c r="AE19" s="73">
        <f t="shared" si="5"/>
        <v>112.99166284008476</v>
      </c>
      <c r="AF19" s="73">
        <f t="shared" si="6"/>
        <v>95.461017568812494</v>
      </c>
      <c r="AG19" s="73">
        <f t="shared" si="7"/>
        <v>94.991662840084757</v>
      </c>
      <c r="AH19" s="73">
        <f t="shared" si="8"/>
        <v>101.46101756881249</v>
      </c>
      <c r="AI19" s="73">
        <f t="shared" si="9"/>
        <v>100.99166284008476</v>
      </c>
    </row>
    <row r="20" spans="1:35" x14ac:dyDescent="0.2">
      <c r="A20" s="20" t="s">
        <v>41</v>
      </c>
      <c r="B20" s="21" t="s">
        <v>51</v>
      </c>
      <c r="C20" s="22">
        <v>2.39</v>
      </c>
      <c r="D20" s="45">
        <v>2.39</v>
      </c>
      <c r="E20" s="45">
        <v>2.39</v>
      </c>
      <c r="F20" s="22">
        <v>0</v>
      </c>
      <c r="G20" s="45">
        <v>0</v>
      </c>
      <c r="H20" s="45">
        <v>0</v>
      </c>
      <c r="I20" s="77" t="s">
        <v>69</v>
      </c>
      <c r="P20" s="68">
        <v>0.28000000000000003</v>
      </c>
      <c r="Q20" s="70">
        <f t="shared" si="12"/>
        <v>4.60121027294612</v>
      </c>
      <c r="R20" s="70">
        <f t="shared" si="13"/>
        <v>4.4785580985248199</v>
      </c>
      <c r="S20" s="71">
        <f t="shared" si="10"/>
        <v>86.527515546394127</v>
      </c>
      <c r="T20" s="71">
        <f t="shared" si="11"/>
        <v>86.058160817666391</v>
      </c>
      <c r="W20" s="66">
        <f t="shared" si="0"/>
        <v>120.00916191473719</v>
      </c>
      <c r="X20" s="66">
        <f t="shared" si="1"/>
        <v>119.20281049078297</v>
      </c>
      <c r="Z20" s="66">
        <f t="shared" si="2"/>
        <v>123.00916191473719</v>
      </c>
      <c r="AA20" s="66">
        <f t="shared" si="3"/>
        <v>122.20281049078297</v>
      </c>
      <c r="AD20" s="73">
        <f t="shared" si="4"/>
        <v>113.77690291247713</v>
      </c>
      <c r="AE20" s="73">
        <f t="shared" si="5"/>
        <v>113.30754818374939</v>
      </c>
      <c r="AF20" s="73">
        <f t="shared" si="6"/>
        <v>95.776902912477127</v>
      </c>
      <c r="AG20" s="73">
        <f t="shared" si="7"/>
        <v>95.30754818374939</v>
      </c>
      <c r="AH20" s="73">
        <f t="shared" si="8"/>
        <v>101.77690291247713</v>
      </c>
      <c r="AI20" s="73">
        <f t="shared" si="9"/>
        <v>101.30754818374939</v>
      </c>
    </row>
    <row r="21" spans="1:35" x14ac:dyDescent="0.2">
      <c r="A21" s="20" t="s">
        <v>42</v>
      </c>
      <c r="B21" s="21" t="s">
        <v>52</v>
      </c>
      <c r="C21" s="22">
        <v>10</v>
      </c>
      <c r="D21" s="45">
        <v>10</v>
      </c>
      <c r="E21" s="45">
        <v>10</v>
      </c>
      <c r="F21" s="22">
        <v>2</v>
      </c>
      <c r="G21" s="45">
        <v>2</v>
      </c>
      <c r="H21" s="45">
        <v>2</v>
      </c>
      <c r="I21" s="77" t="s">
        <v>66</v>
      </c>
      <c r="P21" s="68">
        <v>0.28999999999999998</v>
      </c>
      <c r="Q21" s="70">
        <f t="shared" si="12"/>
        <v>4.6826539456811167</v>
      </c>
      <c r="R21" s="70">
        <f t="shared" si="13"/>
        <v>4.5578307677713354</v>
      </c>
      <c r="S21" s="71">
        <f t="shared" si="10"/>
        <v>86.832314877528859</v>
      </c>
      <c r="T21" s="71">
        <f t="shared" si="11"/>
        <v>86.362960148801136</v>
      </c>
      <c r="W21" s="66">
        <f t="shared" si="0"/>
        <v>120.56356528190251</v>
      </c>
      <c r="X21" s="66">
        <f t="shared" si="1"/>
        <v>119.75721385794829</v>
      </c>
      <c r="Z21" s="66">
        <f t="shared" si="2"/>
        <v>123.56356528190251</v>
      </c>
      <c r="AA21" s="66">
        <f t="shared" si="3"/>
        <v>122.75721385794829</v>
      </c>
      <c r="AD21" s="73">
        <f t="shared" si="4"/>
        <v>114.08170224361186</v>
      </c>
      <c r="AE21" s="73">
        <f t="shared" si="5"/>
        <v>113.61234751488414</v>
      </c>
      <c r="AF21" s="73">
        <f t="shared" si="6"/>
        <v>96.081702243611858</v>
      </c>
      <c r="AG21" s="73">
        <f t="shared" si="7"/>
        <v>95.612347514884135</v>
      </c>
      <c r="AH21" s="73">
        <f t="shared" si="8"/>
        <v>102.08170224361186</v>
      </c>
      <c r="AI21" s="73">
        <f t="shared" si="9"/>
        <v>101.61234751488414</v>
      </c>
    </row>
    <row r="22" spans="1:35" x14ac:dyDescent="0.2">
      <c r="A22" s="20" t="s">
        <v>43</v>
      </c>
      <c r="B22" s="21" t="s">
        <v>52</v>
      </c>
      <c r="C22" s="22">
        <v>2</v>
      </c>
      <c r="D22" s="45">
        <v>2</v>
      </c>
      <c r="E22" s="45">
        <v>2</v>
      </c>
      <c r="F22" s="22">
        <v>10</v>
      </c>
      <c r="G22" s="45">
        <v>10</v>
      </c>
      <c r="H22" s="45">
        <v>10</v>
      </c>
      <c r="I22" s="77" t="s">
        <v>67</v>
      </c>
      <c r="P22" s="68">
        <v>0.3</v>
      </c>
      <c r="Q22" s="70">
        <f t="shared" si="12"/>
        <v>4.7627051109785254</v>
      </c>
      <c r="R22" s="70">
        <f t="shared" si="13"/>
        <v>4.6357480489586402</v>
      </c>
      <c r="S22" s="71">
        <f t="shared" si="10"/>
        <v>87.126780013942991</v>
      </c>
      <c r="T22" s="71">
        <f t="shared" si="11"/>
        <v>86.657425285215254</v>
      </c>
      <c r="W22" s="66">
        <f t="shared" si="0"/>
        <v>121.09917165128994</v>
      </c>
      <c r="X22" s="66">
        <f t="shared" si="1"/>
        <v>120.29282022733571</v>
      </c>
      <c r="Z22" s="66">
        <f t="shared" si="2"/>
        <v>124.09917165128994</v>
      </c>
      <c r="AA22" s="66">
        <f t="shared" si="3"/>
        <v>123.29282022733571</v>
      </c>
      <c r="AD22" s="73">
        <f t="shared" si="4"/>
        <v>114.37616738002599</v>
      </c>
      <c r="AE22" s="73">
        <f t="shared" si="5"/>
        <v>113.90681265129825</v>
      </c>
      <c r="AF22" s="73">
        <f t="shared" si="6"/>
        <v>96.37616738002599</v>
      </c>
      <c r="AG22" s="73">
        <f t="shared" si="7"/>
        <v>95.906812651298253</v>
      </c>
      <c r="AH22" s="73">
        <f t="shared" si="8"/>
        <v>102.37616738002599</v>
      </c>
      <c r="AI22" s="73">
        <f t="shared" si="9"/>
        <v>101.90681265129825</v>
      </c>
    </row>
    <row r="23" spans="1:35" ht="17" thickBot="1" x14ac:dyDescent="0.25">
      <c r="A23" s="47" t="s">
        <v>86</v>
      </c>
      <c r="B23" s="24" t="s">
        <v>51</v>
      </c>
      <c r="C23" s="25">
        <v>5</v>
      </c>
      <c r="D23" s="46">
        <v>5</v>
      </c>
      <c r="E23" s="46">
        <v>5</v>
      </c>
      <c r="F23" s="25">
        <v>5</v>
      </c>
      <c r="G23" s="46">
        <v>5</v>
      </c>
      <c r="H23" s="46">
        <v>5</v>
      </c>
      <c r="I23" s="78" t="s">
        <v>23</v>
      </c>
      <c r="P23" s="68">
        <v>0.31</v>
      </c>
      <c r="Q23" s="70">
        <f t="shared" si="12"/>
        <v>4.8414328429999935</v>
      </c>
      <c r="R23" s="70">
        <f t="shared" si="13"/>
        <v>4.7123771749728007</v>
      </c>
      <c r="S23" s="71">
        <f t="shared" si="10"/>
        <v>87.411588796235193</v>
      </c>
      <c r="T23" s="71">
        <f t="shared" si="11"/>
        <v>86.942234067507457</v>
      </c>
      <c r="W23" s="66">
        <f t="shared" si="0"/>
        <v>121.61721395575698</v>
      </c>
      <c r="X23" s="66">
        <f t="shared" si="1"/>
        <v>120.81086253180275</v>
      </c>
      <c r="Z23" s="66">
        <f t="shared" si="2"/>
        <v>124.61721395575698</v>
      </c>
      <c r="AA23" s="66">
        <f t="shared" si="3"/>
        <v>123.81086253180275</v>
      </c>
      <c r="AD23" s="73">
        <f t="shared" si="4"/>
        <v>114.66097616231819</v>
      </c>
      <c r="AE23" s="73">
        <f t="shared" si="5"/>
        <v>114.19162143359046</v>
      </c>
      <c r="AF23" s="73">
        <f t="shared" si="6"/>
        <v>96.660976162318192</v>
      </c>
      <c r="AG23" s="73">
        <f t="shared" si="7"/>
        <v>96.191621433590456</v>
      </c>
      <c r="AH23" s="73">
        <f t="shared" si="8"/>
        <v>102.66097616231819</v>
      </c>
      <c r="AI23" s="73">
        <f t="shared" si="9"/>
        <v>102.19162143359046</v>
      </c>
    </row>
    <row r="24" spans="1:35" ht="17" thickBot="1" x14ac:dyDescent="0.25">
      <c r="A24" s="40" t="s">
        <v>44</v>
      </c>
      <c r="B24" s="41" t="s">
        <v>51</v>
      </c>
      <c r="C24" s="42">
        <f>C5-C20+C21</f>
        <v>50.61</v>
      </c>
      <c r="D24" s="42">
        <f t="shared" ref="D24:E24" si="14">D5-D20+D21</f>
        <v>50.61</v>
      </c>
      <c r="E24" s="42">
        <f t="shared" si="14"/>
        <v>50.61</v>
      </c>
      <c r="F24" s="42">
        <v>32</v>
      </c>
      <c r="G24" s="42">
        <v>32</v>
      </c>
      <c r="H24" s="42">
        <v>32</v>
      </c>
      <c r="I24" s="80" t="s">
        <v>70</v>
      </c>
      <c r="P24" s="68">
        <v>0.32</v>
      </c>
      <c r="Q24" s="70">
        <f t="shared" si="12"/>
        <v>4.9189006873911412</v>
      </c>
      <c r="R24" s="70">
        <f t="shared" si="13"/>
        <v>4.7877799975547566</v>
      </c>
      <c r="S24" s="71">
        <f t="shared" si="10"/>
        <v>87.687354485947864</v>
      </c>
      <c r="T24" s="71">
        <f t="shared" si="11"/>
        <v>87.217999757220127</v>
      </c>
      <c r="W24" s="66">
        <f t="shared" si="0"/>
        <v>122.11880766449707</v>
      </c>
      <c r="X24" s="66">
        <f t="shared" si="1"/>
        <v>121.31245624054284</v>
      </c>
      <c r="Z24" s="66">
        <f t="shared" si="2"/>
        <v>125.11880766449707</v>
      </c>
      <c r="AA24" s="66">
        <f t="shared" si="3"/>
        <v>124.31245624054284</v>
      </c>
      <c r="AD24" s="73">
        <f t="shared" si="4"/>
        <v>114.93674185203086</v>
      </c>
      <c r="AE24" s="73">
        <f t="shared" si="5"/>
        <v>114.46738712330313</v>
      </c>
      <c r="AF24" s="73">
        <f t="shared" si="6"/>
        <v>96.936741852030863</v>
      </c>
      <c r="AG24" s="73">
        <f t="shared" si="7"/>
        <v>96.467387123303126</v>
      </c>
      <c r="AH24" s="73">
        <f t="shared" si="8"/>
        <v>102.93674185203086</v>
      </c>
      <c r="AI24" s="73">
        <f t="shared" si="9"/>
        <v>102.46738712330313</v>
      </c>
    </row>
    <row r="25" spans="1:35" x14ac:dyDescent="0.2">
      <c r="A25" s="13" t="s">
        <v>45</v>
      </c>
      <c r="B25" s="43" t="s">
        <v>51</v>
      </c>
      <c r="C25" s="15">
        <f>C10+C23</f>
        <v>-95</v>
      </c>
      <c r="D25" s="44">
        <f>D10+D23</f>
        <v>-96.4</v>
      </c>
      <c r="E25" s="44">
        <f t="shared" ref="E25:H25" si="15">E10+E23</f>
        <v>-85.4</v>
      </c>
      <c r="F25" s="15">
        <f t="shared" si="15"/>
        <v>-99</v>
      </c>
      <c r="G25" s="44">
        <f t="shared" si="15"/>
        <v>-100.4</v>
      </c>
      <c r="H25" s="44">
        <f t="shared" si="15"/>
        <v>-89.4</v>
      </c>
      <c r="I25" s="81" t="s">
        <v>71</v>
      </c>
      <c r="P25" s="68">
        <v>0.33</v>
      </c>
      <c r="Q25" s="70">
        <f t="shared" si="12"/>
        <v>4.9951672616194811</v>
      </c>
      <c r="R25" s="70">
        <f t="shared" si="13"/>
        <v>4.8620135716353383</v>
      </c>
      <c r="S25" s="71">
        <f t="shared" si="10"/>
        <v>87.954633717107498</v>
      </c>
      <c r="T25" s="71">
        <f t="shared" si="11"/>
        <v>87.485278988379761</v>
      </c>
      <c r="W25" s="66">
        <f t="shared" si="0"/>
        <v>122.60496524619712</v>
      </c>
      <c r="X25" s="66">
        <f t="shared" si="1"/>
        <v>121.7986138222429</v>
      </c>
      <c r="Z25" s="66">
        <f t="shared" si="2"/>
        <v>125.60496524619712</v>
      </c>
      <c r="AA25" s="66">
        <f t="shared" si="3"/>
        <v>124.7986138222429</v>
      </c>
      <c r="AD25" s="73">
        <f t="shared" si="4"/>
        <v>115.2040210831905</v>
      </c>
      <c r="AE25" s="73">
        <f t="shared" si="5"/>
        <v>114.73466635446276</v>
      </c>
      <c r="AF25" s="73">
        <f t="shared" si="6"/>
        <v>97.204021083190497</v>
      </c>
      <c r="AG25" s="73">
        <f t="shared" si="7"/>
        <v>96.73466635446276</v>
      </c>
      <c r="AH25" s="73">
        <f t="shared" si="8"/>
        <v>103.2040210831905</v>
      </c>
      <c r="AI25" s="73">
        <f t="shared" si="9"/>
        <v>102.73466635446276</v>
      </c>
    </row>
    <row r="26" spans="1:35" x14ac:dyDescent="0.2">
      <c r="A26" s="23" t="s">
        <v>46</v>
      </c>
      <c r="B26" s="24" t="s">
        <v>51</v>
      </c>
      <c r="C26" s="25">
        <f>C24-C25+C22</f>
        <v>147.61000000000001</v>
      </c>
      <c r="D26" s="46">
        <f t="shared" ref="D26:H26" si="16">D24-D25+D22</f>
        <v>149.01</v>
      </c>
      <c r="E26" s="46">
        <f t="shared" si="16"/>
        <v>138.01</v>
      </c>
      <c r="F26" s="25">
        <f t="shared" si="16"/>
        <v>141</v>
      </c>
      <c r="G26" s="46">
        <f t="shared" si="16"/>
        <v>142.4</v>
      </c>
      <c r="H26" s="46">
        <f t="shared" si="16"/>
        <v>131.4</v>
      </c>
      <c r="I26" s="78" t="s">
        <v>72</v>
      </c>
      <c r="P26" s="68">
        <v>0.34</v>
      </c>
      <c r="Q26" s="70">
        <f t="shared" si="12"/>
        <v>5.0702867740092472</v>
      </c>
      <c r="R26" s="70">
        <f t="shared" si="13"/>
        <v>4.9351306605344316</v>
      </c>
      <c r="S26" s="71">
        <f t="shared" si="10"/>
        <v>88.213933260394839</v>
      </c>
      <c r="T26" s="71">
        <f t="shared" si="11"/>
        <v>87.744578531667116</v>
      </c>
      <c r="W26" s="66">
        <f t="shared" si="0"/>
        <v>123.07660847247242</v>
      </c>
      <c r="X26" s="66">
        <f t="shared" si="1"/>
        <v>122.27025704851819</v>
      </c>
      <c r="Z26" s="66">
        <f t="shared" si="2"/>
        <v>126.07660847247242</v>
      </c>
      <c r="AA26" s="66">
        <f t="shared" si="3"/>
        <v>125.27025704851819</v>
      </c>
      <c r="AD26" s="73">
        <f t="shared" si="4"/>
        <v>115.46332062647784</v>
      </c>
      <c r="AE26" s="73">
        <f t="shared" si="5"/>
        <v>114.99396589775012</v>
      </c>
      <c r="AF26" s="73">
        <f t="shared" si="6"/>
        <v>97.463320626477838</v>
      </c>
      <c r="AG26" s="73">
        <f t="shared" si="7"/>
        <v>96.993965897750115</v>
      </c>
      <c r="AH26" s="73">
        <f t="shared" si="8"/>
        <v>103.46332062647784</v>
      </c>
      <c r="AI26" s="73">
        <f t="shared" si="9"/>
        <v>102.99396589775012</v>
      </c>
    </row>
    <row r="27" spans="1:35" x14ac:dyDescent="0.2">
      <c r="A27" s="26" t="s">
        <v>16</v>
      </c>
      <c r="B27" s="27" t="s">
        <v>49</v>
      </c>
      <c r="C27" s="22">
        <f>C10+C9+C20-C21</f>
        <v>-104.61</v>
      </c>
      <c r="D27" s="48">
        <f t="shared" ref="D27:H27" si="17">D10+D9+D20-D21</f>
        <v>-106.01</v>
      </c>
      <c r="E27" s="48">
        <f t="shared" si="17"/>
        <v>-95.01</v>
      </c>
      <c r="F27" s="22">
        <f t="shared" si="17"/>
        <v>-103</v>
      </c>
      <c r="G27" s="48">
        <f t="shared" si="17"/>
        <v>-104.4</v>
      </c>
      <c r="H27" s="48">
        <f t="shared" si="17"/>
        <v>-93.4</v>
      </c>
      <c r="I27" s="77" t="s">
        <v>111</v>
      </c>
      <c r="P27" s="68">
        <v>0.35</v>
      </c>
      <c r="Q27" s="70">
        <f t="shared" si="12"/>
        <v>5.1443094745389422</v>
      </c>
      <c r="R27" s="70">
        <f t="shared" si="13"/>
        <v>5.0071801747418485</v>
      </c>
      <c r="S27" s="71">
        <f t="shared" si="10"/>
        <v>88.465715806555252</v>
      </c>
      <c r="T27" s="71">
        <f t="shared" si="11"/>
        <v>87.996361077827515</v>
      </c>
      <c r="W27" s="66">
        <f t="shared" si="0"/>
        <v>123.53457893738491</v>
      </c>
      <c r="X27" s="66">
        <f t="shared" si="1"/>
        <v>122.72822751343068</v>
      </c>
      <c r="Z27" s="66">
        <f t="shared" si="2"/>
        <v>126.53457893738491</v>
      </c>
      <c r="AA27" s="66">
        <f t="shared" si="3"/>
        <v>125.72822751343068</v>
      </c>
      <c r="AD27" s="73">
        <f t="shared" si="4"/>
        <v>115.71510317263825</v>
      </c>
      <c r="AE27" s="73">
        <f t="shared" si="5"/>
        <v>115.24574844391051</v>
      </c>
      <c r="AF27" s="73">
        <f t="shared" si="6"/>
        <v>97.715103172638251</v>
      </c>
      <c r="AG27" s="73">
        <f t="shared" si="7"/>
        <v>97.245748443910514</v>
      </c>
      <c r="AH27" s="73">
        <f t="shared" si="8"/>
        <v>103.71510317263825</v>
      </c>
      <c r="AI27" s="73">
        <f t="shared" si="9"/>
        <v>103.24574844391051</v>
      </c>
    </row>
    <row r="28" spans="1:35" x14ac:dyDescent="0.2">
      <c r="A28" s="26" t="s">
        <v>73</v>
      </c>
      <c r="B28" s="27" t="s">
        <v>74</v>
      </c>
      <c r="C28" s="22">
        <f>C27+137</f>
        <v>32.39</v>
      </c>
      <c r="D28" s="48">
        <f t="shared" ref="D28:H28" si="18">D27+137</f>
        <v>30.989999999999995</v>
      </c>
      <c r="E28" s="48">
        <f t="shared" si="18"/>
        <v>41.989999999999995</v>
      </c>
      <c r="F28" s="22">
        <f t="shared" si="18"/>
        <v>34</v>
      </c>
      <c r="G28" s="48">
        <f t="shared" si="18"/>
        <v>32.599999999999994</v>
      </c>
      <c r="H28" s="48">
        <f t="shared" si="18"/>
        <v>43.599999999999994</v>
      </c>
      <c r="I28" s="75" t="s">
        <v>112</v>
      </c>
      <c r="P28" s="68">
        <v>0.36</v>
      </c>
      <c r="Q28" s="70">
        <f t="shared" si="12"/>
        <v>5.2172820480561679</v>
      </c>
      <c r="R28" s="70">
        <f t="shared" si="13"/>
        <v>5.0782075546504206</v>
      </c>
      <c r="S28" s="71">
        <f t="shared" si="10"/>
        <v>88.710404934895493</v>
      </c>
      <c r="T28" s="71">
        <f t="shared" si="11"/>
        <v>88.241050206167756</v>
      </c>
      <c r="W28" s="66">
        <f t="shared" si="0"/>
        <v>123.97964709470511</v>
      </c>
      <c r="X28" s="66">
        <f t="shared" si="1"/>
        <v>123.17329567075089</v>
      </c>
      <c r="Z28" s="66">
        <f t="shared" si="2"/>
        <v>126.97964709470511</v>
      </c>
      <c r="AA28" s="66">
        <f t="shared" si="3"/>
        <v>126.17329567075089</v>
      </c>
      <c r="AD28" s="73">
        <f t="shared" si="4"/>
        <v>115.95979230097849</v>
      </c>
      <c r="AE28" s="73">
        <f t="shared" si="5"/>
        <v>115.49043757225076</v>
      </c>
      <c r="AF28" s="73">
        <f t="shared" si="6"/>
        <v>97.959792300978492</v>
      </c>
      <c r="AG28" s="73">
        <f t="shared" si="7"/>
        <v>97.490437572250755</v>
      </c>
      <c r="AH28" s="73">
        <f t="shared" si="8"/>
        <v>103.95979230097849</v>
      </c>
      <c r="AI28" s="73">
        <f t="shared" si="9"/>
        <v>103.49043757225076</v>
      </c>
    </row>
    <row r="29" spans="1:35" x14ac:dyDescent="0.2">
      <c r="A29" s="26" t="s">
        <v>17</v>
      </c>
      <c r="B29" s="27" t="s">
        <v>49</v>
      </c>
      <c r="C29" s="22">
        <f>C27+5</f>
        <v>-99.61</v>
      </c>
      <c r="D29" s="48">
        <f t="shared" ref="D29:H29" si="19">D27+5</f>
        <v>-101.01</v>
      </c>
      <c r="E29" s="48">
        <f t="shared" si="19"/>
        <v>-90.01</v>
      </c>
      <c r="F29" s="22">
        <f t="shared" si="19"/>
        <v>-98</v>
      </c>
      <c r="G29" s="48">
        <f t="shared" si="19"/>
        <v>-99.4</v>
      </c>
      <c r="H29" s="48">
        <f t="shared" si="19"/>
        <v>-88.4</v>
      </c>
      <c r="I29" s="75" t="s">
        <v>40</v>
      </c>
      <c r="P29" s="68">
        <v>0.37</v>
      </c>
      <c r="Q29" s="70">
        <f t="shared" si="12"/>
        <v>5.2892479586522692</v>
      </c>
      <c r="R29" s="70">
        <f t="shared" si="13"/>
        <v>5.1482551057508212</v>
      </c>
      <c r="S29" s="71">
        <f t="shared" si="10"/>
        <v>88.948389400889639</v>
      </c>
      <c r="T29" s="71">
        <f t="shared" si="11"/>
        <v>88.479034672161902</v>
      </c>
      <c r="W29" s="66">
        <f t="shared" si="0"/>
        <v>124.41252005669294</v>
      </c>
      <c r="X29" s="66">
        <f t="shared" si="1"/>
        <v>123.60616863273872</v>
      </c>
      <c r="Z29" s="66">
        <f t="shared" si="2"/>
        <v>127.41252005669294</v>
      </c>
      <c r="AA29" s="66">
        <f t="shared" si="3"/>
        <v>126.60616863273872</v>
      </c>
      <c r="AD29" s="73">
        <f t="shared" si="4"/>
        <v>116.19777676697262</v>
      </c>
      <c r="AE29" s="73">
        <f t="shared" si="5"/>
        <v>115.7284220382449</v>
      </c>
      <c r="AF29" s="73">
        <f t="shared" si="6"/>
        <v>98.197776766972623</v>
      </c>
      <c r="AG29" s="73">
        <f t="shared" si="7"/>
        <v>97.728422038244901</v>
      </c>
      <c r="AH29" s="73">
        <f t="shared" si="8"/>
        <v>104.19777676697262</v>
      </c>
      <c r="AI29" s="73">
        <f t="shared" si="9"/>
        <v>103.7284220382449</v>
      </c>
    </row>
    <row r="30" spans="1:35" x14ac:dyDescent="0.2">
      <c r="A30" s="92" t="s">
        <v>75</v>
      </c>
      <c r="B30" s="27" t="s">
        <v>74</v>
      </c>
      <c r="C30" s="22">
        <f>C29+137</f>
        <v>37.39</v>
      </c>
      <c r="D30" s="48">
        <f>D29+137</f>
        <v>35.989999999999995</v>
      </c>
      <c r="E30" s="48">
        <f>E29+137</f>
        <v>46.989999999999995</v>
      </c>
      <c r="F30" s="22">
        <f>F29+137</f>
        <v>39</v>
      </c>
      <c r="G30" s="48">
        <f t="shared" ref="G30:H30" si="20">G29+137</f>
        <v>37.599999999999994</v>
      </c>
      <c r="H30" s="48">
        <f t="shared" si="20"/>
        <v>48.599999999999994</v>
      </c>
      <c r="I30" s="75" t="s">
        <v>76</v>
      </c>
      <c r="P30" s="68">
        <v>0.38</v>
      </c>
      <c r="Q30" s="70">
        <f t="shared" si="12"/>
        <v>5.3602477524126835</v>
      </c>
      <c r="R30" s="70">
        <f t="shared" si="13"/>
        <v>5.2173622933116492</v>
      </c>
      <c r="S30" s="71">
        <f t="shared" si="10"/>
        <v>89.180026851885941</v>
      </c>
      <c r="T30" s="71">
        <f t="shared" si="11"/>
        <v>88.710672123158218</v>
      </c>
      <c r="W30" s="66">
        <f t="shared" si="0"/>
        <v>124.83384835264374</v>
      </c>
      <c r="X30" s="66">
        <f t="shared" si="1"/>
        <v>124.02749692868952</v>
      </c>
      <c r="Z30" s="66">
        <f t="shared" si="2"/>
        <v>127.83384835264374</v>
      </c>
      <c r="AA30" s="66">
        <f t="shared" si="3"/>
        <v>127.02749692868952</v>
      </c>
      <c r="AD30" s="73">
        <f t="shared" si="4"/>
        <v>116.42941421796894</v>
      </c>
      <c r="AE30" s="73">
        <f t="shared" si="5"/>
        <v>115.96005948924122</v>
      </c>
      <c r="AF30" s="73">
        <f t="shared" si="6"/>
        <v>98.42941421796894</v>
      </c>
      <c r="AG30" s="73">
        <f t="shared" si="7"/>
        <v>97.960059489241218</v>
      </c>
      <c r="AH30" s="73">
        <f t="shared" si="8"/>
        <v>104.42941421796894</v>
      </c>
      <c r="AI30" s="73">
        <f t="shared" si="9"/>
        <v>103.96005948924122</v>
      </c>
    </row>
    <row r="31" spans="1:35" x14ac:dyDescent="0.2">
      <c r="A31" s="49" t="s">
        <v>78</v>
      </c>
      <c r="B31" s="50" t="s">
        <v>51</v>
      </c>
      <c r="C31" s="51">
        <f>$C$24-$C$27-9</f>
        <v>146.22</v>
      </c>
      <c r="D31" s="51">
        <f>$D$24-$D$27-9</f>
        <v>147.62</v>
      </c>
      <c r="E31" s="51">
        <f>$E$24-$E$27-9</f>
        <v>136.62</v>
      </c>
      <c r="F31" s="51">
        <f>$F$24-$F$27-9</f>
        <v>126</v>
      </c>
      <c r="G31" s="51">
        <f>$G$24-$G$27-9</f>
        <v>127.4</v>
      </c>
      <c r="H31" s="51">
        <f>$H$24-$H$27-9</f>
        <v>116.4</v>
      </c>
      <c r="I31" s="75" t="s">
        <v>113</v>
      </c>
      <c r="P31" s="68">
        <v>0.39</v>
      </c>
      <c r="Q31" s="70">
        <f t="shared" si="12"/>
        <v>5.4303193245317773</v>
      </c>
      <c r="R31" s="70">
        <f t="shared" si="13"/>
        <v>5.2855660023739173</v>
      </c>
      <c r="S31" s="71">
        <f t="shared" si="10"/>
        <v>89.40564706007973</v>
      </c>
      <c r="T31" s="71">
        <f t="shared" si="11"/>
        <v>88.936292331351993</v>
      </c>
      <c r="W31" s="66">
        <f t="shared" si="0"/>
        <v>125.24423180938395</v>
      </c>
      <c r="X31" s="66">
        <f t="shared" si="1"/>
        <v>124.43788038542972</v>
      </c>
      <c r="Z31" s="66">
        <f t="shared" si="2"/>
        <v>128.24423180938396</v>
      </c>
      <c r="AA31" s="66">
        <f t="shared" si="3"/>
        <v>127.43788038542972</v>
      </c>
      <c r="AD31" s="73">
        <f t="shared" si="4"/>
        <v>116.65503442616273</v>
      </c>
      <c r="AE31" s="73">
        <f t="shared" si="5"/>
        <v>116.18567969743498</v>
      </c>
      <c r="AF31" s="73">
        <f t="shared" si="6"/>
        <v>98.655034426162729</v>
      </c>
      <c r="AG31" s="73">
        <f t="shared" si="7"/>
        <v>98.185679697434978</v>
      </c>
      <c r="AH31" s="73">
        <f t="shared" si="8"/>
        <v>104.65503442616273</v>
      </c>
      <c r="AI31" s="73">
        <f t="shared" si="9"/>
        <v>104.18567969743498</v>
      </c>
    </row>
    <row r="32" spans="1:35" ht="17" thickBot="1" x14ac:dyDescent="0.25">
      <c r="A32" s="52" t="s">
        <v>79</v>
      </c>
      <c r="B32" s="53" t="s">
        <v>51</v>
      </c>
      <c r="C32" s="54">
        <f>$C$24-$C$29-9</f>
        <v>141.22</v>
      </c>
      <c r="D32" s="54">
        <f>$D$24-$D$29-9</f>
        <v>142.62</v>
      </c>
      <c r="E32" s="54">
        <f>$E$24-$E$29-9</f>
        <v>131.62</v>
      </c>
      <c r="F32" s="54">
        <f>$F$24-$F$29-9</f>
        <v>121</v>
      </c>
      <c r="G32" s="54">
        <f>$G$24-$G$29-9</f>
        <v>122.4</v>
      </c>
      <c r="H32" s="54">
        <f>$H$24-$H$29-9</f>
        <v>111.4</v>
      </c>
      <c r="I32" s="82" t="s">
        <v>77</v>
      </c>
      <c r="J32" s="1"/>
      <c r="P32" s="68">
        <v>0.4</v>
      </c>
      <c r="Q32" s="70">
        <f t="shared" si="12"/>
        <v>5.4994981557885163</v>
      </c>
      <c r="R32" s="70">
        <f t="shared" si="13"/>
        <v>5.3529007679231064</v>
      </c>
      <c r="S32" s="71">
        <f t="shared" si="10"/>
        <v>89.625554746108989</v>
      </c>
      <c r="T32" s="71">
        <f t="shared" si="11"/>
        <v>89.156200017381252</v>
      </c>
      <c r="W32" s="66">
        <f t="shared" si="0"/>
        <v>125.64422468714477</v>
      </c>
      <c r="X32" s="66">
        <f t="shared" si="1"/>
        <v>124.83787326319055</v>
      </c>
      <c r="Z32" s="66">
        <f t="shared" si="2"/>
        <v>128.64422468714477</v>
      </c>
      <c r="AA32" s="66">
        <f t="shared" si="3"/>
        <v>127.83787326319055</v>
      </c>
      <c r="AD32" s="73">
        <f t="shared" si="4"/>
        <v>116.87494211219197</v>
      </c>
      <c r="AE32" s="73">
        <f t="shared" si="5"/>
        <v>116.40558738346425</v>
      </c>
      <c r="AF32" s="73">
        <f t="shared" si="6"/>
        <v>98.874942112191974</v>
      </c>
      <c r="AG32" s="73">
        <f t="shared" si="7"/>
        <v>98.405587383464251</v>
      </c>
      <c r="AH32" s="73">
        <f t="shared" si="8"/>
        <v>104.87494211219197</v>
      </c>
      <c r="AI32" s="73">
        <f t="shared" si="9"/>
        <v>104.40558738346425</v>
      </c>
    </row>
    <row r="33" spans="1:35" ht="19" x14ac:dyDescent="0.25">
      <c r="G33" s="2"/>
      <c r="I33" s="3"/>
      <c r="J33" s="4"/>
      <c r="P33" s="68">
        <v>0.41</v>
      </c>
      <c r="Q33" s="70">
        <f t="shared" si="12"/>
        <v>5.5678175225719571</v>
      </c>
      <c r="R33" s="70">
        <f t="shared" si="13"/>
        <v>5.4193989793161172</v>
      </c>
      <c r="S33" s="71">
        <f t="shared" si="10"/>
        <v>89.840032053944455</v>
      </c>
      <c r="T33" s="71">
        <f t="shared" si="11"/>
        <v>89.370677325216718</v>
      </c>
      <c r="W33" s="66">
        <f t="shared" si="0"/>
        <v>126.03434018117113</v>
      </c>
      <c r="X33" s="66">
        <f t="shared" si="1"/>
        <v>125.22798875721691</v>
      </c>
      <c r="Z33" s="66">
        <f t="shared" si="2"/>
        <v>129.03434018117113</v>
      </c>
      <c r="AA33" s="66">
        <f t="shared" si="3"/>
        <v>128.22798875721691</v>
      </c>
      <c r="AD33" s="73">
        <f t="shared" si="4"/>
        <v>117.08941942002744</v>
      </c>
      <c r="AE33" s="73">
        <f t="shared" si="5"/>
        <v>116.62006469129972</v>
      </c>
      <c r="AF33" s="73">
        <f t="shared" si="6"/>
        <v>99.08941942002744</v>
      </c>
      <c r="AG33" s="73">
        <f t="shared" si="7"/>
        <v>98.620064691299717</v>
      </c>
      <c r="AH33" s="73">
        <f t="shared" si="8"/>
        <v>105.08941942002744</v>
      </c>
      <c r="AI33" s="73">
        <f t="shared" si="9"/>
        <v>104.62006469129972</v>
      </c>
    </row>
    <row r="34" spans="1:35" ht="19" x14ac:dyDescent="0.25">
      <c r="F34" s="5"/>
      <c r="P34" s="68">
        <v>0.42</v>
      </c>
      <c r="Q34" s="70">
        <f t="shared" si="12"/>
        <v>5.6353086839850537</v>
      </c>
      <c r="R34" s="70">
        <f t="shared" si="13"/>
        <v>5.4850910623975402</v>
      </c>
      <c r="S34" s="71">
        <f t="shared" si="10"/>
        <v>90.049340727507754</v>
      </c>
      <c r="T34" s="71">
        <f t="shared" si="11"/>
        <v>89.579985998780018</v>
      </c>
      <c r="W34" s="66">
        <f t="shared" si="0"/>
        <v>126.41505438080009</v>
      </c>
      <c r="X34" s="66">
        <f t="shared" si="1"/>
        <v>125.60870295684586</v>
      </c>
      <c r="Z34" s="66">
        <f t="shared" si="2"/>
        <v>129.41505438080009</v>
      </c>
      <c r="AA34" s="66">
        <f t="shared" si="3"/>
        <v>128.60870295684586</v>
      </c>
      <c r="AD34" s="73">
        <f t="shared" ref="AD34:AD65" si="21">$S34+$D$46-$D$47-$D$48-$D$49</f>
        <v>117.29872809359074</v>
      </c>
      <c r="AE34" s="73">
        <f t="shared" ref="AE34:AE65" si="22">$T34+$D$46-($D$47)-($D$48)-$D$49</f>
        <v>116.82937336486302</v>
      </c>
      <c r="AF34" s="73">
        <f t="shared" ref="AF34:AF65" si="23">$S34+$D$46-($D$47)-($D$48)-$D$51</f>
        <v>99.298728093590739</v>
      </c>
      <c r="AG34" s="73">
        <f t="shared" ref="AG34:AG65" si="24">$T34+$D$46-($D$47)-($D$48)-$D$51</f>
        <v>98.829373364863017</v>
      </c>
      <c r="AH34" s="73">
        <f t="shared" ref="AH34:AH65" si="25">$S34+$D$46-($D$47)-($D$48)-$D$50</f>
        <v>105.29872809359074</v>
      </c>
      <c r="AI34" s="73">
        <f t="shared" ref="AI34:AI65" si="26">$T34+$D$46-$D$47-$D$48-$D$50</f>
        <v>104.82937336486302</v>
      </c>
    </row>
    <row r="35" spans="1:35" ht="17" thickBot="1" x14ac:dyDescent="0.25">
      <c r="A35" s="94" t="s">
        <v>122</v>
      </c>
      <c r="B35" s="95"/>
      <c r="C35" s="95"/>
      <c r="D35" s="95"/>
      <c r="E35" s="95"/>
      <c r="F35" s="96"/>
      <c r="G35" s="95"/>
      <c r="H35" s="95"/>
      <c r="I35" s="95"/>
      <c r="P35" s="68">
        <v>0.43</v>
      </c>
      <c r="Q35" s="70">
        <f t="shared" si="12"/>
        <v>5.7020010490121269</v>
      </c>
      <c r="R35" s="70">
        <f t="shared" si="13"/>
        <v>5.5500056422110209</v>
      </c>
      <c r="S35" s="71">
        <f t="shared" si="10"/>
        <v>90.253724031141473</v>
      </c>
      <c r="T35" s="71">
        <f t="shared" si="11"/>
        <v>89.784369302413737</v>
      </c>
      <c r="W35" s="66">
        <f t="shared" si="0"/>
        <v>126.78680976262807</v>
      </c>
      <c r="X35" s="66">
        <f t="shared" si="1"/>
        <v>125.98045833867384</v>
      </c>
      <c r="Z35" s="66">
        <f t="shared" si="2"/>
        <v>129.78680976262808</v>
      </c>
      <c r="AA35" s="66">
        <f t="shared" si="3"/>
        <v>128.98045833867383</v>
      </c>
      <c r="AD35" s="73">
        <f t="shared" si="21"/>
        <v>117.50311139722447</v>
      </c>
      <c r="AE35" s="73">
        <f t="shared" si="22"/>
        <v>117.03375666849672</v>
      </c>
      <c r="AF35" s="73">
        <f t="shared" si="23"/>
        <v>99.503111397224473</v>
      </c>
      <c r="AG35" s="73">
        <f t="shared" si="24"/>
        <v>99.033756668496721</v>
      </c>
      <c r="AH35" s="73">
        <f t="shared" si="25"/>
        <v>105.50311139722447</v>
      </c>
      <c r="AI35" s="73">
        <f t="shared" si="26"/>
        <v>105.03375666849672</v>
      </c>
    </row>
    <row r="36" spans="1:35" ht="17" thickBot="1" x14ac:dyDescent="0.25">
      <c r="A36" s="133" t="s">
        <v>20</v>
      </c>
      <c r="B36" s="134"/>
      <c r="C36" s="134"/>
      <c r="D36" s="134"/>
      <c r="E36" s="134"/>
      <c r="F36" s="134"/>
      <c r="G36" s="134"/>
      <c r="H36" s="134"/>
      <c r="I36" s="135"/>
      <c r="P36" s="68">
        <v>0.44</v>
      </c>
      <c r="Q36" s="70">
        <f t="shared" si="12"/>
        <v>5.7679223262864268</v>
      </c>
      <c r="R36" s="70">
        <f t="shared" si="13"/>
        <v>5.6141696887745534</v>
      </c>
      <c r="S36" s="71">
        <f t="shared" si="10"/>
        <v>90.453408449273496</v>
      </c>
      <c r="T36" s="71">
        <f t="shared" si="11"/>
        <v>89.984053720545759</v>
      </c>
      <c r="W36" s="66">
        <f t="shared" si="0"/>
        <v>127.15001828205196</v>
      </c>
      <c r="X36" s="66">
        <f t="shared" si="1"/>
        <v>126.34366685809773</v>
      </c>
      <c r="Z36" s="66">
        <f t="shared" si="2"/>
        <v>130.15001828205197</v>
      </c>
      <c r="AA36" s="66">
        <f t="shared" si="3"/>
        <v>129.34366685809772</v>
      </c>
      <c r="AD36" s="73">
        <f t="shared" si="21"/>
        <v>117.7027958153565</v>
      </c>
      <c r="AE36" s="73">
        <f t="shared" si="22"/>
        <v>117.23344108662874</v>
      </c>
      <c r="AF36" s="73">
        <f t="shared" si="23"/>
        <v>99.702795815356495</v>
      </c>
      <c r="AG36" s="73">
        <f t="shared" si="24"/>
        <v>99.233441086628744</v>
      </c>
      <c r="AH36" s="73">
        <f t="shared" si="25"/>
        <v>105.7027958153565</v>
      </c>
      <c r="AI36" s="73">
        <f t="shared" si="26"/>
        <v>105.23344108662874</v>
      </c>
    </row>
    <row r="37" spans="1:35" x14ac:dyDescent="0.2">
      <c r="A37" s="97" t="s">
        <v>84</v>
      </c>
      <c r="B37" s="98"/>
      <c r="C37" s="130" t="s">
        <v>81</v>
      </c>
      <c r="D37" s="98"/>
      <c r="E37" s="98"/>
      <c r="F37" s="98"/>
      <c r="G37" s="55"/>
      <c r="H37" s="55"/>
      <c r="I37" s="99"/>
      <c r="P37" s="68">
        <v>0.45</v>
      </c>
      <c r="Q37" s="70">
        <f t="shared" si="12"/>
        <v>5.8330986586214584</v>
      </c>
      <c r="R37" s="70">
        <f t="shared" si="13"/>
        <v>5.6776086480256591</v>
      </c>
      <c r="S37" s="71">
        <f t="shared" si="10"/>
        <v>90.648605195056618</v>
      </c>
      <c r="T37" s="71">
        <f t="shared" si="11"/>
        <v>90.179250466328881</v>
      </c>
      <c r="W37" s="66">
        <f t="shared" si="0"/>
        <v>127.50506411735283</v>
      </c>
      <c r="X37" s="66">
        <f t="shared" si="1"/>
        <v>126.6987126933986</v>
      </c>
      <c r="Z37" s="66">
        <f t="shared" si="2"/>
        <v>130.50506411735284</v>
      </c>
      <c r="AA37" s="66">
        <f t="shared" si="3"/>
        <v>129.69871269339859</v>
      </c>
      <c r="AD37" s="73">
        <f t="shared" si="21"/>
        <v>117.8979925611396</v>
      </c>
      <c r="AE37" s="73">
        <f t="shared" si="22"/>
        <v>117.42863783241188</v>
      </c>
      <c r="AF37" s="73">
        <f t="shared" si="23"/>
        <v>99.897992561139603</v>
      </c>
      <c r="AG37" s="73">
        <f t="shared" si="24"/>
        <v>99.42863783241188</v>
      </c>
      <c r="AH37" s="73">
        <f t="shared" si="25"/>
        <v>105.8979925611396</v>
      </c>
      <c r="AI37" s="73">
        <f t="shared" si="26"/>
        <v>105.42863783241188</v>
      </c>
    </row>
    <row r="38" spans="1:35" x14ac:dyDescent="0.2">
      <c r="A38" s="100" t="s">
        <v>90</v>
      </c>
      <c r="B38" s="101"/>
      <c r="C38" s="131" t="s">
        <v>91</v>
      </c>
      <c r="D38" s="102"/>
      <c r="E38" s="98"/>
      <c r="F38" s="98"/>
      <c r="G38" s="55"/>
      <c r="H38" s="55"/>
      <c r="I38" s="99"/>
      <c r="P38" s="68">
        <v>0.46</v>
      </c>
      <c r="Q38" s="70">
        <f t="shared" si="12"/>
        <v>5.897554744158759</v>
      </c>
      <c r="R38" s="70">
        <f t="shared" si="13"/>
        <v>5.7403465597398</v>
      </c>
      <c r="S38" s="71">
        <f t="shared" si="10"/>
        <v>90.839511553181225</v>
      </c>
      <c r="T38" s="71">
        <f t="shared" si="11"/>
        <v>90.370156824453488</v>
      </c>
      <c r="W38" s="66">
        <f t="shared" si="0"/>
        <v>127.85230611215486</v>
      </c>
      <c r="X38" s="66">
        <f t="shared" si="1"/>
        <v>127.04595468820064</v>
      </c>
      <c r="Z38" s="66">
        <f t="shared" si="2"/>
        <v>130.85230611215485</v>
      </c>
      <c r="AA38" s="66">
        <f t="shared" si="3"/>
        <v>130.04595468820065</v>
      </c>
      <c r="AD38" s="73">
        <f t="shared" si="21"/>
        <v>118.08889891926421</v>
      </c>
      <c r="AE38" s="73">
        <f t="shared" si="22"/>
        <v>117.61954419053649</v>
      </c>
      <c r="AF38" s="73">
        <f t="shared" si="23"/>
        <v>100.08889891926421</v>
      </c>
      <c r="AG38" s="73">
        <f t="shared" si="24"/>
        <v>99.619544190536487</v>
      </c>
      <c r="AH38" s="73">
        <f t="shared" si="25"/>
        <v>106.08889891926421</v>
      </c>
      <c r="AI38" s="73">
        <f t="shared" si="26"/>
        <v>105.61954419053649</v>
      </c>
    </row>
    <row r="39" spans="1:35" x14ac:dyDescent="0.2">
      <c r="A39" s="103"/>
      <c r="B39" s="55"/>
      <c r="C39" s="55"/>
      <c r="D39" s="55"/>
      <c r="E39" s="55"/>
      <c r="F39" s="98"/>
      <c r="G39" s="55"/>
      <c r="H39" s="55"/>
      <c r="I39" s="99"/>
      <c r="P39" s="68">
        <v>0.47</v>
      </c>
      <c r="Q39" s="70">
        <f t="shared" si="12"/>
        <v>5.9613139457243411</v>
      </c>
      <c r="R39" s="70">
        <f t="shared" si="13"/>
        <v>5.8024061639717486</v>
      </c>
      <c r="S39" s="71">
        <f t="shared" si="10"/>
        <v>91.026312078264084</v>
      </c>
      <c r="T39" s="71">
        <f t="shared" si="11"/>
        <v>90.556957349536361</v>
      </c>
      <c r="W39" s="66">
        <f t="shared" si="0"/>
        <v>128.19207995519</v>
      </c>
      <c r="X39" s="66">
        <f t="shared" si="1"/>
        <v>127.38572853123578</v>
      </c>
      <c r="Z39" s="66">
        <f t="shared" si="2"/>
        <v>131.19207995519</v>
      </c>
      <c r="AA39" s="66">
        <f t="shared" si="3"/>
        <v>130.38572853123577</v>
      </c>
      <c r="AD39" s="73">
        <f t="shared" si="21"/>
        <v>118.27569944434708</v>
      </c>
      <c r="AE39" s="73">
        <f t="shared" si="22"/>
        <v>117.80634471561936</v>
      </c>
      <c r="AF39" s="73">
        <f t="shared" si="23"/>
        <v>100.27569944434708</v>
      </c>
      <c r="AG39" s="73">
        <f t="shared" si="24"/>
        <v>99.80634471561936</v>
      </c>
      <c r="AH39" s="73">
        <f t="shared" si="25"/>
        <v>106.27569944434708</v>
      </c>
      <c r="AI39" s="73">
        <f t="shared" si="26"/>
        <v>105.80634471561936</v>
      </c>
    </row>
    <row r="40" spans="1:35" x14ac:dyDescent="0.2">
      <c r="A40" s="103"/>
      <c r="B40" s="104" t="s">
        <v>115</v>
      </c>
      <c r="C40" s="104" t="s">
        <v>114</v>
      </c>
      <c r="D40" s="104" t="s">
        <v>116</v>
      </c>
      <c r="E40" s="104" t="s">
        <v>117</v>
      </c>
      <c r="F40" s="104" t="s">
        <v>118</v>
      </c>
      <c r="G40" s="104" t="s">
        <v>119</v>
      </c>
      <c r="H40" s="104" t="s">
        <v>120</v>
      </c>
      <c r="I40" s="105" t="s">
        <v>121</v>
      </c>
      <c r="P40" s="68">
        <v>0.48</v>
      </c>
      <c r="Q40" s="70">
        <f t="shared" si="12"/>
        <v>6.0243983897668612</v>
      </c>
      <c r="R40" s="70">
        <f t="shared" si="13"/>
        <v>5.8638089973564229</v>
      </c>
      <c r="S40" s="71">
        <f t="shared" si="10"/>
        <v>91.209179667061491</v>
      </c>
      <c r="T40" s="71">
        <f t="shared" si="11"/>
        <v>90.739824938333754</v>
      </c>
      <c r="W40" s="66">
        <f t="shared" si="0"/>
        <v>128.52470013055995</v>
      </c>
      <c r="X40" s="66">
        <f t="shared" si="1"/>
        <v>127.71834870660574</v>
      </c>
      <c r="Z40" s="66">
        <f t="shared" si="2"/>
        <v>131.52470013055995</v>
      </c>
      <c r="AA40" s="66">
        <f t="shared" si="3"/>
        <v>130.71834870660575</v>
      </c>
      <c r="AD40" s="73">
        <f t="shared" si="21"/>
        <v>118.45856703314448</v>
      </c>
      <c r="AE40" s="73">
        <f t="shared" si="22"/>
        <v>117.98921230441675</v>
      </c>
      <c r="AF40" s="73">
        <f t="shared" si="23"/>
        <v>100.45856703314448</v>
      </c>
      <c r="AG40" s="73">
        <f t="shared" si="24"/>
        <v>99.989212304416753</v>
      </c>
      <c r="AH40" s="73">
        <f t="shared" si="25"/>
        <v>106.45856703314448</v>
      </c>
      <c r="AI40" s="73">
        <f t="shared" si="26"/>
        <v>105.98921230441675</v>
      </c>
    </row>
    <row r="41" spans="1:35" x14ac:dyDescent="0.2">
      <c r="A41" s="106" t="s">
        <v>78</v>
      </c>
      <c r="B41" s="56">
        <v>147.62</v>
      </c>
      <c r="C41" s="56" t="s">
        <v>125</v>
      </c>
      <c r="D41" s="56">
        <v>127.4</v>
      </c>
      <c r="E41" s="56">
        <v>32</v>
      </c>
      <c r="F41" s="56">
        <v>136.62</v>
      </c>
      <c r="G41" s="56">
        <v>89</v>
      </c>
      <c r="H41" s="56">
        <v>116.4</v>
      </c>
      <c r="I41" s="57">
        <v>9.1999999999999993</v>
      </c>
      <c r="P41" s="68">
        <v>0.49</v>
      </c>
      <c r="Q41" s="70">
        <f t="shared" si="12"/>
        <v>6.0868290560655289</v>
      </c>
      <c r="R41" s="70">
        <f t="shared" si="13"/>
        <v>5.9245754804254904</v>
      </c>
      <c r="S41" s="71">
        <f t="shared" si="10"/>
        <v>91.388276520120016</v>
      </c>
      <c r="T41" s="71">
        <f t="shared" si="11"/>
        <v>90.918921791392279</v>
      </c>
      <c r="W41" s="66">
        <f t="shared" si="0"/>
        <v>128.85046166689506</v>
      </c>
      <c r="X41" s="66">
        <f t="shared" si="1"/>
        <v>128.04411024294083</v>
      </c>
      <c r="Z41" s="66">
        <f t="shared" si="2"/>
        <v>131.85046166689506</v>
      </c>
      <c r="AA41" s="66">
        <f t="shared" si="3"/>
        <v>131.04411024294083</v>
      </c>
      <c r="AD41" s="73">
        <f t="shared" si="21"/>
        <v>118.637663886203</v>
      </c>
      <c r="AE41" s="73">
        <f t="shared" si="22"/>
        <v>118.16830915747528</v>
      </c>
      <c r="AF41" s="73">
        <f t="shared" si="23"/>
        <v>100.637663886203</v>
      </c>
      <c r="AG41" s="73">
        <f t="shared" si="24"/>
        <v>100.16830915747528</v>
      </c>
      <c r="AH41" s="73">
        <f t="shared" si="25"/>
        <v>106.637663886203</v>
      </c>
      <c r="AI41" s="73">
        <f t="shared" si="26"/>
        <v>106.16830915747528</v>
      </c>
    </row>
    <row r="42" spans="1:35" ht="17" thickBot="1" x14ac:dyDescent="0.25">
      <c r="A42" s="107" t="s">
        <v>79</v>
      </c>
      <c r="B42" s="58">
        <v>142.62</v>
      </c>
      <c r="C42" s="58" t="s">
        <v>124</v>
      </c>
      <c r="D42" s="58">
        <v>122.4</v>
      </c>
      <c r="E42" s="58">
        <v>18.3</v>
      </c>
      <c r="F42" s="58">
        <v>131.62</v>
      </c>
      <c r="G42" s="58">
        <v>50</v>
      </c>
      <c r="H42" s="58">
        <v>111.4</v>
      </c>
      <c r="I42" s="59">
        <v>5.0999999999999996</v>
      </c>
      <c r="P42" s="68">
        <v>0.5</v>
      </c>
      <c r="Q42" s="70">
        <f t="shared" si="12"/>
        <v>6.1486258592389254</v>
      </c>
      <c r="R42" s="70">
        <f t="shared" si="13"/>
        <v>5.984724996943446</v>
      </c>
      <c r="S42" s="71">
        <f t="shared" si="10"/>
        <v>91.563755006270114</v>
      </c>
      <c r="T42" s="71">
        <f t="shared" si="11"/>
        <v>91.094400277542377</v>
      </c>
      <c r="W42" s="66">
        <f t="shared" si="0"/>
        <v>129.16964170979247</v>
      </c>
      <c r="X42" s="66">
        <f t="shared" si="1"/>
        <v>128.36329028583825</v>
      </c>
      <c r="Z42" s="66">
        <f t="shared" si="2"/>
        <v>132.16964170979247</v>
      </c>
      <c r="AA42" s="66">
        <f t="shared" si="3"/>
        <v>131.36329028583825</v>
      </c>
      <c r="AD42" s="73">
        <f t="shared" si="21"/>
        <v>118.8131423723531</v>
      </c>
      <c r="AE42" s="73">
        <f t="shared" si="22"/>
        <v>118.34378764362538</v>
      </c>
      <c r="AF42" s="73">
        <f t="shared" si="23"/>
        <v>100.8131423723531</v>
      </c>
      <c r="AG42" s="73">
        <f t="shared" si="24"/>
        <v>100.34378764362538</v>
      </c>
      <c r="AH42" s="73">
        <f t="shared" si="25"/>
        <v>106.8131423723531</v>
      </c>
      <c r="AI42" s="73">
        <f t="shared" si="26"/>
        <v>106.34378764362538</v>
      </c>
    </row>
    <row r="43" spans="1:35" ht="17" thickBot="1" x14ac:dyDescent="0.25">
      <c r="A43" s="108"/>
      <c r="B43" s="109"/>
      <c r="C43" s="102"/>
      <c r="D43" s="102"/>
      <c r="E43" s="96"/>
      <c r="F43" s="96"/>
      <c r="G43" s="95"/>
      <c r="H43" s="95"/>
      <c r="I43" s="95"/>
      <c r="P43" s="68">
        <v>0.51</v>
      </c>
      <c r="Q43" s="70">
        <f t="shared" si="12"/>
        <v>6.2098077229524309</v>
      </c>
      <c r="R43" s="70">
        <f t="shared" si="13"/>
        <v>6.0442759661369312</v>
      </c>
      <c r="S43" s="71">
        <f t="shared" si="10"/>
        <v>91.735758441508466</v>
      </c>
      <c r="T43" s="71">
        <f t="shared" si="11"/>
        <v>91.266403712780729</v>
      </c>
      <c r="W43" s="66">
        <f t="shared" si="0"/>
        <v>129.48250093853531</v>
      </c>
      <c r="X43" s="66">
        <f t="shared" si="1"/>
        <v>128.67614951458108</v>
      </c>
      <c r="Z43" s="66">
        <f t="shared" si="2"/>
        <v>132.48250093853531</v>
      </c>
      <c r="AA43" s="66">
        <f t="shared" si="3"/>
        <v>131.67614951458108</v>
      </c>
      <c r="AD43" s="73">
        <f t="shared" si="21"/>
        <v>118.98514580759146</v>
      </c>
      <c r="AE43" s="73">
        <f t="shared" si="22"/>
        <v>118.51579107886371</v>
      </c>
      <c r="AF43" s="73">
        <f t="shared" si="23"/>
        <v>100.98514580759146</v>
      </c>
      <c r="AG43" s="73">
        <f t="shared" si="24"/>
        <v>100.51579107886371</v>
      </c>
      <c r="AH43" s="73">
        <f t="shared" si="25"/>
        <v>106.98514580759146</v>
      </c>
      <c r="AI43" s="73">
        <f t="shared" si="26"/>
        <v>106.51579107886371</v>
      </c>
    </row>
    <row r="44" spans="1:35" ht="17" thickBot="1" x14ac:dyDescent="0.25">
      <c r="A44" s="133" t="s">
        <v>18</v>
      </c>
      <c r="B44" s="134"/>
      <c r="C44" s="134"/>
      <c r="D44" s="134"/>
      <c r="E44" s="134"/>
      <c r="F44" s="134"/>
      <c r="G44" s="134"/>
      <c r="H44" s="134"/>
      <c r="I44" s="135"/>
      <c r="P44" s="68">
        <v>0.52</v>
      </c>
      <c r="Q44" s="70">
        <f t="shared" si="12"/>
        <v>6.2703926476080971</v>
      </c>
      <c r="R44" s="70">
        <f t="shared" si="13"/>
        <v>6.10324590858023</v>
      </c>
      <c r="S44" s="71">
        <f t="shared" si="10"/>
        <v>91.904421792245728</v>
      </c>
      <c r="T44" s="71">
        <f t="shared" si="11"/>
        <v>91.435067063517991</v>
      </c>
      <c r="W44" s="66">
        <f t="shared" si="0"/>
        <v>129.7892848452388</v>
      </c>
      <c r="X44" s="66">
        <f t="shared" si="1"/>
        <v>128.98293342128457</v>
      </c>
      <c r="Z44" s="66">
        <f t="shared" si="2"/>
        <v>132.7892848452388</v>
      </c>
      <c r="AA44" s="66">
        <f t="shared" si="3"/>
        <v>131.98293342128457</v>
      </c>
      <c r="AD44" s="73">
        <f t="shared" si="21"/>
        <v>119.15380915832873</v>
      </c>
      <c r="AE44" s="73">
        <f t="shared" si="22"/>
        <v>118.68445442960098</v>
      </c>
      <c r="AF44" s="73">
        <f t="shared" si="23"/>
        <v>101.15380915832873</v>
      </c>
      <c r="AG44" s="73">
        <f t="shared" si="24"/>
        <v>100.68445442960098</v>
      </c>
      <c r="AH44" s="73">
        <f t="shared" si="25"/>
        <v>107.15380915832873</v>
      </c>
      <c r="AI44" s="73">
        <f t="shared" si="26"/>
        <v>106.68445442960098</v>
      </c>
    </row>
    <row r="45" spans="1:35" x14ac:dyDescent="0.2">
      <c r="A45" s="110"/>
      <c r="B45" s="109"/>
      <c r="C45" s="111" t="s">
        <v>92</v>
      </c>
      <c r="D45" s="111" t="s">
        <v>155</v>
      </c>
      <c r="E45" s="55" t="s">
        <v>156</v>
      </c>
      <c r="F45" s="98" t="s">
        <v>157</v>
      </c>
      <c r="G45" s="55"/>
      <c r="H45" s="55"/>
      <c r="I45" s="99"/>
      <c r="P45" s="68">
        <v>0.53</v>
      </c>
      <c r="Q45" s="70">
        <f t="shared" si="12"/>
        <v>6.3303977722032378</v>
      </c>
      <c r="R45" s="70">
        <f t="shared" si="13"/>
        <v>6.1616515064049278</v>
      </c>
      <c r="S45" s="71">
        <f t="shared" si="10"/>
        <v>92.069872311565518</v>
      </c>
      <c r="T45" s="71">
        <f t="shared" si="11"/>
        <v>91.600517582837796</v>
      </c>
      <c r="W45" s="66">
        <f t="shared" si="0"/>
        <v>130.09022489214985</v>
      </c>
      <c r="X45" s="66">
        <f t="shared" si="1"/>
        <v>129.28387346819562</v>
      </c>
      <c r="Z45" s="66">
        <f t="shared" si="2"/>
        <v>133.09022489214985</v>
      </c>
      <c r="AA45" s="66">
        <f t="shared" si="3"/>
        <v>132.28387346819562</v>
      </c>
      <c r="AD45" s="73">
        <f t="shared" si="21"/>
        <v>119.31925967764852</v>
      </c>
      <c r="AE45" s="73">
        <f t="shared" si="22"/>
        <v>118.84990494892079</v>
      </c>
      <c r="AF45" s="73">
        <f t="shared" si="23"/>
        <v>101.31925967764852</v>
      </c>
      <c r="AG45" s="73">
        <f t="shared" si="24"/>
        <v>100.84990494892079</v>
      </c>
      <c r="AH45" s="73">
        <f t="shared" si="25"/>
        <v>107.31925967764852</v>
      </c>
      <c r="AI45" s="73">
        <f t="shared" si="26"/>
        <v>106.84990494892079</v>
      </c>
    </row>
    <row r="46" spans="1:35" x14ac:dyDescent="0.2">
      <c r="A46" s="110"/>
      <c r="B46" s="109"/>
      <c r="C46" s="55" t="s">
        <v>93</v>
      </c>
      <c r="D46" s="112">
        <v>18</v>
      </c>
      <c r="E46" s="55">
        <v>22</v>
      </c>
      <c r="F46" s="98">
        <v>27</v>
      </c>
      <c r="G46" s="55"/>
      <c r="H46" s="55"/>
      <c r="I46" s="99"/>
      <c r="P46" s="68">
        <v>0.54</v>
      </c>
      <c r="Q46" s="70">
        <f t="shared" si="12"/>
        <v>6.3898394309601985</v>
      </c>
      <c r="R46" s="70">
        <f t="shared" si="13"/>
        <v>6.2195086584201258</v>
      </c>
      <c r="S46" s="71">
        <f t="shared" si="10"/>
        <v>92.23223011600912</v>
      </c>
      <c r="T46" s="71">
        <f t="shared" si="11"/>
        <v>91.762875387281383</v>
      </c>
      <c r="W46" s="66">
        <f t="shared" si="0"/>
        <v>130.38553956076802</v>
      </c>
      <c r="X46" s="66">
        <f t="shared" si="1"/>
        <v>129.5791881368138</v>
      </c>
      <c r="Z46" s="66">
        <f t="shared" si="2"/>
        <v>133.38553956076802</v>
      </c>
      <c r="AA46" s="66">
        <f t="shared" si="3"/>
        <v>132.5791881368138</v>
      </c>
      <c r="AD46" s="73">
        <f t="shared" si="21"/>
        <v>119.4816174820921</v>
      </c>
      <c r="AE46" s="73">
        <f t="shared" si="22"/>
        <v>119.01226275336438</v>
      </c>
      <c r="AF46" s="73">
        <f t="shared" si="23"/>
        <v>101.4816174820921</v>
      </c>
      <c r="AG46" s="73">
        <f t="shared" si="24"/>
        <v>101.01226275336438</v>
      </c>
      <c r="AH46" s="73">
        <f t="shared" si="25"/>
        <v>107.4816174820921</v>
      </c>
      <c r="AI46" s="73">
        <f t="shared" si="26"/>
        <v>107.01226275336438</v>
      </c>
    </row>
    <row r="47" spans="1:35" x14ac:dyDescent="0.2">
      <c r="A47" s="97"/>
      <c r="B47" s="98"/>
      <c r="C47" s="55" t="s">
        <v>94</v>
      </c>
      <c r="D47" s="55">
        <f>20*LOG10(30/200)</f>
        <v>-16.478174818886377</v>
      </c>
      <c r="E47" s="55" t="s">
        <v>95</v>
      </c>
      <c r="F47" s="98"/>
      <c r="G47" s="55"/>
      <c r="H47" s="55"/>
      <c r="I47" s="99"/>
      <c r="P47" s="68">
        <v>0.55000000000000004</v>
      </c>
      <c r="Q47" s="70">
        <f t="shared" si="12"/>
        <v>6.4487332052575868</v>
      </c>
      <c r="R47" s="70">
        <f t="shared" si="13"/>
        <v>6.2768325306593695</v>
      </c>
      <c r="S47" s="71">
        <f t="shared" si="10"/>
        <v>92.391608709434621</v>
      </c>
      <c r="T47" s="71">
        <f t="shared" si="11"/>
        <v>91.922253980706884</v>
      </c>
      <c r="W47" s="66">
        <f t="shared" si="0"/>
        <v>130.67543530469968</v>
      </c>
      <c r="X47" s="66">
        <f t="shared" si="1"/>
        <v>129.86908388074545</v>
      </c>
      <c r="Z47" s="66">
        <f t="shared" si="2"/>
        <v>133.67543530469968</v>
      </c>
      <c r="AA47" s="66">
        <f t="shared" si="3"/>
        <v>132.86908388074545</v>
      </c>
      <c r="AD47" s="73">
        <f t="shared" si="21"/>
        <v>119.64099607551762</v>
      </c>
      <c r="AE47" s="73">
        <f t="shared" si="22"/>
        <v>119.17164134678987</v>
      </c>
      <c r="AF47" s="73">
        <f t="shared" si="23"/>
        <v>101.64099607551762</v>
      </c>
      <c r="AG47" s="73">
        <f t="shared" si="24"/>
        <v>101.17164134678987</v>
      </c>
      <c r="AH47" s="73">
        <f t="shared" si="25"/>
        <v>107.64099607551762</v>
      </c>
      <c r="AI47" s="73">
        <f t="shared" si="26"/>
        <v>107.17164134678987</v>
      </c>
    </row>
    <row r="48" spans="1:35" x14ac:dyDescent="0.2">
      <c r="A48" s="110"/>
      <c r="B48" s="109"/>
      <c r="C48" s="111" t="s">
        <v>96</v>
      </c>
      <c r="D48" s="55">
        <f>10*LOG10(B96/3)</f>
        <v>-4.7712125471966242</v>
      </c>
      <c r="E48" s="55" t="s">
        <v>97</v>
      </c>
      <c r="F48" s="98"/>
      <c r="G48" s="55"/>
      <c r="H48" s="55"/>
      <c r="I48" s="99"/>
      <c r="P48" s="68">
        <v>0.56000000000000005</v>
      </c>
      <c r="Q48" s="70">
        <f t="shared" si="12"/>
        <v>6.5070939713308134</v>
      </c>
      <c r="R48" s="70">
        <f t="shared" si="13"/>
        <v>6.3336376028096604</v>
      </c>
      <c r="S48" s="71">
        <f t="shared" si="10"/>
        <v>92.548115459673753</v>
      </c>
      <c r="T48" s="71">
        <f t="shared" si="11"/>
        <v>92.078760730946016</v>
      </c>
      <c r="W48" s="66">
        <f t="shared" si="0"/>
        <v>130.96010741665492</v>
      </c>
      <c r="X48" s="66">
        <f t="shared" si="1"/>
        <v>130.1537559927007</v>
      </c>
      <c r="Z48" s="66">
        <f t="shared" si="2"/>
        <v>133.96010741665492</v>
      </c>
      <c r="AA48" s="66">
        <f t="shared" si="3"/>
        <v>133.1537559927007</v>
      </c>
      <c r="AD48" s="73">
        <f t="shared" si="21"/>
        <v>119.79750282575674</v>
      </c>
      <c r="AE48" s="73">
        <f t="shared" si="22"/>
        <v>119.32814809702901</v>
      </c>
      <c r="AF48" s="73">
        <f t="shared" si="23"/>
        <v>101.79750282575674</v>
      </c>
      <c r="AG48" s="73">
        <f t="shared" si="24"/>
        <v>101.32814809702901</v>
      </c>
      <c r="AH48" s="73">
        <f t="shared" si="25"/>
        <v>107.79750282575674</v>
      </c>
      <c r="AI48" s="73">
        <f t="shared" si="26"/>
        <v>107.32814809702901</v>
      </c>
    </row>
    <row r="49" spans="1:35" x14ac:dyDescent="0.2">
      <c r="A49" s="110"/>
      <c r="B49" s="109"/>
      <c r="C49" s="111" t="s">
        <v>146</v>
      </c>
      <c r="D49" s="111">
        <v>12</v>
      </c>
      <c r="E49" s="55"/>
      <c r="F49" s="98"/>
      <c r="G49" s="55"/>
      <c r="H49" s="55"/>
      <c r="I49" s="99"/>
      <c r="P49" s="68">
        <v>0.56999999999999995</v>
      </c>
      <c r="Q49" s="70">
        <f t="shared" si="12"/>
        <v>6.5649359441557262</v>
      </c>
      <c r="R49" s="70">
        <f t="shared" si="13"/>
        <v>6.3899377109253015</v>
      </c>
      <c r="S49" s="71">
        <f t="shared" si="10"/>
        <v>92.701852032999568</v>
      </c>
      <c r="T49" s="71">
        <f t="shared" si="11"/>
        <v>92.232497304271831</v>
      </c>
      <c r="W49" s="66">
        <f t="shared" si="0"/>
        <v>131.23974081870665</v>
      </c>
      <c r="X49" s="66">
        <f t="shared" si="1"/>
        <v>130.43338939475242</v>
      </c>
      <c r="Z49" s="66">
        <f t="shared" si="2"/>
        <v>134.23974081870665</v>
      </c>
      <c r="AA49" s="66">
        <f t="shared" si="3"/>
        <v>133.43338939475242</v>
      </c>
      <c r="AD49" s="73">
        <f t="shared" si="21"/>
        <v>119.95123939908257</v>
      </c>
      <c r="AE49" s="73">
        <f t="shared" si="22"/>
        <v>119.48188467035482</v>
      </c>
      <c r="AF49" s="73">
        <f t="shared" si="23"/>
        <v>101.95123939908257</v>
      </c>
      <c r="AG49" s="73">
        <f t="shared" si="24"/>
        <v>101.48188467035482</v>
      </c>
      <c r="AH49" s="73">
        <f t="shared" si="25"/>
        <v>107.95123939908257</v>
      </c>
      <c r="AI49" s="73">
        <f t="shared" si="26"/>
        <v>107.48188467035482</v>
      </c>
    </row>
    <row r="50" spans="1:35" x14ac:dyDescent="0.2">
      <c r="A50" s="110"/>
      <c r="B50" s="109"/>
      <c r="C50" s="111" t="s">
        <v>148</v>
      </c>
      <c r="D50" s="55">
        <v>24</v>
      </c>
      <c r="E50" s="55"/>
      <c r="F50" s="98"/>
      <c r="G50" s="55"/>
      <c r="H50" s="55"/>
      <c r="I50" s="99"/>
      <c r="P50" s="68">
        <v>0.57999999999999996</v>
      </c>
      <c r="Q50" s="70">
        <f t="shared" si="12"/>
        <v>6.6222727178821224</v>
      </c>
      <c r="R50" s="70">
        <f t="shared" si="13"/>
        <v>6.4457460867835996</v>
      </c>
      <c r="S50" s="71">
        <f t="shared" si="10"/>
        <v>92.852914790808484</v>
      </c>
      <c r="T50" s="71">
        <f t="shared" si="11"/>
        <v>92.383560062080747</v>
      </c>
      <c r="W50" s="66">
        <f t="shared" si="0"/>
        <v>131.51451078382024</v>
      </c>
      <c r="X50" s="66">
        <f t="shared" si="1"/>
        <v>130.70815935986602</v>
      </c>
      <c r="Z50" s="66">
        <f t="shared" si="2"/>
        <v>134.51451078382024</v>
      </c>
      <c r="AA50" s="66">
        <f t="shared" si="3"/>
        <v>133.70815935986602</v>
      </c>
      <c r="AD50" s="73">
        <f t="shared" si="21"/>
        <v>120.10230215689148</v>
      </c>
      <c r="AE50" s="73">
        <f t="shared" si="22"/>
        <v>119.63294742816373</v>
      </c>
      <c r="AF50" s="73">
        <f t="shared" si="23"/>
        <v>102.10230215689148</v>
      </c>
      <c r="AG50" s="73">
        <f t="shared" si="24"/>
        <v>101.63294742816373</v>
      </c>
      <c r="AH50" s="73">
        <f t="shared" si="25"/>
        <v>108.10230215689148</v>
      </c>
      <c r="AI50" s="73">
        <f t="shared" si="26"/>
        <v>107.63294742816373</v>
      </c>
    </row>
    <row r="51" spans="1:35" x14ac:dyDescent="0.2">
      <c r="A51" s="110"/>
      <c r="B51" s="109"/>
      <c r="C51" s="111" t="s">
        <v>147</v>
      </c>
      <c r="D51" s="111">
        <v>30</v>
      </c>
      <c r="E51" s="55"/>
      <c r="F51" s="98"/>
      <c r="G51" s="55"/>
      <c r="H51" s="55"/>
      <c r="I51" s="99"/>
      <c r="P51" s="68">
        <v>0.59</v>
      </c>
      <c r="Q51" s="70">
        <f t="shared" si="12"/>
        <v>6.6791173031429762</v>
      </c>
      <c r="R51" s="70">
        <f t="shared" si="13"/>
        <v>6.501075394199554</v>
      </c>
      <c r="S51" s="71">
        <f t="shared" si="10"/>
        <v>93.001395152392632</v>
      </c>
      <c r="T51" s="71">
        <f t="shared" si="11"/>
        <v>92.532040423664895</v>
      </c>
      <c r="W51" s="66">
        <f t="shared" si="0"/>
        <v>131.78458359570507</v>
      </c>
      <c r="X51" s="66">
        <f t="shared" si="1"/>
        <v>130.97823217175085</v>
      </c>
      <c r="Z51" s="66">
        <f t="shared" si="2"/>
        <v>134.78458359570507</v>
      </c>
      <c r="AA51" s="66">
        <f t="shared" si="3"/>
        <v>133.97823217175085</v>
      </c>
      <c r="AD51" s="73">
        <f t="shared" si="21"/>
        <v>120.25078251847563</v>
      </c>
      <c r="AE51" s="73">
        <f t="shared" si="22"/>
        <v>119.78142778974788</v>
      </c>
      <c r="AF51" s="73">
        <f t="shared" si="23"/>
        <v>102.25078251847563</v>
      </c>
      <c r="AG51" s="73">
        <f t="shared" si="24"/>
        <v>101.78142778974788</v>
      </c>
      <c r="AH51" s="73">
        <f t="shared" si="25"/>
        <v>108.25078251847563</v>
      </c>
      <c r="AI51" s="73">
        <f t="shared" si="26"/>
        <v>107.78142778974788</v>
      </c>
    </row>
    <row r="52" spans="1:35" x14ac:dyDescent="0.2">
      <c r="A52" s="10"/>
      <c r="B52" s="1"/>
      <c r="C52" s="111"/>
      <c r="D52" s="111"/>
      <c r="E52" s="55"/>
      <c r="F52" s="1"/>
      <c r="G52" s="1"/>
      <c r="H52" s="1"/>
      <c r="I52" s="9"/>
      <c r="P52" s="68">
        <v>0.6</v>
      </c>
      <c r="Q52" s="70">
        <f t="shared" si="12"/>
        <v>6.7354821615294869</v>
      </c>
      <c r="R52" s="70">
        <f t="shared" si="13"/>
        <v>6.5559377625819231</v>
      </c>
      <c r="S52" s="71">
        <f t="shared" si="10"/>
        <v>93.147379927222616</v>
      </c>
      <c r="T52" s="71">
        <f t="shared" si="11"/>
        <v>92.678025198494879</v>
      </c>
      <c r="W52" s="66">
        <f t="shared" si="0"/>
        <v>132.05011715320768</v>
      </c>
      <c r="X52" s="66">
        <f t="shared" si="1"/>
        <v>131.24376572925345</v>
      </c>
      <c r="Z52" s="66">
        <f t="shared" si="2"/>
        <v>135.05011715320768</v>
      </c>
      <c r="AA52" s="66">
        <f t="shared" si="3"/>
        <v>134.24376572925345</v>
      </c>
      <c r="AD52" s="73">
        <f t="shared" si="21"/>
        <v>120.3967672933056</v>
      </c>
      <c r="AE52" s="73">
        <f t="shared" si="22"/>
        <v>119.92741256457788</v>
      </c>
      <c r="AF52" s="73">
        <f t="shared" si="23"/>
        <v>102.3967672933056</v>
      </c>
      <c r="AG52" s="73">
        <f t="shared" si="24"/>
        <v>101.92741256457788</v>
      </c>
      <c r="AH52" s="73">
        <f t="shared" si="25"/>
        <v>108.3967672933056</v>
      </c>
      <c r="AI52" s="73">
        <f t="shared" si="26"/>
        <v>107.92741256457788</v>
      </c>
    </row>
    <row r="53" spans="1:35" x14ac:dyDescent="0.2">
      <c r="A53" s="10"/>
      <c r="B53" s="1"/>
      <c r="C53" s="1"/>
      <c r="D53" s="1"/>
      <c r="E53" s="1"/>
      <c r="F53" s="1"/>
      <c r="G53" s="1"/>
      <c r="H53" s="1"/>
      <c r="I53" s="9"/>
      <c r="P53" s="68">
        <v>0.61</v>
      </c>
      <c r="Q53" s="70">
        <f t="shared" si="12"/>
        <v>6.7913792374907151</v>
      </c>
      <c r="R53" s="70">
        <f t="shared" si="13"/>
        <v>6.6103448179825284</v>
      </c>
      <c r="S53" s="71">
        <f t="shared" si="10"/>
        <v>93.290951619765082</v>
      </c>
      <c r="T53" s="71">
        <f t="shared" si="11"/>
        <v>92.821596891037345</v>
      </c>
      <c r="W53" s="66">
        <f t="shared" si="0"/>
        <v>132.31126152474823</v>
      </c>
      <c r="X53" s="66">
        <f t="shared" si="1"/>
        <v>131.50491010079401</v>
      </c>
      <c r="Z53" s="66">
        <f t="shared" si="2"/>
        <v>135.31126152474823</v>
      </c>
      <c r="AA53" s="66">
        <f t="shared" si="3"/>
        <v>134.50491010079401</v>
      </c>
      <c r="AD53" s="73">
        <f t="shared" si="21"/>
        <v>120.54033898584808</v>
      </c>
      <c r="AE53" s="73">
        <f t="shared" si="22"/>
        <v>120.07098425712033</v>
      </c>
      <c r="AF53" s="73">
        <f t="shared" si="23"/>
        <v>102.54033898584808</v>
      </c>
      <c r="AG53" s="73">
        <f t="shared" si="24"/>
        <v>102.07098425712033</v>
      </c>
      <c r="AH53" s="73">
        <f t="shared" si="25"/>
        <v>108.54033898584808</v>
      </c>
      <c r="AI53" s="73">
        <f t="shared" si="26"/>
        <v>108.07098425712033</v>
      </c>
    </row>
    <row r="54" spans="1:35" x14ac:dyDescent="0.2">
      <c r="A54" s="10"/>
      <c r="B54" s="1"/>
      <c r="C54" s="1"/>
      <c r="D54" s="1"/>
      <c r="E54" s="1"/>
      <c r="F54" s="1"/>
      <c r="G54" s="1"/>
      <c r="H54" s="1"/>
      <c r="I54" s="9"/>
      <c r="P54" s="68">
        <v>0.62</v>
      </c>
      <c r="Q54" s="70">
        <f t="shared" si="12"/>
        <v>6.8468199878891225</v>
      </c>
      <c r="R54" s="70">
        <f t="shared" si="13"/>
        <v>6.6643077118639464</v>
      </c>
      <c r="S54" s="71">
        <f t="shared" si="10"/>
        <v>93.432188709514818</v>
      </c>
      <c r="T54" s="71">
        <f t="shared" si="11"/>
        <v>92.962833980787082</v>
      </c>
      <c r="W54" s="66">
        <f t="shared" si="0"/>
        <v>132.56815945767471</v>
      </c>
      <c r="X54" s="66">
        <f t="shared" si="1"/>
        <v>131.76180803372048</v>
      </c>
      <c r="Z54" s="66">
        <f t="shared" si="2"/>
        <v>135.56815945767471</v>
      </c>
      <c r="AA54" s="66">
        <f t="shared" si="3"/>
        <v>134.76180803372048</v>
      </c>
      <c r="AD54" s="73">
        <f t="shared" si="21"/>
        <v>120.6815760755978</v>
      </c>
      <c r="AE54" s="73">
        <f t="shared" si="22"/>
        <v>120.21222134687008</v>
      </c>
      <c r="AF54" s="73">
        <f t="shared" si="23"/>
        <v>102.6815760755978</v>
      </c>
      <c r="AG54" s="73">
        <f t="shared" si="24"/>
        <v>102.21222134687008</v>
      </c>
      <c r="AH54" s="73">
        <f t="shared" si="25"/>
        <v>108.6815760755978</v>
      </c>
      <c r="AI54" s="73">
        <f t="shared" si="26"/>
        <v>108.21222134687008</v>
      </c>
    </row>
    <row r="55" spans="1:35" x14ac:dyDescent="0.2">
      <c r="A55" s="103"/>
      <c r="B55" s="104" t="s">
        <v>115</v>
      </c>
      <c r="C55" s="104" t="s">
        <v>114</v>
      </c>
      <c r="D55" s="104" t="s">
        <v>116</v>
      </c>
      <c r="E55" s="104" t="s">
        <v>117</v>
      </c>
      <c r="F55" s="104" t="s">
        <v>118</v>
      </c>
      <c r="G55" s="104" t="s">
        <v>119</v>
      </c>
      <c r="H55" s="104" t="s">
        <v>120</v>
      </c>
      <c r="I55" s="105" t="s">
        <v>121</v>
      </c>
      <c r="P55" s="68">
        <v>0.63</v>
      </c>
      <c r="Q55" s="70">
        <f t="shared" si="12"/>
        <v>6.9018154094191795</v>
      </c>
      <c r="R55" s="70">
        <f t="shared" si="13"/>
        <v>6.7178371477872298</v>
      </c>
      <c r="S55" s="71">
        <f t="shared" si="10"/>
        <v>93.571165908621381</v>
      </c>
      <c r="T55" s="71">
        <f t="shared" si="11"/>
        <v>93.101811179893645</v>
      </c>
      <c r="W55" s="66">
        <f t="shared" si="0"/>
        <v>132.820946846863</v>
      </c>
      <c r="X55" s="66">
        <f t="shared" si="1"/>
        <v>132.01459542290877</v>
      </c>
      <c r="Z55" s="66">
        <f t="shared" si="2"/>
        <v>135.820946846863</v>
      </c>
      <c r="AA55" s="66">
        <f t="shared" si="3"/>
        <v>135.01459542290877</v>
      </c>
      <c r="AD55" s="73">
        <f t="shared" si="21"/>
        <v>120.82055327470439</v>
      </c>
      <c r="AE55" s="73">
        <f t="shared" si="22"/>
        <v>120.35119854597664</v>
      </c>
      <c r="AF55" s="73">
        <f t="shared" si="23"/>
        <v>102.82055327470439</v>
      </c>
      <c r="AG55" s="73">
        <f t="shared" si="24"/>
        <v>102.35119854597664</v>
      </c>
      <c r="AH55" s="73">
        <f t="shared" si="25"/>
        <v>108.82055327470439</v>
      </c>
      <c r="AI55" s="73">
        <f t="shared" si="26"/>
        <v>108.35119854597664</v>
      </c>
    </row>
    <row r="56" spans="1:35" x14ac:dyDescent="0.2">
      <c r="A56" s="106" t="s">
        <v>138</v>
      </c>
      <c r="B56" s="56">
        <v>147.62</v>
      </c>
      <c r="C56" s="56">
        <v>5.4</v>
      </c>
      <c r="D56" s="56">
        <v>127.4</v>
      </c>
      <c r="E56" s="56">
        <v>1.42</v>
      </c>
      <c r="F56" s="56">
        <v>136.62</v>
      </c>
      <c r="G56" s="56">
        <v>2.4500000000000002</v>
      </c>
      <c r="H56" s="56">
        <v>116.4</v>
      </c>
      <c r="I56" s="57">
        <v>0.4</v>
      </c>
      <c r="P56" s="68">
        <v>0.64</v>
      </c>
      <c r="Q56" s="70">
        <f t="shared" si="12"/>
        <v>6.9563760640748908</v>
      </c>
      <c r="R56" s="70">
        <f t="shared" si="13"/>
        <v>6.7709434062005611</v>
      </c>
      <c r="S56" s="71">
        <f t="shared" si="10"/>
        <v>93.707954399227489</v>
      </c>
      <c r="T56" s="71">
        <f t="shared" si="11"/>
        <v>93.238599670499752</v>
      </c>
      <c r="W56" s="66">
        <f t="shared" si="0"/>
        <v>133.06975316641481</v>
      </c>
      <c r="X56" s="66">
        <f t="shared" si="1"/>
        <v>132.26340174246059</v>
      </c>
      <c r="Z56" s="66">
        <f t="shared" si="2"/>
        <v>136.06975316641481</v>
      </c>
      <c r="AA56" s="66">
        <f t="shared" si="3"/>
        <v>135.26340174246059</v>
      </c>
      <c r="AD56" s="73">
        <f t="shared" si="21"/>
        <v>120.9573417653105</v>
      </c>
      <c r="AE56" s="73">
        <f t="shared" si="22"/>
        <v>120.48798703658275</v>
      </c>
      <c r="AF56" s="73">
        <f t="shared" si="23"/>
        <v>102.9573417653105</v>
      </c>
      <c r="AG56" s="73">
        <f t="shared" si="24"/>
        <v>102.48798703658275</v>
      </c>
      <c r="AH56" s="73">
        <f t="shared" si="25"/>
        <v>108.9573417653105</v>
      </c>
      <c r="AI56" s="73">
        <f t="shared" si="26"/>
        <v>108.48798703658275</v>
      </c>
    </row>
    <row r="57" spans="1:35" ht="17" thickBot="1" x14ac:dyDescent="0.25">
      <c r="A57" s="107" t="s">
        <v>139</v>
      </c>
      <c r="B57" s="58">
        <v>142.62</v>
      </c>
      <c r="C57" s="58">
        <v>4.9000000000000004</v>
      </c>
      <c r="D57" s="58">
        <v>122.4</v>
      </c>
      <c r="E57" s="58">
        <v>0.71</v>
      </c>
      <c r="F57" s="58">
        <v>131.62</v>
      </c>
      <c r="G57" s="58">
        <v>1.99</v>
      </c>
      <c r="H57" s="58">
        <v>111.4</v>
      </c>
      <c r="I57" s="59">
        <v>0.22</v>
      </c>
      <c r="P57" s="68">
        <v>0.65</v>
      </c>
      <c r="Q57" s="70">
        <f t="shared" si="12"/>
        <v>7.0105121028332951</v>
      </c>
      <c r="R57" s="70">
        <f t="shared" si="13"/>
        <v>6.8236363674914315</v>
      </c>
      <c r="S57" s="71">
        <f t="shared" si="10"/>
        <v>93.842622052406853</v>
      </c>
      <c r="T57" s="71">
        <f t="shared" si="11"/>
        <v>93.373267323679116</v>
      </c>
      <c r="W57" s="66">
        <f t="shared" si="0"/>
        <v>133.3147018678865</v>
      </c>
      <c r="X57" s="66">
        <f t="shared" si="1"/>
        <v>132.50835044393227</v>
      </c>
      <c r="Z57" s="66">
        <f t="shared" si="2"/>
        <v>136.3147018678865</v>
      </c>
      <c r="AA57" s="66">
        <f t="shared" si="3"/>
        <v>135.50835044393227</v>
      </c>
      <c r="AD57" s="73">
        <f t="shared" si="21"/>
        <v>121.09200941848985</v>
      </c>
      <c r="AE57" s="73">
        <f t="shared" si="22"/>
        <v>120.6226546897621</v>
      </c>
      <c r="AF57" s="73">
        <f t="shared" si="23"/>
        <v>103.09200941848985</v>
      </c>
      <c r="AG57" s="73">
        <f t="shared" si="24"/>
        <v>102.6226546897621</v>
      </c>
      <c r="AH57" s="73">
        <f t="shared" si="25"/>
        <v>109.09200941848985</v>
      </c>
      <c r="AI57" s="73">
        <f t="shared" si="26"/>
        <v>108.6226546897621</v>
      </c>
    </row>
    <row r="58" spans="1:35" x14ac:dyDescent="0.2">
      <c r="A58" s="106" t="s">
        <v>142</v>
      </c>
      <c r="B58" s="56">
        <v>147.62</v>
      </c>
      <c r="C58" s="56">
        <v>19.600000000000001</v>
      </c>
      <c r="D58" s="56">
        <v>127.4</v>
      </c>
      <c r="E58" s="56">
        <v>3.56</v>
      </c>
      <c r="F58" s="56">
        <v>136.62</v>
      </c>
      <c r="G58" s="56">
        <v>10.9</v>
      </c>
      <c r="H58" s="56">
        <v>116.4</v>
      </c>
      <c r="I58" s="57">
        <v>1.51</v>
      </c>
      <c r="P58" s="68">
        <v>0.66</v>
      </c>
      <c r="Q58" s="70">
        <f t="shared" si="12"/>
        <v>7.0642332877043446</v>
      </c>
      <c r="R58" s="70">
        <f t="shared" si="13"/>
        <v>6.875925533448747</v>
      </c>
      <c r="S58" s="71">
        <f t="shared" si="10"/>
        <v>93.975233630387123</v>
      </c>
      <c r="T58" s="71">
        <f t="shared" si="11"/>
        <v>93.505878901659386</v>
      </c>
      <c r="W58" s="66">
        <f t="shared" si="0"/>
        <v>133.55591074811485</v>
      </c>
      <c r="X58" s="66">
        <f t="shared" si="1"/>
        <v>132.74955932416063</v>
      </c>
      <c r="Z58" s="66">
        <f t="shared" si="2"/>
        <v>136.55591074811485</v>
      </c>
      <c r="AA58" s="66">
        <f t="shared" si="3"/>
        <v>135.74955932416063</v>
      </c>
      <c r="AD58" s="73">
        <f t="shared" si="21"/>
        <v>121.22462099647012</v>
      </c>
      <c r="AE58" s="73">
        <f t="shared" si="22"/>
        <v>120.75526626774237</v>
      </c>
      <c r="AF58" s="73">
        <f t="shared" si="23"/>
        <v>103.22462099647012</v>
      </c>
      <c r="AG58" s="73">
        <f t="shared" si="24"/>
        <v>102.75526626774237</v>
      </c>
      <c r="AH58" s="73">
        <f t="shared" si="25"/>
        <v>109.22462099647012</v>
      </c>
      <c r="AI58" s="73">
        <f t="shared" si="26"/>
        <v>108.75526626774237</v>
      </c>
    </row>
    <row r="59" spans="1:35" ht="17" thickBot="1" x14ac:dyDescent="0.25">
      <c r="A59" s="107" t="s">
        <v>143</v>
      </c>
      <c r="B59" s="58">
        <v>142.62</v>
      </c>
      <c r="C59" s="58">
        <v>11</v>
      </c>
      <c r="D59" s="58">
        <v>122.4</v>
      </c>
      <c r="E59" s="58">
        <v>2</v>
      </c>
      <c r="F59" s="58">
        <v>131.62</v>
      </c>
      <c r="G59" s="58">
        <v>6.1</v>
      </c>
      <c r="H59" s="58">
        <v>111.4</v>
      </c>
      <c r="I59" s="59">
        <v>0.95</v>
      </c>
      <c r="P59" s="68">
        <v>0.67</v>
      </c>
      <c r="Q59" s="70">
        <f t="shared" si="12"/>
        <v>7.1175490122828213</v>
      </c>
      <c r="R59" s="70">
        <f t="shared" si="13"/>
        <v>6.9278200472669065</v>
      </c>
      <c r="S59" s="71">
        <f t="shared" si="10"/>
        <v>94.105850973566277</v>
      </c>
      <c r="T59" s="71">
        <f t="shared" si="11"/>
        <v>93.63649624483854</v>
      </c>
      <c r="W59" s="66">
        <f t="shared" si="0"/>
        <v>133.79349228938372</v>
      </c>
      <c r="X59" s="66">
        <f t="shared" si="1"/>
        <v>132.9871408654295</v>
      </c>
      <c r="Z59" s="66">
        <f t="shared" si="2"/>
        <v>136.79349228938372</v>
      </c>
      <c r="AA59" s="66">
        <f t="shared" si="3"/>
        <v>135.9871408654295</v>
      </c>
      <c r="AD59" s="73">
        <f t="shared" si="21"/>
        <v>121.35523833964928</v>
      </c>
      <c r="AE59" s="73">
        <f t="shared" si="22"/>
        <v>120.88588361092155</v>
      </c>
      <c r="AF59" s="73">
        <f t="shared" si="23"/>
        <v>103.35523833964928</v>
      </c>
      <c r="AG59" s="73">
        <f t="shared" si="24"/>
        <v>102.88588361092155</v>
      </c>
      <c r="AH59" s="73">
        <f t="shared" si="25"/>
        <v>109.35523833964928</v>
      </c>
      <c r="AI59" s="73">
        <f t="shared" si="26"/>
        <v>108.88588361092155</v>
      </c>
    </row>
    <row r="60" spans="1:35" x14ac:dyDescent="0.2">
      <c r="A60" s="106" t="s">
        <v>144</v>
      </c>
      <c r="B60" s="56">
        <v>147.62</v>
      </c>
      <c r="C60" s="56">
        <v>38</v>
      </c>
      <c r="D60" s="56">
        <v>127.4</v>
      </c>
      <c r="E60" s="56">
        <v>5.2</v>
      </c>
      <c r="F60" s="56">
        <v>136.62</v>
      </c>
      <c r="G60" s="56">
        <v>5.4</v>
      </c>
      <c r="H60" s="56">
        <v>116.4</v>
      </c>
      <c r="I60" s="57">
        <v>1.98</v>
      </c>
      <c r="P60" s="68">
        <v>0.68</v>
      </c>
      <c r="Q60" s="70">
        <f t="shared" si="12"/>
        <v>7.1704683209248055</v>
      </c>
      <c r="R60" s="70">
        <f t="shared" si="13"/>
        <v>6.9793287122110845</v>
      </c>
      <c r="S60" s="71">
        <f t="shared" si="10"/>
        <v>94.234533173674464</v>
      </c>
      <c r="T60" s="71">
        <f t="shared" si="11"/>
        <v>93.765178444946741</v>
      </c>
      <c r="W60" s="66">
        <f t="shared" si="0"/>
        <v>134.02755397439014</v>
      </c>
      <c r="X60" s="66">
        <f t="shared" si="1"/>
        <v>133.22120255043592</v>
      </c>
      <c r="Z60" s="66">
        <f t="shared" si="2"/>
        <v>137.02755397439014</v>
      </c>
      <c r="AA60" s="66">
        <f t="shared" si="3"/>
        <v>136.22120255043592</v>
      </c>
      <c r="AD60" s="73">
        <f t="shared" si="21"/>
        <v>121.48392053975746</v>
      </c>
      <c r="AE60" s="73">
        <f t="shared" si="22"/>
        <v>121.01456581102974</v>
      </c>
      <c r="AF60" s="73">
        <f t="shared" si="23"/>
        <v>103.48392053975746</v>
      </c>
      <c r="AG60" s="73">
        <f t="shared" si="24"/>
        <v>103.01456581102974</v>
      </c>
      <c r="AH60" s="73">
        <f t="shared" si="25"/>
        <v>109.48392053975746</v>
      </c>
      <c r="AI60" s="73">
        <f t="shared" si="26"/>
        <v>109.01456581102974</v>
      </c>
    </row>
    <row r="61" spans="1:35" ht="17" thickBot="1" x14ac:dyDescent="0.25">
      <c r="A61" s="107" t="s">
        <v>145</v>
      </c>
      <c r="B61" s="58">
        <v>142.62</v>
      </c>
      <c r="C61" s="58">
        <v>21</v>
      </c>
      <c r="D61" s="58">
        <v>122.4</v>
      </c>
      <c r="E61" s="58">
        <v>3.79</v>
      </c>
      <c r="F61" s="58">
        <v>131.62</v>
      </c>
      <c r="G61" s="58">
        <v>5.0999999999999996</v>
      </c>
      <c r="H61" s="58">
        <v>111.4</v>
      </c>
      <c r="I61" s="59">
        <v>1.74</v>
      </c>
      <c r="P61" s="68">
        <v>0.69</v>
      </c>
      <c r="Q61" s="70">
        <f t="shared" si="12"/>
        <v>7.2229999266595755</v>
      </c>
      <c r="R61" s="70">
        <f t="shared" si="13"/>
        <v>7.0304600090516711</v>
      </c>
      <c r="S61" s="71">
        <f t="shared" si="10"/>
        <v>94.361336734294852</v>
      </c>
      <c r="T61" s="71">
        <f t="shared" si="11"/>
        <v>93.891982005567115</v>
      </c>
      <c r="W61" s="66">
        <f t="shared" si="0"/>
        <v>134.25819857821776</v>
      </c>
      <c r="X61" s="66">
        <f t="shared" si="1"/>
        <v>133.45184715426353</v>
      </c>
      <c r="Z61" s="66">
        <f t="shared" si="2"/>
        <v>137.25819857821776</v>
      </c>
      <c r="AA61" s="66">
        <f t="shared" si="3"/>
        <v>136.45184715426353</v>
      </c>
      <c r="AD61" s="73">
        <f t="shared" si="21"/>
        <v>121.61072410037787</v>
      </c>
      <c r="AE61" s="73">
        <f t="shared" si="22"/>
        <v>121.14136937165011</v>
      </c>
      <c r="AF61" s="73">
        <f t="shared" si="23"/>
        <v>103.61072410037787</v>
      </c>
      <c r="AG61" s="73">
        <f t="shared" si="24"/>
        <v>103.14136937165011</v>
      </c>
      <c r="AH61" s="73">
        <f t="shared" si="25"/>
        <v>109.61072410037787</v>
      </c>
      <c r="AI61" s="73">
        <f t="shared" si="26"/>
        <v>109.14136937165011</v>
      </c>
    </row>
    <row r="62" spans="1:35" x14ac:dyDescent="0.2">
      <c r="P62" s="68">
        <v>0.7</v>
      </c>
      <c r="Q62" s="70">
        <f t="shared" si="12"/>
        <v>7.2751522279373821</v>
      </c>
      <c r="R62" s="70">
        <f t="shared" si="13"/>
        <v>7.0812221123656061</v>
      </c>
      <c r="S62" s="71">
        <f t="shared" si="10"/>
        <v>94.486315719834877</v>
      </c>
      <c r="T62" s="71">
        <f t="shared" si="11"/>
        <v>94.01696099110714</v>
      </c>
      <c r="W62" s="66">
        <f t="shared" si="0"/>
        <v>134.48552443930262</v>
      </c>
      <c r="X62" s="66">
        <f t="shared" si="1"/>
        <v>133.6791730153484</v>
      </c>
      <c r="Z62" s="66">
        <f t="shared" si="2"/>
        <v>137.48552443930262</v>
      </c>
      <c r="AA62" s="66">
        <f t="shared" si="3"/>
        <v>136.6791730153484</v>
      </c>
      <c r="AD62" s="73">
        <f t="shared" si="21"/>
        <v>121.73570308591789</v>
      </c>
      <c r="AE62" s="73">
        <f t="shared" si="22"/>
        <v>121.26634835719014</v>
      </c>
      <c r="AF62" s="73">
        <f t="shared" si="23"/>
        <v>103.73570308591789</v>
      </c>
      <c r="AG62" s="73">
        <f t="shared" si="24"/>
        <v>103.26634835719014</v>
      </c>
      <c r="AH62" s="73">
        <f t="shared" si="25"/>
        <v>109.73570308591789</v>
      </c>
      <c r="AI62" s="73">
        <f t="shared" si="26"/>
        <v>109.26634835719014</v>
      </c>
    </row>
    <row r="63" spans="1:35" ht="17" thickBot="1" x14ac:dyDescent="0.25">
      <c r="P63" s="68">
        <v>0.71</v>
      </c>
      <c r="Q63" s="70">
        <f t="shared" si="12"/>
        <v>7.3269333243042611</v>
      </c>
      <c r="R63" s="70">
        <f t="shared" si="13"/>
        <v>7.1316229057933525</v>
      </c>
      <c r="S63" s="71">
        <f t="shared" si="10"/>
        <v>94.609521893931245</v>
      </c>
      <c r="T63" s="71">
        <f t="shared" si="11"/>
        <v>94.140167165203508</v>
      </c>
      <c r="W63" s="66">
        <f t="shared" si="0"/>
        <v>134.70962571117974</v>
      </c>
      <c r="X63" s="66">
        <f t="shared" si="1"/>
        <v>133.90327428722551</v>
      </c>
      <c r="Z63" s="66">
        <f t="shared" si="2"/>
        <v>137.70962571117974</v>
      </c>
      <c r="AA63" s="66">
        <f t="shared" si="3"/>
        <v>136.90327428722551</v>
      </c>
      <c r="AD63" s="73">
        <f t="shared" si="21"/>
        <v>121.85890926001426</v>
      </c>
      <c r="AE63" s="73">
        <f t="shared" si="22"/>
        <v>121.38955453128651</v>
      </c>
      <c r="AF63" s="73">
        <f t="shared" si="23"/>
        <v>103.85890926001426</v>
      </c>
      <c r="AG63" s="73">
        <f t="shared" si="24"/>
        <v>103.38955453128651</v>
      </c>
      <c r="AH63" s="73">
        <f t="shared" si="25"/>
        <v>109.85890926001426</v>
      </c>
      <c r="AI63" s="73">
        <f t="shared" si="26"/>
        <v>109.38955453128651</v>
      </c>
    </row>
    <row r="64" spans="1:35" ht="17" thickBot="1" x14ac:dyDescent="0.25">
      <c r="A64" s="133" t="s">
        <v>19</v>
      </c>
      <c r="B64" s="134"/>
      <c r="C64" s="134"/>
      <c r="D64" s="134"/>
      <c r="E64" s="134"/>
      <c r="F64" s="134"/>
      <c r="G64" s="134"/>
      <c r="H64" s="134"/>
      <c r="I64" s="135"/>
      <c r="P64" s="68">
        <v>0.72</v>
      </c>
      <c r="Q64" s="70">
        <f t="shared" si="12"/>
        <v>7.3783510310867104</v>
      </c>
      <c r="R64" s="70">
        <f t="shared" si="13"/>
        <v>7.1816699963321353</v>
      </c>
      <c r="S64" s="71">
        <f t="shared" si="10"/>
        <v>94.731004848175104</v>
      </c>
      <c r="T64" s="71">
        <f t="shared" si="11"/>
        <v>94.261650119447381</v>
      </c>
      <c r="W64" s="66">
        <f t="shared" si="0"/>
        <v>134.93059259662286</v>
      </c>
      <c r="X64" s="66">
        <f t="shared" si="1"/>
        <v>134.12424117266863</v>
      </c>
      <c r="Z64" s="66">
        <f t="shared" si="2"/>
        <v>137.93059259662286</v>
      </c>
      <c r="AA64" s="66">
        <f t="shared" si="3"/>
        <v>137.12424117266863</v>
      </c>
      <c r="AD64" s="73">
        <f t="shared" si="21"/>
        <v>121.9803922142581</v>
      </c>
      <c r="AE64" s="73">
        <f t="shared" si="22"/>
        <v>121.51103748553038</v>
      </c>
      <c r="AF64" s="73">
        <f t="shared" si="23"/>
        <v>103.9803922142581</v>
      </c>
      <c r="AG64" s="73">
        <f t="shared" si="24"/>
        <v>103.51103748553038</v>
      </c>
      <c r="AH64" s="73">
        <f t="shared" si="25"/>
        <v>109.9803922142581</v>
      </c>
      <c r="AI64" s="73">
        <f t="shared" si="26"/>
        <v>109.51103748553038</v>
      </c>
    </row>
    <row r="65" spans="1:35" x14ac:dyDescent="0.2">
      <c r="A65" s="110" t="s">
        <v>84</v>
      </c>
      <c r="B65" s="109"/>
      <c r="C65" s="129" t="s">
        <v>130</v>
      </c>
      <c r="D65" s="101"/>
      <c r="E65" s="98"/>
      <c r="F65" s="55"/>
      <c r="G65" s="55"/>
      <c r="H65" s="55"/>
      <c r="I65" s="99"/>
      <c r="P65" s="68">
        <v>0.73</v>
      </c>
      <c r="Q65" s="70">
        <f t="shared" si="12"/>
        <v>7.4294128931616363</v>
      </c>
      <c r="R65" s="70">
        <f t="shared" si="13"/>
        <v>7.2313707277388293</v>
      </c>
      <c r="S65" s="71">
        <f t="shared" si="10"/>
        <v>94.850812121958853</v>
      </c>
      <c r="T65" s="71">
        <f t="shared" si="11"/>
        <v>94.38145739323113</v>
      </c>
      <c r="W65" s="66">
        <f t="shared" si="0"/>
        <v>135.14851156563543</v>
      </c>
      <c r="X65" s="66">
        <f t="shared" si="1"/>
        <v>134.34216014168121</v>
      </c>
      <c r="Z65" s="66">
        <f t="shared" si="2"/>
        <v>138.14851156563543</v>
      </c>
      <c r="AA65" s="66">
        <f t="shared" si="3"/>
        <v>137.34216014168121</v>
      </c>
      <c r="AD65" s="73">
        <f t="shared" si="21"/>
        <v>122.10019948804185</v>
      </c>
      <c r="AE65" s="73">
        <f t="shared" si="22"/>
        <v>121.63084475931413</v>
      </c>
      <c r="AF65" s="73">
        <f t="shared" si="23"/>
        <v>104.10019948804185</v>
      </c>
      <c r="AG65" s="73">
        <f t="shared" si="24"/>
        <v>103.63084475931413</v>
      </c>
      <c r="AH65" s="73">
        <f t="shared" si="25"/>
        <v>110.10019948804185</v>
      </c>
      <c r="AI65" s="73">
        <f t="shared" si="26"/>
        <v>109.63084475931413</v>
      </c>
    </row>
    <row r="66" spans="1:35" x14ac:dyDescent="0.2">
      <c r="A66" s="100"/>
      <c r="B66" s="101"/>
      <c r="C66" s="129" t="s">
        <v>131</v>
      </c>
      <c r="D66" s="113"/>
      <c r="E66" s="98"/>
      <c r="F66" s="55"/>
      <c r="G66" s="55"/>
      <c r="H66" s="55"/>
      <c r="I66" s="99"/>
      <c r="P66" s="68">
        <v>0.74</v>
      </c>
      <c r="Q66" s="70">
        <f t="shared" si="12"/>
        <v>7.4801261978802467</v>
      </c>
      <c r="R66" s="70">
        <f t="shared" si="13"/>
        <v>7.2807321931093441</v>
      </c>
      <c r="S66" s="71">
        <f t="shared" si="10"/>
        <v>94.968989314169264</v>
      </c>
      <c r="T66" s="71">
        <f t="shared" si="11"/>
        <v>94.499634585441527</v>
      </c>
      <c r="W66" s="66">
        <f t="shared" ref="W66:W129" si="27">46.3+33.9*LOG10($C$3)-13.82*LOG10($B$95)-$D$70+(44.9-6.55*LOG10($B$95))*LOG10(P66)</f>
        <v>135.36346555861067</v>
      </c>
      <c r="X66" s="66">
        <f t="shared" ref="X66:X129" si="28">46.3+33.9*LOG10($F$3)-13.82*LOG10($B$95)-$D$71+(44.9-6.55*LOG10($B$95))*LOG10($P66)</f>
        <v>134.55711413465644</v>
      </c>
      <c r="Z66" s="66">
        <f t="shared" ref="Z66:Z129" si="29">46.3+33.9*LOG10($C$3)-13.82*LOG10($B$95)-$D$70+(44.9-6.55*LOG10($B$95))*LOG10(P66)+$D$73</f>
        <v>138.36346555861067</v>
      </c>
      <c r="AA66" s="66">
        <f t="shared" ref="AA66:AA129" si="30">46.3+33.9*LOG10($F$3)-13.82*LOG10($B$95)-$D$71+(44.9-6.55*LOG10($B$95))*LOG10($P66)+$D$73</f>
        <v>137.55711413465644</v>
      </c>
      <c r="AD66" s="73">
        <f t="shared" ref="AD66:AD97" si="31">$S66+$D$46-$D$47-$D$48-$D$49</f>
        <v>122.21837668025228</v>
      </c>
      <c r="AE66" s="73">
        <f t="shared" ref="AE66:AE97" si="32">$T66+$D$46-($D$47)-($D$48)-$D$49</f>
        <v>121.74902195152453</v>
      </c>
      <c r="AF66" s="73">
        <f t="shared" ref="AF66:AF97" si="33">$S66+$D$46-($D$47)-($D$48)-$D$51</f>
        <v>104.21837668025228</v>
      </c>
      <c r="AG66" s="73">
        <f t="shared" ref="AG66:AG97" si="34">$T66+$D$46-($D$47)-($D$48)-$D$51</f>
        <v>103.74902195152453</v>
      </c>
      <c r="AH66" s="73">
        <f t="shared" ref="AH66:AH97" si="35">$S66+$D$46-($D$47)-($D$48)-$D$50</f>
        <v>110.21837668025228</v>
      </c>
      <c r="AI66" s="73">
        <f t="shared" ref="AI66:AI97" si="36">$T66+$D$46-$D$47-$D$48-$D$50</f>
        <v>109.74902195152453</v>
      </c>
    </row>
    <row r="67" spans="1:35" x14ac:dyDescent="0.2">
      <c r="A67" s="97"/>
      <c r="B67" s="94"/>
      <c r="C67" s="109"/>
      <c r="D67" s="109"/>
      <c r="E67" s="98"/>
      <c r="F67" s="55"/>
      <c r="G67" s="55"/>
      <c r="H67" s="55"/>
      <c r="I67" s="99"/>
      <c r="P67" s="68">
        <v>0.75</v>
      </c>
      <c r="Q67" s="70">
        <f t="shared" si="12"/>
        <v>7.5304979872085767</v>
      </c>
      <c r="R67" s="70">
        <f t="shared" si="13"/>
        <v>7.3297612466955284</v>
      </c>
      <c r="S67" s="71">
        <f t="shared" ref="S67:S130" si="37">(20*LOG10(P67)+20*LOG10(1806/1000)+92.45)</f>
        <v>95.085580187383741</v>
      </c>
      <c r="T67" s="71">
        <f t="shared" ref="T67:T130" si="38">(20*LOG10(P67)+20*LOG10(1711/1000)+92.45)</f>
        <v>94.616225458656004</v>
      </c>
      <c r="W67" s="66">
        <f t="shared" si="27"/>
        <v>135.57553417585538</v>
      </c>
      <c r="X67" s="66">
        <f t="shared" si="28"/>
        <v>134.76918275190116</v>
      </c>
      <c r="Z67" s="66">
        <f t="shared" si="29"/>
        <v>138.57553417585538</v>
      </c>
      <c r="AA67" s="66">
        <f t="shared" si="30"/>
        <v>137.76918275190116</v>
      </c>
      <c r="AD67" s="73">
        <f t="shared" si="31"/>
        <v>122.33496755346675</v>
      </c>
      <c r="AE67" s="73">
        <f t="shared" si="32"/>
        <v>121.865612824739</v>
      </c>
      <c r="AF67" s="73">
        <f t="shared" si="33"/>
        <v>104.33496755346675</v>
      </c>
      <c r="AG67" s="73">
        <f t="shared" si="34"/>
        <v>103.865612824739</v>
      </c>
      <c r="AH67" s="73">
        <f t="shared" si="35"/>
        <v>110.33496755346675</v>
      </c>
      <c r="AI67" s="73">
        <f t="shared" si="36"/>
        <v>109.865612824739</v>
      </c>
    </row>
    <row r="68" spans="1:35" x14ac:dyDescent="0.2">
      <c r="A68" s="97"/>
      <c r="B68" s="1"/>
      <c r="C68" s="113" t="s">
        <v>128</v>
      </c>
      <c r="D68" s="113">
        <f>46.3+33.9*LOG10($C$3)-13.82*LOG10($B$95)-$D$70+(44.9-6.55*LOG10($B$95))*LOG10($P2)</f>
        <v>103.7423336833093</v>
      </c>
      <c r="E68" s="98"/>
      <c r="F68" s="55"/>
      <c r="G68" s="55"/>
      <c r="H68" s="55"/>
      <c r="I68" s="99"/>
      <c r="P68" s="68">
        <v>0.76</v>
      </c>
      <c r="Q68" s="70">
        <f t="shared" ref="Q68:Q131" si="39">SQRT((4*3.14*P68)/0.166112957)</f>
        <v>7.5805350691419173</v>
      </c>
      <c r="R68" s="70">
        <f t="shared" ref="R68:R131" si="40">SQRT((4*3.14*P68)/0.175336061)</f>
        <v>7.3784645150153283</v>
      </c>
      <c r="S68" s="71">
        <f t="shared" si="37"/>
        <v>95.200626765165566</v>
      </c>
      <c r="T68" s="71">
        <f t="shared" si="38"/>
        <v>94.731272036437829</v>
      </c>
      <c r="W68" s="66">
        <f t="shared" si="27"/>
        <v>135.78479385456149</v>
      </c>
      <c r="X68" s="66">
        <f t="shared" si="28"/>
        <v>134.97844243060726</v>
      </c>
      <c r="Z68" s="66">
        <f t="shared" si="29"/>
        <v>138.78479385456149</v>
      </c>
      <c r="AA68" s="66">
        <f t="shared" si="30"/>
        <v>137.97844243060726</v>
      </c>
      <c r="AD68" s="73">
        <f t="shared" si="31"/>
        <v>122.45001413124857</v>
      </c>
      <c r="AE68" s="73">
        <f t="shared" si="32"/>
        <v>121.98065940252084</v>
      </c>
      <c r="AF68" s="73">
        <f t="shared" si="33"/>
        <v>104.45001413124857</v>
      </c>
      <c r="AG68" s="73">
        <f t="shared" si="34"/>
        <v>103.98065940252084</v>
      </c>
      <c r="AH68" s="73">
        <f t="shared" si="35"/>
        <v>110.45001413124857</v>
      </c>
      <c r="AI68" s="73">
        <f t="shared" si="36"/>
        <v>109.98065940252084</v>
      </c>
    </row>
    <row r="69" spans="1:35" x14ac:dyDescent="0.2">
      <c r="A69" s="97"/>
      <c r="B69" s="1"/>
      <c r="C69" s="113" t="s">
        <v>129</v>
      </c>
      <c r="D69" s="113">
        <f>46.3+33.9*LOG10($F$3)-13.82*LOG10($B$95)-$D$71+(44.9-6.55*LOG10($B$95))*LOG10($P$3)</f>
        <v>104.44177585426226</v>
      </c>
      <c r="E69" s="98"/>
      <c r="F69" s="55"/>
      <c r="G69" s="55"/>
      <c r="H69" s="55"/>
      <c r="I69" s="99"/>
      <c r="P69" s="68">
        <v>0.77</v>
      </c>
      <c r="Q69" s="70">
        <f t="shared" si="39"/>
        <v>7.6302440284455182</v>
      </c>
      <c r="R69" s="70">
        <f t="shared" si="40"/>
        <v>7.4268484073071797</v>
      </c>
      <c r="S69" s="71">
        <f t="shared" si="37"/>
        <v>95.314169422999385</v>
      </c>
      <c r="T69" s="71">
        <f t="shared" si="38"/>
        <v>94.844814694271648</v>
      </c>
      <c r="W69" s="66">
        <f t="shared" si="27"/>
        <v>135.99131803420983</v>
      </c>
      <c r="X69" s="66">
        <f t="shared" si="28"/>
        <v>135.1849666102556</v>
      </c>
      <c r="Z69" s="66">
        <f t="shared" si="29"/>
        <v>138.99131803420983</v>
      </c>
      <c r="AA69" s="66">
        <f t="shared" si="30"/>
        <v>138.1849666102556</v>
      </c>
      <c r="AD69" s="73">
        <f t="shared" si="31"/>
        <v>122.56355678908238</v>
      </c>
      <c r="AE69" s="73">
        <f t="shared" si="32"/>
        <v>122.09420206035466</v>
      </c>
      <c r="AF69" s="73">
        <f t="shared" si="33"/>
        <v>104.56355678908238</v>
      </c>
      <c r="AG69" s="73">
        <f t="shared" si="34"/>
        <v>104.09420206035466</v>
      </c>
      <c r="AH69" s="73">
        <f t="shared" si="35"/>
        <v>110.56355678908238</v>
      </c>
      <c r="AI69" s="73">
        <f t="shared" si="36"/>
        <v>110.09420206035466</v>
      </c>
    </row>
    <row r="70" spans="1:35" x14ac:dyDescent="0.2">
      <c r="A70" s="97"/>
      <c r="B70" s="1"/>
      <c r="C70" s="113" t="s">
        <v>126</v>
      </c>
      <c r="D70" s="113">
        <f>(1.1*LOG10(C3)-0.7)*B96-(1.56*LOG10(C3)-0.8)</f>
        <v>-1.3980901631496438</v>
      </c>
      <c r="E70" s="98"/>
      <c r="F70" s="55"/>
      <c r="G70" s="55"/>
      <c r="H70" s="55"/>
      <c r="I70" s="99"/>
      <c r="P70" s="68">
        <v>0.78</v>
      </c>
      <c r="Q70" s="70">
        <f t="shared" si="39"/>
        <v>7.6796312367695441</v>
      </c>
      <c r="R70" s="70">
        <f t="shared" si="40"/>
        <v>7.4749191253753366</v>
      </c>
      <c r="S70" s="71">
        <f t="shared" si="37"/>
        <v>95.426246973359355</v>
      </c>
      <c r="T70" s="71">
        <f t="shared" si="38"/>
        <v>94.956892244631618</v>
      </c>
      <c r="W70" s="66">
        <f t="shared" si="27"/>
        <v>136.19517731130168</v>
      </c>
      <c r="X70" s="66">
        <f t="shared" si="28"/>
        <v>135.38882588734745</v>
      </c>
      <c r="Z70" s="66">
        <f t="shared" si="29"/>
        <v>139.19517731130168</v>
      </c>
      <c r="AA70" s="66">
        <f t="shared" si="30"/>
        <v>138.38882588734745</v>
      </c>
      <c r="AD70" s="73">
        <f t="shared" si="31"/>
        <v>122.67563433944235</v>
      </c>
      <c r="AE70" s="73">
        <f t="shared" si="32"/>
        <v>122.20627961071463</v>
      </c>
      <c r="AF70" s="73">
        <f t="shared" si="33"/>
        <v>104.67563433944235</v>
      </c>
      <c r="AG70" s="73">
        <f t="shared" si="34"/>
        <v>104.20627961071463</v>
      </c>
      <c r="AH70" s="73">
        <f t="shared" si="35"/>
        <v>110.67563433944235</v>
      </c>
      <c r="AI70" s="73">
        <f t="shared" si="36"/>
        <v>110.20627961071463</v>
      </c>
    </row>
    <row r="71" spans="1:35" x14ac:dyDescent="0.2">
      <c r="A71" s="97"/>
      <c r="B71" s="1"/>
      <c r="C71" s="113" t="s">
        <v>127</v>
      </c>
      <c r="D71" s="113">
        <f>(1.1*LOG10(F3)-0.7)*B96-(1.56*LOG10(F3)-0.8)</f>
        <v>-1.3872950043889061</v>
      </c>
      <c r="E71" s="98"/>
      <c r="F71" s="55"/>
      <c r="G71" s="55"/>
      <c r="H71" s="55"/>
      <c r="I71" s="99"/>
      <c r="P71" s="68">
        <v>0.79</v>
      </c>
      <c r="Q71" s="70">
        <f t="shared" si="39"/>
        <v>7.7287028621822795</v>
      </c>
      <c r="R71" s="70">
        <f t="shared" si="40"/>
        <v>7.5226826728689531</v>
      </c>
      <c r="S71" s="71">
        <f t="shared" si="37"/>
        <v>95.536896745358575</v>
      </c>
      <c r="T71" s="71">
        <f t="shared" si="38"/>
        <v>95.067542016630838</v>
      </c>
      <c r="W71" s="66">
        <f t="shared" si="27"/>
        <v>136.39643958423406</v>
      </c>
      <c r="X71" s="66">
        <f t="shared" si="28"/>
        <v>135.59008816027983</v>
      </c>
      <c r="Z71" s="66">
        <f t="shared" si="29"/>
        <v>139.39643958423406</v>
      </c>
      <c r="AA71" s="66">
        <f t="shared" si="30"/>
        <v>138.59008816027983</v>
      </c>
      <c r="AD71" s="73">
        <f t="shared" si="31"/>
        <v>122.78628411144157</v>
      </c>
      <c r="AE71" s="73">
        <f t="shared" si="32"/>
        <v>122.31692938271385</v>
      </c>
      <c r="AF71" s="73">
        <f t="shared" si="33"/>
        <v>104.78628411144157</v>
      </c>
      <c r="AG71" s="73">
        <f t="shared" si="34"/>
        <v>104.31692938271385</v>
      </c>
      <c r="AH71" s="73">
        <f t="shared" si="35"/>
        <v>110.78628411144157</v>
      </c>
      <c r="AI71" s="73">
        <f t="shared" si="36"/>
        <v>110.31692938271385</v>
      </c>
    </row>
    <row r="72" spans="1:35" x14ac:dyDescent="0.2">
      <c r="A72" s="103"/>
      <c r="B72" s="93"/>
      <c r="C72" s="132" t="s">
        <v>132</v>
      </c>
      <c r="D72" s="132">
        <v>0</v>
      </c>
      <c r="E72" s="55"/>
      <c r="F72" s="55"/>
      <c r="G72" s="55"/>
      <c r="H72" s="55"/>
      <c r="I72" s="99"/>
      <c r="P72" s="68">
        <v>0.8</v>
      </c>
      <c r="Q72" s="70">
        <f t="shared" si="39"/>
        <v>7.7774648781619451</v>
      </c>
      <c r="R72" s="70">
        <f t="shared" si="40"/>
        <v>7.5701448640342131</v>
      </c>
      <c r="S72" s="71">
        <f t="shared" si="37"/>
        <v>95.646154659388614</v>
      </c>
      <c r="T72" s="71">
        <f t="shared" si="38"/>
        <v>95.176799930660877</v>
      </c>
      <c r="W72" s="66">
        <f t="shared" si="27"/>
        <v>136.59517018906251</v>
      </c>
      <c r="X72" s="66">
        <f t="shared" si="28"/>
        <v>135.78881876510829</v>
      </c>
      <c r="Z72" s="66">
        <f t="shared" si="29"/>
        <v>139.59517018906251</v>
      </c>
      <c r="AA72" s="66">
        <f t="shared" si="30"/>
        <v>138.78881876510829</v>
      </c>
      <c r="AD72" s="73">
        <f t="shared" si="31"/>
        <v>122.89554202547163</v>
      </c>
      <c r="AE72" s="73">
        <f t="shared" si="32"/>
        <v>122.42618729674388</v>
      </c>
      <c r="AF72" s="73">
        <f t="shared" si="33"/>
        <v>104.89554202547163</v>
      </c>
      <c r="AG72" s="73">
        <f t="shared" si="34"/>
        <v>104.42618729674388</v>
      </c>
      <c r="AH72" s="73">
        <f t="shared" si="35"/>
        <v>110.89554202547163</v>
      </c>
      <c r="AI72" s="73">
        <f t="shared" si="36"/>
        <v>110.42618729674388</v>
      </c>
    </row>
    <row r="73" spans="1:35" x14ac:dyDescent="0.2">
      <c r="A73" s="10"/>
      <c r="B73" s="1"/>
      <c r="C73" s="101" t="s">
        <v>133</v>
      </c>
      <c r="D73" s="7">
        <v>3</v>
      </c>
      <c r="E73" s="1"/>
      <c r="F73" s="1"/>
      <c r="G73" s="1"/>
      <c r="H73" s="1"/>
      <c r="I73" s="9"/>
      <c r="P73" s="68">
        <v>0.81</v>
      </c>
      <c r="Q73" s="70">
        <f t="shared" si="39"/>
        <v>7.8259230720842528</v>
      </c>
      <c r="R73" s="70">
        <f t="shared" si="40"/>
        <v>7.6173113319756309</v>
      </c>
      <c r="S73" s="71">
        <f t="shared" si="37"/>
        <v>95.754055297122733</v>
      </c>
      <c r="T73" s="71">
        <f t="shared" si="38"/>
        <v>95.28470056839501</v>
      </c>
      <c r="W73" s="66">
        <f t="shared" si="27"/>
        <v>136.7914320268309</v>
      </c>
      <c r="X73" s="66">
        <f t="shared" si="28"/>
        <v>135.98508060287668</v>
      </c>
      <c r="Z73" s="66">
        <f t="shared" si="29"/>
        <v>139.7914320268309</v>
      </c>
      <c r="AA73" s="66">
        <f t="shared" si="30"/>
        <v>138.98508060287668</v>
      </c>
      <c r="AD73" s="73">
        <f t="shared" si="31"/>
        <v>123.00344266320573</v>
      </c>
      <c r="AE73" s="73">
        <f t="shared" si="32"/>
        <v>122.53408793447801</v>
      </c>
      <c r="AF73" s="73">
        <f t="shared" si="33"/>
        <v>105.00344266320573</v>
      </c>
      <c r="AG73" s="73">
        <f t="shared" si="34"/>
        <v>104.53408793447801</v>
      </c>
      <c r="AH73" s="73">
        <f t="shared" si="35"/>
        <v>111.00344266320573</v>
      </c>
      <c r="AI73" s="73">
        <f t="shared" si="36"/>
        <v>110.53408793447801</v>
      </c>
    </row>
    <row r="74" spans="1:35" x14ac:dyDescent="0.2">
      <c r="A74" s="10"/>
      <c r="B74" s="1"/>
      <c r="C74" s="1"/>
      <c r="D74" s="1"/>
      <c r="E74" s="1"/>
      <c r="F74" s="1"/>
      <c r="G74" s="1"/>
      <c r="H74" s="1"/>
      <c r="I74" s="9"/>
      <c r="P74" s="68">
        <v>0.82</v>
      </c>
      <c r="Q74" s="70">
        <f t="shared" si="39"/>
        <v>7.8740830532398274</v>
      </c>
      <c r="R74" s="70">
        <f t="shared" si="40"/>
        <v>7.6641875364597611</v>
      </c>
      <c r="S74" s="71">
        <f t="shared" si="37"/>
        <v>95.86063196722408</v>
      </c>
      <c r="T74" s="71">
        <f t="shared" si="38"/>
        <v>95.391277238496343</v>
      </c>
      <c r="W74" s="66">
        <f t="shared" si="27"/>
        <v>136.98528568308888</v>
      </c>
      <c r="X74" s="66">
        <f t="shared" si="28"/>
        <v>136.17893425913465</v>
      </c>
      <c r="Z74" s="66">
        <f t="shared" si="29"/>
        <v>139.98528568308888</v>
      </c>
      <c r="AA74" s="66">
        <f t="shared" si="30"/>
        <v>139.17893425913465</v>
      </c>
      <c r="AD74" s="73">
        <f t="shared" si="31"/>
        <v>123.11001933330709</v>
      </c>
      <c r="AE74" s="73">
        <f t="shared" si="32"/>
        <v>122.64066460457934</v>
      </c>
      <c r="AF74" s="73">
        <f t="shared" si="33"/>
        <v>105.11001933330709</v>
      </c>
      <c r="AG74" s="73">
        <f t="shared" si="34"/>
        <v>104.64066460457934</v>
      </c>
      <c r="AH74" s="73">
        <f t="shared" si="35"/>
        <v>111.11001933330709</v>
      </c>
      <c r="AI74" s="73">
        <f t="shared" si="36"/>
        <v>110.64066460457934</v>
      </c>
    </row>
    <row r="75" spans="1:35" x14ac:dyDescent="0.2">
      <c r="A75" s="103"/>
      <c r="B75" s="104" t="s">
        <v>115</v>
      </c>
      <c r="C75" s="104" t="s">
        <v>114</v>
      </c>
      <c r="D75" s="104" t="s">
        <v>116</v>
      </c>
      <c r="E75" s="104" t="s">
        <v>117</v>
      </c>
      <c r="F75" s="104" t="s">
        <v>118</v>
      </c>
      <c r="G75" s="104" t="s">
        <v>119</v>
      </c>
      <c r="H75" s="104" t="s">
        <v>120</v>
      </c>
      <c r="I75" s="105" t="s">
        <v>121</v>
      </c>
      <c r="P75" s="68">
        <v>0.83</v>
      </c>
      <c r="Q75" s="70">
        <f t="shared" si="39"/>
        <v>7.9219502604129417</v>
      </c>
      <c r="R75" s="70">
        <f t="shared" si="40"/>
        <v>7.710778771291908</v>
      </c>
      <c r="S75" s="71">
        <f t="shared" si="37"/>
        <v>95.965916767071221</v>
      </c>
      <c r="T75" s="71">
        <f t="shared" si="38"/>
        <v>95.496562038343484</v>
      </c>
      <c r="W75" s="66">
        <f t="shared" si="27"/>
        <v>137.1767895401652</v>
      </c>
      <c r="X75" s="66">
        <f t="shared" si="28"/>
        <v>136.37043811621098</v>
      </c>
      <c r="Z75" s="66">
        <f t="shared" si="29"/>
        <v>140.1767895401652</v>
      </c>
      <c r="AA75" s="66">
        <f t="shared" si="30"/>
        <v>139.37043811621098</v>
      </c>
      <c r="AD75" s="73">
        <f t="shared" si="31"/>
        <v>123.21530413315423</v>
      </c>
      <c r="AE75" s="73">
        <f t="shared" si="32"/>
        <v>122.74594940442648</v>
      </c>
      <c r="AF75" s="73">
        <f t="shared" si="33"/>
        <v>105.21530413315423</v>
      </c>
      <c r="AG75" s="73">
        <f t="shared" si="34"/>
        <v>104.74594940442648</v>
      </c>
      <c r="AH75" s="73">
        <f t="shared" si="35"/>
        <v>111.21530413315423</v>
      </c>
      <c r="AI75" s="73">
        <f t="shared" si="36"/>
        <v>110.74594940442648</v>
      </c>
    </row>
    <row r="76" spans="1:35" x14ac:dyDescent="0.2">
      <c r="A76" s="106" t="s">
        <v>138</v>
      </c>
      <c r="B76" s="56">
        <v>147.62</v>
      </c>
      <c r="C76" s="56">
        <v>1.6</v>
      </c>
      <c r="D76" s="56">
        <v>127.4</v>
      </c>
      <c r="E76" s="56">
        <v>0.47</v>
      </c>
      <c r="F76" s="56">
        <v>136.62</v>
      </c>
      <c r="G76" s="56">
        <v>0.8</v>
      </c>
      <c r="H76" s="56">
        <v>116.4</v>
      </c>
      <c r="I76" s="57">
        <v>0.23</v>
      </c>
      <c r="P76" s="68">
        <v>0.84</v>
      </c>
      <c r="Q76" s="70">
        <f t="shared" si="39"/>
        <v>7.9695299690505408</v>
      </c>
      <c r="R76" s="70">
        <f t="shared" si="40"/>
        <v>7.757090171294049</v>
      </c>
      <c r="S76" s="71">
        <f t="shared" si="37"/>
        <v>96.069940640787379</v>
      </c>
      <c r="T76" s="71">
        <f t="shared" si="38"/>
        <v>95.600585912059643</v>
      </c>
      <c r="W76" s="66">
        <f t="shared" si="27"/>
        <v>137.36599988271783</v>
      </c>
      <c r="X76" s="66">
        <f t="shared" si="28"/>
        <v>136.5596484587636</v>
      </c>
      <c r="Z76" s="66">
        <f t="shared" si="29"/>
        <v>140.36599988271783</v>
      </c>
      <c r="AA76" s="66">
        <f t="shared" si="30"/>
        <v>139.5596484587636</v>
      </c>
      <c r="AD76" s="73">
        <f t="shared" si="31"/>
        <v>123.31932800687039</v>
      </c>
      <c r="AE76" s="73">
        <f t="shared" si="32"/>
        <v>122.84997327814264</v>
      </c>
      <c r="AF76" s="73">
        <f t="shared" si="33"/>
        <v>105.31932800687039</v>
      </c>
      <c r="AG76" s="73">
        <f t="shared" si="34"/>
        <v>104.84997327814264</v>
      </c>
      <c r="AH76" s="73">
        <f t="shared" si="35"/>
        <v>111.31932800687039</v>
      </c>
      <c r="AI76" s="73">
        <f t="shared" si="36"/>
        <v>110.84997327814264</v>
      </c>
    </row>
    <row r="77" spans="1:35" ht="17" thickBot="1" x14ac:dyDescent="0.25">
      <c r="A77" s="107" t="s">
        <v>139</v>
      </c>
      <c r="B77" s="58">
        <v>142.62</v>
      </c>
      <c r="C77" s="58">
        <v>1.17</v>
      </c>
      <c r="D77" s="58">
        <v>122.4</v>
      </c>
      <c r="E77" s="58">
        <v>0.34</v>
      </c>
      <c r="F77" s="58">
        <v>131.62</v>
      </c>
      <c r="G77" s="58">
        <v>0.57999999999999996</v>
      </c>
      <c r="H77" s="58">
        <v>111.4</v>
      </c>
      <c r="I77" s="59">
        <v>0.17</v>
      </c>
      <c r="P77" s="68">
        <v>0.85</v>
      </c>
      <c r="Q77" s="70">
        <f t="shared" si="39"/>
        <v>8.0168272980483213</v>
      </c>
      <c r="R77" s="70">
        <f t="shared" si="40"/>
        <v>7.8031267189100255</v>
      </c>
      <c r="S77" s="71">
        <f t="shared" si="37"/>
        <v>96.172733433835603</v>
      </c>
      <c r="T77" s="71">
        <f t="shared" si="38"/>
        <v>95.703378705107866</v>
      </c>
      <c r="W77" s="66">
        <f t="shared" si="27"/>
        <v>137.55297099703785</v>
      </c>
      <c r="X77" s="66">
        <f t="shared" si="28"/>
        <v>136.74661957308362</v>
      </c>
      <c r="Z77" s="66">
        <f t="shared" si="29"/>
        <v>140.55297099703785</v>
      </c>
      <c r="AA77" s="66">
        <f t="shared" si="30"/>
        <v>139.74661957308362</v>
      </c>
      <c r="AD77" s="73">
        <f t="shared" si="31"/>
        <v>123.42212079991862</v>
      </c>
      <c r="AE77" s="73">
        <f t="shared" si="32"/>
        <v>122.95276607119087</v>
      </c>
      <c r="AF77" s="73">
        <f t="shared" si="33"/>
        <v>105.42212079991862</v>
      </c>
      <c r="AG77" s="73">
        <f t="shared" si="34"/>
        <v>104.95276607119087</v>
      </c>
      <c r="AH77" s="73">
        <f t="shared" si="35"/>
        <v>111.42212079991862</v>
      </c>
      <c r="AI77" s="73">
        <f t="shared" si="36"/>
        <v>110.95276607119087</v>
      </c>
    </row>
    <row r="78" spans="1:35" x14ac:dyDescent="0.2">
      <c r="A78" s="106" t="s">
        <v>140</v>
      </c>
      <c r="B78" s="56">
        <v>147.62</v>
      </c>
      <c r="C78" s="56">
        <v>1.33</v>
      </c>
      <c r="D78" s="56">
        <v>127.4</v>
      </c>
      <c r="E78" s="56">
        <v>0.39</v>
      </c>
      <c r="F78" s="56">
        <v>136.62</v>
      </c>
      <c r="G78" s="56">
        <v>0.66</v>
      </c>
      <c r="H78" s="56">
        <v>116.4</v>
      </c>
      <c r="I78" s="57">
        <v>0.19</v>
      </c>
      <c r="P78" s="68">
        <v>0.86</v>
      </c>
      <c r="Q78" s="70">
        <f t="shared" si="39"/>
        <v>8.0638472161785639</v>
      </c>
      <c r="R78" s="70">
        <f t="shared" si="40"/>
        <v>7.8488932504620257</v>
      </c>
      <c r="S78" s="71">
        <f t="shared" si="37"/>
        <v>96.274323944421099</v>
      </c>
      <c r="T78" s="71">
        <f t="shared" si="38"/>
        <v>95.804969215693362</v>
      </c>
      <c r="W78" s="66">
        <f t="shared" si="27"/>
        <v>137.7377552645458</v>
      </c>
      <c r="X78" s="66">
        <f t="shared" si="28"/>
        <v>136.93140384059157</v>
      </c>
      <c r="Z78" s="66">
        <f t="shared" si="29"/>
        <v>140.7377552645458</v>
      </c>
      <c r="AA78" s="66">
        <f t="shared" si="30"/>
        <v>139.93140384059157</v>
      </c>
      <c r="AD78" s="73">
        <f t="shared" si="31"/>
        <v>123.5237113105041</v>
      </c>
      <c r="AE78" s="73">
        <f t="shared" si="32"/>
        <v>123.05435658177637</v>
      </c>
      <c r="AF78" s="73">
        <f t="shared" si="33"/>
        <v>105.5237113105041</v>
      </c>
      <c r="AG78" s="73">
        <f t="shared" si="34"/>
        <v>105.05435658177637</v>
      </c>
      <c r="AH78" s="73">
        <f t="shared" si="35"/>
        <v>111.5237113105041</v>
      </c>
      <c r="AI78" s="73">
        <f t="shared" si="36"/>
        <v>111.05435658177637</v>
      </c>
    </row>
    <row r="79" spans="1:35" ht="17" thickBot="1" x14ac:dyDescent="0.25">
      <c r="A79" s="107" t="s">
        <v>141</v>
      </c>
      <c r="B79" s="58">
        <v>142.62</v>
      </c>
      <c r="C79" s="58">
        <v>0.97</v>
      </c>
      <c r="D79" s="58">
        <v>122.4</v>
      </c>
      <c r="E79" s="58">
        <v>0.28000000000000003</v>
      </c>
      <c r="F79" s="58">
        <v>131.62</v>
      </c>
      <c r="G79" s="58">
        <v>0.48</v>
      </c>
      <c r="H79" s="58">
        <v>111.4</v>
      </c>
      <c r="I79" s="59">
        <v>0.14000000000000001</v>
      </c>
      <c r="P79" s="68">
        <v>0.87</v>
      </c>
      <c r="Q79" s="70">
        <f t="shared" si="39"/>
        <v>8.1105945481825685</v>
      </c>
      <c r="R79" s="70">
        <f t="shared" si="40"/>
        <v>7.8943944620806183</v>
      </c>
      <c r="S79" s="71">
        <f t="shared" si="37"/>
        <v>96.374739971922111</v>
      </c>
      <c r="T79" s="71">
        <f t="shared" si="38"/>
        <v>95.905385243194374</v>
      </c>
      <c r="W79" s="66">
        <f t="shared" si="27"/>
        <v>137.92040324988315</v>
      </c>
      <c r="X79" s="66">
        <f t="shared" si="28"/>
        <v>137.11405182592893</v>
      </c>
      <c r="Z79" s="66">
        <f t="shared" si="29"/>
        <v>140.92040324988315</v>
      </c>
      <c r="AA79" s="66">
        <f t="shared" si="30"/>
        <v>140.11405182592893</v>
      </c>
      <c r="AD79" s="73">
        <f t="shared" si="31"/>
        <v>123.62412733800511</v>
      </c>
      <c r="AE79" s="73">
        <f t="shared" si="32"/>
        <v>123.15477260927739</v>
      </c>
      <c r="AF79" s="73">
        <f t="shared" si="33"/>
        <v>105.62412733800511</v>
      </c>
      <c r="AG79" s="73">
        <f t="shared" si="34"/>
        <v>105.15477260927739</v>
      </c>
      <c r="AH79" s="73">
        <f t="shared" si="35"/>
        <v>111.62412733800511</v>
      </c>
      <c r="AI79" s="73">
        <f t="shared" si="36"/>
        <v>111.15477260927739</v>
      </c>
    </row>
    <row r="80" spans="1:35" x14ac:dyDescent="0.2">
      <c r="A80" s="95"/>
      <c r="B80" s="95"/>
      <c r="C80" s="95"/>
      <c r="D80" s="55"/>
      <c r="E80" s="95"/>
      <c r="F80" s="95"/>
      <c r="G80" s="95"/>
      <c r="H80" s="95"/>
      <c r="I80" s="95"/>
      <c r="P80" s="68">
        <v>0.88</v>
      </c>
      <c r="Q80" s="70">
        <f t="shared" si="39"/>
        <v>8.1570739805488373</v>
      </c>
      <c r="R80" s="70">
        <f t="shared" si="40"/>
        <v>7.9396349153289112</v>
      </c>
      <c r="S80" s="71">
        <f t="shared" si="37"/>
        <v>96.474008362553121</v>
      </c>
      <c r="T80" s="71">
        <f t="shared" si="38"/>
        <v>96.004653633825384</v>
      </c>
      <c r="W80" s="66">
        <f t="shared" si="27"/>
        <v>138.10096378396969</v>
      </c>
      <c r="X80" s="66">
        <f t="shared" si="28"/>
        <v>137.29461236001546</v>
      </c>
      <c r="Z80" s="66">
        <f t="shared" si="29"/>
        <v>141.10096378396969</v>
      </c>
      <c r="AA80" s="66">
        <f t="shared" si="30"/>
        <v>140.29461236001546</v>
      </c>
      <c r="AD80" s="73">
        <f t="shared" si="31"/>
        <v>123.72339572863612</v>
      </c>
      <c r="AE80" s="73">
        <f t="shared" si="32"/>
        <v>123.2540409999084</v>
      </c>
      <c r="AF80" s="73">
        <f t="shared" si="33"/>
        <v>105.72339572863612</v>
      </c>
      <c r="AG80" s="73">
        <f t="shared" si="34"/>
        <v>105.2540409999084</v>
      </c>
      <c r="AH80" s="73">
        <f t="shared" si="35"/>
        <v>111.72339572863612</v>
      </c>
      <c r="AI80" s="73">
        <f t="shared" si="36"/>
        <v>111.2540409999084</v>
      </c>
    </row>
    <row r="81" spans="1:35" x14ac:dyDescent="0.2">
      <c r="A81" s="95"/>
      <c r="B81" s="95"/>
      <c r="C81" s="95"/>
      <c r="D81" s="55"/>
      <c r="E81" s="95"/>
      <c r="F81" s="95"/>
      <c r="G81" s="95"/>
      <c r="H81" s="95"/>
      <c r="I81" s="95"/>
      <c r="P81" s="68">
        <v>0.89</v>
      </c>
      <c r="Q81" s="70">
        <f t="shared" si="39"/>
        <v>8.2032900669965869</v>
      </c>
      <c r="R81" s="70">
        <f t="shared" si="40"/>
        <v>7.9846190425398955</v>
      </c>
      <c r="S81" s="71">
        <f t="shared" si="37"/>
        <v>96.572155052447997</v>
      </c>
      <c r="T81" s="71">
        <f t="shared" si="38"/>
        <v>96.10280032372026</v>
      </c>
      <c r="W81" s="66">
        <f t="shared" si="27"/>
        <v>138.27948404236815</v>
      </c>
      <c r="X81" s="66">
        <f t="shared" si="28"/>
        <v>137.47313261841396</v>
      </c>
      <c r="Z81" s="66">
        <f t="shared" si="29"/>
        <v>141.27948404236815</v>
      </c>
      <c r="AA81" s="66">
        <f t="shared" si="30"/>
        <v>140.47313261841396</v>
      </c>
      <c r="AD81" s="73">
        <f t="shared" si="31"/>
        <v>123.82154241853101</v>
      </c>
      <c r="AE81" s="73">
        <f t="shared" si="32"/>
        <v>123.35218768980326</v>
      </c>
      <c r="AF81" s="73">
        <f t="shared" si="33"/>
        <v>105.82154241853101</v>
      </c>
      <c r="AG81" s="73">
        <f t="shared" si="34"/>
        <v>105.35218768980326</v>
      </c>
      <c r="AH81" s="73">
        <f t="shared" si="35"/>
        <v>111.82154241853101</v>
      </c>
      <c r="AI81" s="73">
        <f t="shared" si="36"/>
        <v>111.35218768980326</v>
      </c>
    </row>
    <row r="82" spans="1:35" ht="17" thickBot="1" x14ac:dyDescent="0.25">
      <c r="A82" s="114" t="s">
        <v>104</v>
      </c>
      <c r="B82" s="95"/>
      <c r="C82" s="95"/>
      <c r="D82" s="115"/>
      <c r="E82" s="95"/>
      <c r="F82" s="95"/>
      <c r="G82" s="95"/>
      <c r="H82" s="95"/>
      <c r="I82" s="95"/>
      <c r="P82" s="68">
        <v>0.9</v>
      </c>
      <c r="Q82" s="70">
        <f t="shared" si="39"/>
        <v>8.2492472336827749</v>
      </c>
      <c r="R82" s="70">
        <f t="shared" si="40"/>
        <v>8.0293511518846596</v>
      </c>
      <c r="S82" s="71">
        <f t="shared" si="37"/>
        <v>96.669205108336243</v>
      </c>
      <c r="T82" s="71">
        <f t="shared" si="38"/>
        <v>96.199850379608506</v>
      </c>
      <c r="W82" s="66">
        <f t="shared" si="27"/>
        <v>138.45600961927056</v>
      </c>
      <c r="X82" s="66">
        <f t="shared" si="28"/>
        <v>137.64965819531633</v>
      </c>
      <c r="Z82" s="66">
        <f t="shared" si="29"/>
        <v>141.45600961927056</v>
      </c>
      <c r="AA82" s="66">
        <f t="shared" si="30"/>
        <v>140.64965819531633</v>
      </c>
      <c r="AD82" s="73">
        <f t="shared" si="31"/>
        <v>123.91859247441926</v>
      </c>
      <c r="AE82" s="73">
        <f t="shared" si="32"/>
        <v>123.44923774569151</v>
      </c>
      <c r="AF82" s="73">
        <f t="shared" si="33"/>
        <v>105.91859247441926</v>
      </c>
      <c r="AG82" s="73">
        <f t="shared" si="34"/>
        <v>105.44923774569151</v>
      </c>
      <c r="AH82" s="73">
        <f t="shared" si="35"/>
        <v>111.91859247441926</v>
      </c>
      <c r="AI82" s="73">
        <f t="shared" si="36"/>
        <v>111.44923774569151</v>
      </c>
    </row>
    <row r="83" spans="1:35" ht="17" thickBot="1" x14ac:dyDescent="0.25">
      <c r="A83" s="116" t="s">
        <v>26</v>
      </c>
      <c r="B83" s="117" t="s">
        <v>105</v>
      </c>
      <c r="C83" s="117" t="s">
        <v>106</v>
      </c>
      <c r="D83" s="115"/>
      <c r="E83" s="95"/>
      <c r="F83" s="95"/>
      <c r="G83" s="95"/>
      <c r="H83" s="95"/>
      <c r="I83" s="95"/>
      <c r="P83" s="68">
        <v>0.91</v>
      </c>
      <c r="Q83" s="70">
        <f t="shared" si="39"/>
        <v>8.2949497841494466</v>
      </c>
      <c r="R83" s="70">
        <f t="shared" si="40"/>
        <v>8.073835432187872</v>
      </c>
      <c r="S83" s="71">
        <f t="shared" si="37"/>
        <v>96.765182765971616</v>
      </c>
      <c r="T83" s="71">
        <f t="shared" si="38"/>
        <v>96.295828037243879</v>
      </c>
      <c r="W83" s="66">
        <f t="shared" si="27"/>
        <v>138.63058459739665</v>
      </c>
      <c r="X83" s="66">
        <f t="shared" si="28"/>
        <v>137.82423317344242</v>
      </c>
      <c r="Z83" s="66">
        <f t="shared" si="29"/>
        <v>141.63058459739665</v>
      </c>
      <c r="AA83" s="66">
        <f t="shared" si="30"/>
        <v>140.82423317344242</v>
      </c>
      <c r="AD83" s="73">
        <f t="shared" si="31"/>
        <v>124.01457013205462</v>
      </c>
      <c r="AE83" s="73">
        <f t="shared" si="32"/>
        <v>123.54521540332689</v>
      </c>
      <c r="AF83" s="73">
        <f t="shared" si="33"/>
        <v>106.01457013205462</v>
      </c>
      <c r="AG83" s="73">
        <f t="shared" si="34"/>
        <v>105.54521540332689</v>
      </c>
      <c r="AH83" s="73">
        <f t="shared" si="35"/>
        <v>112.01457013205462</v>
      </c>
      <c r="AI83" s="73">
        <f t="shared" si="36"/>
        <v>111.54521540332689</v>
      </c>
    </row>
    <row r="84" spans="1:35" ht="17" thickBot="1" x14ac:dyDescent="0.25">
      <c r="A84" s="118" t="s">
        <v>107</v>
      </c>
      <c r="B84" s="119">
        <v>-110.9</v>
      </c>
      <c r="C84" s="119">
        <v>-100.7</v>
      </c>
      <c r="D84" s="115"/>
      <c r="E84" s="95"/>
      <c r="F84" s="95"/>
      <c r="G84" s="95"/>
      <c r="H84" s="95"/>
      <c r="I84" s="95"/>
      <c r="P84" s="68">
        <v>0.92</v>
      </c>
      <c r="Q84" s="70">
        <f t="shared" si="39"/>
        <v>8.3404019040271056</v>
      </c>
      <c r="R84" s="70">
        <f t="shared" si="40"/>
        <v>8.1180759575057628</v>
      </c>
      <c r="S84" s="71">
        <f t="shared" si="37"/>
        <v>96.86011146646085</v>
      </c>
      <c r="T84" s="71">
        <f t="shared" si="38"/>
        <v>96.390756737733113</v>
      </c>
      <c r="W84" s="66">
        <f t="shared" si="27"/>
        <v>138.80325161407259</v>
      </c>
      <c r="X84" s="66">
        <f t="shared" si="28"/>
        <v>137.99690019011837</v>
      </c>
      <c r="Z84" s="66">
        <f t="shared" si="29"/>
        <v>141.80325161407259</v>
      </c>
      <c r="AA84" s="66">
        <f t="shared" si="30"/>
        <v>140.99690019011837</v>
      </c>
      <c r="AD84" s="73">
        <f t="shared" si="31"/>
        <v>124.10949883254386</v>
      </c>
      <c r="AE84" s="73">
        <f t="shared" si="32"/>
        <v>123.64014410381611</v>
      </c>
      <c r="AF84" s="73">
        <f t="shared" si="33"/>
        <v>106.10949883254386</v>
      </c>
      <c r="AG84" s="73">
        <f t="shared" si="34"/>
        <v>105.64014410381611</v>
      </c>
      <c r="AH84" s="73">
        <f t="shared" si="35"/>
        <v>112.10949883254386</v>
      </c>
      <c r="AI84" s="73">
        <f t="shared" si="36"/>
        <v>111.64014410381611</v>
      </c>
    </row>
    <row r="85" spans="1:35" ht="17" thickBot="1" x14ac:dyDescent="0.25">
      <c r="A85" s="118" t="s">
        <v>108</v>
      </c>
      <c r="B85" s="119">
        <v>-105.4</v>
      </c>
      <c r="C85" s="119">
        <v>-94.4</v>
      </c>
      <c r="D85" s="115"/>
      <c r="E85" s="95"/>
      <c r="F85" s="95"/>
      <c r="G85" s="95"/>
      <c r="H85" s="95"/>
      <c r="I85" s="95"/>
      <c r="P85" s="68">
        <v>0.93</v>
      </c>
      <c r="Q85" s="70">
        <f t="shared" si="39"/>
        <v>8.3856076655086245</v>
      </c>
      <c r="R85" s="70">
        <f t="shared" si="40"/>
        <v>8.1620766914807845</v>
      </c>
      <c r="S85" s="71">
        <f t="shared" si="37"/>
        <v>96.954013890628445</v>
      </c>
      <c r="T85" s="71">
        <f t="shared" si="38"/>
        <v>96.484659161900709</v>
      </c>
      <c r="W85" s="66">
        <f t="shared" si="27"/>
        <v>138.97405192373762</v>
      </c>
      <c r="X85" s="66">
        <f t="shared" si="28"/>
        <v>138.16770049978339</v>
      </c>
      <c r="Z85" s="66">
        <f t="shared" si="29"/>
        <v>141.97405192373762</v>
      </c>
      <c r="AA85" s="66">
        <f t="shared" si="30"/>
        <v>141.16770049978339</v>
      </c>
      <c r="AD85" s="73">
        <f t="shared" si="31"/>
        <v>124.20340125671146</v>
      </c>
      <c r="AE85" s="73">
        <f t="shared" si="32"/>
        <v>123.73404652798371</v>
      </c>
      <c r="AF85" s="73">
        <f t="shared" si="33"/>
        <v>106.20340125671146</v>
      </c>
      <c r="AG85" s="73">
        <f t="shared" si="34"/>
        <v>105.73404652798371</v>
      </c>
      <c r="AH85" s="73">
        <f t="shared" si="35"/>
        <v>112.20340125671146</v>
      </c>
      <c r="AI85" s="73">
        <f t="shared" si="36"/>
        <v>111.73404652798371</v>
      </c>
    </row>
    <row r="86" spans="1:35" ht="17" thickBot="1" x14ac:dyDescent="0.25">
      <c r="A86" s="120" t="s">
        <v>25</v>
      </c>
      <c r="B86" s="121" t="s">
        <v>105</v>
      </c>
      <c r="C86" s="121" t="s">
        <v>106</v>
      </c>
      <c r="D86" s="115"/>
      <c r="E86" s="95"/>
      <c r="F86" s="95"/>
      <c r="G86" s="95"/>
      <c r="H86" s="95"/>
      <c r="I86" s="95"/>
      <c r="P86" s="68">
        <v>0.94</v>
      </c>
      <c r="Q86" s="70">
        <f t="shared" si="39"/>
        <v>8.4305710316072329</v>
      </c>
      <c r="R86" s="70">
        <f t="shared" si="40"/>
        <v>8.2058414914860922</v>
      </c>
      <c r="S86" s="71">
        <f t="shared" si="37"/>
        <v>97.046911991543709</v>
      </c>
      <c r="T86" s="71">
        <f t="shared" si="38"/>
        <v>96.577557262815986</v>
      </c>
      <c r="W86" s="66">
        <f t="shared" si="27"/>
        <v>139.14302545710774</v>
      </c>
      <c r="X86" s="66">
        <f t="shared" si="28"/>
        <v>138.33667403315351</v>
      </c>
      <c r="Z86" s="66">
        <f t="shared" si="29"/>
        <v>142.14302545710774</v>
      </c>
      <c r="AA86" s="66">
        <f t="shared" si="30"/>
        <v>141.33667403315351</v>
      </c>
      <c r="AD86" s="73">
        <f t="shared" si="31"/>
        <v>124.29629935762671</v>
      </c>
      <c r="AE86" s="73">
        <f t="shared" si="32"/>
        <v>123.82694462889899</v>
      </c>
      <c r="AF86" s="73">
        <f t="shared" si="33"/>
        <v>106.29629935762671</v>
      </c>
      <c r="AG86" s="73">
        <f t="shared" si="34"/>
        <v>105.82694462889899</v>
      </c>
      <c r="AH86" s="73">
        <f t="shared" si="35"/>
        <v>112.29629935762671</v>
      </c>
      <c r="AI86" s="73">
        <f t="shared" si="36"/>
        <v>111.82694462889899</v>
      </c>
    </row>
    <row r="87" spans="1:35" ht="17" thickBot="1" x14ac:dyDescent="0.25">
      <c r="A87" s="118" t="s">
        <v>107</v>
      </c>
      <c r="B87" s="119">
        <v>-106.9</v>
      </c>
      <c r="C87" s="119">
        <v>-96.7</v>
      </c>
      <c r="D87" s="115"/>
      <c r="E87" s="95"/>
      <c r="F87" s="95"/>
      <c r="G87" s="95"/>
      <c r="H87" s="95"/>
      <c r="I87" s="95"/>
      <c r="P87" s="68">
        <v>0.95</v>
      </c>
      <c r="Q87" s="70">
        <f t="shared" si="39"/>
        <v>8.4752958602111974</v>
      </c>
      <c r="R87" s="70">
        <f t="shared" si="40"/>
        <v>8.2493741125721467</v>
      </c>
      <c r="S87" s="71">
        <f t="shared" si="37"/>
        <v>97.138827025326691</v>
      </c>
      <c r="T87" s="71">
        <f t="shared" si="38"/>
        <v>96.669472296598968</v>
      </c>
      <c r="W87" s="66">
        <f t="shared" si="27"/>
        <v>139.31021087720919</v>
      </c>
      <c r="X87" s="66">
        <f t="shared" si="28"/>
        <v>138.50385945325496</v>
      </c>
      <c r="Z87" s="66">
        <f t="shared" si="29"/>
        <v>142.31021087720919</v>
      </c>
      <c r="AA87" s="66">
        <f t="shared" si="30"/>
        <v>141.50385945325496</v>
      </c>
      <c r="AD87" s="73">
        <f t="shared" si="31"/>
        <v>124.38821439140969</v>
      </c>
      <c r="AE87" s="73">
        <f t="shared" si="32"/>
        <v>123.91885966268197</v>
      </c>
      <c r="AF87" s="73">
        <f t="shared" si="33"/>
        <v>106.38821439140969</v>
      </c>
      <c r="AG87" s="73">
        <f t="shared" si="34"/>
        <v>105.91885966268197</v>
      </c>
      <c r="AH87" s="73">
        <f t="shared" si="35"/>
        <v>112.38821439140969</v>
      </c>
      <c r="AI87" s="73">
        <f t="shared" si="36"/>
        <v>111.91885966268197</v>
      </c>
    </row>
    <row r="88" spans="1:35" ht="17" thickBot="1" x14ac:dyDescent="0.25">
      <c r="A88" s="118" t="s">
        <v>108</v>
      </c>
      <c r="B88" s="119">
        <v>-101.4</v>
      </c>
      <c r="C88" s="119">
        <v>-90.4</v>
      </c>
      <c r="D88" s="115"/>
      <c r="E88" s="95"/>
      <c r="F88" s="95"/>
      <c r="G88" s="95"/>
      <c r="H88" s="95"/>
      <c r="I88" s="95"/>
      <c r="P88" s="68">
        <v>0.96</v>
      </c>
      <c r="Q88" s="70">
        <f t="shared" si="39"/>
        <v>8.5197859079469307</v>
      </c>
      <c r="R88" s="70">
        <f t="shared" si="40"/>
        <v>8.2926782112268338</v>
      </c>
      <c r="S88" s="71">
        <f t="shared" si="37"/>
        <v>97.229779580341116</v>
      </c>
      <c r="T88" s="71">
        <f t="shared" si="38"/>
        <v>96.760424851613379</v>
      </c>
      <c r="W88" s="66">
        <f t="shared" si="27"/>
        <v>139.47564563247769</v>
      </c>
      <c r="X88" s="66">
        <f t="shared" si="28"/>
        <v>138.66929420852347</v>
      </c>
      <c r="Z88" s="66">
        <f t="shared" si="29"/>
        <v>142.47564563247769</v>
      </c>
      <c r="AA88" s="66">
        <f t="shared" si="30"/>
        <v>141.66929420852347</v>
      </c>
      <c r="AD88" s="73">
        <f t="shared" si="31"/>
        <v>124.47916694642413</v>
      </c>
      <c r="AE88" s="73">
        <f t="shared" si="32"/>
        <v>124.00981221769638</v>
      </c>
      <c r="AF88" s="73">
        <f t="shared" si="33"/>
        <v>106.47916694642413</v>
      </c>
      <c r="AG88" s="73">
        <f t="shared" si="34"/>
        <v>106.00981221769638</v>
      </c>
      <c r="AH88" s="73">
        <f t="shared" si="35"/>
        <v>112.47916694642413</v>
      </c>
      <c r="AI88" s="73">
        <f t="shared" si="36"/>
        <v>112.00981221769638</v>
      </c>
    </row>
    <row r="89" spans="1:35" x14ac:dyDescent="0.2">
      <c r="D89" s="95"/>
      <c r="E89" s="95"/>
      <c r="F89" s="95"/>
      <c r="G89" s="95"/>
      <c r="H89" s="95"/>
      <c r="I89" s="95"/>
      <c r="P89" s="68">
        <v>0.97</v>
      </c>
      <c r="Q89" s="70">
        <f t="shared" si="39"/>
        <v>8.564044833861459</v>
      </c>
      <c r="R89" s="70">
        <f t="shared" si="40"/>
        <v>8.3357573489597865</v>
      </c>
      <c r="S89" s="71">
        <f t="shared" si="37"/>
        <v>97.319789604874643</v>
      </c>
      <c r="T89" s="71">
        <f t="shared" si="38"/>
        <v>96.850434876146906</v>
      </c>
      <c r="W89" s="66">
        <f t="shared" si="27"/>
        <v>139.63936600710662</v>
      </c>
      <c r="X89" s="66">
        <f t="shared" si="28"/>
        <v>138.83301458315239</v>
      </c>
      <c r="Z89" s="66">
        <f t="shared" si="29"/>
        <v>142.63936600710662</v>
      </c>
      <c r="AA89" s="66">
        <f t="shared" si="30"/>
        <v>141.83301458315239</v>
      </c>
      <c r="AD89" s="73">
        <f t="shared" si="31"/>
        <v>124.56917697095764</v>
      </c>
      <c r="AE89" s="73">
        <f t="shared" si="32"/>
        <v>124.09982224222992</v>
      </c>
      <c r="AF89" s="73">
        <f t="shared" si="33"/>
        <v>106.56917697095764</v>
      </c>
      <c r="AG89" s="73">
        <f t="shared" si="34"/>
        <v>106.09982224222992</v>
      </c>
      <c r="AH89" s="73">
        <f t="shared" si="35"/>
        <v>112.56917697095764</v>
      </c>
      <c r="AI89" s="73">
        <f t="shared" si="36"/>
        <v>112.09982224222992</v>
      </c>
    </row>
    <row r="90" spans="1:35" x14ac:dyDescent="0.2">
      <c r="A90" s="122" t="s">
        <v>0</v>
      </c>
      <c r="B90" s="123" t="s">
        <v>9</v>
      </c>
      <c r="C90" s="124"/>
      <c r="D90" s="95"/>
      <c r="E90" s="95"/>
      <c r="F90" s="95"/>
      <c r="G90" s="95"/>
      <c r="H90" s="95"/>
      <c r="I90" s="95"/>
      <c r="P90" s="68">
        <v>0.98</v>
      </c>
      <c r="Q90" s="70">
        <f t="shared" si="39"/>
        <v>8.6080762029344964</v>
      </c>
      <c r="R90" s="70">
        <f t="shared" si="40"/>
        <v>8.3786149957208238</v>
      </c>
      <c r="S90" s="71">
        <f t="shared" si="37"/>
        <v>97.408876433399641</v>
      </c>
      <c r="T90" s="71">
        <f t="shared" si="38"/>
        <v>96.939521704671904</v>
      </c>
      <c r="W90" s="66">
        <f t="shared" si="27"/>
        <v>139.8014071688128</v>
      </c>
      <c r="X90" s="66">
        <f t="shared" si="28"/>
        <v>138.99505574485858</v>
      </c>
      <c r="Z90" s="66">
        <f t="shared" si="29"/>
        <v>142.8014071688128</v>
      </c>
      <c r="AA90" s="66">
        <f t="shared" si="30"/>
        <v>141.99505574485858</v>
      </c>
      <c r="AD90" s="73">
        <f t="shared" si="31"/>
        <v>124.65826379948265</v>
      </c>
      <c r="AE90" s="73">
        <f t="shared" si="32"/>
        <v>124.1889090707549</v>
      </c>
      <c r="AF90" s="73">
        <f t="shared" si="33"/>
        <v>106.65826379948265</v>
      </c>
      <c r="AG90" s="73">
        <f t="shared" si="34"/>
        <v>106.1889090707549</v>
      </c>
      <c r="AH90" s="73">
        <f t="shared" si="35"/>
        <v>112.65826379948265</v>
      </c>
      <c r="AI90" s="73">
        <f t="shared" si="36"/>
        <v>112.1889090707549</v>
      </c>
    </row>
    <row r="91" spans="1:35" x14ac:dyDescent="0.2">
      <c r="A91" s="122" t="s">
        <v>1</v>
      </c>
      <c r="B91" s="125">
        <v>1710</v>
      </c>
      <c r="C91" s="125">
        <v>1880</v>
      </c>
      <c r="D91" s="115"/>
      <c r="E91" s="95"/>
      <c r="F91" s="95"/>
      <c r="G91" s="95"/>
      <c r="H91" s="95"/>
      <c r="I91" s="95"/>
      <c r="P91" s="68">
        <v>0.99</v>
      </c>
      <c r="Q91" s="70">
        <f t="shared" si="39"/>
        <v>8.6518834894296397</v>
      </c>
      <c r="R91" s="70">
        <f t="shared" si="40"/>
        <v>8.4212545331618305</v>
      </c>
      <c r="S91" s="71">
        <f t="shared" si="37"/>
        <v>97.497058811500736</v>
      </c>
      <c r="T91" s="71">
        <f t="shared" si="38"/>
        <v>97.027704082772999</v>
      </c>
      <c r="W91" s="66">
        <f t="shared" si="27"/>
        <v>139.96180321417776</v>
      </c>
      <c r="X91" s="66">
        <f t="shared" si="28"/>
        <v>139.15545179022354</v>
      </c>
      <c r="Z91" s="66">
        <f t="shared" si="29"/>
        <v>142.96180321417776</v>
      </c>
      <c r="AA91" s="66">
        <f t="shared" si="30"/>
        <v>142.15545179022354</v>
      </c>
      <c r="AD91" s="73">
        <f t="shared" si="31"/>
        <v>124.74644617758375</v>
      </c>
      <c r="AE91" s="73">
        <f t="shared" si="32"/>
        <v>124.277091448856</v>
      </c>
      <c r="AF91" s="73">
        <f t="shared" si="33"/>
        <v>106.74644617758375</v>
      </c>
      <c r="AG91" s="73">
        <f t="shared" si="34"/>
        <v>106.277091448856</v>
      </c>
      <c r="AH91" s="73">
        <f t="shared" si="35"/>
        <v>112.74644617758375</v>
      </c>
      <c r="AI91" s="73">
        <f t="shared" si="36"/>
        <v>112.277091448856</v>
      </c>
    </row>
    <row r="92" spans="1:35" x14ac:dyDescent="0.2">
      <c r="A92" s="122" t="s">
        <v>2</v>
      </c>
      <c r="B92" s="125" t="s">
        <v>10</v>
      </c>
      <c r="C92" s="125">
        <v>95</v>
      </c>
      <c r="D92" s="115"/>
      <c r="E92" s="95"/>
      <c r="F92" s="95"/>
      <c r="G92" s="95"/>
      <c r="H92" s="95"/>
      <c r="I92" s="95"/>
      <c r="P92" s="68">
        <v>1</v>
      </c>
      <c r="Q92" s="70">
        <f t="shared" si="39"/>
        <v>8.6954700800936138</v>
      </c>
      <c r="R92" s="70">
        <f t="shared" si="40"/>
        <v>8.4636792577507016</v>
      </c>
      <c r="S92" s="71">
        <f t="shared" si="37"/>
        <v>97.584354919549739</v>
      </c>
      <c r="T92" s="71">
        <f t="shared" si="38"/>
        <v>97.115000190822002</v>
      </c>
      <c r="W92" s="66">
        <f t="shared" si="27"/>
        <v>140.12058721171022</v>
      </c>
      <c r="X92" s="66">
        <f t="shared" si="28"/>
        <v>139.31423578775599</v>
      </c>
      <c r="Z92" s="66">
        <f t="shared" si="29"/>
        <v>143.12058721171022</v>
      </c>
      <c r="AA92" s="66">
        <f t="shared" si="30"/>
        <v>142.31423578775599</v>
      </c>
      <c r="AD92" s="73">
        <f t="shared" si="31"/>
        <v>124.83374228563275</v>
      </c>
      <c r="AE92" s="73">
        <f t="shared" si="32"/>
        <v>124.364387556905</v>
      </c>
      <c r="AF92" s="73">
        <f t="shared" si="33"/>
        <v>106.83374228563275</v>
      </c>
      <c r="AG92" s="73">
        <f t="shared" si="34"/>
        <v>106.364387556905</v>
      </c>
      <c r="AH92" s="73">
        <f t="shared" si="35"/>
        <v>112.83374228563275</v>
      </c>
      <c r="AI92" s="73">
        <f t="shared" si="36"/>
        <v>112.364387556905</v>
      </c>
    </row>
    <row r="93" spans="1:35" x14ac:dyDescent="0.2">
      <c r="A93" s="122" t="s">
        <v>83</v>
      </c>
      <c r="B93" s="125">
        <v>1711</v>
      </c>
      <c r="C93" s="125">
        <v>1806</v>
      </c>
      <c r="D93" s="115"/>
      <c r="E93" s="95"/>
      <c r="F93" s="95"/>
      <c r="G93" s="95"/>
      <c r="H93" s="95"/>
      <c r="I93" s="95"/>
      <c r="P93" s="68">
        <v>1.01</v>
      </c>
      <c r="Q93" s="70">
        <f t="shared" si="39"/>
        <v>8.7388392772118912</v>
      </c>
      <c r="R93" s="70">
        <f t="shared" si="40"/>
        <v>8.5058923837455325</v>
      </c>
      <c r="S93" s="71">
        <f t="shared" si="37"/>
        <v>97.670782395202593</v>
      </c>
      <c r="T93" s="71">
        <f t="shared" si="38"/>
        <v>97.201427666474856</v>
      </c>
      <c r="W93" s="66">
        <f t="shared" si="27"/>
        <v>140.27779124276617</v>
      </c>
      <c r="X93" s="66">
        <f t="shared" si="28"/>
        <v>139.47143981881194</v>
      </c>
      <c r="Z93" s="66">
        <f t="shared" si="29"/>
        <v>143.27779124276617</v>
      </c>
      <c r="AA93" s="66">
        <f t="shared" si="30"/>
        <v>142.47143981881194</v>
      </c>
      <c r="AD93" s="73">
        <f t="shared" si="31"/>
        <v>124.92016976128559</v>
      </c>
      <c r="AE93" s="73">
        <f t="shared" si="32"/>
        <v>124.45081503255787</v>
      </c>
      <c r="AF93" s="73">
        <f t="shared" si="33"/>
        <v>106.92016976128559</v>
      </c>
      <c r="AG93" s="73">
        <f t="shared" si="34"/>
        <v>106.45081503255787</v>
      </c>
      <c r="AH93" s="73">
        <f t="shared" si="35"/>
        <v>112.92016976128559</v>
      </c>
      <c r="AI93" s="73">
        <f t="shared" si="36"/>
        <v>112.45081503255787</v>
      </c>
    </row>
    <row r="94" spans="1:35" x14ac:dyDescent="0.2">
      <c r="A94" s="122" t="s">
        <v>3</v>
      </c>
      <c r="B94" s="126">
        <v>200</v>
      </c>
      <c r="C94" s="127"/>
      <c r="D94" s="95"/>
      <c r="E94" s="95"/>
      <c r="F94" s="95"/>
      <c r="G94" s="95"/>
      <c r="H94" s="95"/>
      <c r="I94" s="95"/>
      <c r="P94" s="68">
        <v>1.02</v>
      </c>
      <c r="Q94" s="70">
        <f t="shared" si="39"/>
        <v>8.7819943015285151</v>
      </c>
      <c r="R94" s="70">
        <f t="shared" si="40"/>
        <v>8.5478970460365904</v>
      </c>
      <c r="S94" s="71">
        <f t="shared" si="37"/>
        <v>97.756358354788091</v>
      </c>
      <c r="T94" s="71">
        <f t="shared" si="38"/>
        <v>97.287003626060354</v>
      </c>
      <c r="W94" s="66">
        <f t="shared" si="27"/>
        <v>140.43344644045305</v>
      </c>
      <c r="X94" s="66">
        <f t="shared" si="28"/>
        <v>139.62709501649883</v>
      </c>
      <c r="Z94" s="66">
        <f t="shared" si="29"/>
        <v>143.43344644045305</v>
      </c>
      <c r="AA94" s="66">
        <f t="shared" si="30"/>
        <v>142.62709501649883</v>
      </c>
      <c r="AD94" s="73">
        <f t="shared" si="31"/>
        <v>125.00574572087109</v>
      </c>
      <c r="AE94" s="73">
        <f t="shared" si="32"/>
        <v>124.53639099214337</v>
      </c>
      <c r="AF94" s="73">
        <f t="shared" si="33"/>
        <v>107.00574572087109</v>
      </c>
      <c r="AG94" s="73">
        <f t="shared" si="34"/>
        <v>106.53639099214337</v>
      </c>
      <c r="AH94" s="73">
        <f t="shared" si="35"/>
        <v>113.00574572087109</v>
      </c>
      <c r="AI94" s="73">
        <f t="shared" si="36"/>
        <v>112.53639099214337</v>
      </c>
    </row>
    <row r="95" spans="1:35" x14ac:dyDescent="0.2">
      <c r="A95" s="122" t="s">
        <v>4</v>
      </c>
      <c r="B95" s="126">
        <v>20</v>
      </c>
      <c r="C95" s="127"/>
      <c r="D95" s="95"/>
      <c r="E95" s="95"/>
      <c r="F95" s="95"/>
      <c r="G95" s="95"/>
      <c r="H95" s="95"/>
      <c r="I95" s="95"/>
      <c r="P95" s="68">
        <v>1.03</v>
      </c>
      <c r="Q95" s="70">
        <f t="shared" si="39"/>
        <v>8.8249382950373843</v>
      </c>
      <c r="R95" s="70">
        <f t="shared" si="40"/>
        <v>8.5896963028632065</v>
      </c>
      <c r="S95" s="71">
        <f t="shared" si="37"/>
        <v>97.841099413653183</v>
      </c>
      <c r="T95" s="71">
        <f t="shared" si="38"/>
        <v>97.37174468492546</v>
      </c>
      <c r="W95" s="66">
        <f t="shared" si="27"/>
        <v>140.58758302663603</v>
      </c>
      <c r="X95" s="66">
        <f t="shared" si="28"/>
        <v>139.7812316026818</v>
      </c>
      <c r="Z95" s="66">
        <f t="shared" si="29"/>
        <v>143.58758302663603</v>
      </c>
      <c r="AA95" s="66">
        <f t="shared" si="30"/>
        <v>142.7812316026818</v>
      </c>
      <c r="AD95" s="73">
        <f t="shared" si="31"/>
        <v>125.09048677973618</v>
      </c>
      <c r="AE95" s="73">
        <f t="shared" si="32"/>
        <v>124.62113205100846</v>
      </c>
      <c r="AF95" s="73">
        <f t="shared" si="33"/>
        <v>107.09048677973618</v>
      </c>
      <c r="AG95" s="73">
        <f t="shared" si="34"/>
        <v>106.62113205100846</v>
      </c>
      <c r="AH95" s="73">
        <f t="shared" si="35"/>
        <v>113.09048677973618</v>
      </c>
      <c r="AI95" s="73">
        <f t="shared" si="36"/>
        <v>112.62113205100846</v>
      </c>
    </row>
    <row r="96" spans="1:35" x14ac:dyDescent="0.2">
      <c r="A96" s="122" t="s">
        <v>5</v>
      </c>
      <c r="B96" s="126">
        <v>1</v>
      </c>
      <c r="C96" s="127"/>
      <c r="P96" s="68">
        <v>1.04</v>
      </c>
      <c r="Q96" s="70">
        <f t="shared" si="39"/>
        <v>8.8676743236519098</v>
      </c>
      <c r="R96" s="70">
        <f t="shared" si="40"/>
        <v>8.6312931384122642</v>
      </c>
      <c r="S96" s="71">
        <f t="shared" si="37"/>
        <v>97.925021705525353</v>
      </c>
      <c r="T96" s="71">
        <f t="shared" si="38"/>
        <v>97.455666976797616</v>
      </c>
      <c r="W96" s="66">
        <f t="shared" si="27"/>
        <v>140.74023034715651</v>
      </c>
      <c r="X96" s="66">
        <f t="shared" si="28"/>
        <v>139.93387892320229</v>
      </c>
      <c r="Z96" s="66">
        <f t="shared" si="29"/>
        <v>143.74023034715651</v>
      </c>
      <c r="AA96" s="66">
        <f t="shared" si="30"/>
        <v>142.93387892320229</v>
      </c>
      <c r="AD96" s="73">
        <f t="shared" si="31"/>
        <v>125.17440907160835</v>
      </c>
      <c r="AE96" s="73">
        <f t="shared" si="32"/>
        <v>124.70505434288063</v>
      </c>
      <c r="AF96" s="73">
        <f t="shared" si="33"/>
        <v>107.17440907160835</v>
      </c>
      <c r="AG96" s="73">
        <f t="shared" si="34"/>
        <v>106.70505434288063</v>
      </c>
      <c r="AH96" s="73">
        <f t="shared" si="35"/>
        <v>113.17440907160835</v>
      </c>
      <c r="AI96" s="73">
        <f t="shared" si="36"/>
        <v>112.70505434288063</v>
      </c>
    </row>
    <row r="97" spans="1:35" x14ac:dyDescent="0.2">
      <c r="A97" s="122" t="s">
        <v>6</v>
      </c>
      <c r="B97" s="126">
        <v>1</v>
      </c>
      <c r="C97" s="127"/>
      <c r="P97" s="68">
        <v>1.05</v>
      </c>
      <c r="Q97" s="70">
        <f t="shared" si="39"/>
        <v>8.9102053797594021</v>
      </c>
      <c r="R97" s="70">
        <f t="shared" si="40"/>
        <v>8.6726904653044912</v>
      </c>
      <c r="S97" s="71">
        <f t="shared" si="37"/>
        <v>98.008140900948504</v>
      </c>
      <c r="T97" s="71">
        <f t="shared" si="38"/>
        <v>97.538786172220767</v>
      </c>
      <c r="W97" s="66">
        <f t="shared" si="27"/>
        <v>140.89141690536553</v>
      </c>
      <c r="X97" s="66">
        <f t="shared" si="28"/>
        <v>140.08506548141131</v>
      </c>
      <c r="Z97" s="66">
        <f t="shared" si="29"/>
        <v>143.89141690536553</v>
      </c>
      <c r="AA97" s="66">
        <f t="shared" si="30"/>
        <v>143.08506548141131</v>
      </c>
      <c r="AD97" s="73">
        <f t="shared" si="31"/>
        <v>125.25752826703152</v>
      </c>
      <c r="AE97" s="73">
        <f t="shared" si="32"/>
        <v>124.78817353830377</v>
      </c>
      <c r="AF97" s="73">
        <f t="shared" si="33"/>
        <v>107.25752826703152</v>
      </c>
      <c r="AG97" s="73">
        <f t="shared" si="34"/>
        <v>106.78817353830377</v>
      </c>
      <c r="AH97" s="73">
        <f t="shared" si="35"/>
        <v>113.25752826703152</v>
      </c>
      <c r="AI97" s="73">
        <f t="shared" si="36"/>
        <v>112.78817353830377</v>
      </c>
    </row>
    <row r="98" spans="1:35" x14ac:dyDescent="0.2">
      <c r="A98" s="122" t="s">
        <v>7</v>
      </c>
      <c r="B98" s="126" t="s">
        <v>11</v>
      </c>
      <c r="C98" s="127"/>
      <c r="P98" s="68">
        <v>1.06</v>
      </c>
      <c r="Q98" s="70">
        <f t="shared" si="39"/>
        <v>8.9525343846662455</v>
      </c>
      <c r="R98" s="70">
        <f t="shared" si="40"/>
        <v>8.7138911269744597</v>
      </c>
      <c r="S98" s="71">
        <f t="shared" si="37"/>
        <v>98.090472224845144</v>
      </c>
      <c r="T98" s="71">
        <f t="shared" si="38"/>
        <v>97.621117496117421</v>
      </c>
      <c r="W98" s="66">
        <f t="shared" si="27"/>
        <v>141.04117039406759</v>
      </c>
      <c r="X98" s="66">
        <f t="shared" si="28"/>
        <v>140.23481897011337</v>
      </c>
      <c r="Z98" s="66">
        <f t="shared" si="29"/>
        <v>144.04117039406759</v>
      </c>
      <c r="AA98" s="66">
        <f t="shared" si="30"/>
        <v>143.23481897011337</v>
      </c>
      <c r="AD98" s="73">
        <f t="shared" ref="AD98:AD129" si="41">$S98+$D$46-$D$47-$D$48-$D$49</f>
        <v>125.33985959092814</v>
      </c>
      <c r="AE98" s="73">
        <f t="shared" ref="AE98:AE129" si="42">$T98+$D$46-($D$47)-($D$48)-$D$49</f>
        <v>124.87050486220042</v>
      </c>
      <c r="AF98" s="73">
        <f t="shared" ref="AF98:AF129" si="43">$S98+$D$46-($D$47)-($D$48)-$D$51</f>
        <v>107.33985959092814</v>
      </c>
      <c r="AG98" s="73">
        <f t="shared" ref="AG98:AG129" si="44">$T98+$D$46-($D$47)-($D$48)-$D$51</f>
        <v>106.87050486220042</v>
      </c>
      <c r="AH98" s="73">
        <f t="shared" ref="AH98:AH129" si="45">$S98+$D$46-($D$47)-($D$48)-$D$50</f>
        <v>113.33985959092814</v>
      </c>
      <c r="AI98" s="73">
        <f t="shared" ref="AI98:AI129" si="46">$T98+$D$46-$D$47-$D$48-$D$50</f>
        <v>112.87050486220042</v>
      </c>
    </row>
    <row r="99" spans="1:35" x14ac:dyDescent="0.2">
      <c r="A99" s="122" t="s">
        <v>8</v>
      </c>
      <c r="B99" s="125" t="s">
        <v>12</v>
      </c>
      <c r="C99" s="125" t="s">
        <v>13</v>
      </c>
      <c r="P99" s="68">
        <v>1.07</v>
      </c>
      <c r="Q99" s="70">
        <f t="shared" si="39"/>
        <v>8.994664190939508</v>
      </c>
      <c r="R99" s="70">
        <f t="shared" si="40"/>
        <v>8.7548978999497766</v>
      </c>
      <c r="S99" s="71">
        <f t="shared" si="37"/>
        <v>98.17203047325394</v>
      </c>
      <c r="T99" s="71">
        <f t="shared" si="38"/>
        <v>97.702675744526204</v>
      </c>
      <c r="W99" s="66">
        <f t="shared" si="27"/>
        <v>141.18951772596495</v>
      </c>
      <c r="X99" s="66">
        <f t="shared" si="28"/>
        <v>140.38316630201072</v>
      </c>
      <c r="Z99" s="66">
        <f t="shared" si="29"/>
        <v>144.18951772596495</v>
      </c>
      <c r="AA99" s="66">
        <f t="shared" si="30"/>
        <v>143.38316630201072</v>
      </c>
      <c r="AD99" s="73">
        <f t="shared" si="41"/>
        <v>125.42141783933695</v>
      </c>
      <c r="AE99" s="73">
        <f t="shared" si="42"/>
        <v>124.9520631106092</v>
      </c>
      <c r="AF99" s="73">
        <f t="shared" si="43"/>
        <v>107.42141783933695</v>
      </c>
      <c r="AG99" s="73">
        <f t="shared" si="44"/>
        <v>106.9520631106092</v>
      </c>
      <c r="AH99" s="73">
        <f t="shared" si="45"/>
        <v>113.42141783933695</v>
      </c>
      <c r="AI99" s="73">
        <f t="shared" si="46"/>
        <v>112.9520631106092</v>
      </c>
    </row>
    <row r="100" spans="1:35" x14ac:dyDescent="0.2">
      <c r="A100" s="122" t="s">
        <v>82</v>
      </c>
      <c r="B100" s="128">
        <f>300/B93</f>
        <v>0.17533606078316774</v>
      </c>
      <c r="C100" s="128">
        <f>300/C93</f>
        <v>0.16611295681063123</v>
      </c>
      <c r="P100" s="68">
        <v>1.08</v>
      </c>
      <c r="Q100" s="70">
        <f t="shared" si="39"/>
        <v>9.0365975846502931</v>
      </c>
      <c r="R100" s="70">
        <f t="shared" si="40"/>
        <v>8.7957134960346348</v>
      </c>
      <c r="S100" s="71">
        <f t="shared" si="37"/>
        <v>98.252830029288731</v>
      </c>
      <c r="T100" s="71">
        <f t="shared" si="38"/>
        <v>97.783475300561008</v>
      </c>
      <c r="W100" s="66">
        <f t="shared" si="27"/>
        <v>141.33648506268577</v>
      </c>
      <c r="X100" s="66">
        <f t="shared" si="28"/>
        <v>140.53013363873154</v>
      </c>
      <c r="Z100" s="66">
        <f t="shared" si="29"/>
        <v>144.33648506268577</v>
      </c>
      <c r="AA100" s="66">
        <f t="shared" si="30"/>
        <v>143.53013363873154</v>
      </c>
      <c r="AD100" s="73">
        <f t="shared" si="41"/>
        <v>125.50221739537173</v>
      </c>
      <c r="AE100" s="73">
        <f t="shared" si="42"/>
        <v>125.03286266664401</v>
      </c>
      <c r="AF100" s="73">
        <f t="shared" si="43"/>
        <v>107.50221739537173</v>
      </c>
      <c r="AG100" s="73">
        <f t="shared" si="44"/>
        <v>107.03286266664401</v>
      </c>
      <c r="AH100" s="73">
        <f t="shared" si="45"/>
        <v>113.50221739537173</v>
      </c>
      <c r="AI100" s="73">
        <f t="shared" si="46"/>
        <v>113.03286266664401</v>
      </c>
    </row>
    <row r="101" spans="1:35" x14ac:dyDescent="0.2">
      <c r="P101" s="68">
        <v>1.0900000000000001</v>
      </c>
      <c r="Q101" s="70">
        <f t="shared" si="39"/>
        <v>9.07833728752383</v>
      </c>
      <c r="R101" s="70">
        <f t="shared" si="40"/>
        <v>8.8363405644025868</v>
      </c>
      <c r="S101" s="71">
        <f t="shared" si="37"/>
        <v>98.332884878362222</v>
      </c>
      <c r="T101" s="71">
        <f t="shared" si="38"/>
        <v>97.863530149634485</v>
      </c>
      <c r="W101" s="66">
        <f t="shared" si="27"/>
        <v>141.48209784247439</v>
      </c>
      <c r="X101" s="66">
        <f t="shared" si="28"/>
        <v>140.67574641852016</v>
      </c>
      <c r="Z101" s="66">
        <f t="shared" si="29"/>
        <v>144.48209784247439</v>
      </c>
      <c r="AA101" s="66">
        <f t="shared" si="30"/>
        <v>143.67574641852016</v>
      </c>
      <c r="AD101" s="73">
        <f t="shared" si="41"/>
        <v>125.58227224444522</v>
      </c>
      <c r="AE101" s="73">
        <f t="shared" si="42"/>
        <v>125.1129175157175</v>
      </c>
      <c r="AF101" s="73">
        <f t="shared" si="43"/>
        <v>107.58227224444522</v>
      </c>
      <c r="AG101" s="73">
        <f t="shared" si="44"/>
        <v>107.1129175157175</v>
      </c>
      <c r="AH101" s="73">
        <f t="shared" si="45"/>
        <v>113.58227224444522</v>
      </c>
      <c r="AI101" s="73">
        <f t="shared" si="46"/>
        <v>113.1129175157175</v>
      </c>
    </row>
    <row r="102" spans="1:35" x14ac:dyDescent="0.2">
      <c r="P102" s="68">
        <v>1.1000000000000001</v>
      </c>
      <c r="Q102" s="70">
        <f t="shared" si="39"/>
        <v>9.1198859590009995</v>
      </c>
      <c r="R102" s="70">
        <f t="shared" si="40"/>
        <v>8.8767816936031156</v>
      </c>
      <c r="S102" s="71">
        <f t="shared" si="37"/>
        <v>98.412208622714246</v>
      </c>
      <c r="T102" s="71">
        <f t="shared" si="38"/>
        <v>97.942853893986509</v>
      </c>
      <c r="W102" s="66">
        <f t="shared" si="27"/>
        <v>141.62638080661742</v>
      </c>
      <c r="X102" s="66">
        <f t="shared" si="28"/>
        <v>140.82002938266319</v>
      </c>
      <c r="Z102" s="66">
        <f t="shared" si="29"/>
        <v>144.62638080661742</v>
      </c>
      <c r="AA102" s="66">
        <f t="shared" si="30"/>
        <v>143.82002938266319</v>
      </c>
      <c r="AD102" s="73">
        <f t="shared" si="41"/>
        <v>125.66159598879725</v>
      </c>
      <c r="AE102" s="73">
        <f t="shared" si="42"/>
        <v>125.19224126006952</v>
      </c>
      <c r="AF102" s="73">
        <f t="shared" si="43"/>
        <v>107.66159598879725</v>
      </c>
      <c r="AG102" s="73">
        <f t="shared" si="44"/>
        <v>107.19224126006952</v>
      </c>
      <c r="AH102" s="73">
        <f t="shared" si="45"/>
        <v>113.66159598879725</v>
      </c>
      <c r="AI102" s="73">
        <f t="shared" si="46"/>
        <v>113.19224126006952</v>
      </c>
    </row>
    <row r="103" spans="1:35" x14ac:dyDescent="0.2">
      <c r="P103" s="68">
        <v>1.1100000000000001</v>
      </c>
      <c r="Q103" s="70">
        <f t="shared" si="39"/>
        <v>9.1612461982156983</v>
      </c>
      <c r="R103" s="70">
        <f t="shared" si="40"/>
        <v>8.9170394134863056</v>
      </c>
      <c r="S103" s="71">
        <f t="shared" si="37"/>
        <v>98.490814495282891</v>
      </c>
      <c r="T103" s="71">
        <f t="shared" si="38"/>
        <v>98.021459766555154</v>
      </c>
      <c r="W103" s="66">
        <f t="shared" si="27"/>
        <v>141.76935802467358</v>
      </c>
      <c r="X103" s="66">
        <f t="shared" si="28"/>
        <v>140.96300660071935</v>
      </c>
      <c r="Z103" s="66">
        <f t="shared" si="29"/>
        <v>144.76935802467358</v>
      </c>
      <c r="AA103" s="66">
        <f t="shared" si="30"/>
        <v>143.96300660071935</v>
      </c>
      <c r="AD103" s="73">
        <f t="shared" si="41"/>
        <v>125.7402018613659</v>
      </c>
      <c r="AE103" s="73">
        <f t="shared" si="42"/>
        <v>125.27084713263815</v>
      </c>
      <c r="AF103" s="73">
        <f t="shared" si="43"/>
        <v>107.7402018613659</v>
      </c>
      <c r="AG103" s="73">
        <f t="shared" si="44"/>
        <v>107.27084713263815</v>
      </c>
      <c r="AH103" s="73">
        <f t="shared" si="45"/>
        <v>113.7402018613659</v>
      </c>
      <c r="AI103" s="73">
        <f t="shared" si="46"/>
        <v>113.27084713263815</v>
      </c>
    </row>
    <row r="104" spans="1:35" x14ac:dyDescent="0.2">
      <c r="P104" s="68">
        <v>1.1200000000000001</v>
      </c>
      <c r="Q104" s="70">
        <f t="shared" si="39"/>
        <v>9.2024205458922399</v>
      </c>
      <c r="R104" s="70">
        <f t="shared" si="40"/>
        <v>8.9571161970496398</v>
      </c>
      <c r="S104" s="71">
        <f t="shared" si="37"/>
        <v>98.568715372953378</v>
      </c>
      <c r="T104" s="71">
        <f t="shared" si="38"/>
        <v>98.099360644225641</v>
      </c>
      <c r="W104" s="66">
        <f t="shared" si="27"/>
        <v>141.91105291857266</v>
      </c>
      <c r="X104" s="66">
        <f t="shared" si="28"/>
        <v>141.10470149461844</v>
      </c>
      <c r="Z104" s="66">
        <f t="shared" si="29"/>
        <v>144.91105291857266</v>
      </c>
      <c r="AA104" s="66">
        <f t="shared" si="30"/>
        <v>144.10470149461844</v>
      </c>
      <c r="AD104" s="73">
        <f t="shared" si="41"/>
        <v>125.81810273903639</v>
      </c>
      <c r="AE104" s="73">
        <f t="shared" si="42"/>
        <v>125.34874801030864</v>
      </c>
      <c r="AF104" s="73">
        <f t="shared" si="43"/>
        <v>107.81810273903639</v>
      </c>
      <c r="AG104" s="73">
        <f t="shared" si="44"/>
        <v>107.34874801030864</v>
      </c>
      <c r="AH104" s="73">
        <f t="shared" si="45"/>
        <v>113.81810273903639</v>
      </c>
      <c r="AI104" s="73">
        <f t="shared" si="46"/>
        <v>113.34874801030864</v>
      </c>
    </row>
    <row r="105" spans="1:35" x14ac:dyDescent="0.2">
      <c r="P105" s="68">
        <v>1.1299999999999999</v>
      </c>
      <c r="Q105" s="70">
        <f t="shared" si="39"/>
        <v>9.2434114861666554</v>
      </c>
      <c r="R105" s="70">
        <f t="shared" si="40"/>
        <v>8.9970144622107711</v>
      </c>
      <c r="S105" s="71">
        <f t="shared" si="37"/>
        <v>98.645923789218131</v>
      </c>
      <c r="T105" s="71">
        <f t="shared" si="38"/>
        <v>98.176569060490408</v>
      </c>
      <c r="W105" s="66">
        <f t="shared" si="27"/>
        <v>142.05148828564296</v>
      </c>
      <c r="X105" s="66">
        <f t="shared" si="28"/>
        <v>141.24513686168874</v>
      </c>
      <c r="Z105" s="66">
        <f t="shared" si="29"/>
        <v>145.05148828564296</v>
      </c>
      <c r="AA105" s="66">
        <f t="shared" si="30"/>
        <v>144.24513686168874</v>
      </c>
      <c r="AD105" s="73">
        <f t="shared" si="41"/>
        <v>125.89531115530113</v>
      </c>
      <c r="AE105" s="73">
        <f t="shared" si="42"/>
        <v>125.42595642657341</v>
      </c>
      <c r="AF105" s="73">
        <f t="shared" si="43"/>
        <v>107.89531115530113</v>
      </c>
      <c r="AG105" s="73">
        <f t="shared" si="44"/>
        <v>107.42595642657341</v>
      </c>
      <c r="AH105" s="73">
        <f t="shared" si="45"/>
        <v>113.89531115530113</v>
      </c>
      <c r="AI105" s="73">
        <f t="shared" si="46"/>
        <v>113.42595642657341</v>
      </c>
    </row>
    <row r="106" spans="1:35" x14ac:dyDescent="0.2">
      <c r="P106" s="68">
        <v>1.1399999999999999</v>
      </c>
      <c r="Q106" s="70">
        <f t="shared" si="39"/>
        <v>9.2842214483356482</v>
      </c>
      <c r="R106" s="70">
        <f t="shared" si="40"/>
        <v>9.0367365735098506</v>
      </c>
      <c r="S106" s="71">
        <f t="shared" si="37"/>
        <v>98.722451946279193</v>
      </c>
      <c r="T106" s="71">
        <f t="shared" si="38"/>
        <v>98.253097217551456</v>
      </c>
      <c r="W106" s="66">
        <f t="shared" si="27"/>
        <v>142.19068632062437</v>
      </c>
      <c r="X106" s="66">
        <f t="shared" si="28"/>
        <v>141.38433489667014</v>
      </c>
      <c r="Z106" s="66">
        <f t="shared" si="29"/>
        <v>145.19068632062437</v>
      </c>
      <c r="AA106" s="66">
        <f t="shared" si="30"/>
        <v>144.38433489667014</v>
      </c>
      <c r="AD106" s="73">
        <f t="shared" si="41"/>
        <v>125.97183931236219</v>
      </c>
      <c r="AE106" s="73">
        <f t="shared" si="42"/>
        <v>125.50248458363447</v>
      </c>
      <c r="AF106" s="73">
        <f t="shared" si="43"/>
        <v>107.97183931236219</v>
      </c>
      <c r="AG106" s="73">
        <f t="shared" si="44"/>
        <v>107.50248458363447</v>
      </c>
      <c r="AH106" s="73">
        <f t="shared" si="45"/>
        <v>113.97183931236219</v>
      </c>
      <c r="AI106" s="73">
        <f t="shared" si="46"/>
        <v>113.50248458363447</v>
      </c>
    </row>
    <row r="107" spans="1:35" x14ac:dyDescent="0.2">
      <c r="P107" s="68">
        <v>1.1499999999999999</v>
      </c>
      <c r="Q107" s="70">
        <f t="shared" si="39"/>
        <v>9.324852808536642</v>
      </c>
      <c r="R107" s="70">
        <f t="shared" si="40"/>
        <v>9.0762848437447889</v>
      </c>
      <c r="S107" s="71">
        <f t="shared" si="37"/>
        <v>98.798311726621975</v>
      </c>
      <c r="T107" s="71">
        <f t="shared" si="38"/>
        <v>98.328956997894238</v>
      </c>
      <c r="W107" s="66">
        <f t="shared" si="27"/>
        <v>142.32866863672029</v>
      </c>
      <c r="X107" s="66">
        <f t="shared" si="28"/>
        <v>141.52231721276607</v>
      </c>
      <c r="Z107" s="66">
        <f t="shared" si="29"/>
        <v>145.32866863672029</v>
      </c>
      <c r="AA107" s="66">
        <f t="shared" si="30"/>
        <v>144.52231721276607</v>
      </c>
      <c r="AD107" s="73">
        <f t="shared" si="41"/>
        <v>126.04769909270499</v>
      </c>
      <c r="AE107" s="73">
        <f t="shared" si="42"/>
        <v>125.57834436397724</v>
      </c>
      <c r="AF107" s="73">
        <f t="shared" si="43"/>
        <v>108.04769909270499</v>
      </c>
      <c r="AG107" s="73">
        <f t="shared" si="44"/>
        <v>107.57834436397724</v>
      </c>
      <c r="AH107" s="73">
        <f t="shared" si="45"/>
        <v>114.04769909270499</v>
      </c>
      <c r="AI107" s="73">
        <f t="shared" si="46"/>
        <v>113.57834436397724</v>
      </c>
    </row>
    <row r="108" spans="1:35" x14ac:dyDescent="0.2">
      <c r="P108" s="68">
        <v>1.1599999999999999</v>
      </c>
      <c r="Q108" s="70">
        <f t="shared" si="39"/>
        <v>9.3653078913622334</v>
      </c>
      <c r="R108" s="70">
        <f t="shared" si="40"/>
        <v>9.1156615355426709</v>
      </c>
      <c r="S108" s="71">
        <f t="shared" si="37"/>
        <v>98.873514704088109</v>
      </c>
      <c r="T108" s="71">
        <f t="shared" si="38"/>
        <v>98.404159975360372</v>
      </c>
      <c r="W108" s="66">
        <f t="shared" si="27"/>
        <v>142.46545628573799</v>
      </c>
      <c r="X108" s="66">
        <f t="shared" si="28"/>
        <v>141.65910486178376</v>
      </c>
      <c r="Z108" s="66">
        <f t="shared" si="29"/>
        <v>145.46545628573799</v>
      </c>
      <c r="AA108" s="66">
        <f t="shared" si="30"/>
        <v>144.65910486178376</v>
      </c>
      <c r="AD108" s="73">
        <f t="shared" si="41"/>
        <v>126.12290207017111</v>
      </c>
      <c r="AE108" s="73">
        <f t="shared" si="42"/>
        <v>125.65354734144339</v>
      </c>
      <c r="AF108" s="73">
        <f t="shared" si="43"/>
        <v>108.12290207017111</v>
      </c>
      <c r="AG108" s="73">
        <f t="shared" si="44"/>
        <v>107.65354734144339</v>
      </c>
      <c r="AH108" s="73">
        <f t="shared" si="45"/>
        <v>114.12290207017111</v>
      </c>
      <c r="AI108" s="73">
        <f t="shared" si="46"/>
        <v>113.65354734144339</v>
      </c>
    </row>
    <row r="109" spans="1:35" x14ac:dyDescent="0.2">
      <c r="P109" s="68">
        <v>1.17</v>
      </c>
      <c r="Q109" s="70">
        <f t="shared" si="39"/>
        <v>9.4055889714121452</v>
      </c>
      <c r="R109" s="70">
        <f t="shared" si="40"/>
        <v>9.1548688628703445</v>
      </c>
      <c r="S109" s="71">
        <f t="shared" si="37"/>
        <v>98.948072154472982</v>
      </c>
      <c r="T109" s="71">
        <f t="shared" si="38"/>
        <v>98.478717425745245</v>
      </c>
      <c r="W109" s="66">
        <f t="shared" si="27"/>
        <v>142.60106977736459</v>
      </c>
      <c r="X109" s="66">
        <f t="shared" si="28"/>
        <v>141.79471835341036</v>
      </c>
      <c r="Z109" s="66">
        <f t="shared" si="29"/>
        <v>145.60106977736459</v>
      </c>
      <c r="AA109" s="66">
        <f t="shared" si="30"/>
        <v>144.79471835341036</v>
      </c>
      <c r="AD109" s="73">
        <f t="shared" si="41"/>
        <v>126.19745952055598</v>
      </c>
      <c r="AE109" s="73">
        <f t="shared" si="42"/>
        <v>125.72810479182826</v>
      </c>
      <c r="AF109" s="73">
        <f t="shared" si="43"/>
        <v>108.19745952055598</v>
      </c>
      <c r="AG109" s="73">
        <f t="shared" si="44"/>
        <v>107.72810479182826</v>
      </c>
      <c r="AH109" s="73">
        <f t="shared" si="45"/>
        <v>114.19745952055598</v>
      </c>
      <c r="AI109" s="73">
        <f t="shared" si="46"/>
        <v>113.72810479182826</v>
      </c>
    </row>
    <row r="110" spans="1:35" x14ac:dyDescent="0.2">
      <c r="P110" s="68">
        <v>1.18</v>
      </c>
      <c r="Q110" s="70">
        <f t="shared" si="39"/>
        <v>9.4456982747856078</v>
      </c>
      <c r="R110" s="70">
        <f t="shared" si="40"/>
        <v>9.1939089924870245</v>
      </c>
      <c r="S110" s="71">
        <f t="shared" si="37"/>
        <v>99.021995065672243</v>
      </c>
      <c r="T110" s="71">
        <f t="shared" si="38"/>
        <v>98.552640336944521</v>
      </c>
      <c r="W110" s="66">
        <f t="shared" si="27"/>
        <v>142.73552909762282</v>
      </c>
      <c r="X110" s="66">
        <f t="shared" si="28"/>
        <v>141.92917767366859</v>
      </c>
      <c r="Z110" s="66">
        <f t="shared" si="29"/>
        <v>145.73552909762282</v>
      </c>
      <c r="AA110" s="66">
        <f t="shared" si="30"/>
        <v>144.92917767366859</v>
      </c>
      <c r="AD110" s="73">
        <f t="shared" si="41"/>
        <v>126.27138243175526</v>
      </c>
      <c r="AE110" s="73">
        <f t="shared" si="42"/>
        <v>125.80202770302753</v>
      </c>
      <c r="AF110" s="73">
        <f t="shared" si="43"/>
        <v>108.27138243175526</v>
      </c>
      <c r="AG110" s="73">
        <f t="shared" si="44"/>
        <v>107.80202770302753</v>
      </c>
      <c r="AH110" s="73">
        <f t="shared" si="45"/>
        <v>114.27138243175526</v>
      </c>
      <c r="AI110" s="73">
        <f t="shared" si="46"/>
        <v>113.80202770302753</v>
      </c>
    </row>
    <row r="111" spans="1:35" x14ac:dyDescent="0.2">
      <c r="P111" s="68">
        <v>1.19</v>
      </c>
      <c r="Q111" s="70">
        <f t="shared" si="39"/>
        <v>9.4856379805169588</v>
      </c>
      <c r="R111" s="70">
        <f t="shared" si="40"/>
        <v>9.2327840453416083</v>
      </c>
      <c r="S111" s="71">
        <f t="shared" si="37"/>
        <v>99.095294147400352</v>
      </c>
      <c r="T111" s="71">
        <f t="shared" si="38"/>
        <v>98.62593941867263</v>
      </c>
      <c r="W111" s="66">
        <f t="shared" si="27"/>
        <v>142.86885372654802</v>
      </c>
      <c r="X111" s="66">
        <f t="shared" si="28"/>
        <v>142.0625023025938</v>
      </c>
      <c r="Z111" s="66">
        <f t="shared" si="29"/>
        <v>145.86885372654802</v>
      </c>
      <c r="AA111" s="66">
        <f t="shared" si="30"/>
        <v>145.0625023025938</v>
      </c>
      <c r="AD111" s="73">
        <f t="shared" si="41"/>
        <v>126.34468151348335</v>
      </c>
      <c r="AE111" s="73">
        <f t="shared" si="42"/>
        <v>125.87532678475563</v>
      </c>
      <c r="AF111" s="73">
        <f t="shared" si="43"/>
        <v>108.34468151348335</v>
      </c>
      <c r="AG111" s="73">
        <f t="shared" si="44"/>
        <v>107.87532678475563</v>
      </c>
      <c r="AH111" s="73">
        <f t="shared" si="45"/>
        <v>114.34468151348335</v>
      </c>
      <c r="AI111" s="73">
        <f t="shared" si="46"/>
        <v>113.87532678475563</v>
      </c>
    </row>
    <row r="112" spans="1:35" x14ac:dyDescent="0.2">
      <c r="P112" s="68">
        <v>1.2</v>
      </c>
      <c r="Q112" s="70">
        <f t="shared" si="39"/>
        <v>9.5254102219570509</v>
      </c>
      <c r="R112" s="70">
        <f t="shared" si="40"/>
        <v>9.2714960979172805</v>
      </c>
      <c r="S112" s="71">
        <f t="shared" si="37"/>
        <v>99.167979840502241</v>
      </c>
      <c r="T112" s="71">
        <f t="shared" si="38"/>
        <v>98.698625111774504</v>
      </c>
      <c r="W112" s="66">
        <f t="shared" si="27"/>
        <v>143.00106265512539</v>
      </c>
      <c r="X112" s="66">
        <f t="shared" si="28"/>
        <v>142.19471123117117</v>
      </c>
      <c r="Z112" s="66">
        <f t="shared" si="29"/>
        <v>146.00106265512539</v>
      </c>
      <c r="AA112" s="66">
        <f t="shared" si="30"/>
        <v>145.19471123117117</v>
      </c>
      <c r="AD112" s="73">
        <f t="shared" si="41"/>
        <v>126.41736720658525</v>
      </c>
      <c r="AE112" s="73">
        <f t="shared" si="42"/>
        <v>125.9480124778575</v>
      </c>
      <c r="AF112" s="73">
        <f t="shared" si="43"/>
        <v>108.41736720658525</v>
      </c>
      <c r="AG112" s="73">
        <f t="shared" si="44"/>
        <v>107.9480124778575</v>
      </c>
      <c r="AH112" s="73">
        <f t="shared" si="45"/>
        <v>114.41736720658525</v>
      </c>
      <c r="AI112" s="73">
        <f t="shared" si="46"/>
        <v>113.9480124778575</v>
      </c>
    </row>
    <row r="113" spans="16:35" x14ac:dyDescent="0.2">
      <c r="P113" s="68">
        <v>1.21</v>
      </c>
      <c r="Q113" s="70">
        <f t="shared" si="39"/>
        <v>9.5650170881029748</v>
      </c>
      <c r="R113" s="70">
        <f t="shared" si="40"/>
        <v>9.3100471835257714</v>
      </c>
      <c r="S113" s="71">
        <f t="shared" si="37"/>
        <v>99.240062325878739</v>
      </c>
      <c r="T113" s="71">
        <f t="shared" si="38"/>
        <v>98.770707597151016</v>
      </c>
      <c r="W113" s="66">
        <f t="shared" si="27"/>
        <v>143.13217440152459</v>
      </c>
      <c r="X113" s="66">
        <f t="shared" si="28"/>
        <v>142.32582297757037</v>
      </c>
      <c r="Z113" s="66">
        <f t="shared" si="29"/>
        <v>146.13217440152459</v>
      </c>
      <c r="AA113" s="66">
        <f t="shared" si="30"/>
        <v>145.32582297757037</v>
      </c>
      <c r="AD113" s="73">
        <f t="shared" si="41"/>
        <v>126.48944969196174</v>
      </c>
      <c r="AE113" s="73">
        <f t="shared" si="42"/>
        <v>126.02009496323402</v>
      </c>
      <c r="AF113" s="73">
        <f t="shared" si="43"/>
        <v>108.48944969196174</v>
      </c>
      <c r="AG113" s="73">
        <f t="shared" si="44"/>
        <v>108.02009496323402</v>
      </c>
      <c r="AH113" s="73">
        <f t="shared" si="45"/>
        <v>114.48944969196174</v>
      </c>
      <c r="AI113" s="73">
        <f t="shared" si="46"/>
        <v>114.02009496323402</v>
      </c>
    </row>
    <row r="114" spans="16:35" x14ac:dyDescent="0.2">
      <c r="P114" s="68">
        <v>1.22</v>
      </c>
      <c r="Q114" s="70">
        <f t="shared" si="39"/>
        <v>9.6044606248784188</v>
      </c>
      <c r="R114" s="70">
        <f t="shared" si="40"/>
        <v>9.3484392935536</v>
      </c>
      <c r="S114" s="71">
        <f t="shared" si="37"/>
        <v>99.311551533044707</v>
      </c>
      <c r="T114" s="71">
        <f t="shared" si="38"/>
        <v>98.84219680431697</v>
      </c>
      <c r="W114" s="66">
        <f t="shared" si="27"/>
        <v>143.26220702666598</v>
      </c>
      <c r="X114" s="66">
        <f t="shared" si="28"/>
        <v>142.45585560271175</v>
      </c>
      <c r="Z114" s="66">
        <f t="shared" si="29"/>
        <v>146.26220702666598</v>
      </c>
      <c r="AA114" s="66">
        <f t="shared" si="30"/>
        <v>145.45585560271175</v>
      </c>
      <c r="AD114" s="73">
        <f t="shared" si="41"/>
        <v>126.56093889912771</v>
      </c>
      <c r="AE114" s="73">
        <f t="shared" si="42"/>
        <v>126.09158417039998</v>
      </c>
      <c r="AF114" s="73">
        <f t="shared" si="43"/>
        <v>108.56093889912771</v>
      </c>
      <c r="AG114" s="73">
        <f t="shared" si="44"/>
        <v>108.09158417039998</v>
      </c>
      <c r="AH114" s="73">
        <f t="shared" si="45"/>
        <v>114.56093889912771</v>
      </c>
      <c r="AI114" s="73">
        <f t="shared" si="46"/>
        <v>114.09158417039998</v>
      </c>
    </row>
    <row r="115" spans="16:35" x14ac:dyDescent="0.2">
      <c r="P115" s="68">
        <v>1.23</v>
      </c>
      <c r="Q115" s="70">
        <f t="shared" si="39"/>
        <v>9.6437428363669042</v>
      </c>
      <c r="R115" s="70">
        <f t="shared" si="40"/>
        <v>9.3866743786624305</v>
      </c>
      <c r="S115" s="71">
        <f t="shared" si="37"/>
        <v>99.382457148337707</v>
      </c>
      <c r="T115" s="71">
        <f t="shared" si="38"/>
        <v>98.91310241960997</v>
      </c>
      <c r="W115" s="66">
        <f t="shared" si="27"/>
        <v>143.39117814915178</v>
      </c>
      <c r="X115" s="66">
        <f t="shared" si="28"/>
        <v>142.58482672519756</v>
      </c>
      <c r="Z115" s="66">
        <f t="shared" si="29"/>
        <v>146.39117814915178</v>
      </c>
      <c r="AA115" s="66">
        <f t="shared" si="30"/>
        <v>145.58482672519756</v>
      </c>
      <c r="AD115" s="73">
        <f t="shared" si="41"/>
        <v>126.63184451442072</v>
      </c>
      <c r="AE115" s="73">
        <f t="shared" si="42"/>
        <v>126.16248978569297</v>
      </c>
      <c r="AF115" s="73">
        <f t="shared" si="43"/>
        <v>108.63184451442072</v>
      </c>
      <c r="AG115" s="73">
        <f t="shared" si="44"/>
        <v>108.16248978569297</v>
      </c>
      <c r="AH115" s="73">
        <f t="shared" si="45"/>
        <v>114.63184451442072</v>
      </c>
      <c r="AI115" s="73">
        <f t="shared" si="46"/>
        <v>114.16248978569297</v>
      </c>
    </row>
    <row r="116" spans="16:35" x14ac:dyDescent="0.2">
      <c r="P116" s="68">
        <v>1.24</v>
      </c>
      <c r="Q116" s="70">
        <f t="shared" si="39"/>
        <v>9.6828656859999871</v>
      </c>
      <c r="R116" s="70">
        <f t="shared" si="40"/>
        <v>9.4247543499456015</v>
      </c>
      <c r="S116" s="71">
        <f t="shared" si="37"/>
        <v>99.452788622794444</v>
      </c>
      <c r="T116" s="71">
        <f t="shared" si="38"/>
        <v>98.983433894066707</v>
      </c>
      <c r="W116" s="66">
        <f t="shared" si="27"/>
        <v>143.51910495959245</v>
      </c>
      <c r="X116" s="66">
        <f t="shared" si="28"/>
        <v>142.71275353563823</v>
      </c>
      <c r="Z116" s="66">
        <f t="shared" si="29"/>
        <v>146.51910495959245</v>
      </c>
      <c r="AA116" s="66">
        <f t="shared" si="30"/>
        <v>145.71275353563823</v>
      </c>
      <c r="AD116" s="73">
        <f t="shared" si="41"/>
        <v>126.70217598887746</v>
      </c>
      <c r="AE116" s="73">
        <f t="shared" si="42"/>
        <v>126.23282126014971</v>
      </c>
      <c r="AF116" s="73">
        <f t="shared" si="43"/>
        <v>108.70217598887746</v>
      </c>
      <c r="AG116" s="73">
        <f t="shared" si="44"/>
        <v>108.23282126014971</v>
      </c>
      <c r="AH116" s="73">
        <f t="shared" si="45"/>
        <v>114.70217598887746</v>
      </c>
      <c r="AI116" s="73">
        <f t="shared" si="46"/>
        <v>114.23282126014971</v>
      </c>
    </row>
    <row r="117" spans="16:35" x14ac:dyDescent="0.2">
      <c r="P117" s="68">
        <v>1.25</v>
      </c>
      <c r="Q117" s="70">
        <f t="shared" si="39"/>
        <v>9.7218310977024309</v>
      </c>
      <c r="R117" s="70">
        <f t="shared" si="40"/>
        <v>9.4626810800427652</v>
      </c>
      <c r="S117" s="71">
        <f t="shared" si="37"/>
        <v>99.522555179710878</v>
      </c>
      <c r="T117" s="71">
        <f t="shared" si="38"/>
        <v>99.053200450983141</v>
      </c>
      <c r="W117" s="66">
        <f t="shared" si="27"/>
        <v>143.64600423435792</v>
      </c>
      <c r="X117" s="66">
        <f t="shared" si="28"/>
        <v>142.83965281040369</v>
      </c>
      <c r="Z117" s="66">
        <f t="shared" si="29"/>
        <v>146.64600423435792</v>
      </c>
      <c r="AA117" s="66">
        <f t="shared" si="30"/>
        <v>145.83965281040369</v>
      </c>
      <c r="AD117" s="73">
        <f t="shared" si="41"/>
        <v>126.77194254579388</v>
      </c>
      <c r="AE117" s="73">
        <f t="shared" si="42"/>
        <v>126.30258781706615</v>
      </c>
      <c r="AF117" s="73">
        <f t="shared" si="43"/>
        <v>108.77194254579388</v>
      </c>
      <c r="AG117" s="73">
        <f t="shared" si="44"/>
        <v>108.30258781706615</v>
      </c>
      <c r="AH117" s="73">
        <f t="shared" si="45"/>
        <v>114.77194254579388</v>
      </c>
      <c r="AI117" s="73">
        <f t="shared" si="46"/>
        <v>114.30258781706615</v>
      </c>
    </row>
    <row r="118" spans="16:35" x14ac:dyDescent="0.2">
      <c r="P118" s="68">
        <v>1.26</v>
      </c>
      <c r="Q118" s="70">
        <f t="shared" si="39"/>
        <v>9.7606409569962196</v>
      </c>
      <c r="R118" s="70">
        <f t="shared" si="40"/>
        <v>9.500456404214491</v>
      </c>
      <c r="S118" s="71">
        <f t="shared" si="37"/>
        <v>99.591765821901006</v>
      </c>
      <c r="T118" s="71">
        <f t="shared" si="38"/>
        <v>99.12241109317327</v>
      </c>
      <c r="W118" s="66">
        <f t="shared" si="27"/>
        <v>143.77189234878071</v>
      </c>
      <c r="X118" s="66">
        <f t="shared" si="28"/>
        <v>142.96554092482648</v>
      </c>
      <c r="Z118" s="66">
        <f t="shared" si="29"/>
        <v>146.77189234878071</v>
      </c>
      <c r="AA118" s="66">
        <f t="shared" si="30"/>
        <v>145.96554092482648</v>
      </c>
      <c r="AD118" s="73">
        <f t="shared" si="41"/>
        <v>126.84115318798402</v>
      </c>
      <c r="AE118" s="73">
        <f t="shared" si="42"/>
        <v>126.37179845925627</v>
      </c>
      <c r="AF118" s="73">
        <f t="shared" si="43"/>
        <v>108.84115318798402</v>
      </c>
      <c r="AG118" s="73">
        <f t="shared" si="44"/>
        <v>108.37179845925627</v>
      </c>
      <c r="AH118" s="73">
        <f t="shared" si="45"/>
        <v>114.84115318798402</v>
      </c>
      <c r="AI118" s="73">
        <f t="shared" si="46"/>
        <v>114.37179845925627</v>
      </c>
    </row>
    <row r="119" spans="16:35" x14ac:dyDescent="0.2">
      <c r="P119" s="68">
        <v>1.27</v>
      </c>
      <c r="Q119" s="70">
        <f t="shared" si="39"/>
        <v>9.7992971120652381</v>
      </c>
      <c r="R119" s="70">
        <f t="shared" si="40"/>
        <v>9.5380821213785385</v>
      </c>
      <c r="S119" s="71">
        <f t="shared" si="37"/>
        <v>99.660429338668877</v>
      </c>
      <c r="T119" s="71">
        <f t="shared" si="38"/>
        <v>99.19107460994114</v>
      </c>
      <c r="W119" s="66">
        <f t="shared" si="27"/>
        <v>143.8967852898374</v>
      </c>
      <c r="X119" s="66">
        <f t="shared" si="28"/>
        <v>143.09043386588317</v>
      </c>
      <c r="Z119" s="66">
        <f t="shared" si="29"/>
        <v>146.8967852898374</v>
      </c>
      <c r="AA119" s="66">
        <f t="shared" si="30"/>
        <v>146.09043386588317</v>
      </c>
      <c r="AD119" s="73">
        <f t="shared" si="41"/>
        <v>126.90981670475188</v>
      </c>
      <c r="AE119" s="73">
        <f t="shared" si="42"/>
        <v>126.44046197602415</v>
      </c>
      <c r="AF119" s="73">
        <f t="shared" si="43"/>
        <v>108.90981670475188</v>
      </c>
      <c r="AG119" s="73">
        <f t="shared" si="44"/>
        <v>108.44046197602415</v>
      </c>
      <c r="AH119" s="73">
        <f t="shared" si="45"/>
        <v>114.90981670475188</v>
      </c>
      <c r="AI119" s="73">
        <f t="shared" si="46"/>
        <v>114.44046197602415</v>
      </c>
    </row>
    <row r="120" spans="16:35" x14ac:dyDescent="0.2">
      <c r="P120" s="68">
        <v>1.28</v>
      </c>
      <c r="Q120" s="70">
        <f t="shared" si="39"/>
        <v>9.8378013747822823</v>
      </c>
      <c r="R120" s="70">
        <f t="shared" si="40"/>
        <v>9.5755599951095132</v>
      </c>
      <c r="S120" s="71">
        <f t="shared" si="37"/>
        <v>99.728554312507114</v>
      </c>
      <c r="T120" s="71">
        <f t="shared" si="38"/>
        <v>99.259199583779377</v>
      </c>
      <c r="W120" s="66">
        <f t="shared" si="27"/>
        <v>144.02069866833253</v>
      </c>
      <c r="X120" s="66">
        <f t="shared" si="28"/>
        <v>143.2143472443783</v>
      </c>
      <c r="Z120" s="66">
        <f t="shared" si="29"/>
        <v>147.02069866833253</v>
      </c>
      <c r="AA120" s="66">
        <f t="shared" si="30"/>
        <v>146.2143472443783</v>
      </c>
      <c r="AD120" s="73">
        <f t="shared" si="41"/>
        <v>126.97794167859013</v>
      </c>
      <c r="AE120" s="73">
        <f t="shared" si="42"/>
        <v>126.50858694986238</v>
      </c>
      <c r="AF120" s="73">
        <f t="shared" si="43"/>
        <v>108.97794167859013</v>
      </c>
      <c r="AG120" s="73">
        <f t="shared" si="44"/>
        <v>108.50858694986238</v>
      </c>
      <c r="AH120" s="73">
        <f t="shared" si="45"/>
        <v>114.97794167859013</v>
      </c>
      <c r="AI120" s="73">
        <f t="shared" si="46"/>
        <v>114.50858694986238</v>
      </c>
    </row>
    <row r="121" spans="16:35" x14ac:dyDescent="0.2">
      <c r="P121" s="68">
        <v>1.29</v>
      </c>
      <c r="Q121" s="70">
        <f t="shared" si="39"/>
        <v>9.8761555217000385</v>
      </c>
      <c r="R121" s="70">
        <f t="shared" si="40"/>
        <v>9.6128917546034245</v>
      </c>
      <c r="S121" s="71">
        <f t="shared" si="37"/>
        <v>99.796149125534725</v>
      </c>
      <c r="T121" s="71">
        <f t="shared" si="38"/>
        <v>99.326794396806989</v>
      </c>
      <c r="W121" s="66">
        <f t="shared" si="27"/>
        <v>144.14364773060871</v>
      </c>
      <c r="X121" s="66">
        <f t="shared" si="28"/>
        <v>143.33729630665448</v>
      </c>
      <c r="Z121" s="66">
        <f t="shared" si="29"/>
        <v>147.14364773060871</v>
      </c>
      <c r="AA121" s="66">
        <f t="shared" si="30"/>
        <v>146.33729630665448</v>
      </c>
      <c r="AD121" s="73">
        <f t="shared" si="41"/>
        <v>127.04553649161772</v>
      </c>
      <c r="AE121" s="73">
        <f t="shared" si="42"/>
        <v>126.57618176289</v>
      </c>
      <c r="AF121" s="73">
        <f t="shared" si="43"/>
        <v>109.04553649161772</v>
      </c>
      <c r="AG121" s="73">
        <f t="shared" si="44"/>
        <v>108.57618176289</v>
      </c>
      <c r="AH121" s="73">
        <f t="shared" si="45"/>
        <v>115.04553649161772</v>
      </c>
      <c r="AI121" s="73">
        <f t="shared" si="46"/>
        <v>114.57618176289</v>
      </c>
    </row>
    <row r="122" spans="16:35" x14ac:dyDescent="0.2">
      <c r="P122" s="68">
        <v>1.3</v>
      </c>
      <c r="Q122" s="70">
        <f t="shared" si="39"/>
        <v>9.9143612950075717</v>
      </c>
      <c r="R122" s="70">
        <f t="shared" si="40"/>
        <v>9.6500790956086622</v>
      </c>
      <c r="S122" s="71">
        <f t="shared" si="37"/>
        <v>99.863221965686478</v>
      </c>
      <c r="T122" s="71">
        <f t="shared" si="38"/>
        <v>99.393867236958741</v>
      </c>
      <c r="W122" s="66">
        <f t="shared" si="27"/>
        <v>144.26564736980424</v>
      </c>
      <c r="X122" s="66">
        <f t="shared" si="28"/>
        <v>143.45929594585002</v>
      </c>
      <c r="Z122" s="66">
        <f t="shared" si="29"/>
        <v>147.26564736980424</v>
      </c>
      <c r="AA122" s="66">
        <f t="shared" si="30"/>
        <v>146.45929594585002</v>
      </c>
      <c r="AD122" s="73">
        <f t="shared" si="41"/>
        <v>127.11260933176948</v>
      </c>
      <c r="AE122" s="73">
        <f t="shared" si="42"/>
        <v>126.64325460304175</v>
      </c>
      <c r="AF122" s="73">
        <f t="shared" si="43"/>
        <v>109.11260933176948</v>
      </c>
      <c r="AG122" s="73">
        <f t="shared" si="44"/>
        <v>108.64325460304175</v>
      </c>
      <c r="AH122" s="73">
        <f t="shared" si="45"/>
        <v>115.11260933176948</v>
      </c>
      <c r="AI122" s="73">
        <f t="shared" si="46"/>
        <v>114.64325460304175</v>
      </c>
    </row>
    <row r="123" spans="16:35" x14ac:dyDescent="0.2">
      <c r="P123" s="68">
        <v>1.31</v>
      </c>
      <c r="Q123" s="70">
        <f t="shared" si="39"/>
        <v>9.9524204034537362</v>
      </c>
      <c r="R123" s="70">
        <f t="shared" si="40"/>
        <v>9.6871236813248185</v>
      </c>
      <c r="S123" s="71">
        <f t="shared" si="37"/>
        <v>99.929780832665031</v>
      </c>
      <c r="T123" s="71">
        <f t="shared" si="38"/>
        <v>99.460426103937294</v>
      </c>
      <c r="W123" s="66">
        <f t="shared" si="27"/>
        <v>144.38671213667968</v>
      </c>
      <c r="X123" s="66">
        <f t="shared" si="28"/>
        <v>143.58036071272545</v>
      </c>
      <c r="Z123" s="66">
        <f t="shared" si="29"/>
        <v>147.38671213667968</v>
      </c>
      <c r="AA123" s="66">
        <f t="shared" si="30"/>
        <v>146.58036071272545</v>
      </c>
      <c r="AD123" s="73">
        <f t="shared" si="41"/>
        <v>127.17916819874804</v>
      </c>
      <c r="AE123" s="73">
        <f t="shared" si="42"/>
        <v>126.70981347002029</v>
      </c>
      <c r="AF123" s="73">
        <f t="shared" si="43"/>
        <v>109.17916819874804</v>
      </c>
      <c r="AG123" s="73">
        <f t="shared" si="44"/>
        <v>108.70981347002029</v>
      </c>
      <c r="AH123" s="73">
        <f t="shared" si="45"/>
        <v>115.17916819874804</v>
      </c>
      <c r="AI123" s="73">
        <f t="shared" si="46"/>
        <v>114.70981347002029</v>
      </c>
    </row>
    <row r="124" spans="16:35" x14ac:dyDescent="0.2">
      <c r="P124" s="68">
        <v>1.32</v>
      </c>
      <c r="Q124" s="70">
        <f t="shared" si="39"/>
        <v>9.9903345232389622</v>
      </c>
      <c r="R124" s="70">
        <f t="shared" si="40"/>
        <v>9.7240271432706766</v>
      </c>
      <c r="S124" s="71">
        <f t="shared" si="37"/>
        <v>99.995833543666734</v>
      </c>
      <c r="T124" s="71">
        <f t="shared" si="38"/>
        <v>99.526478814939011</v>
      </c>
      <c r="W124" s="66">
        <f t="shared" si="27"/>
        <v>144.5068562500326</v>
      </c>
      <c r="X124" s="66">
        <f t="shared" si="28"/>
        <v>143.70050482607837</v>
      </c>
      <c r="Z124" s="66">
        <f t="shared" si="29"/>
        <v>147.5068562500326</v>
      </c>
      <c r="AA124" s="66">
        <f t="shared" si="30"/>
        <v>146.70050482607837</v>
      </c>
      <c r="AD124" s="73">
        <f t="shared" si="41"/>
        <v>127.24522090974975</v>
      </c>
      <c r="AE124" s="73">
        <f t="shared" si="42"/>
        <v>126.77586618102202</v>
      </c>
      <c r="AF124" s="73">
        <f t="shared" si="43"/>
        <v>109.24522090974975</v>
      </c>
      <c r="AG124" s="73">
        <f t="shared" si="44"/>
        <v>108.77586618102202</v>
      </c>
      <c r="AH124" s="73">
        <f t="shared" si="45"/>
        <v>115.24522090974975</v>
      </c>
      <c r="AI124" s="73">
        <f t="shared" si="46"/>
        <v>114.77586618102202</v>
      </c>
    </row>
    <row r="125" spans="16:35" x14ac:dyDescent="0.2">
      <c r="P125" s="68">
        <v>1.33</v>
      </c>
      <c r="Q125" s="70">
        <f t="shared" si="39"/>
        <v>10.028105298876669</v>
      </c>
      <c r="R125" s="70">
        <f t="shared" si="40"/>
        <v>9.7607910821226831</v>
      </c>
      <c r="S125" s="71">
        <f t="shared" si="37"/>
        <v>100.06138773889145</v>
      </c>
      <c r="T125" s="71">
        <f t="shared" si="38"/>
        <v>99.592033010163732</v>
      </c>
      <c r="W125" s="66">
        <f t="shared" si="27"/>
        <v>144.62609360671934</v>
      </c>
      <c r="X125" s="66">
        <f t="shared" si="28"/>
        <v>143.81974218276511</v>
      </c>
      <c r="Z125" s="66">
        <f t="shared" si="29"/>
        <v>147.62609360671934</v>
      </c>
      <c r="AA125" s="66">
        <f t="shared" si="30"/>
        <v>146.81974218276511</v>
      </c>
      <c r="AD125" s="73">
        <f t="shared" si="41"/>
        <v>127.31077510497445</v>
      </c>
      <c r="AE125" s="73">
        <f t="shared" si="42"/>
        <v>126.84142037624673</v>
      </c>
      <c r="AF125" s="73">
        <f t="shared" si="43"/>
        <v>109.31077510497445</v>
      </c>
      <c r="AG125" s="73">
        <f t="shared" si="44"/>
        <v>108.84142037624673</v>
      </c>
      <c r="AH125" s="73">
        <f t="shared" si="45"/>
        <v>115.31077510497445</v>
      </c>
      <c r="AI125" s="73">
        <f t="shared" si="46"/>
        <v>114.84142037624673</v>
      </c>
    </row>
    <row r="126" spans="16:35" x14ac:dyDescent="0.2">
      <c r="P126" s="68">
        <v>1.34</v>
      </c>
      <c r="Q126" s="70">
        <f t="shared" si="39"/>
        <v>10.065734344025593</v>
      </c>
      <c r="R126" s="70">
        <f t="shared" si="40"/>
        <v>9.7974170685250748</v>
      </c>
      <c r="S126" s="71">
        <f t="shared" si="37"/>
        <v>100.1264508868459</v>
      </c>
      <c r="T126" s="71">
        <f t="shared" si="38"/>
        <v>99.657096158118165</v>
      </c>
      <c r="W126" s="66">
        <f t="shared" si="27"/>
        <v>144.74443779130146</v>
      </c>
      <c r="X126" s="66">
        <f t="shared" si="28"/>
        <v>143.93808636734724</v>
      </c>
      <c r="Z126" s="66">
        <f t="shared" si="29"/>
        <v>147.74443779130146</v>
      </c>
      <c r="AA126" s="66">
        <f t="shared" si="30"/>
        <v>146.93808636734724</v>
      </c>
      <c r="AD126" s="73">
        <f t="shared" si="41"/>
        <v>127.3758382529289</v>
      </c>
      <c r="AE126" s="73">
        <f t="shared" si="42"/>
        <v>126.90648352420118</v>
      </c>
      <c r="AF126" s="73">
        <f t="shared" si="43"/>
        <v>109.3758382529289</v>
      </c>
      <c r="AG126" s="73">
        <f t="shared" si="44"/>
        <v>108.90648352420118</v>
      </c>
      <c r="AH126" s="73">
        <f t="shared" si="45"/>
        <v>115.3758382529289</v>
      </c>
      <c r="AI126" s="73">
        <f t="shared" si="46"/>
        <v>114.90648352420118</v>
      </c>
    </row>
    <row r="127" spans="16:35" x14ac:dyDescent="0.2">
      <c r="P127" s="68">
        <v>1.35</v>
      </c>
      <c r="Q127" s="70">
        <f t="shared" si="39"/>
        <v>10.103223242294233</v>
      </c>
      <c r="R127" s="70">
        <f t="shared" si="40"/>
        <v>9.8339066438728864</v>
      </c>
      <c r="S127" s="71">
        <f t="shared" si="37"/>
        <v>100.19103028944987</v>
      </c>
      <c r="T127" s="71">
        <f t="shared" si="38"/>
        <v>99.721675560722133</v>
      </c>
      <c r="W127" s="66">
        <f t="shared" si="27"/>
        <v>144.86190208533347</v>
      </c>
      <c r="X127" s="66">
        <f t="shared" si="28"/>
        <v>144.05555066137924</v>
      </c>
      <c r="Z127" s="66">
        <f t="shared" si="29"/>
        <v>147.86190208533347</v>
      </c>
      <c r="AA127" s="66">
        <f t="shared" si="30"/>
        <v>147.05555066137924</v>
      </c>
      <c r="AD127" s="73">
        <f t="shared" si="41"/>
        <v>127.44041765553288</v>
      </c>
      <c r="AE127" s="73">
        <f t="shared" si="42"/>
        <v>126.97106292680513</v>
      </c>
      <c r="AF127" s="73">
        <f t="shared" si="43"/>
        <v>109.44041765553288</v>
      </c>
      <c r="AG127" s="73">
        <f t="shared" si="44"/>
        <v>108.97106292680513</v>
      </c>
      <c r="AH127" s="73">
        <f t="shared" si="45"/>
        <v>115.44041765553288</v>
      </c>
      <c r="AI127" s="73">
        <f t="shared" si="46"/>
        <v>114.97106292680513</v>
      </c>
    </row>
    <row r="128" spans="16:35" x14ac:dyDescent="0.2">
      <c r="P128" s="68">
        <v>1.36</v>
      </c>
      <c r="Q128" s="70">
        <f t="shared" si="39"/>
        <v>10.140573548018494</v>
      </c>
      <c r="R128" s="70">
        <f t="shared" si="40"/>
        <v>9.8702613210688632</v>
      </c>
      <c r="S128" s="71">
        <f t="shared" si="37"/>
        <v>100.25513308695409</v>
      </c>
      <c r="T128" s="71">
        <f t="shared" si="38"/>
        <v>99.785778358226366</v>
      </c>
      <c r="W128" s="66">
        <f t="shared" si="27"/>
        <v>144.97849947630789</v>
      </c>
      <c r="X128" s="66">
        <f t="shared" si="28"/>
        <v>144.17214805235366</v>
      </c>
      <c r="Z128" s="66">
        <f t="shared" si="29"/>
        <v>147.97849947630789</v>
      </c>
      <c r="AA128" s="66">
        <f t="shared" si="30"/>
        <v>147.17214805235366</v>
      </c>
      <c r="AD128" s="73">
        <f t="shared" si="41"/>
        <v>127.50452045303709</v>
      </c>
      <c r="AE128" s="73">
        <f t="shared" si="42"/>
        <v>127.03516572430937</v>
      </c>
      <c r="AF128" s="73">
        <f t="shared" si="43"/>
        <v>109.50452045303709</v>
      </c>
      <c r="AG128" s="73">
        <f t="shared" si="44"/>
        <v>109.03516572430937</v>
      </c>
      <c r="AH128" s="73">
        <f t="shared" si="45"/>
        <v>115.50452045303709</v>
      </c>
      <c r="AI128" s="73">
        <f t="shared" si="46"/>
        <v>115.03516572430937</v>
      </c>
    </row>
    <row r="129" spans="16:35" x14ac:dyDescent="0.2">
      <c r="P129" s="68">
        <v>1.37</v>
      </c>
      <c r="Q129" s="70">
        <f t="shared" si="39"/>
        <v>10.177786787013689</v>
      </c>
      <c r="R129" s="70">
        <f t="shared" si="40"/>
        <v>9.9064825852554161</v>
      </c>
      <c r="S129" s="71">
        <f t="shared" si="37"/>
        <v>100.31876626267788</v>
      </c>
      <c r="T129" s="71">
        <f t="shared" si="38"/>
        <v>99.849411533950146</v>
      </c>
      <c r="W129" s="66">
        <f t="shared" si="27"/>
        <v>145.09424266627275</v>
      </c>
      <c r="X129" s="66">
        <f t="shared" si="28"/>
        <v>144.28789124231852</v>
      </c>
      <c r="Z129" s="66">
        <f t="shared" si="29"/>
        <v>148.09424266627275</v>
      </c>
      <c r="AA129" s="66">
        <f t="shared" si="30"/>
        <v>147.28789124231852</v>
      </c>
      <c r="AD129" s="73">
        <f t="shared" si="41"/>
        <v>127.56815362876088</v>
      </c>
      <c r="AE129" s="73">
        <f t="shared" si="42"/>
        <v>127.09879890003316</v>
      </c>
      <c r="AF129" s="73">
        <f t="shared" si="43"/>
        <v>109.56815362876088</v>
      </c>
      <c r="AG129" s="73">
        <f t="shared" si="44"/>
        <v>109.09879890003316</v>
      </c>
      <c r="AH129" s="73">
        <f t="shared" si="45"/>
        <v>115.56815362876088</v>
      </c>
      <c r="AI129" s="73">
        <f t="shared" si="46"/>
        <v>115.09879890003316</v>
      </c>
    </row>
    <row r="130" spans="16:35" x14ac:dyDescent="0.2">
      <c r="P130" s="68">
        <v>1.38</v>
      </c>
      <c r="Q130" s="70">
        <f t="shared" si="39"/>
        <v>10.214864457301841</v>
      </c>
      <c r="R130" s="70">
        <f t="shared" si="40"/>
        <v>9.9425718945225459</v>
      </c>
      <c r="S130" s="71">
        <f t="shared" si="37"/>
        <v>100.38193664757448</v>
      </c>
      <c r="T130" s="71">
        <f t="shared" si="38"/>
        <v>99.91258191884674</v>
      </c>
      <c r="W130" s="66">
        <f t="shared" ref="W130:W193" si="47">46.3+33.9*LOG10($C$3)-13.82*LOG10($B$95)-$D$70+(44.9-6.55*LOG10($B$95))*LOG10(P130)</f>
        <v>145.2091440801355</v>
      </c>
      <c r="X130" s="66">
        <f t="shared" ref="X130:X193" si="48">46.3+33.9*LOG10($F$3)-13.82*LOG10($B$95)-$D$71+(44.9-6.55*LOG10($B$95))*LOG10($P130)</f>
        <v>144.40279265618128</v>
      </c>
      <c r="Z130" s="66">
        <f t="shared" ref="Z130:Z193" si="49">46.3+33.9*LOG10($C$3)-13.82*LOG10($B$95)-$D$70+(44.9-6.55*LOG10($B$95))*LOG10(P130)+$D$73</f>
        <v>148.2091440801355</v>
      </c>
      <c r="AA130" s="66">
        <f t="shared" ref="AA130:AA193" si="50">46.3+33.9*LOG10($F$3)-13.82*LOG10($B$95)-$D$71+(44.9-6.55*LOG10($B$95))*LOG10($P130)+$D$73</f>
        <v>147.40279265618128</v>
      </c>
      <c r="AD130" s="73">
        <f t="shared" ref="AD130:AD161" si="51">$S130+$D$46-$D$47-$D$48-$D$49</f>
        <v>127.63132401365749</v>
      </c>
      <c r="AE130" s="73">
        <f t="shared" ref="AE130:AE161" si="52">$T130+$D$46-($D$47)-($D$48)-$D$49</f>
        <v>127.16196928492974</v>
      </c>
      <c r="AF130" s="73">
        <f t="shared" ref="AF130:AF161" si="53">$S130+$D$46-($D$47)-($D$48)-$D$51</f>
        <v>109.63132401365749</v>
      </c>
      <c r="AG130" s="73">
        <f t="shared" ref="AG130:AG161" si="54">$T130+$D$46-($D$47)-($D$48)-$D$51</f>
        <v>109.16196928492974</v>
      </c>
      <c r="AH130" s="73">
        <f t="shared" ref="AH130:AH161" si="55">$S130+$D$46-($D$47)-($D$48)-$D$50</f>
        <v>115.63132401365749</v>
      </c>
      <c r="AI130" s="73">
        <f t="shared" ref="AI130:AI161" si="56">$T130+$D$46-$D$47-$D$48-$D$50</f>
        <v>115.16196928492974</v>
      </c>
    </row>
    <row r="131" spans="16:35" x14ac:dyDescent="0.2">
      <c r="P131" s="68">
        <v>1.39</v>
      </c>
      <c r="Q131" s="70">
        <f t="shared" si="39"/>
        <v>10.251808029815351</v>
      </c>
      <c r="R131" s="70">
        <f t="shared" si="40"/>
        <v>9.9785306805927316</v>
      </c>
      <c r="S131" s="71">
        <f t="shared" ref="S131:S194" si="57">(20*LOG10(P131)+20*LOG10(1806/1000)+92.45)</f>
        <v>100.44465092463165</v>
      </c>
      <c r="T131" s="71">
        <f t="shared" ref="T131:T194" si="58">(20*LOG10(P131)+20*LOG10(1711/1000)+92.45)</f>
        <v>99.975296195903908</v>
      </c>
      <c r="W131" s="66">
        <f t="shared" si="47"/>
        <v>145.32321587366729</v>
      </c>
      <c r="X131" s="66">
        <f t="shared" si="48"/>
        <v>144.51686444971307</v>
      </c>
      <c r="Z131" s="66">
        <f t="shared" si="49"/>
        <v>148.32321587366729</v>
      </c>
      <c r="AA131" s="66">
        <f t="shared" si="50"/>
        <v>147.51686444971307</v>
      </c>
      <c r="AD131" s="73">
        <f t="shared" si="51"/>
        <v>127.69403829071464</v>
      </c>
      <c r="AE131" s="73">
        <f t="shared" si="52"/>
        <v>127.22468356198692</v>
      </c>
      <c r="AF131" s="73">
        <f t="shared" si="53"/>
        <v>109.69403829071464</v>
      </c>
      <c r="AG131" s="73">
        <f t="shared" si="54"/>
        <v>109.22468356198692</v>
      </c>
      <c r="AH131" s="73">
        <f t="shared" si="55"/>
        <v>115.69403829071464</v>
      </c>
      <c r="AI131" s="73">
        <f t="shared" si="56"/>
        <v>115.22468356198692</v>
      </c>
    </row>
    <row r="132" spans="16:35" x14ac:dyDescent="0.2">
      <c r="P132" s="68">
        <v>1.4</v>
      </c>
      <c r="Q132" s="70">
        <f t="shared" ref="Q132:Q195" si="59">SQRT((4*3.14*P132)/0.166112957)</f>
        <v>10.288618949077884</v>
      </c>
      <c r="R132" s="70">
        <f t="shared" ref="R132:R195" si="60">SQRT((4*3.14*P132)/0.175336061)</f>
        <v>10.014360349483697</v>
      </c>
      <c r="S132" s="71">
        <f t="shared" si="57"/>
        <v>100.5069156331145</v>
      </c>
      <c r="T132" s="71">
        <f t="shared" si="58"/>
        <v>100.03756090438677</v>
      </c>
      <c r="W132" s="66">
        <f t="shared" si="47"/>
        <v>145.43646994122037</v>
      </c>
      <c r="X132" s="66">
        <f t="shared" si="48"/>
        <v>144.63011851726614</v>
      </c>
      <c r="Z132" s="66">
        <f t="shared" si="49"/>
        <v>148.43646994122037</v>
      </c>
      <c r="AA132" s="66">
        <f t="shared" si="50"/>
        <v>147.63011851726614</v>
      </c>
      <c r="AD132" s="73">
        <f t="shared" si="51"/>
        <v>127.75630299919752</v>
      </c>
      <c r="AE132" s="73">
        <f t="shared" si="52"/>
        <v>127.28694827046976</v>
      </c>
      <c r="AF132" s="73">
        <f t="shared" si="53"/>
        <v>109.75630299919752</v>
      </c>
      <c r="AG132" s="73">
        <f t="shared" si="54"/>
        <v>109.28694827046976</v>
      </c>
      <c r="AH132" s="73">
        <f t="shared" si="55"/>
        <v>115.75630299919752</v>
      </c>
      <c r="AI132" s="73">
        <f t="shared" si="56"/>
        <v>115.28694827046976</v>
      </c>
    </row>
    <row r="133" spans="16:35" x14ac:dyDescent="0.2">
      <c r="P133" s="68">
        <v>1.41</v>
      </c>
      <c r="Q133" s="70">
        <f t="shared" si="59"/>
        <v>10.325298633863456</v>
      </c>
      <c r="R133" s="70">
        <f t="shared" si="60"/>
        <v>10.050062282149899</v>
      </c>
      <c r="S133" s="71">
        <f t="shared" si="57"/>
        <v>100.56873717265734</v>
      </c>
      <c r="T133" s="71">
        <f t="shared" si="58"/>
        <v>100.09938244392961</v>
      </c>
      <c r="W133" s="66">
        <f t="shared" si="47"/>
        <v>145.54891792317065</v>
      </c>
      <c r="X133" s="66">
        <f t="shared" si="48"/>
        <v>144.74256649921642</v>
      </c>
      <c r="Z133" s="66">
        <f t="shared" si="49"/>
        <v>148.54891792317065</v>
      </c>
      <c r="AA133" s="66">
        <f t="shared" si="50"/>
        <v>147.74256649921642</v>
      </c>
      <c r="AD133" s="73">
        <f t="shared" si="51"/>
        <v>127.81812453874034</v>
      </c>
      <c r="AE133" s="73">
        <f t="shared" si="52"/>
        <v>127.34876981001261</v>
      </c>
      <c r="AF133" s="73">
        <f t="shared" si="53"/>
        <v>109.81812453874034</v>
      </c>
      <c r="AG133" s="73">
        <f t="shared" si="54"/>
        <v>109.34876981001261</v>
      </c>
      <c r="AH133" s="73">
        <f t="shared" si="55"/>
        <v>115.81812453874034</v>
      </c>
      <c r="AI133" s="73">
        <f t="shared" si="56"/>
        <v>115.34876981001261</v>
      </c>
    </row>
    <row r="134" spans="16:35" x14ac:dyDescent="0.2">
      <c r="P134" s="68">
        <v>1.42</v>
      </c>
      <c r="Q134" s="70">
        <f t="shared" si="59"/>
        <v>10.361848477834473</v>
      </c>
      <c r="R134" s="70">
        <f t="shared" si="60"/>
        <v>10.085637835103579</v>
      </c>
      <c r="S134" s="71">
        <f t="shared" si="57"/>
        <v>100.63012180721087</v>
      </c>
      <c r="T134" s="71">
        <f t="shared" si="58"/>
        <v>100.16076707848313</v>
      </c>
      <c r="W134" s="66">
        <f t="shared" si="47"/>
        <v>145.66057121309748</v>
      </c>
      <c r="X134" s="66">
        <f t="shared" si="48"/>
        <v>144.85421978914326</v>
      </c>
      <c r="Z134" s="66">
        <f t="shared" si="49"/>
        <v>148.66057121309748</v>
      </c>
      <c r="AA134" s="66">
        <f t="shared" si="50"/>
        <v>147.85421978914326</v>
      </c>
      <c r="AD134" s="73">
        <f t="shared" si="51"/>
        <v>127.87950917329388</v>
      </c>
      <c r="AE134" s="73">
        <f t="shared" si="52"/>
        <v>127.41015444456613</v>
      </c>
      <c r="AF134" s="73">
        <f t="shared" si="53"/>
        <v>109.87950917329388</v>
      </c>
      <c r="AG134" s="73">
        <f t="shared" si="54"/>
        <v>109.41015444456613</v>
      </c>
      <c r="AH134" s="73">
        <f t="shared" si="55"/>
        <v>115.87950917329388</v>
      </c>
      <c r="AI134" s="73">
        <f t="shared" si="56"/>
        <v>115.41015444456613</v>
      </c>
    </row>
    <row r="135" spans="16:35" x14ac:dyDescent="0.2">
      <c r="P135" s="68">
        <v>1.43</v>
      </c>
      <c r="Q135" s="70">
        <f t="shared" si="59"/>
        <v>10.398269850159622</v>
      </c>
      <c r="R135" s="70">
        <f t="shared" si="60"/>
        <v>10.121088341016177</v>
      </c>
      <c r="S135" s="71">
        <f t="shared" si="57"/>
        <v>100.69107566885097</v>
      </c>
      <c r="T135" s="71">
        <f t="shared" si="58"/>
        <v>100.22172094012325</v>
      </c>
      <c r="W135" s="66">
        <f t="shared" si="47"/>
        <v>145.77144096471142</v>
      </c>
      <c r="X135" s="66">
        <f t="shared" si="48"/>
        <v>144.96508954075719</v>
      </c>
      <c r="Z135" s="66">
        <f t="shared" si="49"/>
        <v>148.77144096471142</v>
      </c>
      <c r="AA135" s="66">
        <f t="shared" si="50"/>
        <v>147.96508954075719</v>
      </c>
      <c r="AD135" s="73">
        <f t="shared" si="51"/>
        <v>127.94046303493397</v>
      </c>
      <c r="AE135" s="73">
        <f t="shared" si="52"/>
        <v>127.47110830620625</v>
      </c>
      <c r="AF135" s="73">
        <f t="shared" si="53"/>
        <v>109.94046303493397</v>
      </c>
      <c r="AG135" s="73">
        <f t="shared" si="54"/>
        <v>109.47110830620625</v>
      </c>
      <c r="AH135" s="73">
        <f t="shared" si="55"/>
        <v>115.94046303493397</v>
      </c>
      <c r="AI135" s="73">
        <f t="shared" si="56"/>
        <v>115.47110830620625</v>
      </c>
    </row>
    <row r="136" spans="16:35" x14ac:dyDescent="0.2">
      <c r="P136" s="68">
        <v>1.44</v>
      </c>
      <c r="Q136" s="70">
        <f t="shared" si="59"/>
        <v>10.434564096112336</v>
      </c>
      <c r="R136" s="70">
        <f t="shared" si="60"/>
        <v>10.156415109300841</v>
      </c>
      <c r="S136" s="71">
        <f t="shared" si="57"/>
        <v>100.75160476145473</v>
      </c>
      <c r="T136" s="71">
        <f t="shared" si="58"/>
        <v>100.28225003272701</v>
      </c>
      <c r="W136" s="66">
        <f t="shared" si="47"/>
        <v>145.8815380985406</v>
      </c>
      <c r="X136" s="66">
        <f t="shared" si="48"/>
        <v>145.07518667458638</v>
      </c>
      <c r="Z136" s="66">
        <f t="shared" si="49"/>
        <v>148.8815380985406</v>
      </c>
      <c r="AA136" s="66">
        <f t="shared" si="50"/>
        <v>148.07518667458638</v>
      </c>
      <c r="AD136" s="73">
        <f t="shared" si="51"/>
        <v>128.00099212753773</v>
      </c>
      <c r="AE136" s="73">
        <f t="shared" si="52"/>
        <v>127.53163739881001</v>
      </c>
      <c r="AF136" s="73">
        <f t="shared" si="53"/>
        <v>110.00099212753773</v>
      </c>
      <c r="AG136" s="73">
        <f t="shared" si="54"/>
        <v>109.53163739881001</v>
      </c>
      <c r="AH136" s="73">
        <f t="shared" si="55"/>
        <v>116.00099212753773</v>
      </c>
      <c r="AI136" s="73">
        <f t="shared" si="56"/>
        <v>115.53163739881001</v>
      </c>
    </row>
    <row r="137" spans="16:35" x14ac:dyDescent="0.2">
      <c r="P137" s="68">
        <v>1.45</v>
      </c>
      <c r="Q137" s="70">
        <f t="shared" si="59"/>
        <v>10.470732537650585</v>
      </c>
      <c r="R137" s="70">
        <f t="shared" si="60"/>
        <v>10.191619426676764</v>
      </c>
      <c r="S137" s="71">
        <f t="shared" si="57"/>
        <v>100.81171496424923</v>
      </c>
      <c r="T137" s="71">
        <f t="shared" si="58"/>
        <v>100.34236023552151</v>
      </c>
      <c r="W137" s="66">
        <f t="shared" si="47"/>
        <v>145.99087330838569</v>
      </c>
      <c r="X137" s="66">
        <f t="shared" si="48"/>
        <v>145.18452188443146</v>
      </c>
      <c r="Z137" s="66">
        <f t="shared" si="49"/>
        <v>148.99087330838569</v>
      </c>
      <c r="AA137" s="66">
        <f t="shared" si="50"/>
        <v>148.18452188443146</v>
      </c>
      <c r="AD137" s="73">
        <f t="shared" si="51"/>
        <v>128.06110233033223</v>
      </c>
      <c r="AE137" s="73">
        <f t="shared" si="52"/>
        <v>127.59174760160451</v>
      </c>
      <c r="AF137" s="73">
        <f t="shared" si="53"/>
        <v>110.06110233033223</v>
      </c>
      <c r="AG137" s="73">
        <f t="shared" si="54"/>
        <v>109.59174760160451</v>
      </c>
      <c r="AH137" s="73">
        <f t="shared" si="55"/>
        <v>116.06110233033223</v>
      </c>
      <c r="AI137" s="73">
        <f t="shared" si="56"/>
        <v>115.59174760160451</v>
      </c>
    </row>
    <row r="138" spans="16:35" x14ac:dyDescent="0.2">
      <c r="P138" s="68">
        <v>1.46</v>
      </c>
      <c r="Q138" s="70">
        <f t="shared" si="59"/>
        <v>10.506776473978721</v>
      </c>
      <c r="R138" s="70">
        <f t="shared" si="60"/>
        <v>10.226702557716051</v>
      </c>
      <c r="S138" s="71">
        <f t="shared" si="57"/>
        <v>100.87141203523848</v>
      </c>
      <c r="T138" s="71">
        <f t="shared" si="58"/>
        <v>100.40205730651076</v>
      </c>
      <c r="W138" s="66">
        <f t="shared" si="47"/>
        <v>146.09945706755317</v>
      </c>
      <c r="X138" s="66">
        <f t="shared" si="48"/>
        <v>145.29310564359895</v>
      </c>
      <c r="Z138" s="66">
        <f t="shared" si="49"/>
        <v>149.09945706755317</v>
      </c>
      <c r="AA138" s="66">
        <f t="shared" si="50"/>
        <v>148.29310564359895</v>
      </c>
      <c r="AD138" s="73">
        <f t="shared" si="51"/>
        <v>128.12079940132148</v>
      </c>
      <c r="AE138" s="73">
        <f t="shared" si="52"/>
        <v>127.65144467259375</v>
      </c>
      <c r="AF138" s="73">
        <f t="shared" si="53"/>
        <v>110.12079940132148</v>
      </c>
      <c r="AG138" s="73">
        <f t="shared" si="54"/>
        <v>109.65144467259375</v>
      </c>
      <c r="AH138" s="73">
        <f t="shared" si="55"/>
        <v>116.12079940132148</v>
      </c>
      <c r="AI138" s="73">
        <f t="shared" si="56"/>
        <v>115.65144467259375</v>
      </c>
    </row>
    <row r="139" spans="16:35" x14ac:dyDescent="0.2">
      <c r="P139" s="68">
        <v>1.47</v>
      </c>
      <c r="Q139" s="70">
        <f t="shared" si="59"/>
        <v>10.542697182092008</v>
      </c>
      <c r="R139" s="70">
        <f t="shared" si="60"/>
        <v>10.26166574537374</v>
      </c>
      <c r="S139" s="71">
        <f t="shared" si="57"/>
        <v>100.93070161451327</v>
      </c>
      <c r="T139" s="71">
        <f t="shared" si="58"/>
        <v>100.46134688578553</v>
      </c>
      <c r="W139" s="66">
        <f t="shared" si="47"/>
        <v>146.20729963487568</v>
      </c>
      <c r="X139" s="66">
        <f t="shared" si="48"/>
        <v>145.40094821092146</v>
      </c>
      <c r="Z139" s="66">
        <f t="shared" si="49"/>
        <v>149.20729963487568</v>
      </c>
      <c r="AA139" s="66">
        <f t="shared" si="50"/>
        <v>148.40094821092146</v>
      </c>
      <c r="AD139" s="73">
        <f t="shared" si="51"/>
        <v>128.18008898059628</v>
      </c>
      <c r="AE139" s="73">
        <f t="shared" si="52"/>
        <v>127.71073425186853</v>
      </c>
      <c r="AF139" s="73">
        <f t="shared" si="53"/>
        <v>110.18008898059628</v>
      </c>
      <c r="AG139" s="73">
        <f t="shared" si="54"/>
        <v>109.71073425186853</v>
      </c>
      <c r="AH139" s="73">
        <f t="shared" si="55"/>
        <v>116.18008898059628</v>
      </c>
      <c r="AI139" s="73">
        <f t="shared" si="56"/>
        <v>115.71073425186853</v>
      </c>
    </row>
    <row r="140" spans="16:35" x14ac:dyDescent="0.2">
      <c r="P140" s="68">
        <v>1.48</v>
      </c>
      <c r="Q140" s="70">
        <f t="shared" si="59"/>
        <v>10.578495917304538</v>
      </c>
      <c r="R140" s="70">
        <f t="shared" si="60"/>
        <v>10.296510211501642</v>
      </c>
      <c r="S140" s="71">
        <f t="shared" si="57"/>
        <v>100.98958922744889</v>
      </c>
      <c r="T140" s="71">
        <f t="shared" si="58"/>
        <v>100.52023449872115</v>
      </c>
      <c r="W140" s="66">
        <f t="shared" si="47"/>
        <v>146.31441106052841</v>
      </c>
      <c r="X140" s="66">
        <f t="shared" si="48"/>
        <v>145.50805963657419</v>
      </c>
      <c r="Z140" s="66">
        <f t="shared" si="49"/>
        <v>149.31441106052841</v>
      </c>
      <c r="AA140" s="66">
        <f t="shared" si="50"/>
        <v>148.50805963657419</v>
      </c>
      <c r="AD140" s="73">
        <f t="shared" si="51"/>
        <v>128.2389765935319</v>
      </c>
      <c r="AE140" s="73">
        <f t="shared" si="52"/>
        <v>127.76962186480415</v>
      </c>
      <c r="AF140" s="73">
        <f t="shared" si="53"/>
        <v>110.2389765935319</v>
      </c>
      <c r="AG140" s="73">
        <f t="shared" si="54"/>
        <v>109.76962186480415</v>
      </c>
      <c r="AH140" s="73">
        <f t="shared" si="55"/>
        <v>116.2389765935319</v>
      </c>
      <c r="AI140" s="73">
        <f t="shared" si="56"/>
        <v>115.76962186480415</v>
      </c>
    </row>
    <row r="141" spans="16:35" x14ac:dyDescent="0.2">
      <c r="P141" s="68">
        <v>1.49</v>
      </c>
      <c r="Q141" s="70">
        <f t="shared" si="59"/>
        <v>10.614173913761109</v>
      </c>
      <c r="R141" s="70">
        <f t="shared" si="60"/>
        <v>10.331237157346568</v>
      </c>
      <c r="S141" s="71">
        <f t="shared" si="57"/>
        <v>101.04808028779522</v>
      </c>
      <c r="T141" s="71">
        <f t="shared" si="58"/>
        <v>100.57872555906749</v>
      </c>
      <c r="W141" s="66">
        <f t="shared" si="47"/>
        <v>146.42080119164962</v>
      </c>
      <c r="X141" s="66">
        <f t="shared" si="48"/>
        <v>145.61444976769539</v>
      </c>
      <c r="Z141" s="66">
        <f t="shared" si="49"/>
        <v>149.42080119164962</v>
      </c>
      <c r="AA141" s="66">
        <f t="shared" si="50"/>
        <v>148.61444976769539</v>
      </c>
      <c r="AD141" s="73">
        <f t="shared" si="51"/>
        <v>128.29746765387821</v>
      </c>
      <c r="AE141" s="73">
        <f t="shared" si="52"/>
        <v>127.82811292515049</v>
      </c>
      <c r="AF141" s="73">
        <f t="shared" si="53"/>
        <v>110.29746765387821</v>
      </c>
      <c r="AG141" s="73">
        <f t="shared" si="54"/>
        <v>109.82811292515049</v>
      </c>
      <c r="AH141" s="73">
        <f t="shared" si="55"/>
        <v>116.29746765387821</v>
      </c>
      <c r="AI141" s="73">
        <f t="shared" si="56"/>
        <v>115.82811292515049</v>
      </c>
    </row>
    <row r="142" spans="16:35" x14ac:dyDescent="0.2">
      <c r="P142" s="68">
        <v>1.5</v>
      </c>
      <c r="Q142" s="70">
        <f t="shared" si="59"/>
        <v>10.649732384933664</v>
      </c>
      <c r="R142" s="70">
        <f t="shared" si="60"/>
        <v>10.365847764033543</v>
      </c>
      <c r="S142" s="71">
        <f t="shared" si="57"/>
        <v>101.10618010066337</v>
      </c>
      <c r="T142" s="71">
        <f t="shared" si="58"/>
        <v>100.63682537193563</v>
      </c>
      <c r="W142" s="66">
        <f t="shared" si="47"/>
        <v>146.52647967777312</v>
      </c>
      <c r="X142" s="66">
        <f t="shared" si="48"/>
        <v>145.7201282538189</v>
      </c>
      <c r="Z142" s="66">
        <f t="shared" si="49"/>
        <v>149.52647967777312</v>
      </c>
      <c r="AA142" s="66">
        <f t="shared" si="50"/>
        <v>148.7201282538189</v>
      </c>
      <c r="AD142" s="73">
        <f t="shared" si="51"/>
        <v>128.35556746674638</v>
      </c>
      <c r="AE142" s="73">
        <f t="shared" si="52"/>
        <v>127.88621273801863</v>
      </c>
      <c r="AF142" s="73">
        <f t="shared" si="53"/>
        <v>110.35556746674638</v>
      </c>
      <c r="AG142" s="73">
        <f t="shared" si="54"/>
        <v>109.88621273801863</v>
      </c>
      <c r="AH142" s="73">
        <f t="shared" si="55"/>
        <v>116.35556746674638</v>
      </c>
      <c r="AI142" s="73">
        <f t="shared" si="56"/>
        <v>115.88621273801863</v>
      </c>
    </row>
    <row r="143" spans="16:35" x14ac:dyDescent="0.2">
      <c r="P143" s="68">
        <v>1.51</v>
      </c>
      <c r="Q143" s="70">
        <f t="shared" si="59"/>
        <v>10.685172524102869</v>
      </c>
      <c r="R143" s="70">
        <f t="shared" si="60"/>
        <v>10.400343193034544</v>
      </c>
      <c r="S143" s="71">
        <f t="shared" si="57"/>
        <v>101.16389386541313</v>
      </c>
      <c r="T143" s="71">
        <f t="shared" si="58"/>
        <v>100.69453913668539</v>
      </c>
      <c r="W143" s="66">
        <f t="shared" si="47"/>
        <v>146.63145597608039</v>
      </c>
      <c r="X143" s="66">
        <f t="shared" si="48"/>
        <v>145.82510455212616</v>
      </c>
      <c r="Z143" s="66">
        <f t="shared" si="49"/>
        <v>149.63145597608039</v>
      </c>
      <c r="AA143" s="66">
        <f t="shared" si="50"/>
        <v>148.82510455212616</v>
      </c>
      <c r="AD143" s="73">
        <f t="shared" si="51"/>
        <v>128.41328123149614</v>
      </c>
      <c r="AE143" s="73">
        <f t="shared" si="52"/>
        <v>127.94392650276839</v>
      </c>
      <c r="AF143" s="73">
        <f t="shared" si="53"/>
        <v>110.41328123149614</v>
      </c>
      <c r="AG143" s="73">
        <f t="shared" si="54"/>
        <v>109.94392650276839</v>
      </c>
      <c r="AH143" s="73">
        <f t="shared" si="55"/>
        <v>116.41328123149614</v>
      </c>
      <c r="AI143" s="73">
        <f t="shared" si="56"/>
        <v>115.94392650276839</v>
      </c>
    </row>
    <row r="144" spans="16:35" x14ac:dyDescent="0.2">
      <c r="P144" s="68">
        <v>1.52</v>
      </c>
      <c r="Q144" s="70">
        <f t="shared" si="59"/>
        <v>10.720495504825367</v>
      </c>
      <c r="R144" s="70">
        <f t="shared" si="60"/>
        <v>10.434724586623298</v>
      </c>
      <c r="S144" s="71">
        <f t="shared" si="57"/>
        <v>101.22122667844519</v>
      </c>
      <c r="T144" s="71">
        <f t="shared" si="58"/>
        <v>100.75187194971745</v>
      </c>
      <c r="W144" s="66">
        <f t="shared" si="47"/>
        <v>146.73573935647923</v>
      </c>
      <c r="X144" s="66">
        <f t="shared" si="48"/>
        <v>145.929387932525</v>
      </c>
      <c r="Z144" s="66">
        <f t="shared" si="49"/>
        <v>149.73573935647923</v>
      </c>
      <c r="AA144" s="66">
        <f t="shared" si="50"/>
        <v>148.929387932525</v>
      </c>
      <c r="AD144" s="73">
        <f t="shared" si="51"/>
        <v>128.47061404452819</v>
      </c>
      <c r="AE144" s="73">
        <f t="shared" si="52"/>
        <v>128.00125931580047</v>
      </c>
      <c r="AF144" s="73">
        <f t="shared" si="53"/>
        <v>110.47061404452819</v>
      </c>
      <c r="AG144" s="73">
        <f t="shared" si="54"/>
        <v>110.00125931580047</v>
      </c>
      <c r="AH144" s="73">
        <f t="shared" si="55"/>
        <v>116.47061404452819</v>
      </c>
      <c r="AI144" s="73">
        <f t="shared" si="56"/>
        <v>116.00125931580047</v>
      </c>
    </row>
    <row r="145" spans="16:35" x14ac:dyDescent="0.2">
      <c r="P145" s="68">
        <v>1.53</v>
      </c>
      <c r="Q145" s="70">
        <f t="shared" si="59"/>
        <v>10.755702481387209</v>
      </c>
      <c r="R145" s="70">
        <f t="shared" si="60"/>
        <v>10.468993068316628</v>
      </c>
      <c r="S145" s="71">
        <f t="shared" si="57"/>
        <v>101.27818353590172</v>
      </c>
      <c r="T145" s="71">
        <f t="shared" si="58"/>
        <v>100.80882880717398</v>
      </c>
      <c r="W145" s="66">
        <f t="shared" si="47"/>
        <v>146.83933890651593</v>
      </c>
      <c r="X145" s="66">
        <f t="shared" si="48"/>
        <v>146.03298748256171</v>
      </c>
      <c r="Z145" s="66">
        <f t="shared" si="49"/>
        <v>149.83933890651593</v>
      </c>
      <c r="AA145" s="66">
        <f t="shared" si="50"/>
        <v>149.03298748256171</v>
      </c>
      <c r="AD145" s="73">
        <f t="shared" si="51"/>
        <v>128.52757090198472</v>
      </c>
      <c r="AE145" s="73">
        <f t="shared" si="52"/>
        <v>128.05821617325699</v>
      </c>
      <c r="AF145" s="73">
        <f t="shared" si="53"/>
        <v>110.52757090198472</v>
      </c>
      <c r="AG145" s="73">
        <f t="shared" si="54"/>
        <v>110.05821617325699</v>
      </c>
      <c r="AH145" s="73">
        <f t="shared" si="55"/>
        <v>116.52757090198472</v>
      </c>
      <c r="AI145" s="73">
        <f t="shared" si="56"/>
        <v>116.05821617325699</v>
      </c>
    </row>
    <row r="146" spans="16:35" x14ac:dyDescent="0.2">
      <c r="P146" s="68">
        <v>1.54</v>
      </c>
      <c r="Q146" s="70">
        <f t="shared" si="59"/>
        <v>10.790794589243971</v>
      </c>
      <c r="R146" s="70">
        <f t="shared" si="60"/>
        <v>10.503149743302833</v>
      </c>
      <c r="S146" s="71">
        <f t="shared" si="57"/>
        <v>101.33476933627901</v>
      </c>
      <c r="T146" s="71">
        <f t="shared" si="58"/>
        <v>100.86541460755127</v>
      </c>
      <c r="W146" s="66">
        <f t="shared" si="47"/>
        <v>146.94226353612757</v>
      </c>
      <c r="X146" s="66">
        <f t="shared" si="48"/>
        <v>146.13591211217334</v>
      </c>
      <c r="Z146" s="66">
        <f t="shared" si="49"/>
        <v>149.94226353612757</v>
      </c>
      <c r="AA146" s="66">
        <f t="shared" si="50"/>
        <v>149.13591211217334</v>
      </c>
      <c r="AD146" s="73">
        <f t="shared" si="51"/>
        <v>128.58415670236201</v>
      </c>
      <c r="AE146" s="73">
        <f t="shared" si="52"/>
        <v>128.11480197363429</v>
      </c>
      <c r="AF146" s="73">
        <f t="shared" si="53"/>
        <v>110.58415670236201</v>
      </c>
      <c r="AG146" s="73">
        <f t="shared" si="54"/>
        <v>110.11480197363429</v>
      </c>
      <c r="AH146" s="73">
        <f t="shared" si="55"/>
        <v>116.58415670236201</v>
      </c>
      <c r="AI146" s="73">
        <f t="shared" si="56"/>
        <v>116.11480197363429</v>
      </c>
    </row>
    <row r="147" spans="16:35" x14ac:dyDescent="0.2">
      <c r="P147" s="68">
        <v>1.55</v>
      </c>
      <c r="Q147" s="70">
        <f t="shared" si="59"/>
        <v>10.825772945448053</v>
      </c>
      <c r="R147" s="70">
        <f t="shared" si="60"/>
        <v>10.537195698857602</v>
      </c>
      <c r="S147" s="71">
        <f t="shared" si="57"/>
        <v>101.39098888295557</v>
      </c>
      <c r="T147" s="71">
        <f t="shared" si="58"/>
        <v>100.92163415422783</v>
      </c>
      <c r="W147" s="66">
        <f t="shared" si="47"/>
        <v>147.04452198224016</v>
      </c>
      <c r="X147" s="66">
        <f t="shared" si="48"/>
        <v>146.23817055828593</v>
      </c>
      <c r="Z147" s="66">
        <f t="shared" si="49"/>
        <v>150.04452198224016</v>
      </c>
      <c r="AA147" s="66">
        <f t="shared" si="50"/>
        <v>149.23817055828593</v>
      </c>
      <c r="AD147" s="73">
        <f t="shared" si="51"/>
        <v>128.64037624903858</v>
      </c>
      <c r="AE147" s="73">
        <f t="shared" si="52"/>
        <v>128.17102152031083</v>
      </c>
      <c r="AF147" s="73">
        <f t="shared" si="53"/>
        <v>110.64037624903858</v>
      </c>
      <c r="AG147" s="73">
        <f t="shared" si="54"/>
        <v>110.17102152031083</v>
      </c>
      <c r="AH147" s="73">
        <f t="shared" si="55"/>
        <v>116.64037624903858</v>
      </c>
      <c r="AI147" s="73">
        <f t="shared" si="56"/>
        <v>116.17102152031083</v>
      </c>
    </row>
    <row r="148" spans="16:35" x14ac:dyDescent="0.2">
      <c r="P148" s="68">
        <v>1.56</v>
      </c>
      <c r="Q148" s="70">
        <f t="shared" si="59"/>
        <v>10.860638649063555</v>
      </c>
      <c r="R148" s="70">
        <f t="shared" si="60"/>
        <v>10.571132004747835</v>
      </c>
      <c r="S148" s="71">
        <f t="shared" si="57"/>
        <v>101.44684688663898</v>
      </c>
      <c r="T148" s="71">
        <f t="shared" si="58"/>
        <v>100.97749215791124</v>
      </c>
      <c r="W148" s="66">
        <f t="shared" si="47"/>
        <v>147.14612281321942</v>
      </c>
      <c r="X148" s="66">
        <f t="shared" si="48"/>
        <v>146.3397713892652</v>
      </c>
      <c r="Z148" s="66">
        <f t="shared" si="49"/>
        <v>150.14612281321942</v>
      </c>
      <c r="AA148" s="66">
        <f t="shared" si="50"/>
        <v>149.3397713892652</v>
      </c>
      <c r="AD148" s="73">
        <f t="shared" si="51"/>
        <v>128.69623425272198</v>
      </c>
      <c r="AE148" s="73">
        <f t="shared" si="52"/>
        <v>128.22687952399426</v>
      </c>
      <c r="AF148" s="73">
        <f t="shared" si="53"/>
        <v>110.69623425272198</v>
      </c>
      <c r="AG148" s="73">
        <f t="shared" si="54"/>
        <v>110.22687952399426</v>
      </c>
      <c r="AH148" s="73">
        <f t="shared" si="55"/>
        <v>116.69623425272198</v>
      </c>
      <c r="AI148" s="73">
        <f t="shared" si="56"/>
        <v>116.22687952399426</v>
      </c>
    </row>
    <row r="149" spans="16:35" x14ac:dyDescent="0.2">
      <c r="P149" s="68">
        <v>1.57</v>
      </c>
      <c r="Q149" s="70">
        <f t="shared" si="59"/>
        <v>10.895392781569239</v>
      </c>
      <c r="R149" s="70">
        <f t="shared" si="60"/>
        <v>10.604959713623845</v>
      </c>
      <c r="S149" s="71">
        <f t="shared" si="57"/>
        <v>101.50234796773442</v>
      </c>
      <c r="T149" s="71">
        <f t="shared" si="58"/>
        <v>101.03299323900669</v>
      </c>
      <c r="W149" s="66">
        <f t="shared" si="47"/>
        <v>147.24707443317894</v>
      </c>
      <c r="X149" s="66">
        <f t="shared" si="48"/>
        <v>146.44072300922471</v>
      </c>
      <c r="Z149" s="66">
        <f t="shared" si="49"/>
        <v>150.24707443317894</v>
      </c>
      <c r="AA149" s="66">
        <f t="shared" si="50"/>
        <v>149.44072300922471</v>
      </c>
      <c r="AD149" s="73">
        <f t="shared" si="51"/>
        <v>128.75173533381744</v>
      </c>
      <c r="AE149" s="73">
        <f t="shared" si="52"/>
        <v>128.28238060508968</v>
      </c>
      <c r="AF149" s="73">
        <f t="shared" si="53"/>
        <v>110.75173533381744</v>
      </c>
      <c r="AG149" s="73">
        <f t="shared" si="54"/>
        <v>110.28238060508968</v>
      </c>
      <c r="AH149" s="73">
        <f t="shared" si="55"/>
        <v>116.75173533381744</v>
      </c>
      <c r="AI149" s="73">
        <f t="shared" si="56"/>
        <v>116.28238060508968</v>
      </c>
    </row>
    <row r="150" spans="16:35" x14ac:dyDescent="0.2">
      <c r="P150" s="68">
        <v>1.58</v>
      </c>
      <c r="Q150" s="70">
        <f t="shared" si="59"/>
        <v>10.930036407249938</v>
      </c>
      <c r="R150" s="70">
        <f t="shared" si="60"/>
        <v>10.638679861400359</v>
      </c>
      <c r="S150" s="71">
        <f t="shared" si="57"/>
        <v>101.5574966586382</v>
      </c>
      <c r="T150" s="71">
        <f t="shared" si="58"/>
        <v>101.08814192991046</v>
      </c>
      <c r="W150" s="66">
        <f t="shared" si="47"/>
        <v>147.3473850861518</v>
      </c>
      <c r="X150" s="66">
        <f t="shared" si="48"/>
        <v>146.54103366219758</v>
      </c>
      <c r="Z150" s="66">
        <f t="shared" si="49"/>
        <v>150.3473850861518</v>
      </c>
      <c r="AA150" s="66">
        <f t="shared" si="50"/>
        <v>149.54103366219758</v>
      </c>
      <c r="AD150" s="73">
        <f t="shared" si="51"/>
        <v>128.8068840247212</v>
      </c>
      <c r="AE150" s="73">
        <f t="shared" si="52"/>
        <v>128.33752929599348</v>
      </c>
      <c r="AF150" s="73">
        <f t="shared" si="53"/>
        <v>110.8068840247212</v>
      </c>
      <c r="AG150" s="73">
        <f t="shared" si="54"/>
        <v>110.33752929599348</v>
      </c>
      <c r="AH150" s="73">
        <f t="shared" si="55"/>
        <v>116.8068840247212</v>
      </c>
      <c r="AI150" s="73">
        <f t="shared" si="56"/>
        <v>116.33752929599348</v>
      </c>
    </row>
    <row r="151" spans="16:35" x14ac:dyDescent="0.2">
      <c r="P151" s="68">
        <v>1.59</v>
      </c>
      <c r="Q151" s="70">
        <f t="shared" si="59"/>
        <v>10.96457057357684</v>
      </c>
      <c r="R151" s="70">
        <f t="shared" si="60"/>
        <v>10.672293467626645</v>
      </c>
      <c r="S151" s="71">
        <f t="shared" si="57"/>
        <v>101.61229740595877</v>
      </c>
      <c r="T151" s="71">
        <f t="shared" si="58"/>
        <v>101.14294267723103</v>
      </c>
      <c r="W151" s="66">
        <f t="shared" si="47"/>
        <v>147.44706286013047</v>
      </c>
      <c r="X151" s="66">
        <f t="shared" si="48"/>
        <v>146.64071143617625</v>
      </c>
      <c r="Z151" s="66">
        <f t="shared" si="49"/>
        <v>150.44706286013047</v>
      </c>
      <c r="AA151" s="66">
        <f t="shared" si="50"/>
        <v>149.64071143617625</v>
      </c>
      <c r="AD151" s="73">
        <f t="shared" si="51"/>
        <v>128.86168477204177</v>
      </c>
      <c r="AE151" s="73">
        <f t="shared" si="52"/>
        <v>128.39233004331405</v>
      </c>
      <c r="AF151" s="73">
        <f t="shared" si="53"/>
        <v>110.86168477204177</v>
      </c>
      <c r="AG151" s="73">
        <f t="shared" si="54"/>
        <v>110.39233004331405</v>
      </c>
      <c r="AH151" s="73">
        <f t="shared" si="55"/>
        <v>116.86168477204177</v>
      </c>
      <c r="AI151" s="73">
        <f t="shared" si="56"/>
        <v>116.39233004331405</v>
      </c>
    </row>
    <row r="152" spans="16:35" x14ac:dyDescent="0.2">
      <c r="P152" s="68">
        <v>1.6</v>
      </c>
      <c r="Q152" s="70">
        <f t="shared" si="59"/>
        <v>10.998996311577033</v>
      </c>
      <c r="R152" s="70">
        <f t="shared" si="60"/>
        <v>10.705801535846213</v>
      </c>
      <c r="S152" s="71">
        <f t="shared" si="57"/>
        <v>101.66675457266824</v>
      </c>
      <c r="T152" s="71">
        <f t="shared" si="58"/>
        <v>101.1973998439405</v>
      </c>
      <c r="W152" s="66">
        <f t="shared" si="47"/>
        <v>147.54611569098026</v>
      </c>
      <c r="X152" s="66">
        <f t="shared" si="48"/>
        <v>146.73976426702603</v>
      </c>
      <c r="Z152" s="66">
        <f t="shared" si="49"/>
        <v>150.54611569098026</v>
      </c>
      <c r="AA152" s="66">
        <f t="shared" si="50"/>
        <v>149.73976426702603</v>
      </c>
      <c r="AD152" s="73">
        <f t="shared" si="51"/>
        <v>128.91614193875125</v>
      </c>
      <c r="AE152" s="73">
        <f t="shared" si="52"/>
        <v>128.4467872100235</v>
      </c>
      <c r="AF152" s="73">
        <f t="shared" si="53"/>
        <v>110.91614193875125</v>
      </c>
      <c r="AG152" s="73">
        <f t="shared" si="54"/>
        <v>110.4467872100235</v>
      </c>
      <c r="AH152" s="73">
        <f t="shared" si="55"/>
        <v>116.91614193875125</v>
      </c>
      <c r="AI152" s="73">
        <f t="shared" si="56"/>
        <v>116.4467872100235</v>
      </c>
    </row>
    <row r="153" spans="16:35" x14ac:dyDescent="0.2">
      <c r="P153" s="68">
        <v>1.61</v>
      </c>
      <c r="Q153" s="70">
        <f t="shared" si="59"/>
        <v>11.033314636192662</v>
      </c>
      <c r="R153" s="70">
        <f t="shared" si="60"/>
        <v>10.739205053946401</v>
      </c>
      <c r="S153" s="71">
        <f t="shared" si="57"/>
        <v>101.72087244018674</v>
      </c>
      <c r="T153" s="71">
        <f t="shared" si="58"/>
        <v>101.251517711459</v>
      </c>
      <c r="W153" s="66">
        <f t="shared" si="47"/>
        <v>147.64455136623047</v>
      </c>
      <c r="X153" s="66">
        <f t="shared" si="48"/>
        <v>146.83819994227625</v>
      </c>
      <c r="Z153" s="66">
        <f t="shared" si="49"/>
        <v>150.64455136623047</v>
      </c>
      <c r="AA153" s="66">
        <f t="shared" si="50"/>
        <v>149.83819994227625</v>
      </c>
      <c r="AD153" s="73">
        <f t="shared" si="51"/>
        <v>128.97025980626975</v>
      </c>
      <c r="AE153" s="73">
        <f t="shared" si="52"/>
        <v>128.500905077542</v>
      </c>
      <c r="AF153" s="73">
        <f t="shared" si="53"/>
        <v>110.97025980626975</v>
      </c>
      <c r="AG153" s="73">
        <f t="shared" si="54"/>
        <v>110.500905077542</v>
      </c>
      <c r="AH153" s="73">
        <f t="shared" si="55"/>
        <v>116.97025980626975</v>
      </c>
      <c r="AI153" s="73">
        <f t="shared" si="56"/>
        <v>116.500905077542</v>
      </c>
    </row>
    <row r="154" spans="16:35" x14ac:dyDescent="0.2">
      <c r="P154" s="68">
        <v>1.62</v>
      </c>
      <c r="Q154" s="70">
        <f t="shared" si="59"/>
        <v>11.067526546630067</v>
      </c>
      <c r="R154" s="70">
        <f t="shared" si="60"/>
        <v>10.772504994498203</v>
      </c>
      <c r="S154" s="71">
        <f t="shared" si="57"/>
        <v>101.77465521040236</v>
      </c>
      <c r="T154" s="71">
        <f t="shared" si="58"/>
        <v>101.30530048167464</v>
      </c>
      <c r="W154" s="66">
        <f t="shared" si="47"/>
        <v>147.74237752874865</v>
      </c>
      <c r="X154" s="66">
        <f t="shared" si="48"/>
        <v>146.93602610479442</v>
      </c>
      <c r="Z154" s="66">
        <f t="shared" si="49"/>
        <v>150.74237752874865</v>
      </c>
      <c r="AA154" s="66">
        <f t="shared" si="50"/>
        <v>149.93602610479442</v>
      </c>
      <c r="AD154" s="73">
        <f t="shared" si="51"/>
        <v>129.02404257648536</v>
      </c>
      <c r="AE154" s="73">
        <f t="shared" si="52"/>
        <v>128.55468784775763</v>
      </c>
      <c r="AF154" s="73">
        <f t="shared" si="53"/>
        <v>111.02404257648536</v>
      </c>
      <c r="AG154" s="73">
        <f t="shared" si="54"/>
        <v>110.55468784775763</v>
      </c>
      <c r="AH154" s="73">
        <f t="shared" si="55"/>
        <v>117.02404257648536</v>
      </c>
      <c r="AI154" s="73">
        <f t="shared" si="56"/>
        <v>116.55468784775763</v>
      </c>
    </row>
    <row r="155" spans="16:35" x14ac:dyDescent="0.2">
      <c r="P155" s="68">
        <v>1.63</v>
      </c>
      <c r="Q155" s="70">
        <f t="shared" si="59"/>
        <v>11.101633026699236</v>
      </c>
      <c r="R155" s="70">
        <f t="shared" si="60"/>
        <v>10.805702315086673</v>
      </c>
      <c r="S155" s="71">
        <f t="shared" si="57"/>
        <v>101.8281070076289</v>
      </c>
      <c r="T155" s="71">
        <f t="shared" si="58"/>
        <v>101.35875227890116</v>
      </c>
      <c r="W155" s="66">
        <f t="shared" si="47"/>
        <v>147.83960168030143</v>
      </c>
      <c r="X155" s="66">
        <f t="shared" si="48"/>
        <v>147.0332502563472</v>
      </c>
      <c r="Z155" s="66">
        <f t="shared" si="49"/>
        <v>150.83960168030143</v>
      </c>
      <c r="AA155" s="66">
        <f t="shared" si="50"/>
        <v>150.0332502563472</v>
      </c>
      <c r="AD155" s="73">
        <f t="shared" si="51"/>
        <v>129.07749437371191</v>
      </c>
      <c r="AE155" s="73">
        <f t="shared" si="52"/>
        <v>128.60813964498416</v>
      </c>
      <c r="AF155" s="73">
        <f t="shared" si="53"/>
        <v>111.07749437371191</v>
      </c>
      <c r="AG155" s="73">
        <f t="shared" si="54"/>
        <v>110.60813964498416</v>
      </c>
      <c r="AH155" s="73">
        <f t="shared" si="55"/>
        <v>117.07749437371191</v>
      </c>
      <c r="AI155" s="73">
        <f t="shared" si="56"/>
        <v>116.60813964498416</v>
      </c>
    </row>
    <row r="156" spans="16:35" x14ac:dyDescent="0.2">
      <c r="P156" s="68">
        <v>1.64</v>
      </c>
      <c r="Q156" s="70">
        <f t="shared" si="59"/>
        <v>11.135635045143914</v>
      </c>
      <c r="R156" s="70">
        <f t="shared" si="60"/>
        <v>10.838797958632234</v>
      </c>
      <c r="S156" s="71">
        <f t="shared" si="57"/>
        <v>101.88123188050371</v>
      </c>
      <c r="T156" s="71">
        <f t="shared" si="58"/>
        <v>101.41187715177597</v>
      </c>
      <c r="W156" s="66">
        <f t="shared" si="47"/>
        <v>147.93623118500662</v>
      </c>
      <c r="X156" s="66">
        <f t="shared" si="48"/>
        <v>147.12987976105239</v>
      </c>
      <c r="Z156" s="66">
        <f t="shared" si="49"/>
        <v>150.93623118500662</v>
      </c>
      <c r="AA156" s="66">
        <f t="shared" si="50"/>
        <v>150.12987976105239</v>
      </c>
      <c r="AD156" s="73">
        <f t="shared" si="51"/>
        <v>129.13061924658672</v>
      </c>
      <c r="AE156" s="73">
        <f t="shared" si="52"/>
        <v>128.66126451785897</v>
      </c>
      <c r="AF156" s="73">
        <f t="shared" si="53"/>
        <v>111.13061924658672</v>
      </c>
      <c r="AG156" s="73">
        <f t="shared" si="54"/>
        <v>110.66126451785897</v>
      </c>
      <c r="AH156" s="73">
        <f t="shared" si="55"/>
        <v>117.13061924658672</v>
      </c>
      <c r="AI156" s="73">
        <f t="shared" si="56"/>
        <v>116.66126451785897</v>
      </c>
    </row>
    <row r="157" spans="16:35" x14ac:dyDescent="0.2">
      <c r="P157" s="68">
        <v>1.65</v>
      </c>
      <c r="Q157" s="70">
        <f t="shared" si="59"/>
        <v>11.169533555962635</v>
      </c>
      <c r="R157" s="70">
        <f t="shared" si="60"/>
        <v>10.871792853703161</v>
      </c>
      <c r="S157" s="71">
        <f t="shared" si="57"/>
        <v>101.93403380382787</v>
      </c>
      <c r="T157" s="71">
        <f t="shared" si="58"/>
        <v>101.46467907510014</v>
      </c>
      <c r="W157" s="66">
        <f t="shared" si="47"/>
        <v>148.0322732726803</v>
      </c>
      <c r="X157" s="66">
        <f t="shared" si="48"/>
        <v>147.22592184872607</v>
      </c>
      <c r="Z157" s="66">
        <f t="shared" si="49"/>
        <v>151.0322732726803</v>
      </c>
      <c r="AA157" s="66">
        <f t="shared" si="50"/>
        <v>150.22592184872607</v>
      </c>
      <c r="AD157" s="73">
        <f t="shared" si="51"/>
        <v>129.18342116991087</v>
      </c>
      <c r="AE157" s="73">
        <f t="shared" si="52"/>
        <v>128.71406644118315</v>
      </c>
      <c r="AF157" s="73">
        <f t="shared" si="53"/>
        <v>111.18342116991087</v>
      </c>
      <c r="AG157" s="73">
        <f t="shared" si="54"/>
        <v>110.71406644118315</v>
      </c>
      <c r="AH157" s="73">
        <f t="shared" si="55"/>
        <v>117.18342116991087</v>
      </c>
      <c r="AI157" s="73">
        <f t="shared" si="56"/>
        <v>116.71406644118315</v>
      </c>
    </row>
    <row r="158" spans="16:35" x14ac:dyDescent="0.2">
      <c r="P158" s="68">
        <v>1.66</v>
      </c>
      <c r="Q158" s="70">
        <f t="shared" si="59"/>
        <v>11.203329498721054</v>
      </c>
      <c r="R158" s="70">
        <f t="shared" si="60"/>
        <v>10.904687914819567</v>
      </c>
      <c r="S158" s="71">
        <f t="shared" si="57"/>
        <v>101.98651668035085</v>
      </c>
      <c r="T158" s="71">
        <f t="shared" si="58"/>
        <v>101.51716195162311</v>
      </c>
      <c r="W158" s="66">
        <f t="shared" si="47"/>
        <v>148.12773504208292</v>
      </c>
      <c r="X158" s="66">
        <f t="shared" si="48"/>
        <v>147.32138361812869</v>
      </c>
      <c r="Z158" s="66">
        <f t="shared" si="49"/>
        <v>151.12773504208292</v>
      </c>
      <c r="AA158" s="66">
        <f t="shared" si="50"/>
        <v>150.32138361812869</v>
      </c>
      <c r="AD158" s="73">
        <f t="shared" si="51"/>
        <v>129.23590404643386</v>
      </c>
      <c r="AE158" s="73">
        <f t="shared" si="52"/>
        <v>128.76654931770611</v>
      </c>
      <c r="AF158" s="73">
        <f t="shared" si="53"/>
        <v>111.23590404643386</v>
      </c>
      <c r="AG158" s="73">
        <f t="shared" si="54"/>
        <v>110.76654931770611</v>
      </c>
      <c r="AH158" s="73">
        <f t="shared" si="55"/>
        <v>117.23590404643386</v>
      </c>
      <c r="AI158" s="73">
        <f t="shared" si="56"/>
        <v>116.76654931770611</v>
      </c>
    </row>
    <row r="159" spans="16:35" x14ac:dyDescent="0.2">
      <c r="P159" s="68">
        <v>1.67</v>
      </c>
      <c r="Q159" s="70">
        <f t="shared" si="59"/>
        <v>11.237023798855789</v>
      </c>
      <c r="R159" s="70">
        <f t="shared" si="60"/>
        <v>10.937484042749169</v>
      </c>
      <c r="S159" s="71">
        <f t="shared" si="57"/>
        <v>102.03868434250141</v>
      </c>
      <c r="T159" s="71">
        <f t="shared" si="58"/>
        <v>101.56932961377368</v>
      </c>
      <c r="W159" s="66">
        <f t="shared" si="47"/>
        <v>148.22262346406779</v>
      </c>
      <c r="X159" s="66">
        <f t="shared" si="48"/>
        <v>147.41627204011357</v>
      </c>
      <c r="Z159" s="66">
        <f t="shared" si="49"/>
        <v>151.22262346406779</v>
      </c>
      <c r="AA159" s="66">
        <f t="shared" si="50"/>
        <v>150.41627204011357</v>
      </c>
      <c r="AD159" s="73">
        <f t="shared" si="51"/>
        <v>129.28807170858443</v>
      </c>
      <c r="AE159" s="73">
        <f t="shared" si="52"/>
        <v>128.81871697985667</v>
      </c>
      <c r="AF159" s="73">
        <f t="shared" si="53"/>
        <v>111.28807170858443</v>
      </c>
      <c r="AG159" s="73">
        <f t="shared" si="54"/>
        <v>110.81871697985667</v>
      </c>
      <c r="AH159" s="73">
        <f t="shared" si="55"/>
        <v>117.28807170858443</v>
      </c>
      <c r="AI159" s="73">
        <f t="shared" si="56"/>
        <v>116.81871697985667</v>
      </c>
    </row>
    <row r="160" spans="16:35" x14ac:dyDescent="0.2">
      <c r="P160" s="68">
        <v>1.68</v>
      </c>
      <c r="Q160" s="70">
        <f t="shared" si="59"/>
        <v>11.270617367970107</v>
      </c>
      <c r="R160" s="70">
        <f t="shared" si="60"/>
        <v>10.97018212479508</v>
      </c>
      <c r="S160" s="71">
        <f t="shared" si="57"/>
        <v>102.090540554067</v>
      </c>
      <c r="T160" s="71">
        <f t="shared" si="58"/>
        <v>101.62118582533927</v>
      </c>
      <c r="W160" s="66">
        <f t="shared" si="47"/>
        <v>148.31694538463557</v>
      </c>
      <c r="X160" s="66">
        <f t="shared" si="48"/>
        <v>147.51059396068135</v>
      </c>
      <c r="Z160" s="66">
        <f t="shared" si="49"/>
        <v>151.31694538463557</v>
      </c>
      <c r="AA160" s="66">
        <f t="shared" si="50"/>
        <v>150.51059396068135</v>
      </c>
      <c r="AD160" s="73">
        <f t="shared" si="51"/>
        <v>129.33992792015002</v>
      </c>
      <c r="AE160" s="73">
        <f t="shared" si="52"/>
        <v>128.87057319142227</v>
      </c>
      <c r="AF160" s="73">
        <f t="shared" si="53"/>
        <v>111.33992792015002</v>
      </c>
      <c r="AG160" s="73">
        <f t="shared" si="54"/>
        <v>110.87057319142227</v>
      </c>
      <c r="AH160" s="73">
        <f t="shared" si="55"/>
        <v>117.33992792015002</v>
      </c>
      <c r="AI160" s="73">
        <f t="shared" si="56"/>
        <v>116.87057319142227</v>
      </c>
    </row>
    <row r="161" spans="1:35" x14ac:dyDescent="0.2">
      <c r="P161" s="68">
        <v>1.69</v>
      </c>
      <c r="Q161" s="70">
        <f t="shared" si="59"/>
        <v>11.304111104121699</v>
      </c>
      <c r="R161" s="70">
        <f t="shared" si="60"/>
        <v>11.002783035075911</v>
      </c>
      <c r="S161" s="71">
        <f t="shared" si="57"/>
        <v>102.14208901182322</v>
      </c>
      <c r="T161" s="71">
        <f t="shared" si="58"/>
        <v>101.67273428309548</v>
      </c>
      <c r="W161" s="66">
        <f t="shared" si="47"/>
        <v>148.41070752789824</v>
      </c>
      <c r="X161" s="66">
        <f t="shared" si="48"/>
        <v>147.60435610394401</v>
      </c>
      <c r="Z161" s="66">
        <f t="shared" si="49"/>
        <v>151.41070752789824</v>
      </c>
      <c r="AA161" s="66">
        <f t="shared" si="50"/>
        <v>150.60435610394401</v>
      </c>
      <c r="AD161" s="73">
        <f t="shared" si="51"/>
        <v>129.39147637790623</v>
      </c>
      <c r="AE161" s="73">
        <f t="shared" si="52"/>
        <v>128.92212164917848</v>
      </c>
      <c r="AF161" s="73">
        <f t="shared" si="53"/>
        <v>111.39147637790623</v>
      </c>
      <c r="AG161" s="73">
        <f t="shared" si="54"/>
        <v>110.92212164917848</v>
      </c>
      <c r="AH161" s="73">
        <f t="shared" si="55"/>
        <v>117.39147637790623</v>
      </c>
      <c r="AI161" s="73">
        <f t="shared" si="56"/>
        <v>116.92212164917848</v>
      </c>
    </row>
    <row r="162" spans="1:35" x14ac:dyDescent="0.2">
      <c r="P162" s="68">
        <v>1.7</v>
      </c>
      <c r="Q162" s="70">
        <f t="shared" si="59"/>
        <v>11.33750589210279</v>
      </c>
      <c r="R162" s="70">
        <f t="shared" si="60"/>
        <v>11.035287634798427</v>
      </c>
      <c r="S162" s="71">
        <f t="shared" si="57"/>
        <v>102.19333334711521</v>
      </c>
      <c r="T162" s="71">
        <f t="shared" si="58"/>
        <v>101.72397861838749</v>
      </c>
      <c r="W162" s="66">
        <f t="shared" si="47"/>
        <v>148.50391649895559</v>
      </c>
      <c r="X162" s="66">
        <f t="shared" si="48"/>
        <v>147.69756507500136</v>
      </c>
      <c r="Z162" s="66">
        <f t="shared" si="49"/>
        <v>151.50391649895559</v>
      </c>
      <c r="AA162" s="66">
        <f t="shared" si="50"/>
        <v>150.69756507500136</v>
      </c>
      <c r="AD162" s="73">
        <f t="shared" ref="AD162:AD191" si="61">$S162+$D$46-$D$47-$D$48-$D$49</f>
        <v>129.44272071319821</v>
      </c>
      <c r="AE162" s="73">
        <f t="shared" ref="AE162:AE191" si="62">$T162+$D$46-($D$47)-($D$48)-$D$49</f>
        <v>128.97336598447049</v>
      </c>
      <c r="AF162" s="73">
        <f t="shared" ref="AF162:AF191" si="63">$S162+$D$46-($D$47)-($D$48)-$D$51</f>
        <v>111.44272071319821</v>
      </c>
      <c r="AG162" s="73">
        <f t="shared" ref="AG162:AG191" si="64">$T162+$D$46-($D$47)-($D$48)-$D$51</f>
        <v>110.97336598447049</v>
      </c>
      <c r="AH162" s="73">
        <f t="shared" ref="AH162:AH191" si="65">$S162+$D$46-($D$47)-($D$48)-$D$50</f>
        <v>117.44272071319821</v>
      </c>
      <c r="AI162" s="73">
        <f t="shared" ref="AI162:AI191" si="66">$T162+$D$46-$D$47-$D$48-$D$50</f>
        <v>116.97336598447049</v>
      </c>
    </row>
    <row r="163" spans="1:35" x14ac:dyDescent="0.2">
      <c r="P163" s="68">
        <v>1.71</v>
      </c>
      <c r="Q163" s="70">
        <f t="shared" si="59"/>
        <v>11.370802603712876</v>
      </c>
      <c r="R163" s="70">
        <f t="shared" si="60"/>
        <v>11.067696772522993</v>
      </c>
      <c r="S163" s="71">
        <f t="shared" si="57"/>
        <v>102.24427712739282</v>
      </c>
      <c r="T163" s="71">
        <f t="shared" si="58"/>
        <v>101.77492239866508</v>
      </c>
      <c r="W163" s="66">
        <f t="shared" si="47"/>
        <v>148.59657878668727</v>
      </c>
      <c r="X163" s="66">
        <f t="shared" si="48"/>
        <v>147.79022736273305</v>
      </c>
      <c r="Z163" s="66">
        <f t="shared" si="49"/>
        <v>151.59657878668727</v>
      </c>
      <c r="AA163" s="66">
        <f t="shared" si="50"/>
        <v>150.79022736273305</v>
      </c>
      <c r="AD163" s="73">
        <f t="shared" si="61"/>
        <v>129.49366449347582</v>
      </c>
      <c r="AE163" s="73">
        <f t="shared" si="62"/>
        <v>129.0243097647481</v>
      </c>
      <c r="AF163" s="73">
        <f t="shared" si="63"/>
        <v>111.49366449347582</v>
      </c>
      <c r="AG163" s="73">
        <f t="shared" si="64"/>
        <v>111.0243097647481</v>
      </c>
      <c r="AH163" s="73">
        <f t="shared" si="65"/>
        <v>117.49366449347582</v>
      </c>
      <c r="AI163" s="73">
        <f t="shared" si="66"/>
        <v>117.0243097647481</v>
      </c>
    </row>
    <row r="164" spans="1:35" x14ac:dyDescent="0.2">
      <c r="P164" s="68">
        <v>1.72</v>
      </c>
      <c r="Q164" s="70">
        <f t="shared" si="59"/>
        <v>11.404002098024254</v>
      </c>
      <c r="R164" s="70">
        <f t="shared" si="60"/>
        <v>11.100011284422042</v>
      </c>
      <c r="S164" s="71">
        <f t="shared" si="57"/>
        <v>102.29492385770072</v>
      </c>
      <c r="T164" s="71">
        <f t="shared" si="58"/>
        <v>101.82556912897299</v>
      </c>
      <c r="W164" s="66">
        <f t="shared" si="47"/>
        <v>148.68870076646354</v>
      </c>
      <c r="X164" s="66">
        <f t="shared" si="48"/>
        <v>147.88234934250931</v>
      </c>
      <c r="Z164" s="66">
        <f t="shared" si="49"/>
        <v>151.68870076646354</v>
      </c>
      <c r="AA164" s="66">
        <f t="shared" si="50"/>
        <v>150.88234934250931</v>
      </c>
      <c r="AD164" s="73">
        <f t="shared" si="61"/>
        <v>129.54431122378372</v>
      </c>
      <c r="AE164" s="73">
        <f t="shared" si="62"/>
        <v>129.074956495056</v>
      </c>
      <c r="AF164" s="73">
        <f t="shared" si="63"/>
        <v>111.54431122378372</v>
      </c>
      <c r="AG164" s="73">
        <f t="shared" si="64"/>
        <v>111.074956495056</v>
      </c>
      <c r="AH164" s="73">
        <f t="shared" si="65"/>
        <v>117.54431122378372</v>
      </c>
      <c r="AI164" s="73">
        <f t="shared" si="66"/>
        <v>117.074956495056</v>
      </c>
    </row>
    <row r="165" spans="1:35" x14ac:dyDescent="0.2">
      <c r="P165" s="68">
        <v>1.73</v>
      </c>
      <c r="Q165" s="70">
        <f t="shared" si="59"/>
        <v>11.437105221640641</v>
      </c>
      <c r="R165" s="70">
        <f t="shared" si="60"/>
        <v>11.1322319945318</v>
      </c>
      <c r="S165" s="71">
        <f t="shared" si="57"/>
        <v>102.34527698212565</v>
      </c>
      <c r="T165" s="71">
        <f t="shared" si="58"/>
        <v>101.87592225339792</v>
      </c>
      <c r="W165" s="66">
        <f t="shared" si="47"/>
        <v>148.7802887027774</v>
      </c>
      <c r="X165" s="66">
        <f t="shared" si="48"/>
        <v>147.97393727882317</v>
      </c>
      <c r="Z165" s="66">
        <f t="shared" si="49"/>
        <v>151.7802887027774</v>
      </c>
      <c r="AA165" s="66">
        <f t="shared" si="50"/>
        <v>150.97393727882317</v>
      </c>
      <c r="AD165" s="73">
        <f t="shared" si="61"/>
        <v>129.59466434820865</v>
      </c>
      <c r="AE165" s="73">
        <f t="shared" si="62"/>
        <v>129.12530961948093</v>
      </c>
      <c r="AF165" s="73">
        <f t="shared" si="63"/>
        <v>111.59466434820865</v>
      </c>
      <c r="AG165" s="73">
        <f t="shared" si="64"/>
        <v>111.12530961948093</v>
      </c>
      <c r="AH165" s="73">
        <f t="shared" si="65"/>
        <v>117.59466434820865</v>
      </c>
      <c r="AI165" s="73">
        <f t="shared" si="66"/>
        <v>117.12530961948093</v>
      </c>
    </row>
    <row r="166" spans="1:35" x14ac:dyDescent="0.2">
      <c r="P166" s="68">
        <v>1.74</v>
      </c>
      <c r="Q166" s="70">
        <f t="shared" si="59"/>
        <v>11.470112808949075</v>
      </c>
      <c r="R166" s="70">
        <f t="shared" si="60"/>
        <v>11.164359714997465</v>
      </c>
      <c r="S166" s="71">
        <f t="shared" si="57"/>
        <v>102.39533988520174</v>
      </c>
      <c r="T166" s="71">
        <f t="shared" si="58"/>
        <v>101.925985156474</v>
      </c>
      <c r="W166" s="66">
        <f t="shared" si="47"/>
        <v>148.87134875180089</v>
      </c>
      <c r="X166" s="66">
        <f t="shared" si="48"/>
        <v>148.06499732784667</v>
      </c>
      <c r="Z166" s="66">
        <f t="shared" si="49"/>
        <v>151.87134875180089</v>
      </c>
      <c r="AA166" s="66">
        <f t="shared" si="50"/>
        <v>151.06499732784667</v>
      </c>
      <c r="AD166" s="73">
        <f t="shared" si="61"/>
        <v>129.64472725128473</v>
      </c>
      <c r="AE166" s="73">
        <f t="shared" si="62"/>
        <v>129.17537252255701</v>
      </c>
      <c r="AF166" s="73">
        <f t="shared" si="63"/>
        <v>111.64472725128473</v>
      </c>
      <c r="AG166" s="73">
        <f t="shared" si="64"/>
        <v>111.17537252255701</v>
      </c>
      <c r="AH166" s="73">
        <f t="shared" si="65"/>
        <v>117.64472725128473</v>
      </c>
      <c r="AI166" s="73">
        <f t="shared" si="66"/>
        <v>117.17537252255701</v>
      </c>
    </row>
    <row r="167" spans="1:35" x14ac:dyDescent="0.2">
      <c r="P167" s="68">
        <v>1.75</v>
      </c>
      <c r="Q167" s="70">
        <f t="shared" si="59"/>
        <v>11.503025682365299</v>
      </c>
      <c r="R167" s="70">
        <f t="shared" si="60"/>
        <v>11.196395246312049</v>
      </c>
      <c r="S167" s="71">
        <f t="shared" si="57"/>
        <v>102.44511589327563</v>
      </c>
      <c r="T167" s="71">
        <f t="shared" si="58"/>
        <v>101.97576116454789</v>
      </c>
      <c r="W167" s="66">
        <f t="shared" si="47"/>
        <v>148.96188696386807</v>
      </c>
      <c r="X167" s="66">
        <f t="shared" si="48"/>
        <v>148.15553553991384</v>
      </c>
      <c r="Z167" s="66">
        <f t="shared" si="49"/>
        <v>151.96188696386807</v>
      </c>
      <c r="AA167" s="66">
        <f t="shared" si="50"/>
        <v>151.15553553991384</v>
      </c>
      <c r="AD167" s="73">
        <f t="shared" si="61"/>
        <v>129.69450325935864</v>
      </c>
      <c r="AE167" s="73">
        <f t="shared" si="62"/>
        <v>129.22514853063089</v>
      </c>
      <c r="AF167" s="73">
        <f t="shared" si="63"/>
        <v>111.69450325935864</v>
      </c>
      <c r="AG167" s="73">
        <f t="shared" si="64"/>
        <v>111.22514853063089</v>
      </c>
      <c r="AH167" s="73">
        <f t="shared" si="65"/>
        <v>117.69450325935864</v>
      </c>
      <c r="AI167" s="73">
        <f t="shared" si="66"/>
        <v>117.22514853063089</v>
      </c>
    </row>
    <row r="168" spans="1:35" x14ac:dyDescent="0.2">
      <c r="P168" s="68">
        <v>1.76</v>
      </c>
      <c r="Q168" s="70">
        <f t="shared" si="59"/>
        <v>11.535844652572854</v>
      </c>
      <c r="R168" s="70">
        <f t="shared" si="60"/>
        <v>11.228339377549107</v>
      </c>
      <c r="S168" s="71">
        <f t="shared" si="57"/>
        <v>102.49460827583275</v>
      </c>
      <c r="T168" s="71">
        <f t="shared" si="58"/>
        <v>102.02525354710501</v>
      </c>
      <c r="W168" s="66">
        <f t="shared" si="47"/>
        <v>149.05190928588743</v>
      </c>
      <c r="X168" s="66">
        <f t="shared" si="48"/>
        <v>148.24555786193321</v>
      </c>
      <c r="Z168" s="66">
        <f t="shared" si="49"/>
        <v>152.05190928588743</v>
      </c>
      <c r="AA168" s="66">
        <f t="shared" si="50"/>
        <v>151.24555786193321</v>
      </c>
      <c r="AD168" s="73">
        <f t="shared" si="61"/>
        <v>129.74399564191575</v>
      </c>
      <c r="AE168" s="73">
        <f t="shared" si="62"/>
        <v>129.27464091318802</v>
      </c>
      <c r="AF168" s="73">
        <f t="shared" si="63"/>
        <v>111.74399564191575</v>
      </c>
      <c r="AG168" s="73">
        <f t="shared" si="64"/>
        <v>111.27464091318802</v>
      </c>
      <c r="AH168" s="73">
        <f t="shared" si="65"/>
        <v>117.74399564191575</v>
      </c>
      <c r="AI168" s="73">
        <f t="shared" si="66"/>
        <v>117.27464091318802</v>
      </c>
    </row>
    <row r="169" spans="1:35" x14ac:dyDescent="0.2">
      <c r="P169" s="68">
        <v>1.77</v>
      </c>
      <c r="Q169" s="70">
        <f t="shared" si="59"/>
        <v>11.568570518756054</v>
      </c>
      <c r="R169" s="70">
        <f t="shared" si="60"/>
        <v>11.260192886589493</v>
      </c>
      <c r="S169" s="71">
        <f t="shared" si="57"/>
        <v>102.54382024678587</v>
      </c>
      <c r="T169" s="71">
        <f t="shared" si="58"/>
        <v>102.07446551805813</v>
      </c>
      <c r="W169" s="66">
        <f t="shared" si="47"/>
        <v>149.1414215636857</v>
      </c>
      <c r="X169" s="66">
        <f t="shared" si="48"/>
        <v>148.33507013973147</v>
      </c>
      <c r="Z169" s="66">
        <f t="shared" si="49"/>
        <v>152.1414215636857</v>
      </c>
      <c r="AA169" s="66">
        <f t="shared" si="50"/>
        <v>151.33507013973147</v>
      </c>
      <c r="AD169" s="73">
        <f t="shared" si="61"/>
        <v>129.79320761286888</v>
      </c>
      <c r="AE169" s="73">
        <f t="shared" si="62"/>
        <v>129.32385288414113</v>
      </c>
      <c r="AF169" s="73">
        <f t="shared" si="63"/>
        <v>111.79320761286888</v>
      </c>
      <c r="AG169" s="73">
        <f t="shared" si="64"/>
        <v>111.32385288414113</v>
      </c>
      <c r="AH169" s="73">
        <f t="shared" si="65"/>
        <v>117.79320761286888</v>
      </c>
      <c r="AI169" s="73">
        <f t="shared" si="66"/>
        <v>117.32385288414113</v>
      </c>
    </row>
    <row r="170" spans="1:35" x14ac:dyDescent="0.2">
      <c r="P170" s="68">
        <v>1.78</v>
      </c>
      <c r="Q170" s="70">
        <f t="shared" si="59"/>
        <v>11.601204068827069</v>
      </c>
      <c r="R170" s="70">
        <f t="shared" si="60"/>
        <v>11.291956540342397</v>
      </c>
      <c r="S170" s="71">
        <f t="shared" si="57"/>
        <v>102.59275496572762</v>
      </c>
      <c r="T170" s="71">
        <f t="shared" si="58"/>
        <v>102.12340023699988</v>
      </c>
      <c r="W170" s="66">
        <f t="shared" si="47"/>
        <v>149.2304295442859</v>
      </c>
      <c r="X170" s="66">
        <f t="shared" si="48"/>
        <v>148.42407812033167</v>
      </c>
      <c r="Z170" s="66">
        <f t="shared" si="49"/>
        <v>152.2304295442859</v>
      </c>
      <c r="AA170" s="66">
        <f t="shared" si="50"/>
        <v>151.42407812033167</v>
      </c>
      <c r="AD170" s="73">
        <f t="shared" si="61"/>
        <v>129.84214233181063</v>
      </c>
      <c r="AE170" s="73">
        <f t="shared" si="62"/>
        <v>129.37278760308288</v>
      </c>
      <c r="AF170" s="73">
        <f t="shared" si="63"/>
        <v>111.84214233181063</v>
      </c>
      <c r="AG170" s="73">
        <f t="shared" si="64"/>
        <v>111.37278760308288</v>
      </c>
      <c r="AH170" s="73">
        <f t="shared" si="65"/>
        <v>117.84214233181063</v>
      </c>
      <c r="AI170" s="73">
        <f t="shared" si="66"/>
        <v>117.37278760308288</v>
      </c>
    </row>
    <row r="171" spans="1:35" ht="19" x14ac:dyDescent="0.25">
      <c r="A171" s="5"/>
      <c r="B171" s="6"/>
      <c r="C171" s="5"/>
      <c r="D171" s="5"/>
      <c r="E171" s="5"/>
      <c r="F171" s="8"/>
      <c r="P171" s="68">
        <v>1.79</v>
      </c>
      <c r="Q171" s="70">
        <f t="shared" si="59"/>
        <v>11.633746079647251</v>
      </c>
      <c r="R171" s="70">
        <f t="shared" si="60"/>
        <v>11.32363109496076</v>
      </c>
      <c r="S171" s="71">
        <f t="shared" si="57"/>
        <v>102.6414155391476</v>
      </c>
      <c r="T171" s="71">
        <f t="shared" si="58"/>
        <v>102.17206081041988</v>
      </c>
      <c r="W171" s="66">
        <f t="shared" si="47"/>
        <v>149.31893887812137</v>
      </c>
      <c r="X171" s="66">
        <f t="shared" si="48"/>
        <v>148.51258745416715</v>
      </c>
      <c r="Z171" s="66">
        <f t="shared" si="49"/>
        <v>152.31893887812137</v>
      </c>
      <c r="AA171" s="66">
        <f t="shared" si="50"/>
        <v>151.51258745416715</v>
      </c>
      <c r="AD171" s="73">
        <f t="shared" si="61"/>
        <v>129.8908029052306</v>
      </c>
      <c r="AE171" s="73">
        <f t="shared" si="62"/>
        <v>129.42144817650288</v>
      </c>
      <c r="AF171" s="73">
        <f t="shared" si="63"/>
        <v>111.8908029052306</v>
      </c>
      <c r="AG171" s="73">
        <f t="shared" si="64"/>
        <v>111.42144817650288</v>
      </c>
      <c r="AH171" s="73">
        <f t="shared" si="65"/>
        <v>117.8908029052306</v>
      </c>
      <c r="AI171" s="73">
        <f t="shared" si="66"/>
        <v>117.42144817650288</v>
      </c>
    </row>
    <row r="172" spans="1:35" ht="19" x14ac:dyDescent="0.25">
      <c r="A172" s="5"/>
      <c r="B172" s="5"/>
      <c r="C172" s="5"/>
      <c r="D172" s="5"/>
      <c r="E172" s="5"/>
      <c r="F172" s="8"/>
      <c r="P172" s="68">
        <v>1.8</v>
      </c>
      <c r="Q172" s="70">
        <f t="shared" si="59"/>
        <v>11.666197317242917</v>
      </c>
      <c r="R172" s="70">
        <f t="shared" si="60"/>
        <v>11.355217296051318</v>
      </c>
      <c r="S172" s="71">
        <f t="shared" si="57"/>
        <v>102.68980502161587</v>
      </c>
      <c r="T172" s="71">
        <f t="shared" si="58"/>
        <v>102.22045029288813</v>
      </c>
      <c r="W172" s="66">
        <f t="shared" si="47"/>
        <v>149.4069551211883</v>
      </c>
      <c r="X172" s="66">
        <f t="shared" si="48"/>
        <v>148.60060369723408</v>
      </c>
      <c r="Z172" s="66">
        <f t="shared" si="49"/>
        <v>152.4069551211883</v>
      </c>
      <c r="AA172" s="66">
        <f t="shared" si="50"/>
        <v>151.60060369723408</v>
      </c>
      <c r="AD172" s="73">
        <f t="shared" si="61"/>
        <v>129.93919238769888</v>
      </c>
      <c r="AE172" s="73">
        <f t="shared" si="62"/>
        <v>129.46983765897113</v>
      </c>
      <c r="AF172" s="73">
        <f t="shared" si="63"/>
        <v>111.93919238769888</v>
      </c>
      <c r="AG172" s="73">
        <f t="shared" si="64"/>
        <v>111.46983765897113</v>
      </c>
      <c r="AH172" s="73">
        <f t="shared" si="65"/>
        <v>117.93919238769888</v>
      </c>
      <c r="AI172" s="73">
        <f t="shared" si="66"/>
        <v>117.46983765897113</v>
      </c>
    </row>
    <row r="173" spans="1:35" x14ac:dyDescent="0.2">
      <c r="P173" s="68">
        <v>1.81</v>
      </c>
      <c r="Q173" s="70">
        <f t="shared" si="59"/>
        <v>11.698558537015741</v>
      </c>
      <c r="R173" s="70">
        <f t="shared" si="60"/>
        <v>11.386715878879381</v>
      </c>
      <c r="S173" s="71">
        <f t="shared" si="57"/>
        <v>102.73792641693343</v>
      </c>
      <c r="T173" s="71">
        <f t="shared" si="58"/>
        <v>102.2685716882057</v>
      </c>
      <c r="W173" s="66">
        <f t="shared" si="47"/>
        <v>149.49448373713844</v>
      </c>
      <c r="X173" s="66">
        <f t="shared" si="48"/>
        <v>148.68813231318421</v>
      </c>
      <c r="Z173" s="66">
        <f t="shared" si="49"/>
        <v>152.49448373713844</v>
      </c>
      <c r="AA173" s="66">
        <f t="shared" si="50"/>
        <v>151.68813231318421</v>
      </c>
      <c r="AD173" s="73">
        <f t="shared" si="61"/>
        <v>129.98731378301645</v>
      </c>
      <c r="AE173" s="73">
        <f t="shared" si="62"/>
        <v>129.5179590542887</v>
      </c>
      <c r="AF173" s="73">
        <f t="shared" si="63"/>
        <v>111.98731378301645</v>
      </c>
      <c r="AG173" s="73">
        <f t="shared" si="64"/>
        <v>111.5179590542887</v>
      </c>
      <c r="AH173" s="73">
        <f t="shared" si="65"/>
        <v>117.98731378301645</v>
      </c>
      <c r="AI173" s="73">
        <f t="shared" si="66"/>
        <v>117.5179590542887</v>
      </c>
    </row>
    <row r="174" spans="1:35" x14ac:dyDescent="0.2">
      <c r="P174" s="68">
        <v>1.82</v>
      </c>
      <c r="Q174" s="70">
        <f t="shared" si="59"/>
        <v>11.730830483947924</v>
      </c>
      <c r="R174" s="70">
        <f t="shared" si="60"/>
        <v>11.418127568568528</v>
      </c>
      <c r="S174" s="71">
        <f t="shared" si="57"/>
        <v>102.78578267925124</v>
      </c>
      <c r="T174" s="71">
        <f t="shared" si="58"/>
        <v>102.3164279505235</v>
      </c>
      <c r="W174" s="66">
        <f t="shared" si="47"/>
        <v>149.58153009931439</v>
      </c>
      <c r="X174" s="66">
        <f t="shared" si="48"/>
        <v>148.77517867536017</v>
      </c>
      <c r="Z174" s="66">
        <f t="shared" si="49"/>
        <v>152.58153009931439</v>
      </c>
      <c r="AA174" s="66">
        <f t="shared" si="50"/>
        <v>151.77517867536017</v>
      </c>
      <c r="AD174" s="73">
        <f t="shared" si="61"/>
        <v>130.03517004533424</v>
      </c>
      <c r="AE174" s="73">
        <f t="shared" si="62"/>
        <v>129.56581531660652</v>
      </c>
      <c r="AF174" s="73">
        <f t="shared" si="63"/>
        <v>112.03517004533424</v>
      </c>
      <c r="AG174" s="73">
        <f t="shared" si="64"/>
        <v>111.56581531660652</v>
      </c>
      <c r="AH174" s="73">
        <f t="shared" si="65"/>
        <v>118.03517004533424</v>
      </c>
      <c r="AI174" s="73">
        <f t="shared" si="66"/>
        <v>117.56581531660652</v>
      </c>
    </row>
    <row r="175" spans="1:35" x14ac:dyDescent="0.2">
      <c r="P175" s="68">
        <v>1.83</v>
      </c>
      <c r="Q175" s="70">
        <f t="shared" si="59"/>
        <v>11.7630138928023</v>
      </c>
      <c r="R175" s="70">
        <f t="shared" si="60"/>
        <v>11.449453080295383</v>
      </c>
      <c r="S175" s="71">
        <f t="shared" si="57"/>
        <v>102.83337671415833</v>
      </c>
      <c r="T175" s="71">
        <f t="shared" si="58"/>
        <v>102.3640219854306</v>
      </c>
      <c r="W175" s="66">
        <f t="shared" si="47"/>
        <v>149.66809949272889</v>
      </c>
      <c r="X175" s="66">
        <f t="shared" si="48"/>
        <v>148.86174806877466</v>
      </c>
      <c r="Z175" s="66">
        <f t="shared" si="49"/>
        <v>152.66809949272889</v>
      </c>
      <c r="AA175" s="66">
        <f t="shared" si="50"/>
        <v>151.86174806877466</v>
      </c>
      <c r="AD175" s="73">
        <f t="shared" si="61"/>
        <v>130.08276408024133</v>
      </c>
      <c r="AE175" s="73">
        <f t="shared" si="62"/>
        <v>129.61340935151361</v>
      </c>
      <c r="AF175" s="73">
        <f t="shared" si="63"/>
        <v>112.08276408024133</v>
      </c>
      <c r="AG175" s="73">
        <f t="shared" si="64"/>
        <v>111.61340935151361</v>
      </c>
      <c r="AH175" s="73">
        <f t="shared" si="65"/>
        <v>118.08276408024133</v>
      </c>
      <c r="AI175" s="73">
        <f t="shared" si="66"/>
        <v>117.61340935151361</v>
      </c>
    </row>
    <row r="176" spans="1:35" x14ac:dyDescent="0.2">
      <c r="P176" s="68">
        <v>1.84</v>
      </c>
      <c r="Q176" s="70">
        <f t="shared" si="59"/>
        <v>11.795109488317518</v>
      </c>
      <c r="R176" s="70">
        <f t="shared" si="60"/>
        <v>11.4806931194796</v>
      </c>
      <c r="S176" s="71">
        <f t="shared" si="57"/>
        <v>102.88071137974048</v>
      </c>
      <c r="T176" s="71">
        <f t="shared" si="58"/>
        <v>102.41135665101274</v>
      </c>
      <c r="W176" s="66">
        <f t="shared" si="47"/>
        <v>149.75419711599034</v>
      </c>
      <c r="X176" s="66">
        <f t="shared" si="48"/>
        <v>148.94784569203611</v>
      </c>
      <c r="Z176" s="66">
        <f t="shared" si="49"/>
        <v>152.75419711599034</v>
      </c>
      <c r="AA176" s="66">
        <f t="shared" si="50"/>
        <v>151.94784569203611</v>
      </c>
      <c r="AD176" s="73">
        <f t="shared" si="61"/>
        <v>130.13009874582349</v>
      </c>
      <c r="AE176" s="73">
        <f t="shared" si="62"/>
        <v>129.66074401709574</v>
      </c>
      <c r="AF176" s="73">
        <f t="shared" si="63"/>
        <v>112.13009874582349</v>
      </c>
      <c r="AG176" s="73">
        <f t="shared" si="64"/>
        <v>111.66074401709574</v>
      </c>
      <c r="AH176" s="73">
        <f t="shared" si="65"/>
        <v>118.13009874582349</v>
      </c>
      <c r="AI176" s="73">
        <f t="shared" si="66"/>
        <v>117.66074401709574</v>
      </c>
    </row>
    <row r="177" spans="1:35" x14ac:dyDescent="0.2">
      <c r="P177" s="68">
        <v>1.85</v>
      </c>
      <c r="Q177" s="70">
        <f t="shared" si="59"/>
        <v>11.827117985398472</v>
      </c>
      <c r="R177" s="70">
        <f t="shared" si="60"/>
        <v>11.511848381969205</v>
      </c>
      <c r="S177" s="71">
        <f t="shared" si="57"/>
        <v>102.92778948761001</v>
      </c>
      <c r="T177" s="71">
        <f t="shared" si="58"/>
        <v>102.45843475888228</v>
      </c>
      <c r="W177" s="66">
        <f t="shared" si="47"/>
        <v>149.83982808317612</v>
      </c>
      <c r="X177" s="66">
        <f t="shared" si="48"/>
        <v>149.03347665922189</v>
      </c>
      <c r="Z177" s="66">
        <f t="shared" si="49"/>
        <v>152.83982808317612</v>
      </c>
      <c r="AA177" s="66">
        <f t="shared" si="50"/>
        <v>152.03347665922189</v>
      </c>
      <c r="AD177" s="73">
        <f t="shared" si="61"/>
        <v>130.17717685369303</v>
      </c>
      <c r="AE177" s="73">
        <f t="shared" si="62"/>
        <v>129.70782212496528</v>
      </c>
      <c r="AF177" s="73">
        <f t="shared" si="63"/>
        <v>112.17717685369303</v>
      </c>
      <c r="AG177" s="73">
        <f t="shared" si="64"/>
        <v>111.70782212496528</v>
      </c>
      <c r="AH177" s="73">
        <f t="shared" si="65"/>
        <v>118.17717685369303</v>
      </c>
      <c r="AI177" s="73">
        <f t="shared" si="66"/>
        <v>117.70782212496528</v>
      </c>
    </row>
    <row r="178" spans="1:35" x14ac:dyDescent="0.2">
      <c r="P178" s="68">
        <v>1.86</v>
      </c>
      <c r="Q178" s="70">
        <f t="shared" si="59"/>
        <v>11.859040089302086</v>
      </c>
      <c r="R178" s="70">
        <f t="shared" si="60"/>
        <v>11.542919554221445</v>
      </c>
      <c r="S178" s="71">
        <f t="shared" si="57"/>
        <v>102.97461380390807</v>
      </c>
      <c r="T178" s="71">
        <f t="shared" si="58"/>
        <v>102.50525907518033</v>
      </c>
      <c r="W178" s="66">
        <f t="shared" si="47"/>
        <v>149.92499742565536</v>
      </c>
      <c r="X178" s="66">
        <f t="shared" si="48"/>
        <v>149.11864600170114</v>
      </c>
      <c r="Z178" s="66">
        <f t="shared" si="49"/>
        <v>152.92499742565536</v>
      </c>
      <c r="AA178" s="66">
        <f t="shared" si="50"/>
        <v>152.11864600170114</v>
      </c>
      <c r="AD178" s="73">
        <f t="shared" si="61"/>
        <v>130.22400116999108</v>
      </c>
      <c r="AE178" s="73">
        <f t="shared" si="62"/>
        <v>129.75464644126333</v>
      </c>
      <c r="AF178" s="73">
        <f t="shared" si="63"/>
        <v>112.22400116999108</v>
      </c>
      <c r="AG178" s="73">
        <f t="shared" si="64"/>
        <v>111.75464644126333</v>
      </c>
      <c r="AH178" s="73">
        <f t="shared" si="65"/>
        <v>118.22400116999108</v>
      </c>
      <c r="AI178" s="73">
        <f t="shared" si="66"/>
        <v>117.75464644126333</v>
      </c>
    </row>
    <row r="179" spans="1:35" x14ac:dyDescent="0.2">
      <c r="P179" s="68">
        <v>1.87</v>
      </c>
      <c r="Q179" s="70">
        <f t="shared" si="59"/>
        <v>11.890876495818635</v>
      </c>
      <c r="R179" s="70">
        <f t="shared" si="60"/>
        <v>11.573907313479255</v>
      </c>
      <c r="S179" s="71">
        <f t="shared" si="57"/>
        <v>103.02118705027972</v>
      </c>
      <c r="T179" s="71">
        <f t="shared" si="58"/>
        <v>102.55183232155198</v>
      </c>
      <c r="W179" s="66">
        <f t="shared" si="47"/>
        <v>150.00971009386279</v>
      </c>
      <c r="X179" s="66">
        <f t="shared" si="48"/>
        <v>149.20335866990857</v>
      </c>
      <c r="Z179" s="66">
        <f t="shared" si="49"/>
        <v>153.00971009386279</v>
      </c>
      <c r="AA179" s="66">
        <f t="shared" si="50"/>
        <v>152.20335866990857</v>
      </c>
      <c r="AD179" s="73">
        <f t="shared" si="61"/>
        <v>130.27057441636273</v>
      </c>
      <c r="AE179" s="73">
        <f t="shared" si="62"/>
        <v>129.80121968763498</v>
      </c>
      <c r="AF179" s="73">
        <f t="shared" si="63"/>
        <v>112.27057441636273</v>
      </c>
      <c r="AG179" s="73">
        <f t="shared" si="64"/>
        <v>111.80121968763498</v>
      </c>
      <c r="AH179" s="73">
        <f t="shared" si="65"/>
        <v>118.27057441636273</v>
      </c>
      <c r="AI179" s="73">
        <f t="shared" si="66"/>
        <v>117.80121968763498</v>
      </c>
    </row>
    <row r="180" spans="1:35" x14ac:dyDescent="0.2">
      <c r="P180" s="68">
        <v>1.88</v>
      </c>
      <c r="Q180" s="70">
        <f t="shared" si="59"/>
        <v>11.922627891448682</v>
      </c>
      <c r="R180" s="70">
        <f t="shared" si="60"/>
        <v>11.604812327943497</v>
      </c>
      <c r="S180" s="71">
        <f t="shared" si="57"/>
        <v>103.06751190482333</v>
      </c>
      <c r="T180" s="71">
        <f t="shared" si="58"/>
        <v>102.59815717609561</v>
      </c>
      <c r="W180" s="66">
        <f t="shared" si="47"/>
        <v>150.09397095902548</v>
      </c>
      <c r="X180" s="66">
        <f t="shared" si="48"/>
        <v>149.28761953507126</v>
      </c>
      <c r="Z180" s="66">
        <f t="shared" si="49"/>
        <v>153.09397095902548</v>
      </c>
      <c r="AA180" s="66">
        <f t="shared" si="50"/>
        <v>152.28761953507126</v>
      </c>
      <c r="AD180" s="73">
        <f t="shared" si="61"/>
        <v>130.31689927090633</v>
      </c>
      <c r="AE180" s="73">
        <f t="shared" si="62"/>
        <v>129.84754454217861</v>
      </c>
      <c r="AF180" s="73">
        <f t="shared" si="63"/>
        <v>112.31689927090633</v>
      </c>
      <c r="AG180" s="73">
        <f t="shared" si="64"/>
        <v>111.84754454217861</v>
      </c>
      <c r="AH180" s="73">
        <f t="shared" si="65"/>
        <v>118.31689927090633</v>
      </c>
      <c r="AI180" s="73">
        <f t="shared" si="66"/>
        <v>117.84754454217861</v>
      </c>
    </row>
    <row r="181" spans="1:35" x14ac:dyDescent="0.2">
      <c r="P181" s="68">
        <v>1.89</v>
      </c>
      <c r="Q181" s="70">
        <f t="shared" si="59"/>
        <v>11.954294953575811</v>
      </c>
      <c r="R181" s="70">
        <f t="shared" si="60"/>
        <v>11.635635256941073</v>
      </c>
      <c r="S181" s="71">
        <f t="shared" si="57"/>
        <v>103.11359100301462</v>
      </c>
      <c r="T181" s="71">
        <f t="shared" si="58"/>
        <v>102.6442362742869</v>
      </c>
      <c r="W181" s="66">
        <f t="shared" si="47"/>
        <v>150.17778481484362</v>
      </c>
      <c r="X181" s="66">
        <f t="shared" si="48"/>
        <v>149.37143339088939</v>
      </c>
      <c r="Z181" s="66">
        <f t="shared" si="49"/>
        <v>153.17778481484362</v>
      </c>
      <c r="AA181" s="66">
        <f t="shared" si="50"/>
        <v>152.37143339088939</v>
      </c>
      <c r="AD181" s="73">
        <f t="shared" si="61"/>
        <v>130.36297836909762</v>
      </c>
      <c r="AE181" s="73">
        <f t="shared" si="62"/>
        <v>129.8936236403699</v>
      </c>
      <c r="AF181" s="73">
        <f t="shared" si="63"/>
        <v>112.36297836909762</v>
      </c>
      <c r="AG181" s="73">
        <f t="shared" si="64"/>
        <v>111.8936236403699</v>
      </c>
      <c r="AH181" s="73">
        <f t="shared" si="65"/>
        <v>118.36297836909762</v>
      </c>
      <c r="AI181" s="73">
        <f t="shared" si="66"/>
        <v>117.8936236403699</v>
      </c>
    </row>
    <row r="182" spans="1:35" x14ac:dyDescent="0.2">
      <c r="P182" s="68">
        <v>1.9</v>
      </c>
      <c r="Q182" s="70">
        <f t="shared" si="59"/>
        <v>11.985878350635224</v>
      </c>
      <c r="R182" s="70">
        <f t="shared" si="60"/>
        <v>11.666376751089045</v>
      </c>
      <c r="S182" s="71">
        <f t="shared" si="57"/>
        <v>103.15942693860632</v>
      </c>
      <c r="T182" s="71">
        <f t="shared" si="58"/>
        <v>102.69007220987859</v>
      </c>
      <c r="W182" s="66">
        <f t="shared" si="47"/>
        <v>150.26115637912693</v>
      </c>
      <c r="X182" s="66">
        <f t="shared" si="48"/>
        <v>149.4548049551727</v>
      </c>
      <c r="Z182" s="66">
        <f t="shared" si="49"/>
        <v>153.26115637912693</v>
      </c>
      <c r="AA182" s="66">
        <f t="shared" si="50"/>
        <v>152.4548049551727</v>
      </c>
      <c r="AD182" s="73">
        <f t="shared" si="61"/>
        <v>130.40881430468932</v>
      </c>
      <c r="AE182" s="73">
        <f t="shared" si="62"/>
        <v>129.93945957596159</v>
      </c>
      <c r="AF182" s="73">
        <f t="shared" si="63"/>
        <v>112.40881430468932</v>
      </c>
      <c r="AG182" s="73">
        <f t="shared" si="64"/>
        <v>111.93945957596159</v>
      </c>
      <c r="AH182" s="73">
        <f t="shared" si="65"/>
        <v>118.40881430468932</v>
      </c>
      <c r="AI182" s="73">
        <f t="shared" si="66"/>
        <v>117.93945957596159</v>
      </c>
    </row>
    <row r="183" spans="1:35" x14ac:dyDescent="0.2">
      <c r="P183" s="68">
        <v>1.91</v>
      </c>
      <c r="Q183" s="70">
        <f t="shared" si="59"/>
        <v>12.017378742278375</v>
      </c>
      <c r="R183" s="70">
        <f t="shared" si="60"/>
        <v>11.697037452454863</v>
      </c>
      <c r="S183" s="71">
        <f t="shared" si="57"/>
        <v>103.20502226450429</v>
      </c>
      <c r="T183" s="71">
        <f t="shared" si="58"/>
        <v>102.73566753577656</v>
      </c>
      <c r="W183" s="66">
        <f t="shared" si="47"/>
        <v>150.34409029538824</v>
      </c>
      <c r="X183" s="66">
        <f t="shared" si="48"/>
        <v>149.53773887143402</v>
      </c>
      <c r="Z183" s="66">
        <f t="shared" si="49"/>
        <v>153.34409029538824</v>
      </c>
      <c r="AA183" s="66">
        <f t="shared" si="50"/>
        <v>152.53773887143402</v>
      </c>
      <c r="AD183" s="73">
        <f t="shared" si="61"/>
        <v>130.45440963058729</v>
      </c>
      <c r="AE183" s="73">
        <f t="shared" si="62"/>
        <v>129.98505490185957</v>
      </c>
      <c r="AF183" s="73">
        <f t="shared" si="63"/>
        <v>112.45440963058729</v>
      </c>
      <c r="AG183" s="73">
        <f t="shared" si="64"/>
        <v>111.98505490185957</v>
      </c>
      <c r="AH183" s="73">
        <f t="shared" si="65"/>
        <v>118.45440963058729</v>
      </c>
      <c r="AI183" s="73">
        <f t="shared" si="66"/>
        <v>117.98505490185957</v>
      </c>
    </row>
    <row r="184" spans="1:35" x14ac:dyDescent="0.2">
      <c r="P184" s="68">
        <v>1.92</v>
      </c>
      <c r="Q184" s="70">
        <f t="shared" si="59"/>
        <v>12.048796779533722</v>
      </c>
      <c r="R184" s="70">
        <f t="shared" si="60"/>
        <v>11.727617994712846</v>
      </c>
      <c r="S184" s="71">
        <f t="shared" si="57"/>
        <v>103.25037949362073</v>
      </c>
      <c r="T184" s="71">
        <f t="shared" si="58"/>
        <v>102.781024764893</v>
      </c>
      <c r="W184" s="66">
        <f t="shared" si="47"/>
        <v>150.42659113439544</v>
      </c>
      <c r="X184" s="66">
        <f t="shared" si="48"/>
        <v>149.62023971044121</v>
      </c>
      <c r="Z184" s="66">
        <f t="shared" si="49"/>
        <v>153.42659113439544</v>
      </c>
      <c r="AA184" s="66">
        <f t="shared" si="50"/>
        <v>152.62023971044121</v>
      </c>
      <c r="AD184" s="73">
        <f t="shared" si="61"/>
        <v>130.49976685970373</v>
      </c>
      <c r="AE184" s="73">
        <f t="shared" si="62"/>
        <v>130.030412130976</v>
      </c>
      <c r="AF184" s="73">
        <f t="shared" si="63"/>
        <v>112.49976685970373</v>
      </c>
      <c r="AG184" s="73">
        <f t="shared" si="64"/>
        <v>112.030412130976</v>
      </c>
      <c r="AH184" s="73">
        <f t="shared" si="65"/>
        <v>118.49976685970373</v>
      </c>
      <c r="AI184" s="73">
        <f t="shared" si="66"/>
        <v>118.030412130976</v>
      </c>
    </row>
    <row r="185" spans="1:35" x14ac:dyDescent="0.2">
      <c r="P185" s="68">
        <v>1.93</v>
      </c>
      <c r="Q185" s="70">
        <f t="shared" si="59"/>
        <v>12.080133104963712</v>
      </c>
      <c r="R185" s="70">
        <f t="shared" si="60"/>
        <v>11.75811900329697</v>
      </c>
      <c r="S185" s="71">
        <f t="shared" si="57"/>
        <v>103.29550109970522</v>
      </c>
      <c r="T185" s="71">
        <f t="shared" si="58"/>
        <v>102.82614637097748</v>
      </c>
      <c r="W185" s="66">
        <f t="shared" si="47"/>
        <v>150.50866339568293</v>
      </c>
      <c r="X185" s="66">
        <f t="shared" si="48"/>
        <v>149.7023119717287</v>
      </c>
      <c r="Z185" s="66">
        <f t="shared" si="49"/>
        <v>153.50866339568293</v>
      </c>
      <c r="AA185" s="66">
        <f t="shared" si="50"/>
        <v>152.7023119717287</v>
      </c>
      <c r="AD185" s="73">
        <f t="shared" si="61"/>
        <v>130.54488846578823</v>
      </c>
      <c r="AE185" s="73">
        <f t="shared" si="62"/>
        <v>130.07553373706048</v>
      </c>
      <c r="AF185" s="73">
        <f t="shared" si="63"/>
        <v>112.54488846578823</v>
      </c>
      <c r="AG185" s="73">
        <f t="shared" si="64"/>
        <v>112.07553373706048</v>
      </c>
      <c r="AH185" s="73">
        <f t="shared" si="65"/>
        <v>118.54488846578823</v>
      </c>
      <c r="AI185" s="73">
        <f t="shared" si="66"/>
        <v>118.07553373706048</v>
      </c>
    </row>
    <row r="186" spans="1:35" ht="19" x14ac:dyDescent="0.25">
      <c r="A186" s="5"/>
      <c r="B186" s="5"/>
      <c r="C186" s="5"/>
      <c r="D186" s="5"/>
      <c r="E186" s="5"/>
      <c r="F186" s="8"/>
      <c r="P186" s="68">
        <v>1.94</v>
      </c>
      <c r="Q186" s="70">
        <f t="shared" si="59"/>
        <v>12.111388352818114</v>
      </c>
      <c r="R186" s="70">
        <f t="shared" si="60"/>
        <v>11.788541095550125</v>
      </c>
      <c r="S186" s="71">
        <f t="shared" si="57"/>
        <v>103.34038951815427</v>
      </c>
      <c r="T186" s="71">
        <f t="shared" si="58"/>
        <v>102.87103478942653</v>
      </c>
      <c r="W186" s="66">
        <f t="shared" si="47"/>
        <v>150.59031150902436</v>
      </c>
      <c r="X186" s="66">
        <f t="shared" si="48"/>
        <v>149.78396008507013</v>
      </c>
      <c r="Z186" s="66">
        <f t="shared" si="49"/>
        <v>153.59031150902436</v>
      </c>
      <c r="AA186" s="66">
        <f t="shared" si="50"/>
        <v>152.78396008507013</v>
      </c>
      <c r="AD186" s="73">
        <f t="shared" si="61"/>
        <v>130.58977688423727</v>
      </c>
      <c r="AE186" s="73">
        <f t="shared" si="62"/>
        <v>130.12042215550954</v>
      </c>
      <c r="AF186" s="73">
        <f t="shared" si="63"/>
        <v>112.58977688423727</v>
      </c>
      <c r="AG186" s="73">
        <f t="shared" si="64"/>
        <v>112.12042215550954</v>
      </c>
      <c r="AH186" s="73">
        <f t="shared" si="65"/>
        <v>118.58977688423727</v>
      </c>
      <c r="AI186" s="73">
        <f t="shared" si="66"/>
        <v>118.12042215550954</v>
      </c>
    </row>
    <row r="187" spans="1:35" x14ac:dyDescent="0.2">
      <c r="P187" s="68">
        <v>1.95</v>
      </c>
      <c r="Q187" s="70">
        <f t="shared" si="59"/>
        <v>12.142563149183795</v>
      </c>
      <c r="R187" s="70">
        <f t="shared" si="60"/>
        <v>11.818884880869893</v>
      </c>
      <c r="S187" s="71">
        <f t="shared" si="57"/>
        <v>103.3850471468001</v>
      </c>
      <c r="T187" s="71">
        <f t="shared" si="58"/>
        <v>102.91569241807237</v>
      </c>
      <c r="W187" s="66">
        <f t="shared" si="47"/>
        <v>150.67153983586712</v>
      </c>
      <c r="X187" s="66">
        <f t="shared" si="48"/>
        <v>149.8651884119129</v>
      </c>
      <c r="Z187" s="66">
        <f t="shared" si="49"/>
        <v>153.67153983586712</v>
      </c>
      <c r="AA187" s="66">
        <f t="shared" si="50"/>
        <v>152.8651884119129</v>
      </c>
      <c r="AD187" s="73">
        <f t="shared" si="61"/>
        <v>130.6344345128831</v>
      </c>
      <c r="AE187" s="73">
        <f t="shared" si="62"/>
        <v>130.16507978415538</v>
      </c>
      <c r="AF187" s="73">
        <f t="shared" si="63"/>
        <v>112.6344345128831</v>
      </c>
      <c r="AG187" s="73">
        <f t="shared" si="64"/>
        <v>112.16507978415538</v>
      </c>
      <c r="AH187" s="73">
        <f t="shared" si="65"/>
        <v>118.6344345128831</v>
      </c>
      <c r="AI187" s="73">
        <f t="shared" si="66"/>
        <v>118.16507978415538</v>
      </c>
    </row>
    <row r="188" spans="1:35" x14ac:dyDescent="0.2">
      <c r="P188" s="68">
        <v>1.96</v>
      </c>
      <c r="Q188" s="70">
        <f t="shared" si="59"/>
        <v>12.173658112131058</v>
      </c>
      <c r="R188" s="70">
        <f t="shared" si="60"/>
        <v>11.849150960850981</v>
      </c>
      <c r="S188" s="71">
        <f t="shared" si="57"/>
        <v>103.42947634667927</v>
      </c>
      <c r="T188" s="71">
        <f t="shared" si="58"/>
        <v>102.96012161795153</v>
      </c>
      <c r="W188" s="66">
        <f t="shared" si="47"/>
        <v>150.75235267073055</v>
      </c>
      <c r="X188" s="66">
        <f t="shared" si="48"/>
        <v>149.94600124677629</v>
      </c>
      <c r="Z188" s="66">
        <f t="shared" si="49"/>
        <v>153.75235267073055</v>
      </c>
      <c r="AA188" s="66">
        <f t="shared" si="50"/>
        <v>152.94600124677629</v>
      </c>
      <c r="AD188" s="73">
        <f t="shared" si="61"/>
        <v>130.67886371276228</v>
      </c>
      <c r="AE188" s="73">
        <f t="shared" si="62"/>
        <v>130.20950898403453</v>
      </c>
      <c r="AF188" s="73">
        <f t="shared" si="63"/>
        <v>112.67886371276228</v>
      </c>
      <c r="AG188" s="73">
        <f t="shared" si="64"/>
        <v>112.20950898403453</v>
      </c>
      <c r="AH188" s="73">
        <f t="shared" si="65"/>
        <v>118.67886371276228</v>
      </c>
      <c r="AI188" s="73">
        <f t="shared" si="66"/>
        <v>118.20950898403453</v>
      </c>
    </row>
    <row r="189" spans="1:35" x14ac:dyDescent="0.2">
      <c r="P189" s="68">
        <v>1.97</v>
      </c>
      <c r="Q189" s="70">
        <f t="shared" si="59"/>
        <v>12.204673851856606</v>
      </c>
      <c r="R189" s="70">
        <f t="shared" si="60"/>
        <v>11.879339929424384</v>
      </c>
      <c r="S189" s="71">
        <f t="shared" si="57"/>
        <v>103.4736794427816</v>
      </c>
      <c r="T189" s="71">
        <f t="shared" si="58"/>
        <v>103.00432471405387</v>
      </c>
      <c r="W189" s="66">
        <f t="shared" si="47"/>
        <v>150.83275424256809</v>
      </c>
      <c r="X189" s="66">
        <f t="shared" si="48"/>
        <v>150.02640281861386</v>
      </c>
      <c r="Z189" s="66">
        <f t="shared" si="49"/>
        <v>153.83275424256809</v>
      </c>
      <c r="AA189" s="66">
        <f t="shared" si="50"/>
        <v>153.02640281861386</v>
      </c>
      <c r="AD189" s="73">
        <f t="shared" si="61"/>
        <v>130.72306680886462</v>
      </c>
      <c r="AE189" s="73">
        <f t="shared" si="62"/>
        <v>130.25371208013686</v>
      </c>
      <c r="AF189" s="73">
        <f t="shared" si="63"/>
        <v>112.72306680886462</v>
      </c>
      <c r="AG189" s="73">
        <f t="shared" si="64"/>
        <v>112.25371208013686</v>
      </c>
      <c r="AH189" s="73">
        <f t="shared" si="65"/>
        <v>118.72306680886462</v>
      </c>
      <c r="AI189" s="73">
        <f t="shared" si="66"/>
        <v>118.25371208013686</v>
      </c>
    </row>
    <row r="190" spans="1:35" x14ac:dyDescent="0.2">
      <c r="P190" s="68">
        <v>1.98</v>
      </c>
      <c r="Q190" s="70">
        <f t="shared" si="59"/>
        <v>12.235610970823256</v>
      </c>
      <c r="R190" s="70">
        <f t="shared" si="60"/>
        <v>11.909452372993366</v>
      </c>
      <c r="S190" s="71">
        <f t="shared" si="57"/>
        <v>103.51765872478036</v>
      </c>
      <c r="T190" s="71">
        <f t="shared" si="58"/>
        <v>103.04830399605262</v>
      </c>
      <c r="W190" s="66">
        <f t="shared" si="47"/>
        <v>150.91274871609548</v>
      </c>
      <c r="X190" s="66">
        <f t="shared" si="48"/>
        <v>150.10639729214125</v>
      </c>
      <c r="Z190" s="66">
        <f t="shared" si="49"/>
        <v>153.91274871609548</v>
      </c>
      <c r="AA190" s="66">
        <f t="shared" si="50"/>
        <v>153.10639729214125</v>
      </c>
      <c r="AD190" s="73">
        <f t="shared" si="61"/>
        <v>130.76704609086337</v>
      </c>
      <c r="AE190" s="73">
        <f t="shared" si="62"/>
        <v>130.29769136213562</v>
      </c>
      <c r="AF190" s="73">
        <f t="shared" si="63"/>
        <v>112.76704609086337</v>
      </c>
      <c r="AG190" s="73">
        <f t="shared" si="64"/>
        <v>112.29769136213562</v>
      </c>
      <c r="AH190" s="73">
        <f t="shared" si="65"/>
        <v>118.76704609086337</v>
      </c>
      <c r="AI190" s="73">
        <f t="shared" si="66"/>
        <v>118.29769136213562</v>
      </c>
    </row>
    <row r="191" spans="1:35" x14ac:dyDescent="0.2">
      <c r="P191" s="68">
        <v>1.99</v>
      </c>
      <c r="Q191" s="70">
        <f t="shared" si="59"/>
        <v>12.266470063896477</v>
      </c>
      <c r="R191" s="70">
        <f t="shared" si="60"/>
        <v>11.939488870566366</v>
      </c>
      <c r="S191" s="71">
        <f t="shared" si="57"/>
        <v>103.56141644774388</v>
      </c>
      <c r="T191" s="71">
        <f t="shared" si="58"/>
        <v>103.09206171901614</v>
      </c>
      <c r="W191" s="66">
        <f t="shared" si="47"/>
        <v>150.99234019308508</v>
      </c>
      <c r="X191" s="66">
        <f t="shared" si="48"/>
        <v>150.18598876913086</v>
      </c>
      <c r="Z191" s="66">
        <f t="shared" si="49"/>
        <v>153.99234019308508</v>
      </c>
      <c r="AA191" s="66">
        <f t="shared" si="50"/>
        <v>153.18598876913086</v>
      </c>
      <c r="AD191" s="73">
        <f t="shared" si="61"/>
        <v>130.81080381382688</v>
      </c>
      <c r="AE191" s="73">
        <f t="shared" si="62"/>
        <v>130.34144908509916</v>
      </c>
      <c r="AF191" s="73">
        <f t="shared" si="63"/>
        <v>112.81080381382688</v>
      </c>
      <c r="AG191" s="73">
        <f t="shared" si="64"/>
        <v>112.34144908509916</v>
      </c>
      <c r="AH191" s="73">
        <f t="shared" si="65"/>
        <v>118.81080381382688</v>
      </c>
      <c r="AI191" s="73">
        <f t="shared" si="66"/>
        <v>118.34144908509916</v>
      </c>
    </row>
    <row r="192" spans="1:35" x14ac:dyDescent="0.2">
      <c r="P192" s="68">
        <v>2</v>
      </c>
      <c r="Q192" s="70">
        <f t="shared" si="59"/>
        <v>12.297251718477851</v>
      </c>
      <c r="R192" s="70">
        <f t="shared" si="60"/>
        <v>11.969449993886892</v>
      </c>
      <c r="S192" s="71">
        <f t="shared" si="57"/>
        <v>103.60495483282936</v>
      </c>
      <c r="T192" s="71">
        <f t="shared" si="58"/>
        <v>103.13560010410163</v>
      </c>
      <c r="W192" s="66">
        <f t="shared" si="47"/>
        <v>151.07153271362796</v>
      </c>
      <c r="X192" s="66">
        <f t="shared" si="48"/>
        <v>150.26518128967373</v>
      </c>
      <c r="Z192" s="66">
        <f t="shared" si="49"/>
        <v>154.07153271362796</v>
      </c>
      <c r="AA192" s="66">
        <f t="shared" si="50"/>
        <v>153.26518128967373</v>
      </c>
      <c r="AD192" s="73">
        <f t="shared" ref="AD192:AD255" si="67">$S192+$E$46-$D$47-$D$48-$D$49</f>
        <v>134.85434219891238</v>
      </c>
      <c r="AE192" s="73">
        <f t="shared" ref="AE192:AE255" si="68">$T192+$E$46-($D$47)-($D$48)-$D$49</f>
        <v>134.38498747018463</v>
      </c>
      <c r="AF192" s="73">
        <f t="shared" ref="AF192:AF255" si="69">$S192+$E$46-($D$47)-($D$48)-$D$51</f>
        <v>116.85434219891238</v>
      </c>
      <c r="AG192" s="73">
        <f t="shared" ref="AG192:AG255" si="70">$T192+$E$46-($D$47)-($D$48)-$D$51</f>
        <v>116.38498747018463</v>
      </c>
      <c r="AH192" s="73">
        <f t="shared" ref="AH192:AH255" si="71">$S192+$E$46-($D$47)-($D$48)-$D$50</f>
        <v>122.85434219891238</v>
      </c>
      <c r="AI192" s="73">
        <f t="shared" ref="AI192:AI255" si="72">$T192+$E$46-$D$47-$D$48-$D$50</f>
        <v>122.38498747018463</v>
      </c>
    </row>
    <row r="193" spans="1:35" x14ac:dyDescent="0.2">
      <c r="P193" s="68">
        <v>2.0099999999999998</v>
      </c>
      <c r="Q193" s="70">
        <f t="shared" si="59"/>
        <v>12.327956514635526</v>
      </c>
      <c r="R193" s="70">
        <f t="shared" si="60"/>
        <v>11.999336307560501</v>
      </c>
      <c r="S193" s="71">
        <f t="shared" si="57"/>
        <v>103.64827606795951</v>
      </c>
      <c r="T193" s="71">
        <f t="shared" si="58"/>
        <v>103.17892133923178</v>
      </c>
      <c r="W193" s="66">
        <f t="shared" si="47"/>
        <v>151.15033025736437</v>
      </c>
      <c r="X193" s="66">
        <f t="shared" si="48"/>
        <v>150.34397883341015</v>
      </c>
      <c r="Z193" s="66">
        <f t="shared" si="49"/>
        <v>154.15033025736437</v>
      </c>
      <c r="AA193" s="66">
        <f t="shared" si="50"/>
        <v>153.34397883341015</v>
      </c>
      <c r="AD193" s="73">
        <f t="shared" si="67"/>
        <v>134.89766343404253</v>
      </c>
      <c r="AE193" s="73">
        <f t="shared" si="68"/>
        <v>134.42830870531478</v>
      </c>
      <c r="AF193" s="73">
        <f t="shared" si="69"/>
        <v>116.89766343404253</v>
      </c>
      <c r="AG193" s="73">
        <f t="shared" si="70"/>
        <v>116.42830870531478</v>
      </c>
      <c r="AH193" s="73">
        <f t="shared" si="71"/>
        <v>122.89766343404253</v>
      </c>
      <c r="AI193" s="73">
        <f t="shared" si="72"/>
        <v>122.42830870531478</v>
      </c>
    </row>
    <row r="194" spans="1:35" x14ac:dyDescent="0.2">
      <c r="P194" s="68">
        <v>2.02</v>
      </c>
      <c r="Q194" s="70">
        <f t="shared" si="59"/>
        <v>12.358585025231752</v>
      </c>
      <c r="R194" s="70">
        <f t="shared" si="60"/>
        <v>12.029148369178946</v>
      </c>
      <c r="S194" s="71">
        <f t="shared" si="57"/>
        <v>103.69138230848222</v>
      </c>
      <c r="T194" s="71">
        <f t="shared" si="58"/>
        <v>103.22202757975448</v>
      </c>
      <c r="W194" s="66">
        <f t="shared" ref="W194:W257" si="73">46.3+33.9*LOG10($C$3)-13.82*LOG10($B$95)-$D$70+(44.9-6.55*LOG10($B$95))*LOG10(P194)</f>
        <v>151.22873674468391</v>
      </c>
      <c r="X194" s="66">
        <f t="shared" ref="X194:X257" si="74">46.3+33.9*LOG10($F$3)-13.82*LOG10($B$95)-$D$71+(44.9-6.55*LOG10($B$95))*LOG10($P194)</f>
        <v>150.42238532072969</v>
      </c>
      <c r="Z194" s="66">
        <f t="shared" ref="Z194:Z257" si="75">46.3+33.9*LOG10($C$3)-13.82*LOG10($B$95)-$D$70+(44.9-6.55*LOG10($B$95))*LOG10(P194)+$D$73</f>
        <v>154.22873674468391</v>
      </c>
      <c r="AA194" s="66">
        <f t="shared" ref="AA194:AA257" si="76">46.3+33.9*LOG10($F$3)-13.82*LOG10($B$95)-$D$71+(44.9-6.55*LOG10($B$95))*LOG10($P194)+$D$73</f>
        <v>153.42238532072969</v>
      </c>
      <c r="AD194" s="73">
        <f t="shared" si="67"/>
        <v>134.94076967456522</v>
      </c>
      <c r="AE194" s="73">
        <f t="shared" si="68"/>
        <v>134.47141494583749</v>
      </c>
      <c r="AF194" s="73">
        <f t="shared" si="69"/>
        <v>116.94076967456522</v>
      </c>
      <c r="AG194" s="73">
        <f t="shared" si="70"/>
        <v>116.47141494583749</v>
      </c>
      <c r="AH194" s="73">
        <f t="shared" si="71"/>
        <v>122.94076967456522</v>
      </c>
      <c r="AI194" s="73">
        <f t="shared" si="72"/>
        <v>122.47141494583749</v>
      </c>
    </row>
    <row r="195" spans="1:35" x14ac:dyDescent="0.2">
      <c r="P195" s="68">
        <v>2.0299999999999998</v>
      </c>
      <c r="Q195" s="70">
        <f t="shared" si="59"/>
        <v>12.389137816047594</v>
      </c>
      <c r="R195" s="70">
        <f t="shared" si="60"/>
        <v>12.058886729441539</v>
      </c>
      <c r="S195" s="71">
        <f t="shared" ref="S195:S258" si="77">(20*LOG10(P195)+20*LOG10(1806/1000)+92.45)</f>
        <v>103.734275677814</v>
      </c>
      <c r="T195" s="71">
        <f t="shared" ref="T195:T258" si="78">(20*LOG10(P195)+20*LOG10(1711/1000)+92.45)</f>
        <v>103.26492094908627</v>
      </c>
      <c r="W195" s="66">
        <f t="shared" si="73"/>
        <v>151.30675603789587</v>
      </c>
      <c r="X195" s="66">
        <f t="shared" si="74"/>
        <v>150.50040461394164</v>
      </c>
      <c r="Z195" s="66">
        <f t="shared" si="75"/>
        <v>154.30675603789587</v>
      </c>
      <c r="AA195" s="66">
        <f t="shared" si="76"/>
        <v>153.50040461394164</v>
      </c>
      <c r="AD195" s="73">
        <f t="shared" si="67"/>
        <v>134.983663043897</v>
      </c>
      <c r="AE195" s="73">
        <f t="shared" si="68"/>
        <v>134.51430831516927</v>
      </c>
      <c r="AF195" s="73">
        <f t="shared" si="69"/>
        <v>116.983663043897</v>
      </c>
      <c r="AG195" s="73">
        <f t="shared" si="70"/>
        <v>116.51430831516927</v>
      </c>
      <c r="AH195" s="73">
        <f t="shared" si="71"/>
        <v>122.983663043897</v>
      </c>
      <c r="AI195" s="73">
        <f t="shared" si="72"/>
        <v>122.51430831516927</v>
      </c>
    </row>
    <row r="196" spans="1:35" x14ac:dyDescent="0.2">
      <c r="P196" s="68">
        <v>2.04</v>
      </c>
      <c r="Q196" s="70">
        <f t="shared" ref="Q196:Q259" si="79">SQRT((4*3.14*P196)/0.166112957)</f>
        <v>12.419615445904862</v>
      </c>
      <c r="R196" s="70">
        <f t="shared" ref="R196:R259" si="80">SQRT((4*3.14*P196)/0.175336061)</f>
        <v>12.088551932273862</v>
      </c>
      <c r="S196" s="71">
        <f t="shared" si="77"/>
        <v>103.77695826806772</v>
      </c>
      <c r="T196" s="71">
        <f t="shared" si="78"/>
        <v>103.30760353933998</v>
      </c>
      <c r="W196" s="66">
        <f t="shared" si="73"/>
        <v>151.3843919423708</v>
      </c>
      <c r="X196" s="66">
        <f t="shared" si="74"/>
        <v>150.57804051841657</v>
      </c>
      <c r="Z196" s="66">
        <f t="shared" si="75"/>
        <v>154.3843919423708</v>
      </c>
      <c r="AA196" s="66">
        <f t="shared" si="76"/>
        <v>153.57804051841657</v>
      </c>
      <c r="AD196" s="73">
        <f t="shared" si="67"/>
        <v>135.02634563415072</v>
      </c>
      <c r="AE196" s="73">
        <f t="shared" si="68"/>
        <v>134.55699090542299</v>
      </c>
      <c r="AF196" s="73">
        <f t="shared" si="69"/>
        <v>117.02634563415072</v>
      </c>
      <c r="AG196" s="73">
        <f t="shared" si="70"/>
        <v>116.55699090542299</v>
      </c>
      <c r="AH196" s="73">
        <f t="shared" si="71"/>
        <v>123.02634563415072</v>
      </c>
      <c r="AI196" s="73">
        <f t="shared" si="72"/>
        <v>122.55699090542299</v>
      </c>
    </row>
    <row r="197" spans="1:35" x14ac:dyDescent="0.2">
      <c r="P197" s="68">
        <v>2.0499999999999998</v>
      </c>
      <c r="Q197" s="70">
        <f t="shared" si="79"/>
        <v>12.450018466785364</v>
      </c>
      <c r="R197" s="70">
        <f t="shared" si="80"/>
        <v>12.118144514943815</v>
      </c>
      <c r="S197" s="71">
        <f t="shared" si="77"/>
        <v>103.81943214066483</v>
      </c>
      <c r="T197" s="71">
        <f t="shared" si="78"/>
        <v>103.35007741193709</v>
      </c>
      <c r="W197" s="66">
        <f t="shared" si="73"/>
        <v>151.46164820765432</v>
      </c>
      <c r="X197" s="66">
        <f t="shared" si="74"/>
        <v>150.65529678370009</v>
      </c>
      <c r="Z197" s="66">
        <f t="shared" si="75"/>
        <v>154.46164820765432</v>
      </c>
      <c r="AA197" s="66">
        <f t="shared" si="76"/>
        <v>153.65529678370009</v>
      </c>
      <c r="AD197" s="73">
        <f t="shared" si="67"/>
        <v>135.06881950674784</v>
      </c>
      <c r="AE197" s="73">
        <f t="shared" si="68"/>
        <v>134.59946477802009</v>
      </c>
      <c r="AF197" s="73">
        <f t="shared" si="69"/>
        <v>117.06881950674784</v>
      </c>
      <c r="AG197" s="73">
        <f t="shared" si="70"/>
        <v>116.59946477802009</v>
      </c>
      <c r="AH197" s="73">
        <f t="shared" si="71"/>
        <v>123.06881950674784</v>
      </c>
      <c r="AI197" s="73">
        <f t="shared" si="72"/>
        <v>122.59946477802009</v>
      </c>
    </row>
    <row r="198" spans="1:35" x14ac:dyDescent="0.2">
      <c r="P198" s="68">
        <v>2.06</v>
      </c>
      <c r="Q198" s="70">
        <f t="shared" si="79"/>
        <v>12.480347423947567</v>
      </c>
      <c r="R198" s="70">
        <f t="shared" si="80"/>
        <v>12.14766500817518</v>
      </c>
      <c r="S198" s="71">
        <f t="shared" si="77"/>
        <v>103.86169932693281</v>
      </c>
      <c r="T198" s="71">
        <f t="shared" si="78"/>
        <v>103.39234459820509</v>
      </c>
      <c r="W198" s="66">
        <f t="shared" si="73"/>
        <v>151.53852852855377</v>
      </c>
      <c r="X198" s="66">
        <f t="shared" si="74"/>
        <v>150.73217710459954</v>
      </c>
      <c r="Z198" s="66">
        <f t="shared" si="75"/>
        <v>154.53852852855377</v>
      </c>
      <c r="AA198" s="66">
        <f t="shared" si="76"/>
        <v>153.73217710459954</v>
      </c>
      <c r="AD198" s="73">
        <f t="shared" si="67"/>
        <v>135.11108669301581</v>
      </c>
      <c r="AE198" s="73">
        <f t="shared" si="68"/>
        <v>134.64173196428808</v>
      </c>
      <c r="AF198" s="73">
        <f t="shared" si="69"/>
        <v>117.11108669301581</v>
      </c>
      <c r="AG198" s="73">
        <f t="shared" si="70"/>
        <v>116.64173196428808</v>
      </c>
      <c r="AH198" s="73">
        <f t="shared" si="71"/>
        <v>123.11108669301581</v>
      </c>
      <c r="AI198" s="73">
        <f t="shared" si="72"/>
        <v>122.64173196428808</v>
      </c>
    </row>
    <row r="199" spans="1:35" x14ac:dyDescent="0.2">
      <c r="P199" s="68">
        <v>2.0699999999999998</v>
      </c>
      <c r="Q199" s="70">
        <f t="shared" si="79"/>
        <v>12.510602856040657</v>
      </c>
      <c r="R199" s="70">
        <f t="shared" si="80"/>
        <v>12.177113936258642</v>
      </c>
      <c r="S199" s="71">
        <f t="shared" si="77"/>
        <v>103.90376182868809</v>
      </c>
      <c r="T199" s="71">
        <f t="shared" si="78"/>
        <v>103.43440709996037</v>
      </c>
      <c r="W199" s="66">
        <f t="shared" si="73"/>
        <v>151.61503654619838</v>
      </c>
      <c r="X199" s="66">
        <f t="shared" si="74"/>
        <v>150.80868512224416</v>
      </c>
      <c r="Z199" s="66">
        <f t="shared" si="75"/>
        <v>154.61503654619838</v>
      </c>
      <c r="AA199" s="66">
        <f t="shared" si="76"/>
        <v>153.80868512224416</v>
      </c>
      <c r="AD199" s="73">
        <f t="shared" si="67"/>
        <v>135.15314919477109</v>
      </c>
      <c r="AE199" s="73">
        <f t="shared" si="68"/>
        <v>134.68379446604337</v>
      </c>
      <c r="AF199" s="73">
        <f t="shared" si="69"/>
        <v>117.15314919477109</v>
      </c>
      <c r="AG199" s="73">
        <f t="shared" si="70"/>
        <v>116.68379446604337</v>
      </c>
      <c r="AH199" s="73">
        <f t="shared" si="71"/>
        <v>123.15314919477109</v>
      </c>
      <c r="AI199" s="73">
        <f t="shared" si="72"/>
        <v>122.68379446604337</v>
      </c>
    </row>
    <row r="200" spans="1:35" x14ac:dyDescent="0.2">
      <c r="P200" s="68">
        <v>2.08</v>
      </c>
      <c r="Q200" s="70">
        <f t="shared" si="79"/>
        <v>12.540785295216194</v>
      </c>
      <c r="R200" s="70">
        <f t="shared" si="80"/>
        <v>12.20649181716046</v>
      </c>
      <c r="S200" s="71">
        <f t="shared" si="77"/>
        <v>103.94562161880498</v>
      </c>
      <c r="T200" s="71">
        <f t="shared" si="78"/>
        <v>103.47626689007724</v>
      </c>
      <c r="W200" s="66">
        <f t="shared" si="73"/>
        <v>151.69117584907426</v>
      </c>
      <c r="X200" s="66">
        <f t="shared" si="74"/>
        <v>150.88482442512003</v>
      </c>
      <c r="Z200" s="66">
        <f t="shared" si="75"/>
        <v>154.69117584907426</v>
      </c>
      <c r="AA200" s="66">
        <f t="shared" si="76"/>
        <v>153.88482442512003</v>
      </c>
      <c r="AD200" s="73">
        <f t="shared" si="67"/>
        <v>135.19500898488798</v>
      </c>
      <c r="AE200" s="73">
        <f t="shared" si="68"/>
        <v>134.72565425616025</v>
      </c>
      <c r="AF200" s="73">
        <f t="shared" si="69"/>
        <v>117.19500898488798</v>
      </c>
      <c r="AG200" s="73">
        <f t="shared" si="70"/>
        <v>116.72565425616025</v>
      </c>
      <c r="AH200" s="73">
        <f t="shared" si="71"/>
        <v>123.19500898488798</v>
      </c>
      <c r="AI200" s="73">
        <f t="shared" si="72"/>
        <v>122.72565425616025</v>
      </c>
    </row>
    <row r="201" spans="1:35" x14ac:dyDescent="0.2">
      <c r="P201" s="68">
        <v>2.09</v>
      </c>
      <c r="Q201" s="70">
        <f t="shared" si="79"/>
        <v>12.570895267237285</v>
      </c>
      <c r="R201" s="70">
        <f t="shared" si="80"/>
        <v>12.235799162628735</v>
      </c>
      <c r="S201" s="71">
        <f t="shared" si="77"/>
        <v>103.98728064177082</v>
      </c>
      <c r="T201" s="71">
        <f t="shared" si="78"/>
        <v>103.51792591304309</v>
      </c>
      <c r="W201" s="66">
        <f t="shared" si="73"/>
        <v>151.76694997403411</v>
      </c>
      <c r="X201" s="66">
        <f t="shared" si="74"/>
        <v>150.96059855007988</v>
      </c>
      <c r="Z201" s="66">
        <f t="shared" si="75"/>
        <v>154.76694997403411</v>
      </c>
      <c r="AA201" s="66">
        <f t="shared" si="76"/>
        <v>153.96059855007988</v>
      </c>
      <c r="AD201" s="73">
        <f t="shared" si="67"/>
        <v>135.23666800785384</v>
      </c>
      <c r="AE201" s="73">
        <f t="shared" si="68"/>
        <v>134.76731327912609</v>
      </c>
      <c r="AF201" s="73">
        <f t="shared" si="69"/>
        <v>117.23666800785384</v>
      </c>
      <c r="AG201" s="73">
        <f t="shared" si="70"/>
        <v>116.76731327912609</v>
      </c>
      <c r="AH201" s="73">
        <f t="shared" si="71"/>
        <v>123.23666800785384</v>
      </c>
      <c r="AI201" s="73">
        <f t="shared" si="72"/>
        <v>122.76731327912609</v>
      </c>
    </row>
    <row r="202" spans="1:35" x14ac:dyDescent="0.2">
      <c r="A202" t="s">
        <v>123</v>
      </c>
      <c r="P202" s="68">
        <v>2.1</v>
      </c>
      <c r="Q202" s="70">
        <f t="shared" si="79"/>
        <v>12.600933291585459</v>
      </c>
      <c r="R202" s="70">
        <f t="shared" si="80"/>
        <v>12.265036478297439</v>
      </c>
      <c r="S202" s="71">
        <f t="shared" si="77"/>
        <v>104.02874081422813</v>
      </c>
      <c r="T202" s="71">
        <f t="shared" si="78"/>
        <v>103.55938608550039</v>
      </c>
      <c r="W202" s="66">
        <f t="shared" si="73"/>
        <v>151.84236240728328</v>
      </c>
      <c r="X202" s="66">
        <f t="shared" si="74"/>
        <v>151.03601098332905</v>
      </c>
      <c r="Z202" s="66">
        <f t="shared" si="75"/>
        <v>154.84236240728328</v>
      </c>
      <c r="AA202" s="66">
        <f t="shared" si="76"/>
        <v>154.03601098332905</v>
      </c>
      <c r="AD202" s="73">
        <f t="shared" si="67"/>
        <v>135.27812818031114</v>
      </c>
      <c r="AE202" s="73">
        <f t="shared" si="68"/>
        <v>134.80877345158339</v>
      </c>
      <c r="AF202" s="73">
        <f t="shared" si="69"/>
        <v>117.27812818031114</v>
      </c>
      <c r="AG202" s="73">
        <f t="shared" si="70"/>
        <v>116.80877345158339</v>
      </c>
      <c r="AH202" s="73">
        <f t="shared" si="71"/>
        <v>123.27812818031114</v>
      </c>
      <c r="AI202" s="73">
        <f t="shared" si="72"/>
        <v>122.80877345158339</v>
      </c>
    </row>
    <row r="203" spans="1:35" x14ac:dyDescent="0.2">
      <c r="P203" s="68">
        <v>2.11</v>
      </c>
      <c r="Q203" s="70">
        <f t="shared" si="79"/>
        <v>12.63089988156524</v>
      </c>
      <c r="R203" s="70">
        <f t="shared" si="80"/>
        <v>12.294204263788188</v>
      </c>
      <c r="S203" s="71">
        <f t="shared" si="77"/>
        <v>104.07000402550359</v>
      </c>
      <c r="T203" s="71">
        <f t="shared" si="78"/>
        <v>103.60064929677586</v>
      </c>
      <c r="W203" s="66">
        <f t="shared" si="73"/>
        <v>151.91741658534201</v>
      </c>
      <c r="X203" s="66">
        <f t="shared" si="74"/>
        <v>151.11106516138778</v>
      </c>
      <c r="Z203" s="66">
        <f t="shared" si="75"/>
        <v>154.91741658534201</v>
      </c>
      <c r="AA203" s="66">
        <f t="shared" si="76"/>
        <v>154.11106516138778</v>
      </c>
      <c r="AD203" s="73">
        <f t="shared" si="67"/>
        <v>135.31939139158661</v>
      </c>
      <c r="AE203" s="73">
        <f t="shared" si="68"/>
        <v>134.85003666285886</v>
      </c>
      <c r="AF203" s="73">
        <f t="shared" si="69"/>
        <v>117.31939139158661</v>
      </c>
      <c r="AG203" s="73">
        <f t="shared" si="70"/>
        <v>116.85003666285886</v>
      </c>
      <c r="AH203" s="73">
        <f t="shared" si="71"/>
        <v>123.31939139158661</v>
      </c>
      <c r="AI203" s="73">
        <f t="shared" si="72"/>
        <v>122.85003666285886</v>
      </c>
    </row>
    <row r="204" spans="1:35" x14ac:dyDescent="0.2">
      <c r="P204" s="68">
        <v>2.12</v>
      </c>
      <c r="Q204" s="70">
        <f t="shared" si="79"/>
        <v>12.660795544406476</v>
      </c>
      <c r="R204" s="70">
        <f t="shared" si="80"/>
        <v>12.323303012809856</v>
      </c>
      <c r="S204" s="71">
        <f t="shared" si="77"/>
        <v>104.11107213812477</v>
      </c>
      <c r="T204" s="71">
        <f t="shared" si="78"/>
        <v>103.64171740939703</v>
      </c>
      <c r="W204" s="66">
        <f t="shared" si="73"/>
        <v>151.99211589598531</v>
      </c>
      <c r="X204" s="66">
        <f t="shared" si="74"/>
        <v>151.18576447203108</v>
      </c>
      <c r="Z204" s="66">
        <f t="shared" si="75"/>
        <v>154.99211589598531</v>
      </c>
      <c r="AA204" s="66">
        <f t="shared" si="76"/>
        <v>154.18576447203108</v>
      </c>
      <c r="AD204" s="73">
        <f t="shared" si="67"/>
        <v>135.36045950420777</v>
      </c>
      <c r="AE204" s="73">
        <f t="shared" si="68"/>
        <v>134.89110477548004</v>
      </c>
      <c r="AF204" s="73">
        <f t="shared" si="69"/>
        <v>117.36045950420777</v>
      </c>
      <c r="AG204" s="73">
        <f t="shared" si="70"/>
        <v>116.89110477548004</v>
      </c>
      <c r="AH204" s="73">
        <f t="shared" si="71"/>
        <v>123.36045950420777</v>
      </c>
      <c r="AI204" s="73">
        <f t="shared" si="72"/>
        <v>122.89110477548004</v>
      </c>
    </row>
    <row r="205" spans="1:35" x14ac:dyDescent="0.2">
      <c r="P205" s="68">
        <v>2.13</v>
      </c>
      <c r="Q205" s="70">
        <f t="shared" si="79"/>
        <v>12.690620781364515</v>
      </c>
      <c r="R205" s="70">
        <f t="shared" si="80"/>
        <v>12.352333213256079</v>
      </c>
      <c r="S205" s="71">
        <f t="shared" si="77"/>
        <v>104.1519469883245</v>
      </c>
      <c r="T205" s="71">
        <f t="shared" si="78"/>
        <v>103.68259225959676</v>
      </c>
      <c r="W205" s="66">
        <f t="shared" si="73"/>
        <v>152.06646367916036</v>
      </c>
      <c r="X205" s="66">
        <f t="shared" si="74"/>
        <v>151.26011225520614</v>
      </c>
      <c r="Z205" s="66">
        <f t="shared" si="75"/>
        <v>155.06646367916036</v>
      </c>
      <c r="AA205" s="66">
        <f t="shared" si="76"/>
        <v>154.26011225520614</v>
      </c>
      <c r="AD205" s="73">
        <f t="shared" si="67"/>
        <v>135.40133435440751</v>
      </c>
      <c r="AE205" s="73">
        <f t="shared" si="68"/>
        <v>134.93197962567976</v>
      </c>
      <c r="AF205" s="73">
        <f t="shared" si="69"/>
        <v>117.40133435440751</v>
      </c>
      <c r="AG205" s="73">
        <f t="shared" si="70"/>
        <v>116.93197962567976</v>
      </c>
      <c r="AH205" s="73">
        <f t="shared" si="71"/>
        <v>123.40133435440751</v>
      </c>
      <c r="AI205" s="73">
        <f t="shared" si="72"/>
        <v>122.93197962567976</v>
      </c>
    </row>
    <row r="206" spans="1:35" x14ac:dyDescent="0.2">
      <c r="P206" s="68">
        <v>2.14</v>
      </c>
      <c r="Q206" s="70">
        <f t="shared" si="79"/>
        <v>12.720376087818273</v>
      </c>
      <c r="R206" s="70">
        <f t="shared" si="80"/>
        <v>12.381295347300703</v>
      </c>
      <c r="S206" s="71">
        <f t="shared" si="77"/>
        <v>104.19263038653357</v>
      </c>
      <c r="T206" s="71">
        <f t="shared" si="78"/>
        <v>103.72327565780583</v>
      </c>
      <c r="W206" s="66">
        <f t="shared" si="73"/>
        <v>152.14046322788269</v>
      </c>
      <c r="X206" s="66">
        <f t="shared" si="74"/>
        <v>151.33411180392847</v>
      </c>
      <c r="Z206" s="66">
        <f t="shared" si="75"/>
        <v>155.14046322788269</v>
      </c>
      <c r="AA206" s="66">
        <f t="shared" si="76"/>
        <v>154.33411180392847</v>
      </c>
      <c r="AD206" s="73">
        <f t="shared" si="67"/>
        <v>135.44201775261658</v>
      </c>
      <c r="AE206" s="73">
        <f t="shared" si="68"/>
        <v>134.97266302388883</v>
      </c>
      <c r="AF206" s="73">
        <f t="shared" si="69"/>
        <v>117.44201775261658</v>
      </c>
      <c r="AG206" s="73">
        <f t="shared" si="70"/>
        <v>116.97266302388883</v>
      </c>
      <c r="AH206" s="73">
        <f t="shared" si="71"/>
        <v>123.44201775261658</v>
      </c>
      <c r="AI206" s="73">
        <f t="shared" si="72"/>
        <v>122.97266302388883</v>
      </c>
    </row>
    <row r="207" spans="1:35" x14ac:dyDescent="0.2">
      <c r="P207" s="68">
        <v>2.15</v>
      </c>
      <c r="Q207" s="70">
        <f t="shared" si="79"/>
        <v>12.750061953366224</v>
      </c>
      <c r="R207" s="70">
        <f t="shared" si="80"/>
        <v>12.410189891491219</v>
      </c>
      <c r="S207" s="71">
        <f t="shared" si="77"/>
        <v>104.23312411786185</v>
      </c>
      <c r="T207" s="71">
        <f t="shared" si="78"/>
        <v>103.76376938913411</v>
      </c>
      <c r="W207" s="66">
        <f t="shared" si="73"/>
        <v>152.21411778911124</v>
      </c>
      <c r="X207" s="66">
        <f t="shared" si="74"/>
        <v>151.40776636515702</v>
      </c>
      <c r="Z207" s="66">
        <f t="shared" si="75"/>
        <v>155.21411778911124</v>
      </c>
      <c r="AA207" s="66">
        <f t="shared" si="76"/>
        <v>154.40776636515702</v>
      </c>
      <c r="AD207" s="73">
        <f t="shared" si="67"/>
        <v>135.48251148394485</v>
      </c>
      <c r="AE207" s="73">
        <f t="shared" si="68"/>
        <v>135.01315675521712</v>
      </c>
      <c r="AF207" s="73">
        <f t="shared" si="69"/>
        <v>117.48251148394485</v>
      </c>
      <c r="AG207" s="73">
        <f t="shared" si="70"/>
        <v>117.01315675521712</v>
      </c>
      <c r="AH207" s="73">
        <f t="shared" si="71"/>
        <v>123.48251148394485</v>
      </c>
      <c r="AI207" s="73">
        <f t="shared" si="72"/>
        <v>123.01315675521712</v>
      </c>
    </row>
    <row r="208" spans="1:35" x14ac:dyDescent="0.2">
      <c r="P208" s="68">
        <v>2.16</v>
      </c>
      <c r="Q208" s="70">
        <f t="shared" si="79"/>
        <v>12.779678861920397</v>
      </c>
      <c r="R208" s="70">
        <f t="shared" si="80"/>
        <v>12.439017316840252</v>
      </c>
      <c r="S208" s="71">
        <f t="shared" si="77"/>
        <v>104.27342994256836</v>
      </c>
      <c r="T208" s="71">
        <f t="shared" si="78"/>
        <v>103.80407521384063</v>
      </c>
      <c r="W208" s="66">
        <f t="shared" si="73"/>
        <v>152.28743056460348</v>
      </c>
      <c r="X208" s="66">
        <f t="shared" si="74"/>
        <v>151.48107914064926</v>
      </c>
      <c r="Z208" s="66">
        <f t="shared" si="75"/>
        <v>155.28743056460348</v>
      </c>
      <c r="AA208" s="66">
        <f t="shared" si="76"/>
        <v>154.48107914064926</v>
      </c>
      <c r="AD208" s="73">
        <f t="shared" si="67"/>
        <v>135.52281730865136</v>
      </c>
      <c r="AE208" s="73">
        <f t="shared" si="68"/>
        <v>135.05346257992363</v>
      </c>
      <c r="AF208" s="73">
        <f t="shared" si="69"/>
        <v>117.52281730865136</v>
      </c>
      <c r="AG208" s="73">
        <f t="shared" si="70"/>
        <v>117.05346257992363</v>
      </c>
      <c r="AH208" s="73">
        <f t="shared" si="71"/>
        <v>123.52281730865136</v>
      </c>
      <c r="AI208" s="73">
        <f t="shared" si="72"/>
        <v>123.05346257992363</v>
      </c>
    </row>
    <row r="209" spans="16:35" x14ac:dyDescent="0.2">
      <c r="P209" s="68">
        <v>2.17</v>
      </c>
      <c r="Q209" s="70">
        <f t="shared" si="79"/>
        <v>12.8092272917984</v>
      </c>
      <c r="R209" s="70">
        <f t="shared" si="80"/>
        <v>12.467778088915138</v>
      </c>
      <c r="S209" s="71">
        <f t="shared" si="77"/>
        <v>104.31354959652033</v>
      </c>
      <c r="T209" s="71">
        <f t="shared" si="78"/>
        <v>103.8441948677926</v>
      </c>
      <c r="W209" s="66">
        <f t="shared" si="73"/>
        <v>152.36040471175031</v>
      </c>
      <c r="X209" s="66">
        <f t="shared" si="74"/>
        <v>151.55405328779608</v>
      </c>
      <c r="Z209" s="66">
        <f t="shared" si="75"/>
        <v>155.36040471175031</v>
      </c>
      <c r="AA209" s="66">
        <f t="shared" si="76"/>
        <v>154.55405328779608</v>
      </c>
      <c r="AD209" s="73">
        <f t="shared" si="67"/>
        <v>135.56293696260335</v>
      </c>
      <c r="AE209" s="73">
        <f t="shared" si="68"/>
        <v>135.09358223387559</v>
      </c>
      <c r="AF209" s="73">
        <f t="shared" si="69"/>
        <v>117.56293696260335</v>
      </c>
      <c r="AG209" s="73">
        <f t="shared" si="70"/>
        <v>117.09358223387559</v>
      </c>
      <c r="AH209" s="73">
        <f t="shared" si="71"/>
        <v>123.56293696260335</v>
      </c>
      <c r="AI209" s="73">
        <f t="shared" si="72"/>
        <v>123.09358223387559</v>
      </c>
    </row>
    <row r="210" spans="16:35" x14ac:dyDescent="0.2">
      <c r="P210" s="68">
        <v>2.1800000000000002</v>
      </c>
      <c r="Q210" s="70">
        <f t="shared" si="79"/>
        <v>12.838707715813577</v>
      </c>
      <c r="R210" s="70">
        <f t="shared" si="80"/>
        <v>12.496472667925667</v>
      </c>
      <c r="S210" s="71">
        <f t="shared" si="77"/>
        <v>104.35348479164185</v>
      </c>
      <c r="T210" s="71">
        <f t="shared" si="78"/>
        <v>103.88413006291411</v>
      </c>
      <c r="W210" s="66">
        <f t="shared" si="73"/>
        <v>152.43304334439213</v>
      </c>
      <c r="X210" s="66">
        <f t="shared" si="74"/>
        <v>151.62669192043791</v>
      </c>
      <c r="Z210" s="66">
        <f t="shared" si="75"/>
        <v>155.43304334439213</v>
      </c>
      <c r="AA210" s="66">
        <f t="shared" si="76"/>
        <v>154.62669192043791</v>
      </c>
      <c r="AD210" s="73">
        <f t="shared" si="67"/>
        <v>135.60287215772485</v>
      </c>
      <c r="AE210" s="73">
        <f t="shared" si="68"/>
        <v>135.13351742899712</v>
      </c>
      <c r="AF210" s="73">
        <f t="shared" si="69"/>
        <v>117.60287215772485</v>
      </c>
      <c r="AG210" s="73">
        <f t="shared" si="70"/>
        <v>117.13351742899712</v>
      </c>
      <c r="AH210" s="73">
        <f t="shared" si="71"/>
        <v>123.60287215772485</v>
      </c>
      <c r="AI210" s="73">
        <f t="shared" si="72"/>
        <v>123.13351742899712</v>
      </c>
    </row>
    <row r="211" spans="16:35" x14ac:dyDescent="0.2">
      <c r="P211" s="68">
        <v>2.19</v>
      </c>
      <c r="Q211" s="70">
        <f t="shared" si="79"/>
        <v>12.868120601363241</v>
      </c>
      <c r="R211" s="70">
        <f t="shared" si="80"/>
        <v>12.525101508809978</v>
      </c>
      <c r="S211" s="71">
        <f t="shared" si="77"/>
        <v>104.39323721635211</v>
      </c>
      <c r="T211" s="71">
        <f t="shared" si="78"/>
        <v>103.92388248762438</v>
      </c>
      <c r="W211" s="66">
        <f t="shared" si="73"/>
        <v>152.50534953361608</v>
      </c>
      <c r="X211" s="66">
        <f t="shared" si="74"/>
        <v>151.69899810966186</v>
      </c>
      <c r="Z211" s="66">
        <f t="shared" si="75"/>
        <v>155.50534953361608</v>
      </c>
      <c r="AA211" s="66">
        <f t="shared" si="76"/>
        <v>154.69899810966186</v>
      </c>
      <c r="AD211" s="73">
        <f t="shared" si="67"/>
        <v>135.6426245824351</v>
      </c>
      <c r="AE211" s="73">
        <f t="shared" si="68"/>
        <v>135.17326985370738</v>
      </c>
      <c r="AF211" s="73">
        <f t="shared" si="69"/>
        <v>117.6426245824351</v>
      </c>
      <c r="AG211" s="73">
        <f t="shared" si="70"/>
        <v>117.17326985370738</v>
      </c>
      <c r="AH211" s="73">
        <f t="shared" si="71"/>
        <v>123.6426245824351</v>
      </c>
      <c r="AI211" s="73">
        <f t="shared" si="72"/>
        <v>123.17326985370738</v>
      </c>
    </row>
    <row r="212" spans="16:35" x14ac:dyDescent="0.2">
      <c r="P212" s="68">
        <v>2.2000000000000002</v>
      </c>
      <c r="Q212" s="70">
        <f t="shared" si="79"/>
        <v>12.897466410515174</v>
      </c>
      <c r="R212" s="70">
        <f t="shared" si="80"/>
        <v>12.553665061318739</v>
      </c>
      <c r="S212" s="71">
        <f t="shared" si="77"/>
        <v>104.43280853599387</v>
      </c>
      <c r="T212" s="71">
        <f t="shared" si="78"/>
        <v>103.96345380726613</v>
      </c>
      <c r="W212" s="66">
        <f t="shared" si="73"/>
        <v>152.57732630853513</v>
      </c>
      <c r="X212" s="66">
        <f t="shared" si="74"/>
        <v>151.77097488458091</v>
      </c>
      <c r="Z212" s="66">
        <f t="shared" si="75"/>
        <v>155.57732630853513</v>
      </c>
      <c r="AA212" s="66">
        <f t="shared" si="76"/>
        <v>154.77097488458091</v>
      </c>
      <c r="AD212" s="73">
        <f t="shared" si="67"/>
        <v>135.68219590207687</v>
      </c>
      <c r="AE212" s="73">
        <f t="shared" si="68"/>
        <v>135.21284117334915</v>
      </c>
      <c r="AF212" s="73">
        <f t="shared" si="69"/>
        <v>117.68219590207687</v>
      </c>
      <c r="AG212" s="73">
        <f t="shared" si="70"/>
        <v>117.21284117334915</v>
      </c>
      <c r="AH212" s="73">
        <f t="shared" si="71"/>
        <v>123.68219590207687</v>
      </c>
      <c r="AI212" s="73">
        <f t="shared" si="72"/>
        <v>123.21284117334915</v>
      </c>
    </row>
    <row r="213" spans="16:35" x14ac:dyDescent="0.2">
      <c r="P213" s="68">
        <v>2.21</v>
      </c>
      <c r="Q213" s="70">
        <f t="shared" si="79"/>
        <v>12.92674560009228</v>
      </c>
      <c r="R213" s="70">
        <f t="shared" si="80"/>
        <v>12.582163770097559</v>
      </c>
      <c r="S213" s="71">
        <f t="shared" si="77"/>
        <v>104.47220039325195</v>
      </c>
      <c r="T213" s="71">
        <f t="shared" si="78"/>
        <v>104.00284566452422</v>
      </c>
      <c r="W213" s="66">
        <f t="shared" si="73"/>
        <v>152.64897665704962</v>
      </c>
      <c r="X213" s="66">
        <f t="shared" si="74"/>
        <v>151.84262523309539</v>
      </c>
      <c r="Z213" s="66">
        <f t="shared" si="75"/>
        <v>155.64897665704962</v>
      </c>
      <c r="AA213" s="66">
        <f t="shared" si="76"/>
        <v>154.84262523309539</v>
      </c>
      <c r="AD213" s="73">
        <f t="shared" si="67"/>
        <v>135.72158775933497</v>
      </c>
      <c r="AE213" s="73">
        <f t="shared" si="68"/>
        <v>135.25223303060721</v>
      </c>
      <c r="AF213" s="73">
        <f t="shared" si="69"/>
        <v>117.72158775933497</v>
      </c>
      <c r="AG213" s="73">
        <f t="shared" si="70"/>
        <v>117.25223303060721</v>
      </c>
      <c r="AH213" s="73">
        <f t="shared" si="71"/>
        <v>123.72158775933497</v>
      </c>
      <c r="AI213" s="73">
        <f t="shared" si="72"/>
        <v>123.25223303060721</v>
      </c>
    </row>
    <row r="214" spans="16:35" x14ac:dyDescent="0.2">
      <c r="P214" s="68">
        <v>2.2200000000000002</v>
      </c>
      <c r="Q214" s="70">
        <f t="shared" si="79"/>
        <v>12.955958621755597</v>
      </c>
      <c r="R214" s="70">
        <f t="shared" si="80"/>
        <v>12.610598074767763</v>
      </c>
      <c r="S214" s="71">
        <f t="shared" si="77"/>
        <v>104.51141440856252</v>
      </c>
      <c r="T214" s="71">
        <f t="shared" si="78"/>
        <v>104.04205967983478</v>
      </c>
      <c r="W214" s="66">
        <f t="shared" si="73"/>
        <v>152.72030352659132</v>
      </c>
      <c r="X214" s="66">
        <f t="shared" si="74"/>
        <v>151.9139521026371</v>
      </c>
      <c r="Z214" s="66">
        <f t="shared" si="75"/>
        <v>155.72030352659132</v>
      </c>
      <c r="AA214" s="66">
        <f t="shared" si="76"/>
        <v>154.9139521026371</v>
      </c>
      <c r="AD214" s="73">
        <f t="shared" si="67"/>
        <v>135.76080177464553</v>
      </c>
      <c r="AE214" s="73">
        <f t="shared" si="68"/>
        <v>135.29144704591778</v>
      </c>
      <c r="AF214" s="73">
        <f t="shared" si="69"/>
        <v>117.76080177464553</v>
      </c>
      <c r="AG214" s="73">
        <f t="shared" si="70"/>
        <v>117.29144704591778</v>
      </c>
      <c r="AH214" s="73">
        <f t="shared" si="71"/>
        <v>123.76080177464553</v>
      </c>
      <c r="AI214" s="73">
        <f t="shared" si="72"/>
        <v>123.29144704591778</v>
      </c>
    </row>
    <row r="215" spans="16:35" x14ac:dyDescent="0.2">
      <c r="P215" s="68">
        <v>2.23</v>
      </c>
      <c r="Q215" s="70">
        <f t="shared" si="79"/>
        <v>12.985105922085548</v>
      </c>
      <c r="R215" s="70">
        <f t="shared" si="80"/>
        <v>12.638968410005509</v>
      </c>
      <c r="S215" s="71">
        <f t="shared" si="77"/>
        <v>104.55045218051296</v>
      </c>
      <c r="T215" s="71">
        <f t="shared" si="78"/>
        <v>104.08109745178523</v>
      </c>
      <c r="W215" s="66">
        <f t="shared" si="73"/>
        <v>152.79130982485117</v>
      </c>
      <c r="X215" s="66">
        <f t="shared" si="74"/>
        <v>151.98495840089694</v>
      </c>
      <c r="Z215" s="66">
        <f t="shared" si="75"/>
        <v>155.79130982485117</v>
      </c>
      <c r="AA215" s="66">
        <f t="shared" si="76"/>
        <v>154.98495840089694</v>
      </c>
      <c r="AD215" s="73">
        <f t="shared" si="67"/>
        <v>135.79983954659596</v>
      </c>
      <c r="AE215" s="73">
        <f t="shared" si="68"/>
        <v>135.33048481786824</v>
      </c>
      <c r="AF215" s="73">
        <f t="shared" si="69"/>
        <v>117.79983954659596</v>
      </c>
      <c r="AG215" s="73">
        <f t="shared" si="70"/>
        <v>117.33048481786824</v>
      </c>
      <c r="AH215" s="73">
        <f t="shared" si="71"/>
        <v>123.79983954659596</v>
      </c>
      <c r="AI215" s="73">
        <f t="shared" si="72"/>
        <v>123.33048481786824</v>
      </c>
    </row>
    <row r="216" spans="16:35" x14ac:dyDescent="0.2">
      <c r="P216" s="68">
        <v>2.2400000000000002</v>
      </c>
      <c r="Q216" s="70">
        <f t="shared" si="79"/>
        <v>13.014187942661627</v>
      </c>
      <c r="R216" s="70">
        <f t="shared" si="80"/>
        <v>12.667275205619321</v>
      </c>
      <c r="S216" s="71">
        <f t="shared" si="77"/>
        <v>104.589315286233</v>
      </c>
      <c r="T216" s="71">
        <f t="shared" si="78"/>
        <v>104.11996055750527</v>
      </c>
      <c r="W216" s="66">
        <f t="shared" si="73"/>
        <v>152.86199842049041</v>
      </c>
      <c r="X216" s="66">
        <f t="shared" si="74"/>
        <v>152.05564699653618</v>
      </c>
      <c r="Z216" s="66">
        <f t="shared" si="75"/>
        <v>155.86199842049041</v>
      </c>
      <c r="AA216" s="66">
        <f t="shared" si="76"/>
        <v>155.05564699653618</v>
      </c>
      <c r="AD216" s="73">
        <f t="shared" si="67"/>
        <v>135.83870265231602</v>
      </c>
      <c r="AE216" s="73">
        <f t="shared" si="68"/>
        <v>135.36934792358826</v>
      </c>
      <c r="AF216" s="73">
        <f t="shared" si="69"/>
        <v>117.83870265231602</v>
      </c>
      <c r="AG216" s="73">
        <f t="shared" si="70"/>
        <v>117.36934792358826</v>
      </c>
      <c r="AH216" s="73">
        <f t="shared" si="71"/>
        <v>123.83870265231602</v>
      </c>
      <c r="AI216" s="73">
        <f t="shared" si="72"/>
        <v>123.36934792358826</v>
      </c>
    </row>
    <row r="217" spans="16:35" x14ac:dyDescent="0.2">
      <c r="P217" s="68">
        <v>2.25</v>
      </c>
      <c r="Q217" s="70">
        <f t="shared" si="79"/>
        <v>13.043205120140421</v>
      </c>
      <c r="R217" s="70">
        <f t="shared" si="80"/>
        <v>12.695518886626051</v>
      </c>
      <c r="S217" s="71">
        <f t="shared" si="77"/>
        <v>104.62800528177699</v>
      </c>
      <c r="T217" s="71">
        <f t="shared" si="78"/>
        <v>104.15865055304926</v>
      </c>
      <c r="W217" s="66">
        <f t="shared" si="73"/>
        <v>152.93237214383601</v>
      </c>
      <c r="X217" s="66">
        <f t="shared" si="74"/>
        <v>152.12602071988178</v>
      </c>
      <c r="Z217" s="66">
        <f t="shared" si="75"/>
        <v>155.93237214383601</v>
      </c>
      <c r="AA217" s="66">
        <f t="shared" si="76"/>
        <v>155.12602071988178</v>
      </c>
      <c r="AD217" s="73">
        <f t="shared" si="67"/>
        <v>135.87739264786001</v>
      </c>
      <c r="AE217" s="73">
        <f t="shared" si="68"/>
        <v>135.40803791913225</v>
      </c>
      <c r="AF217" s="73">
        <f t="shared" si="69"/>
        <v>117.87739264786001</v>
      </c>
      <c r="AG217" s="73">
        <f t="shared" si="70"/>
        <v>117.40803791913225</v>
      </c>
      <c r="AH217" s="73">
        <f t="shared" si="71"/>
        <v>123.87739264786001</v>
      </c>
      <c r="AI217" s="73">
        <f t="shared" si="72"/>
        <v>123.40803791913225</v>
      </c>
    </row>
    <row r="218" spans="16:35" x14ac:dyDescent="0.2">
      <c r="P218" s="68">
        <v>2.2599999999999998</v>
      </c>
      <c r="Q218" s="70">
        <f t="shared" si="79"/>
        <v>13.07215788633213</v>
      </c>
      <c r="R218" s="70">
        <f t="shared" si="80"/>
        <v>12.723699873325351</v>
      </c>
      <c r="S218" s="71">
        <f t="shared" si="77"/>
        <v>104.66652370249776</v>
      </c>
      <c r="T218" s="71">
        <f t="shared" si="78"/>
        <v>104.19716897377003</v>
      </c>
      <c r="W218" s="66">
        <f t="shared" si="73"/>
        <v>153.0024337875607</v>
      </c>
      <c r="X218" s="66">
        <f t="shared" si="74"/>
        <v>152.19608236360648</v>
      </c>
      <c r="Z218" s="66">
        <f t="shared" si="75"/>
        <v>156.0024337875607</v>
      </c>
      <c r="AA218" s="66">
        <f t="shared" si="76"/>
        <v>155.19608236360648</v>
      </c>
      <c r="AD218" s="73">
        <f t="shared" si="67"/>
        <v>135.91591106858075</v>
      </c>
      <c r="AE218" s="73">
        <f t="shared" si="68"/>
        <v>135.44655633985303</v>
      </c>
      <c r="AF218" s="73">
        <f t="shared" si="69"/>
        <v>117.91591106858075</v>
      </c>
      <c r="AG218" s="73">
        <f t="shared" si="70"/>
        <v>117.44655633985303</v>
      </c>
      <c r="AH218" s="73">
        <f t="shared" si="71"/>
        <v>123.91591106858075</v>
      </c>
      <c r="AI218" s="73">
        <f t="shared" si="72"/>
        <v>123.44655633985303</v>
      </c>
    </row>
    <row r="219" spans="16:35" x14ac:dyDescent="0.2">
      <c r="P219" s="68">
        <v>2.27</v>
      </c>
      <c r="Q219" s="70">
        <f t="shared" si="79"/>
        <v>13.101046668275529</v>
      </c>
      <c r="R219" s="70">
        <f t="shared" si="80"/>
        <v>12.751818581372634</v>
      </c>
      <c r="S219" s="71">
        <f t="shared" si="77"/>
        <v>104.7048720634122</v>
      </c>
      <c r="T219" s="71">
        <f t="shared" si="78"/>
        <v>104.23551733468446</v>
      </c>
      <c r="W219" s="66">
        <f t="shared" si="73"/>
        <v>153.0721861073479</v>
      </c>
      <c r="X219" s="66">
        <f t="shared" si="74"/>
        <v>152.26583468339368</v>
      </c>
      <c r="Z219" s="66">
        <f t="shared" si="75"/>
        <v>156.0721861073479</v>
      </c>
      <c r="AA219" s="66">
        <f t="shared" si="76"/>
        <v>155.26583468339368</v>
      </c>
      <c r="AD219" s="73">
        <f t="shared" si="67"/>
        <v>135.95425942949521</v>
      </c>
      <c r="AE219" s="73">
        <f t="shared" si="68"/>
        <v>135.48490470076746</v>
      </c>
      <c r="AF219" s="73">
        <f t="shared" si="69"/>
        <v>117.95425942949521</v>
      </c>
      <c r="AG219" s="73">
        <f t="shared" si="70"/>
        <v>117.48490470076746</v>
      </c>
      <c r="AH219" s="73">
        <f t="shared" si="71"/>
        <v>123.95425942949521</v>
      </c>
      <c r="AI219" s="73">
        <f t="shared" si="72"/>
        <v>123.48490470076746</v>
      </c>
    </row>
    <row r="220" spans="16:35" x14ac:dyDescent="0.2">
      <c r="P220" s="68">
        <v>2.2799999999999998</v>
      </c>
      <c r="Q220" s="70">
        <f t="shared" si="79"/>
        <v>13.129871888311452</v>
      </c>
      <c r="R220" s="70">
        <f t="shared" si="80"/>
        <v>12.779875421850603</v>
      </c>
      <c r="S220" s="71">
        <f t="shared" si="77"/>
        <v>104.74305185955882</v>
      </c>
      <c r="T220" s="71">
        <f t="shared" si="78"/>
        <v>104.27369713083108</v>
      </c>
      <c r="W220" s="66">
        <f t="shared" si="73"/>
        <v>153.14163182254211</v>
      </c>
      <c r="X220" s="66">
        <f t="shared" si="74"/>
        <v>152.33528039858788</v>
      </c>
      <c r="Z220" s="66">
        <f t="shared" si="75"/>
        <v>156.14163182254211</v>
      </c>
      <c r="AA220" s="66">
        <f t="shared" si="76"/>
        <v>155.33528039858788</v>
      </c>
      <c r="AD220" s="73">
        <f t="shared" si="67"/>
        <v>135.99243922564182</v>
      </c>
      <c r="AE220" s="73">
        <f t="shared" si="68"/>
        <v>135.52308449691409</v>
      </c>
      <c r="AF220" s="73">
        <f t="shared" si="69"/>
        <v>117.99243922564182</v>
      </c>
      <c r="AG220" s="73">
        <f t="shared" si="70"/>
        <v>117.52308449691409</v>
      </c>
      <c r="AH220" s="73">
        <f t="shared" si="71"/>
        <v>123.99243922564182</v>
      </c>
      <c r="AI220" s="73">
        <f t="shared" si="72"/>
        <v>123.52308449691409</v>
      </c>
    </row>
    <row r="221" spans="16:35" x14ac:dyDescent="0.2">
      <c r="P221" s="68">
        <v>2.29</v>
      </c>
      <c r="Q221" s="70">
        <f t="shared" si="79"/>
        <v>13.158633964154843</v>
      </c>
      <c r="R221" s="70">
        <f t="shared" si="80"/>
        <v>12.807870801339385</v>
      </c>
      <c r="S221" s="71">
        <f t="shared" si="77"/>
        <v>104.78106456634751</v>
      </c>
      <c r="T221" s="71">
        <f t="shared" si="78"/>
        <v>104.31170983761977</v>
      </c>
      <c r="W221" s="66">
        <f t="shared" si="73"/>
        <v>153.2107736167851</v>
      </c>
      <c r="X221" s="66">
        <f t="shared" si="74"/>
        <v>152.40442219283088</v>
      </c>
      <c r="Z221" s="66">
        <f t="shared" si="75"/>
        <v>156.2107736167851</v>
      </c>
      <c r="AA221" s="66">
        <f t="shared" si="76"/>
        <v>155.40442219283088</v>
      </c>
      <c r="AD221" s="73">
        <f t="shared" si="67"/>
        <v>136.03045193243051</v>
      </c>
      <c r="AE221" s="73">
        <f t="shared" si="68"/>
        <v>135.56109720370279</v>
      </c>
      <c r="AF221" s="73">
        <f t="shared" si="69"/>
        <v>118.03045193243051</v>
      </c>
      <c r="AG221" s="73">
        <f t="shared" si="70"/>
        <v>117.56109720370279</v>
      </c>
      <c r="AH221" s="73">
        <f t="shared" si="71"/>
        <v>124.03045193243051</v>
      </c>
      <c r="AI221" s="73">
        <f t="shared" si="72"/>
        <v>123.56109720370279</v>
      </c>
    </row>
    <row r="222" spans="16:35" x14ac:dyDescent="0.2">
      <c r="P222" s="68">
        <v>2.2999999999999998</v>
      </c>
      <c r="Q222" s="70">
        <f t="shared" si="79"/>
        <v>13.187333308965366</v>
      </c>
      <c r="R222" s="70">
        <f t="shared" si="80"/>
        <v>12.835805121985247</v>
      </c>
      <c r="S222" s="71">
        <f t="shared" si="77"/>
        <v>104.8189116399016</v>
      </c>
      <c r="T222" s="71">
        <f t="shared" si="78"/>
        <v>104.34955691117386</v>
      </c>
      <c r="W222" s="66">
        <f t="shared" si="73"/>
        <v>153.27961413863804</v>
      </c>
      <c r="X222" s="66">
        <f t="shared" si="74"/>
        <v>152.47326271468381</v>
      </c>
      <c r="Z222" s="66">
        <f t="shared" si="75"/>
        <v>156.27961413863804</v>
      </c>
      <c r="AA222" s="66">
        <f t="shared" si="76"/>
        <v>155.47326271468381</v>
      </c>
      <c r="AD222" s="73">
        <f t="shared" si="67"/>
        <v>136.06829900598461</v>
      </c>
      <c r="AE222" s="73">
        <f t="shared" si="68"/>
        <v>135.59894427725686</v>
      </c>
      <c r="AF222" s="73">
        <f t="shared" si="69"/>
        <v>118.06829900598461</v>
      </c>
      <c r="AG222" s="73">
        <f t="shared" si="70"/>
        <v>117.59894427725686</v>
      </c>
      <c r="AH222" s="73">
        <f t="shared" si="71"/>
        <v>124.06829900598461</v>
      </c>
      <c r="AI222" s="73">
        <f t="shared" si="72"/>
        <v>123.59894427725686</v>
      </c>
    </row>
    <row r="223" spans="16:35" x14ac:dyDescent="0.2">
      <c r="P223" s="68">
        <v>2.31</v>
      </c>
      <c r="Q223" s="70">
        <f t="shared" si="79"/>
        <v>13.215970331416663</v>
      </c>
      <c r="R223" s="70">
        <f t="shared" si="80"/>
        <v>12.86367878156803</v>
      </c>
      <c r="S223" s="71">
        <f t="shared" si="77"/>
        <v>104.85659451739264</v>
      </c>
      <c r="T223" s="71">
        <f t="shared" si="78"/>
        <v>104.3872397886649</v>
      </c>
      <c r="W223" s="66">
        <f t="shared" si="73"/>
        <v>153.34815600219045</v>
      </c>
      <c r="X223" s="66">
        <f t="shared" si="74"/>
        <v>152.54180457823622</v>
      </c>
      <c r="Z223" s="66">
        <f t="shared" si="75"/>
        <v>156.34815600219045</v>
      </c>
      <c r="AA223" s="66">
        <f t="shared" si="76"/>
        <v>155.54180457823622</v>
      </c>
      <c r="AD223" s="73">
        <f t="shared" si="67"/>
        <v>136.10598188347564</v>
      </c>
      <c r="AE223" s="73">
        <f t="shared" si="68"/>
        <v>135.63662715474791</v>
      </c>
      <c r="AF223" s="73">
        <f t="shared" si="69"/>
        <v>118.10598188347564</v>
      </c>
      <c r="AG223" s="73">
        <f t="shared" si="70"/>
        <v>117.63662715474791</v>
      </c>
      <c r="AH223" s="73">
        <f t="shared" si="71"/>
        <v>124.10598188347564</v>
      </c>
      <c r="AI223" s="73">
        <f t="shared" si="72"/>
        <v>123.63662715474791</v>
      </c>
    </row>
    <row r="224" spans="16:35" x14ac:dyDescent="0.2">
      <c r="P224" s="68">
        <v>2.3199999999999998</v>
      </c>
      <c r="Q224" s="70">
        <f t="shared" si="79"/>
        <v>13.244545435764245</v>
      </c>
      <c r="R224" s="70">
        <f t="shared" si="80"/>
        <v>12.891492173567199</v>
      </c>
      <c r="S224" s="71">
        <f t="shared" si="77"/>
        <v>104.89411461736773</v>
      </c>
      <c r="T224" s="71">
        <f t="shared" si="78"/>
        <v>104.42475988864</v>
      </c>
      <c r="W224" s="66">
        <f t="shared" si="73"/>
        <v>153.41640178765573</v>
      </c>
      <c r="X224" s="66">
        <f t="shared" si="74"/>
        <v>152.6100503637015</v>
      </c>
      <c r="Z224" s="66">
        <f t="shared" si="75"/>
        <v>156.41640178765573</v>
      </c>
      <c r="AA224" s="66">
        <f t="shared" si="76"/>
        <v>155.6100503637015</v>
      </c>
      <c r="AD224" s="73">
        <f t="shared" si="67"/>
        <v>136.14350198345073</v>
      </c>
      <c r="AE224" s="73">
        <f t="shared" si="68"/>
        <v>135.67414725472301</v>
      </c>
      <c r="AF224" s="73">
        <f t="shared" si="69"/>
        <v>118.14350198345073</v>
      </c>
      <c r="AG224" s="73">
        <f t="shared" si="70"/>
        <v>117.67414725472301</v>
      </c>
      <c r="AH224" s="73">
        <f t="shared" si="71"/>
        <v>124.14350198345073</v>
      </c>
      <c r="AI224" s="73">
        <f t="shared" si="72"/>
        <v>123.67414725472301</v>
      </c>
    </row>
    <row r="225" spans="16:35" x14ac:dyDescent="0.2">
      <c r="P225" s="68">
        <v>2.33</v>
      </c>
      <c r="Q225" s="70">
        <f t="shared" si="79"/>
        <v>13.273059021912076</v>
      </c>
      <c r="R225" s="70">
        <f t="shared" si="80"/>
        <v>12.919245687226679</v>
      </c>
      <c r="S225" s="71">
        <f t="shared" si="77"/>
        <v>104.93147334007013</v>
      </c>
      <c r="T225" s="71">
        <f t="shared" si="78"/>
        <v>104.46211861134239</v>
      </c>
      <c r="W225" s="66">
        <f t="shared" si="73"/>
        <v>153.48435404195396</v>
      </c>
      <c r="X225" s="66">
        <f t="shared" si="74"/>
        <v>152.67800261799974</v>
      </c>
      <c r="Z225" s="66">
        <f t="shared" si="75"/>
        <v>156.48435404195396</v>
      </c>
      <c r="AA225" s="66">
        <f t="shared" si="76"/>
        <v>155.67800261799974</v>
      </c>
      <c r="AD225" s="73">
        <f t="shared" si="67"/>
        <v>136.18086070615314</v>
      </c>
      <c r="AE225" s="73">
        <f t="shared" si="68"/>
        <v>135.71150597742539</v>
      </c>
      <c r="AF225" s="73">
        <f t="shared" si="69"/>
        <v>118.18086070615314</v>
      </c>
      <c r="AG225" s="73">
        <f t="shared" si="70"/>
        <v>117.71150597742539</v>
      </c>
      <c r="AH225" s="73">
        <f t="shared" si="71"/>
        <v>124.18086070615314</v>
      </c>
      <c r="AI225" s="73">
        <f t="shared" si="72"/>
        <v>123.71150597742539</v>
      </c>
    </row>
    <row r="226" spans="16:35" x14ac:dyDescent="0.2">
      <c r="P226" s="68">
        <v>2.34</v>
      </c>
      <c r="Q226" s="70">
        <f t="shared" si="79"/>
        <v>13.301511485477866</v>
      </c>
      <c r="R226" s="70">
        <f t="shared" si="80"/>
        <v>12.946939707618396</v>
      </c>
      <c r="S226" s="71">
        <f t="shared" si="77"/>
        <v>104.96867206775259</v>
      </c>
      <c r="T226" s="71">
        <f t="shared" si="78"/>
        <v>104.49931733902486</v>
      </c>
      <c r="W226" s="66">
        <f t="shared" si="73"/>
        <v>153.5520152792823</v>
      </c>
      <c r="X226" s="66">
        <f t="shared" si="74"/>
        <v>152.74566385532808</v>
      </c>
      <c r="Z226" s="66">
        <f t="shared" si="75"/>
        <v>156.5520152792823</v>
      </c>
      <c r="AA226" s="66">
        <f t="shared" si="76"/>
        <v>155.74566385532808</v>
      </c>
      <c r="AD226" s="73">
        <f t="shared" si="67"/>
        <v>136.21805943383561</v>
      </c>
      <c r="AE226" s="73">
        <f t="shared" si="68"/>
        <v>135.74870470510785</v>
      </c>
      <c r="AF226" s="73">
        <f t="shared" si="69"/>
        <v>118.21805943383561</v>
      </c>
      <c r="AG226" s="73">
        <f t="shared" si="70"/>
        <v>117.74870470510785</v>
      </c>
      <c r="AH226" s="73">
        <f t="shared" si="71"/>
        <v>124.21805943383561</v>
      </c>
      <c r="AI226" s="73">
        <f t="shared" si="72"/>
        <v>123.74870470510785</v>
      </c>
    </row>
    <row r="227" spans="16:35" x14ac:dyDescent="0.2">
      <c r="P227" s="68">
        <v>2.35</v>
      </c>
      <c r="Q227" s="70">
        <f t="shared" si="79"/>
        <v>13.329903217857119</v>
      </c>
      <c r="R227" s="70">
        <f t="shared" si="80"/>
        <v>12.974574615704622</v>
      </c>
      <c r="S227" s="71">
        <f t="shared" si="77"/>
        <v>105.00571216498447</v>
      </c>
      <c r="T227" s="71">
        <f t="shared" si="78"/>
        <v>104.53635743625674</v>
      </c>
      <c r="W227" s="66">
        <f t="shared" si="73"/>
        <v>153.61938798167319</v>
      </c>
      <c r="X227" s="66">
        <f t="shared" si="74"/>
        <v>152.81303655771896</v>
      </c>
      <c r="Z227" s="66">
        <f t="shared" si="75"/>
        <v>156.61938798167319</v>
      </c>
      <c r="AA227" s="66">
        <f t="shared" si="76"/>
        <v>155.81303655771896</v>
      </c>
      <c r="AD227" s="73">
        <f t="shared" si="67"/>
        <v>136.25509953106749</v>
      </c>
      <c r="AE227" s="73">
        <f t="shared" si="68"/>
        <v>135.78574480233974</v>
      </c>
      <c r="AF227" s="73">
        <f t="shared" si="69"/>
        <v>118.25509953106749</v>
      </c>
      <c r="AG227" s="73">
        <f t="shared" si="70"/>
        <v>117.78574480233974</v>
      </c>
      <c r="AH227" s="73">
        <f t="shared" si="71"/>
        <v>124.25509953106749</v>
      </c>
      <c r="AI227" s="73">
        <f t="shared" si="72"/>
        <v>123.78574480233974</v>
      </c>
    </row>
    <row r="228" spans="16:35" x14ac:dyDescent="0.2">
      <c r="P228" s="68">
        <v>2.36</v>
      </c>
      <c r="Q228" s="70">
        <f t="shared" si="79"/>
        <v>13.358234606285952</v>
      </c>
      <c r="R228" s="70">
        <f t="shared" si="80"/>
        <v>13.002150788399108</v>
      </c>
      <c r="S228" s="71">
        <f t="shared" si="77"/>
        <v>105.04259497895187</v>
      </c>
      <c r="T228" s="71">
        <f t="shared" si="78"/>
        <v>104.57324025022413</v>
      </c>
      <c r="W228" s="66">
        <f t="shared" si="73"/>
        <v>153.68647459954056</v>
      </c>
      <c r="X228" s="66">
        <f t="shared" si="74"/>
        <v>152.88012317558633</v>
      </c>
      <c r="Z228" s="66">
        <f t="shared" si="75"/>
        <v>156.68647459954056</v>
      </c>
      <c r="AA228" s="66">
        <f t="shared" si="76"/>
        <v>155.88012317558633</v>
      </c>
      <c r="AD228" s="73">
        <f t="shared" si="67"/>
        <v>136.29198234503488</v>
      </c>
      <c r="AE228" s="73">
        <f t="shared" si="68"/>
        <v>135.82262761630713</v>
      </c>
      <c r="AF228" s="73">
        <f t="shared" si="69"/>
        <v>118.29198234503488</v>
      </c>
      <c r="AG228" s="73">
        <f t="shared" si="70"/>
        <v>117.82262761630713</v>
      </c>
      <c r="AH228" s="73">
        <f t="shared" si="71"/>
        <v>124.29198234503488</v>
      </c>
      <c r="AI228" s="73">
        <f t="shared" si="72"/>
        <v>123.82262761630713</v>
      </c>
    </row>
    <row r="229" spans="16:35" x14ac:dyDescent="0.2">
      <c r="P229" s="68">
        <v>2.37</v>
      </c>
      <c r="Q229" s="70">
        <f t="shared" si="79"/>
        <v>13.386506033902711</v>
      </c>
      <c r="R229" s="70">
        <f t="shared" si="80"/>
        <v>13.029668598627071</v>
      </c>
      <c r="S229" s="71">
        <f t="shared" si="77"/>
        <v>105.07932183975183</v>
      </c>
      <c r="T229" s="71">
        <f t="shared" si="78"/>
        <v>104.60996711102409</v>
      </c>
      <c r="W229" s="66">
        <f t="shared" si="73"/>
        <v>153.75327755221468</v>
      </c>
      <c r="X229" s="66">
        <f t="shared" si="74"/>
        <v>152.94692612826046</v>
      </c>
      <c r="Z229" s="66">
        <f t="shared" si="75"/>
        <v>156.75327755221468</v>
      </c>
      <c r="AA229" s="66">
        <f t="shared" si="76"/>
        <v>155.94692612826046</v>
      </c>
      <c r="AD229" s="73">
        <f t="shared" si="67"/>
        <v>136.32870920583483</v>
      </c>
      <c r="AE229" s="73">
        <f t="shared" si="68"/>
        <v>135.8593544771071</v>
      </c>
      <c r="AF229" s="73">
        <f t="shared" si="69"/>
        <v>118.32870920583483</v>
      </c>
      <c r="AG229" s="73">
        <f t="shared" si="70"/>
        <v>117.8593544771071</v>
      </c>
      <c r="AH229" s="73">
        <f t="shared" si="71"/>
        <v>124.32870920583483</v>
      </c>
      <c r="AI229" s="73">
        <f t="shared" si="72"/>
        <v>123.8593544771071</v>
      </c>
    </row>
    <row r="230" spans="16:35" x14ac:dyDescent="0.2">
      <c r="P230" s="68">
        <v>2.38</v>
      </c>
      <c r="Q230" s="70">
        <f t="shared" si="79"/>
        <v>13.414717879808419</v>
      </c>
      <c r="R230" s="70">
        <f t="shared" si="80"/>
        <v>13.057128415384032</v>
      </c>
      <c r="S230" s="71">
        <f t="shared" si="77"/>
        <v>105.11589406067998</v>
      </c>
      <c r="T230" s="71">
        <f t="shared" si="78"/>
        <v>104.64653933195225</v>
      </c>
      <c r="W230" s="66">
        <f t="shared" si="73"/>
        <v>153.81979922846574</v>
      </c>
      <c r="X230" s="66">
        <f t="shared" si="74"/>
        <v>153.01344780451151</v>
      </c>
      <c r="Z230" s="66">
        <f t="shared" si="75"/>
        <v>156.81979922846574</v>
      </c>
      <c r="AA230" s="66">
        <f t="shared" si="76"/>
        <v>156.01344780451151</v>
      </c>
      <c r="AD230" s="73">
        <f t="shared" si="67"/>
        <v>136.36528142676298</v>
      </c>
      <c r="AE230" s="73">
        <f t="shared" si="68"/>
        <v>135.89592669803525</v>
      </c>
      <c r="AF230" s="73">
        <f t="shared" si="69"/>
        <v>118.36528142676298</v>
      </c>
      <c r="AG230" s="73">
        <f t="shared" si="70"/>
        <v>117.89592669803525</v>
      </c>
      <c r="AH230" s="73">
        <f t="shared" si="71"/>
        <v>124.36528142676298</v>
      </c>
      <c r="AI230" s="73">
        <f t="shared" si="72"/>
        <v>123.89592669803525</v>
      </c>
    </row>
    <row r="231" spans="16:35" x14ac:dyDescent="0.2">
      <c r="P231" s="68">
        <v>2.39</v>
      </c>
      <c r="Q231" s="70">
        <f t="shared" si="79"/>
        <v>13.442870519126105</v>
      </c>
      <c r="R231" s="70">
        <f t="shared" si="80"/>
        <v>13.084530603793548</v>
      </c>
      <c r="S231" s="71">
        <f t="shared" si="77"/>
        <v>105.15231293851249</v>
      </c>
      <c r="T231" s="71">
        <f t="shared" si="78"/>
        <v>104.68295820978476</v>
      </c>
      <c r="W231" s="66">
        <f t="shared" si="73"/>
        <v>153.88604198701631</v>
      </c>
      <c r="X231" s="66">
        <f t="shared" si="74"/>
        <v>153.07969056306209</v>
      </c>
      <c r="Z231" s="66">
        <f t="shared" si="75"/>
        <v>156.88604198701631</v>
      </c>
      <c r="AA231" s="66">
        <f t="shared" si="76"/>
        <v>156.07969056306209</v>
      </c>
      <c r="AD231" s="73">
        <f t="shared" si="67"/>
        <v>136.40170030459549</v>
      </c>
      <c r="AE231" s="73">
        <f t="shared" si="68"/>
        <v>135.93234557586777</v>
      </c>
      <c r="AF231" s="73">
        <f t="shared" si="69"/>
        <v>118.40170030459549</v>
      </c>
      <c r="AG231" s="73">
        <f t="shared" si="70"/>
        <v>117.93234557586777</v>
      </c>
      <c r="AH231" s="73">
        <f t="shared" si="71"/>
        <v>124.40170030459549</v>
      </c>
      <c r="AI231" s="73">
        <f t="shared" si="72"/>
        <v>123.93234557586777</v>
      </c>
    </row>
    <row r="232" spans="16:35" x14ac:dyDescent="0.2">
      <c r="P232" s="68">
        <v>2.4</v>
      </c>
      <c r="Q232" s="70">
        <f t="shared" si="79"/>
        <v>13.470964323058974</v>
      </c>
      <c r="R232" s="70">
        <f t="shared" si="80"/>
        <v>13.111875525163846</v>
      </c>
      <c r="S232" s="71">
        <f t="shared" si="77"/>
        <v>105.18857975378187</v>
      </c>
      <c r="T232" s="71">
        <f t="shared" si="78"/>
        <v>104.71922502505413</v>
      </c>
      <c r="W232" s="66">
        <f t="shared" si="73"/>
        <v>153.95200815704314</v>
      </c>
      <c r="X232" s="66">
        <f t="shared" si="74"/>
        <v>153.14565673308891</v>
      </c>
      <c r="Z232" s="66">
        <f t="shared" si="75"/>
        <v>156.95200815704314</v>
      </c>
      <c r="AA232" s="66">
        <f t="shared" si="76"/>
        <v>156.14565673308891</v>
      </c>
      <c r="AD232" s="73">
        <f t="shared" si="67"/>
        <v>136.43796711986488</v>
      </c>
      <c r="AE232" s="73">
        <f t="shared" si="68"/>
        <v>135.96861239113713</v>
      </c>
      <c r="AF232" s="73">
        <f t="shared" si="69"/>
        <v>118.43796711986488</v>
      </c>
      <c r="AG232" s="73">
        <f t="shared" si="70"/>
        <v>117.96861239113713</v>
      </c>
      <c r="AH232" s="73">
        <f t="shared" si="71"/>
        <v>124.43796711986488</v>
      </c>
      <c r="AI232" s="73">
        <f t="shared" si="72"/>
        <v>123.96861239113713</v>
      </c>
    </row>
    <row r="233" spans="16:35" x14ac:dyDescent="0.2">
      <c r="P233" s="68">
        <v>2.41</v>
      </c>
      <c r="Q233" s="70">
        <f t="shared" si="79"/>
        <v>13.498999658947541</v>
      </c>
      <c r="R233" s="70">
        <f t="shared" si="80"/>
        <v>13.139163537043427</v>
      </c>
      <c r="S233" s="71">
        <f t="shared" si="77"/>
        <v>105.22469577104711</v>
      </c>
      <c r="T233" s="71">
        <f t="shared" si="78"/>
        <v>104.75534104231937</v>
      </c>
      <c r="W233" s="66">
        <f t="shared" si="73"/>
        <v>154.01770003866869</v>
      </c>
      <c r="X233" s="66">
        <f t="shared" si="74"/>
        <v>153.2113486147145</v>
      </c>
      <c r="Z233" s="66">
        <f t="shared" si="75"/>
        <v>157.01770003866869</v>
      </c>
      <c r="AA233" s="66">
        <f t="shared" si="76"/>
        <v>156.2113486147145</v>
      </c>
      <c r="AD233" s="73">
        <f t="shared" si="67"/>
        <v>136.47408313713012</v>
      </c>
      <c r="AE233" s="73">
        <f t="shared" si="68"/>
        <v>136.00472840840237</v>
      </c>
      <c r="AF233" s="73">
        <f t="shared" si="69"/>
        <v>118.47408313713012</v>
      </c>
      <c r="AG233" s="73">
        <f t="shared" si="70"/>
        <v>118.00472840840237</v>
      </c>
      <c r="AH233" s="73">
        <f t="shared" si="71"/>
        <v>124.47408313713012</v>
      </c>
      <c r="AI233" s="73">
        <f t="shared" si="72"/>
        <v>124.00472840840237</v>
      </c>
    </row>
    <row r="234" spans="16:35" x14ac:dyDescent="0.2">
      <c r="P234" s="68">
        <v>2.42</v>
      </c>
      <c r="Q234" s="70">
        <f t="shared" si="79"/>
        <v>13.526976890325637</v>
      </c>
      <c r="R234" s="70">
        <f t="shared" si="80"/>
        <v>13.166394993275581</v>
      </c>
      <c r="S234" s="71">
        <f t="shared" si="77"/>
        <v>105.26066223915836</v>
      </c>
      <c r="T234" s="71">
        <f t="shared" si="78"/>
        <v>104.79130751043064</v>
      </c>
      <c r="W234" s="66">
        <f t="shared" si="73"/>
        <v>154.08311990344234</v>
      </c>
      <c r="X234" s="66">
        <f t="shared" si="74"/>
        <v>153.27676847948811</v>
      </c>
      <c r="Z234" s="66">
        <f t="shared" si="75"/>
        <v>157.08311990344234</v>
      </c>
      <c r="AA234" s="66">
        <f t="shared" si="76"/>
        <v>156.27676847948811</v>
      </c>
      <c r="AD234" s="73">
        <f t="shared" si="67"/>
        <v>136.51004960524136</v>
      </c>
      <c r="AE234" s="73">
        <f t="shared" si="68"/>
        <v>136.04069487651364</v>
      </c>
      <c r="AF234" s="73">
        <f t="shared" si="69"/>
        <v>118.51004960524136</v>
      </c>
      <c r="AG234" s="73">
        <f t="shared" si="70"/>
        <v>118.04069487651364</v>
      </c>
      <c r="AH234" s="73">
        <f t="shared" si="71"/>
        <v>124.51004960524136</v>
      </c>
      <c r="AI234" s="73">
        <f t="shared" si="72"/>
        <v>124.04069487651364</v>
      </c>
    </row>
    <row r="235" spans="16:35" x14ac:dyDescent="0.2">
      <c r="P235" s="68">
        <v>2.4300000000000002</v>
      </c>
      <c r="Q235" s="70">
        <f t="shared" si="79"/>
        <v>13.554896376975439</v>
      </c>
      <c r="R235" s="70">
        <f t="shared" si="80"/>
        <v>13.193570244051953</v>
      </c>
      <c r="S235" s="71">
        <f t="shared" si="77"/>
        <v>105.29648039151598</v>
      </c>
      <c r="T235" s="71">
        <f t="shared" si="78"/>
        <v>104.82712566278825</v>
      </c>
      <c r="W235" s="66">
        <f t="shared" si="73"/>
        <v>154.14826999481156</v>
      </c>
      <c r="X235" s="66">
        <f t="shared" si="74"/>
        <v>153.34191857085733</v>
      </c>
      <c r="Z235" s="66">
        <f t="shared" si="75"/>
        <v>157.14826999481156</v>
      </c>
      <c r="AA235" s="66">
        <f t="shared" si="76"/>
        <v>156.34191857085733</v>
      </c>
      <c r="AD235" s="73">
        <f t="shared" si="67"/>
        <v>136.54586775759898</v>
      </c>
      <c r="AE235" s="73">
        <f t="shared" si="68"/>
        <v>136.07651302887126</v>
      </c>
      <c r="AF235" s="73">
        <f t="shared" si="69"/>
        <v>118.54586775759898</v>
      </c>
      <c r="AG235" s="73">
        <f t="shared" si="70"/>
        <v>118.07651302887126</v>
      </c>
      <c r="AH235" s="73">
        <f t="shared" si="71"/>
        <v>124.54586775759898</v>
      </c>
      <c r="AI235" s="73">
        <f t="shared" si="72"/>
        <v>124.07651302887126</v>
      </c>
    </row>
    <row r="236" spans="16:35" x14ac:dyDescent="0.2">
      <c r="P236" s="68">
        <v>2.44</v>
      </c>
      <c r="Q236" s="70">
        <f t="shared" si="79"/>
        <v>13.58275847498143</v>
      </c>
      <c r="R236" s="70">
        <f t="shared" si="80"/>
        <v>13.220689635965057</v>
      </c>
      <c r="S236" s="71">
        <f t="shared" si="77"/>
        <v>105.33215144632433</v>
      </c>
      <c r="T236" s="71">
        <f t="shared" si="78"/>
        <v>104.86279671759659</v>
      </c>
      <c r="W236" s="66">
        <f t="shared" si="73"/>
        <v>154.21315252858372</v>
      </c>
      <c r="X236" s="66">
        <f t="shared" si="74"/>
        <v>153.40680110462949</v>
      </c>
      <c r="Z236" s="66">
        <f t="shared" si="75"/>
        <v>157.21315252858372</v>
      </c>
      <c r="AA236" s="66">
        <f t="shared" si="76"/>
        <v>156.40680110462949</v>
      </c>
      <c r="AD236" s="73">
        <f t="shared" si="67"/>
        <v>136.58153881240733</v>
      </c>
      <c r="AE236" s="73">
        <f t="shared" si="68"/>
        <v>136.11218408367961</v>
      </c>
      <c r="AF236" s="73">
        <f t="shared" si="69"/>
        <v>118.58153881240733</v>
      </c>
      <c r="AG236" s="73">
        <f t="shared" si="70"/>
        <v>118.11218408367961</v>
      </c>
      <c r="AH236" s="73">
        <f t="shared" si="71"/>
        <v>124.58153881240733</v>
      </c>
      <c r="AI236" s="73">
        <f t="shared" si="72"/>
        <v>124.11218408367961</v>
      </c>
    </row>
    <row r="237" spans="16:35" x14ac:dyDescent="0.2">
      <c r="P237" s="68">
        <v>2.4500000000000002</v>
      </c>
      <c r="Q237" s="70">
        <f t="shared" si="79"/>
        <v>13.610563536783403</v>
      </c>
      <c r="R237" s="70">
        <f t="shared" si="80"/>
        <v>13.247753512059871</v>
      </c>
      <c r="S237" s="71">
        <f t="shared" si="77"/>
        <v>105.36767660684039</v>
      </c>
      <c r="T237" s="71">
        <f t="shared" si="78"/>
        <v>104.89832187811265</v>
      </c>
      <c r="W237" s="66">
        <f t="shared" si="73"/>
        <v>154.27776969337825</v>
      </c>
      <c r="X237" s="66">
        <f t="shared" si="74"/>
        <v>153.47141826942402</v>
      </c>
      <c r="Z237" s="66">
        <f t="shared" si="75"/>
        <v>157.27776969337825</v>
      </c>
      <c r="AA237" s="66">
        <f t="shared" si="76"/>
        <v>156.47141826942402</v>
      </c>
      <c r="AD237" s="73">
        <f t="shared" si="67"/>
        <v>136.6170639729234</v>
      </c>
      <c r="AE237" s="73">
        <f t="shared" si="68"/>
        <v>136.14770924419565</v>
      </c>
      <c r="AF237" s="73">
        <f t="shared" si="69"/>
        <v>118.6170639729234</v>
      </c>
      <c r="AG237" s="73">
        <f t="shared" si="70"/>
        <v>118.14770924419565</v>
      </c>
      <c r="AH237" s="73">
        <f t="shared" si="71"/>
        <v>124.6170639729234</v>
      </c>
      <c r="AI237" s="73">
        <f t="shared" si="72"/>
        <v>124.14770924419565</v>
      </c>
    </row>
    <row r="238" spans="16:35" x14ac:dyDescent="0.2">
      <c r="P238" s="68">
        <v>2.46</v>
      </c>
      <c r="Q238" s="70">
        <f t="shared" si="79"/>
        <v>13.638311911228454</v>
      </c>
      <c r="R238" s="70">
        <f t="shared" si="80"/>
        <v>13.274762211884456</v>
      </c>
      <c r="S238" s="71">
        <f t="shared" si="77"/>
        <v>105.40305706161732</v>
      </c>
      <c r="T238" s="71">
        <f t="shared" si="78"/>
        <v>104.9337023328896</v>
      </c>
      <c r="W238" s="66">
        <f t="shared" si="73"/>
        <v>154.3421236510695</v>
      </c>
      <c r="X238" s="66">
        <f t="shared" si="74"/>
        <v>153.53577222711527</v>
      </c>
      <c r="Z238" s="66">
        <f t="shared" si="75"/>
        <v>157.3421236510695</v>
      </c>
      <c r="AA238" s="66">
        <f t="shared" si="76"/>
        <v>156.53577222711527</v>
      </c>
      <c r="AD238" s="73">
        <f t="shared" si="67"/>
        <v>136.65244442770032</v>
      </c>
      <c r="AE238" s="73">
        <f t="shared" si="68"/>
        <v>136.18308969897259</v>
      </c>
      <c r="AF238" s="73">
        <f t="shared" si="69"/>
        <v>118.65244442770032</v>
      </c>
      <c r="AG238" s="73">
        <f t="shared" si="70"/>
        <v>118.18308969897259</v>
      </c>
      <c r="AH238" s="73">
        <f t="shared" si="71"/>
        <v>124.65244442770032</v>
      </c>
      <c r="AI238" s="73">
        <f t="shared" si="72"/>
        <v>124.18308969897259</v>
      </c>
    </row>
    <row r="239" spans="16:35" x14ac:dyDescent="0.2">
      <c r="P239" s="68">
        <v>2.4700000000000002</v>
      </c>
      <c r="Q239" s="70">
        <f t="shared" si="79"/>
        <v>13.666003943622071</v>
      </c>
      <c r="R239" s="70">
        <f t="shared" si="80"/>
        <v>13.301716071539651</v>
      </c>
      <c r="S239" s="71">
        <f t="shared" si="77"/>
        <v>105.43829398474305</v>
      </c>
      <c r="T239" s="71">
        <f t="shared" si="78"/>
        <v>104.96893925601532</v>
      </c>
      <c r="W239" s="66">
        <f t="shared" si="73"/>
        <v>154.40621653722093</v>
      </c>
      <c r="X239" s="66">
        <f t="shared" si="74"/>
        <v>153.59986511326673</v>
      </c>
      <c r="Z239" s="66">
        <f t="shared" si="75"/>
        <v>157.40621653722093</v>
      </c>
      <c r="AA239" s="66">
        <f t="shared" si="76"/>
        <v>156.59986511326673</v>
      </c>
      <c r="AD239" s="73">
        <f t="shared" si="67"/>
        <v>136.68768135082607</v>
      </c>
      <c r="AE239" s="73">
        <f t="shared" si="68"/>
        <v>136.21832662209832</v>
      </c>
      <c r="AF239" s="73">
        <f t="shared" si="69"/>
        <v>118.68768135082607</v>
      </c>
      <c r="AG239" s="73">
        <f t="shared" si="70"/>
        <v>118.21832662209832</v>
      </c>
      <c r="AH239" s="73">
        <f t="shared" si="71"/>
        <v>124.68768135082607</v>
      </c>
      <c r="AI239" s="73">
        <f t="shared" si="72"/>
        <v>124.21832662209832</v>
      </c>
    </row>
    <row r="240" spans="16:35" x14ac:dyDescent="0.2">
      <c r="P240" s="68">
        <v>2.48</v>
      </c>
      <c r="Q240" s="70">
        <f t="shared" si="79"/>
        <v>13.693639975778245</v>
      </c>
      <c r="R240" s="70">
        <f t="shared" si="80"/>
        <v>13.328615423727893</v>
      </c>
      <c r="S240" s="71">
        <f t="shared" si="77"/>
        <v>105.47338853607407</v>
      </c>
      <c r="T240" s="71">
        <f t="shared" si="78"/>
        <v>105.00403380734633</v>
      </c>
      <c r="W240" s="66">
        <f t="shared" si="73"/>
        <v>154.4700504615102</v>
      </c>
      <c r="X240" s="66">
        <f t="shared" si="74"/>
        <v>153.66369903755597</v>
      </c>
      <c r="Z240" s="66">
        <f t="shared" si="75"/>
        <v>157.4700504615102</v>
      </c>
      <c r="AA240" s="66">
        <f t="shared" si="76"/>
        <v>156.66369903755597</v>
      </c>
      <c r="AD240" s="73">
        <f t="shared" si="67"/>
        <v>136.72277590215708</v>
      </c>
      <c r="AE240" s="73">
        <f t="shared" si="68"/>
        <v>136.25342117342933</v>
      </c>
      <c r="AF240" s="73">
        <f t="shared" si="69"/>
        <v>118.72277590215708</v>
      </c>
      <c r="AG240" s="73">
        <f t="shared" si="70"/>
        <v>118.25342117342933</v>
      </c>
      <c r="AH240" s="73">
        <f t="shared" si="71"/>
        <v>124.72277590215708</v>
      </c>
      <c r="AI240" s="73">
        <f t="shared" si="72"/>
        <v>124.25342117342933</v>
      </c>
    </row>
    <row r="241" spans="16:35" x14ac:dyDescent="0.2">
      <c r="P241" s="68">
        <v>2.4900000000000002</v>
      </c>
      <c r="Q241" s="70">
        <f t="shared" si="79"/>
        <v>13.721220346068716</v>
      </c>
      <c r="R241" s="70">
        <f t="shared" si="80"/>
        <v>13.355460597801105</v>
      </c>
      <c r="S241" s="71">
        <f t="shared" si="77"/>
        <v>105.50834186146447</v>
      </c>
      <c r="T241" s="71">
        <f t="shared" si="78"/>
        <v>105.03898713273674</v>
      </c>
      <c r="W241" s="66">
        <f t="shared" si="73"/>
        <v>154.53362750814583</v>
      </c>
      <c r="X241" s="66">
        <f t="shared" si="74"/>
        <v>153.7272760841916</v>
      </c>
      <c r="Z241" s="66">
        <f t="shared" si="75"/>
        <v>157.53362750814583</v>
      </c>
      <c r="AA241" s="66">
        <f t="shared" si="76"/>
        <v>156.7272760841916</v>
      </c>
      <c r="AD241" s="73">
        <f t="shared" si="67"/>
        <v>136.75772922754749</v>
      </c>
      <c r="AE241" s="73">
        <f t="shared" si="68"/>
        <v>136.28837449881973</v>
      </c>
      <c r="AF241" s="73">
        <f t="shared" si="69"/>
        <v>118.75772922754749</v>
      </c>
      <c r="AG241" s="73">
        <f t="shared" si="70"/>
        <v>118.28837449881973</v>
      </c>
      <c r="AH241" s="73">
        <f t="shared" si="71"/>
        <v>124.75772922754749</v>
      </c>
      <c r="AI241" s="73">
        <f t="shared" si="72"/>
        <v>124.28837449881973</v>
      </c>
    </row>
    <row r="242" spans="16:35" x14ac:dyDescent="0.2">
      <c r="P242" s="68">
        <v>2.5</v>
      </c>
      <c r="Q242" s="70">
        <f t="shared" si="79"/>
        <v>13.748745389471292</v>
      </c>
      <c r="R242" s="70">
        <f t="shared" si="80"/>
        <v>13.382251919807766</v>
      </c>
      <c r="S242" s="71">
        <f t="shared" si="77"/>
        <v>105.54315509299049</v>
      </c>
      <c r="T242" s="71">
        <f t="shared" si="78"/>
        <v>105.07380036426275</v>
      </c>
      <c r="W242" s="66">
        <f t="shared" si="73"/>
        <v>154.59694973627566</v>
      </c>
      <c r="X242" s="66">
        <f t="shared" si="74"/>
        <v>153.79059831232144</v>
      </c>
      <c r="Z242" s="66">
        <f t="shared" si="75"/>
        <v>157.59694973627566</v>
      </c>
      <c r="AA242" s="66">
        <f t="shared" si="76"/>
        <v>156.79059831232144</v>
      </c>
      <c r="AD242" s="73">
        <f t="shared" si="67"/>
        <v>136.7925424590735</v>
      </c>
      <c r="AE242" s="73">
        <f t="shared" si="68"/>
        <v>136.32318773034575</v>
      </c>
      <c r="AF242" s="73">
        <f t="shared" si="69"/>
        <v>118.7925424590735</v>
      </c>
      <c r="AG242" s="73">
        <f t="shared" si="70"/>
        <v>118.32318773034575</v>
      </c>
      <c r="AH242" s="73">
        <f t="shared" si="71"/>
        <v>124.7925424590735</v>
      </c>
      <c r="AI242" s="73">
        <f t="shared" si="72"/>
        <v>124.32318773034575</v>
      </c>
    </row>
    <row r="243" spans="16:35" x14ac:dyDescent="0.2">
      <c r="P243" s="68">
        <v>2.5099999999999998</v>
      </c>
      <c r="Q243" s="70">
        <f t="shared" si="79"/>
        <v>13.776215437617331</v>
      </c>
      <c r="R243" s="70">
        <f t="shared" si="80"/>
        <v>13.4089897125391</v>
      </c>
      <c r="S243" s="71">
        <f t="shared" si="77"/>
        <v>105.5778293491705</v>
      </c>
      <c r="T243" s="71">
        <f t="shared" si="78"/>
        <v>105.10847462044276</v>
      </c>
      <c r="W243" s="66">
        <f t="shared" si="73"/>
        <v>154.66001918038691</v>
      </c>
      <c r="X243" s="66">
        <f t="shared" si="74"/>
        <v>153.85366775643269</v>
      </c>
      <c r="Z243" s="66">
        <f t="shared" si="75"/>
        <v>157.66001918038691</v>
      </c>
      <c r="AA243" s="66">
        <f t="shared" si="76"/>
        <v>156.85366775643269</v>
      </c>
      <c r="AD243" s="73">
        <f t="shared" si="67"/>
        <v>136.82721671525351</v>
      </c>
      <c r="AE243" s="73">
        <f t="shared" si="68"/>
        <v>136.35786198652576</v>
      </c>
      <c r="AF243" s="73">
        <f t="shared" si="69"/>
        <v>118.82721671525351</v>
      </c>
      <c r="AG243" s="73">
        <f t="shared" si="70"/>
        <v>118.35786198652576</v>
      </c>
      <c r="AH243" s="73">
        <f t="shared" si="71"/>
        <v>124.82721671525351</v>
      </c>
      <c r="AI243" s="73">
        <f t="shared" si="72"/>
        <v>124.35786198652576</v>
      </c>
    </row>
    <row r="244" spans="16:35" x14ac:dyDescent="0.2">
      <c r="P244" s="68">
        <v>2.52</v>
      </c>
      <c r="Q244" s="70">
        <f t="shared" si="79"/>
        <v>13.803630818838359</v>
      </c>
      <c r="R244" s="70">
        <f t="shared" si="80"/>
        <v>13.43567429557446</v>
      </c>
      <c r="S244" s="71">
        <f t="shared" si="77"/>
        <v>105.61236573518062</v>
      </c>
      <c r="T244" s="71">
        <f t="shared" si="78"/>
        <v>105.14301100645289</v>
      </c>
      <c r="W244" s="66">
        <f t="shared" si="73"/>
        <v>154.72283785069845</v>
      </c>
      <c r="X244" s="66">
        <f t="shared" si="74"/>
        <v>153.91648642674423</v>
      </c>
      <c r="Z244" s="66">
        <f t="shared" si="75"/>
        <v>157.72283785069845</v>
      </c>
      <c r="AA244" s="66">
        <f t="shared" si="76"/>
        <v>156.91648642674423</v>
      </c>
      <c r="AD244" s="73">
        <f t="shared" si="67"/>
        <v>136.86175310126362</v>
      </c>
      <c r="AE244" s="73">
        <f t="shared" si="68"/>
        <v>136.39239837253589</v>
      </c>
      <c r="AF244" s="73">
        <f t="shared" si="69"/>
        <v>118.86175310126362</v>
      </c>
      <c r="AG244" s="73">
        <f t="shared" si="70"/>
        <v>118.39239837253589</v>
      </c>
      <c r="AH244" s="73">
        <f t="shared" si="71"/>
        <v>124.86175310126362</v>
      </c>
      <c r="AI244" s="73">
        <f t="shared" si="72"/>
        <v>124.39239837253589</v>
      </c>
    </row>
    <row r="245" spans="16:35" x14ac:dyDescent="0.2">
      <c r="P245" s="68">
        <v>2.5299999999999998</v>
      </c>
      <c r="Q245" s="70">
        <f t="shared" si="79"/>
        <v>13.830991858211839</v>
      </c>
      <c r="R245" s="70">
        <f t="shared" si="80"/>
        <v>13.46230598532588</v>
      </c>
      <c r="S245" s="71">
        <f t="shared" si="77"/>
        <v>105.64676534306611</v>
      </c>
      <c r="T245" s="71">
        <f t="shared" si="78"/>
        <v>105.17741061433837</v>
      </c>
      <c r="W245" s="66">
        <f t="shared" si="73"/>
        <v>154.78540773354524</v>
      </c>
      <c r="X245" s="66">
        <f t="shared" si="74"/>
        <v>153.97905630959102</v>
      </c>
      <c r="Z245" s="66">
        <f t="shared" si="75"/>
        <v>157.78540773354524</v>
      </c>
      <c r="AA245" s="66">
        <f t="shared" si="76"/>
        <v>156.97905630959102</v>
      </c>
      <c r="AD245" s="73">
        <f t="shared" si="67"/>
        <v>136.89615270914911</v>
      </c>
      <c r="AE245" s="73">
        <f t="shared" si="68"/>
        <v>136.42679798042138</v>
      </c>
      <c r="AF245" s="73">
        <f t="shared" si="69"/>
        <v>118.89615270914911</v>
      </c>
      <c r="AG245" s="73">
        <f t="shared" si="70"/>
        <v>118.42679798042138</v>
      </c>
      <c r="AH245" s="73">
        <f t="shared" si="71"/>
        <v>124.89615270914911</v>
      </c>
      <c r="AI245" s="73">
        <f t="shared" si="72"/>
        <v>124.42679798042138</v>
      </c>
    </row>
    <row r="246" spans="16:35" x14ac:dyDescent="0.2">
      <c r="P246" s="68">
        <v>2.54</v>
      </c>
      <c r="Q246" s="70">
        <f t="shared" si="79"/>
        <v>13.858298877606162</v>
      </c>
      <c r="R246" s="70">
        <f t="shared" si="80"/>
        <v>13.488885095081871</v>
      </c>
      <c r="S246" s="71">
        <f t="shared" si="77"/>
        <v>105.6810292519485</v>
      </c>
      <c r="T246" s="71">
        <f t="shared" si="78"/>
        <v>105.21167452322076</v>
      </c>
      <c r="W246" s="66">
        <f t="shared" si="73"/>
        <v>154.84773079175514</v>
      </c>
      <c r="X246" s="66">
        <f t="shared" si="74"/>
        <v>154.04137936780091</v>
      </c>
      <c r="Z246" s="66">
        <f t="shared" si="75"/>
        <v>157.84773079175514</v>
      </c>
      <c r="AA246" s="66">
        <f t="shared" si="76"/>
        <v>157.04137936780091</v>
      </c>
      <c r="AD246" s="73">
        <f t="shared" si="67"/>
        <v>136.9304166180315</v>
      </c>
      <c r="AE246" s="73">
        <f t="shared" si="68"/>
        <v>136.46106188930378</v>
      </c>
      <c r="AF246" s="73">
        <f t="shared" si="69"/>
        <v>118.9304166180315</v>
      </c>
      <c r="AG246" s="73">
        <f t="shared" si="70"/>
        <v>118.46106188930378</v>
      </c>
      <c r="AH246" s="73">
        <f t="shared" si="71"/>
        <v>124.9304166180315</v>
      </c>
      <c r="AI246" s="73">
        <f t="shared" si="72"/>
        <v>124.46106188930378</v>
      </c>
    </row>
    <row r="247" spans="16:35" x14ac:dyDescent="0.2">
      <c r="P247" s="68">
        <v>2.5499999999999998</v>
      </c>
      <c r="Q247" s="70">
        <f t="shared" si="79"/>
        <v>13.885552195724815</v>
      </c>
      <c r="R247" s="70">
        <f t="shared" si="80"/>
        <v>13.515411935050393</v>
      </c>
      <c r="S247" s="71">
        <f t="shared" si="77"/>
        <v>105.71515852822884</v>
      </c>
      <c r="T247" s="71">
        <f t="shared" si="78"/>
        <v>105.24580379950112</v>
      </c>
      <c r="W247" s="66">
        <f t="shared" si="73"/>
        <v>154.9098089650185</v>
      </c>
      <c r="X247" s="66">
        <f t="shared" si="74"/>
        <v>154.10345754106427</v>
      </c>
      <c r="Z247" s="66">
        <f t="shared" si="75"/>
        <v>157.9098089650185</v>
      </c>
      <c r="AA247" s="66">
        <f t="shared" si="76"/>
        <v>157.10345754106427</v>
      </c>
      <c r="AD247" s="73">
        <f t="shared" si="67"/>
        <v>136.96454589431184</v>
      </c>
      <c r="AE247" s="73">
        <f t="shared" si="68"/>
        <v>136.49519116558412</v>
      </c>
      <c r="AF247" s="73">
        <f t="shared" si="69"/>
        <v>118.96454589431184</v>
      </c>
      <c r="AG247" s="73">
        <f t="shared" si="70"/>
        <v>118.49519116558412</v>
      </c>
      <c r="AH247" s="73">
        <f t="shared" si="71"/>
        <v>124.96454589431184</v>
      </c>
      <c r="AI247" s="73">
        <f t="shared" si="72"/>
        <v>124.49519116558412</v>
      </c>
    </row>
    <row r="248" spans="16:35" x14ac:dyDescent="0.2">
      <c r="P248" s="68">
        <v>2.56</v>
      </c>
      <c r="Q248" s="70">
        <f t="shared" si="79"/>
        <v>13.912752128149782</v>
      </c>
      <c r="R248" s="70">
        <f t="shared" si="80"/>
        <v>13.541886812401122</v>
      </c>
      <c r="S248" s="71">
        <f t="shared" si="77"/>
        <v>105.74915422578674</v>
      </c>
      <c r="T248" s="71">
        <f t="shared" si="78"/>
        <v>105.279799497059</v>
      </c>
      <c r="W248" s="66">
        <f t="shared" si="73"/>
        <v>154.97164417025027</v>
      </c>
      <c r="X248" s="66">
        <f t="shared" si="74"/>
        <v>154.16529274629605</v>
      </c>
      <c r="Z248" s="66">
        <f t="shared" si="75"/>
        <v>157.97164417025027</v>
      </c>
      <c r="AA248" s="66">
        <f t="shared" si="76"/>
        <v>157.16529274629605</v>
      </c>
      <c r="AD248" s="73">
        <f t="shared" si="67"/>
        <v>136.99854159186975</v>
      </c>
      <c r="AE248" s="73">
        <f t="shared" si="68"/>
        <v>136.529186863142</v>
      </c>
      <c r="AF248" s="73">
        <f t="shared" si="69"/>
        <v>118.99854159186975</v>
      </c>
      <c r="AG248" s="73">
        <f t="shared" si="70"/>
        <v>118.529186863142</v>
      </c>
      <c r="AH248" s="73">
        <f t="shared" si="71"/>
        <v>124.99854159186975</v>
      </c>
      <c r="AI248" s="73">
        <f t="shared" si="72"/>
        <v>124.529186863142</v>
      </c>
    </row>
    <row r="249" spans="16:35" x14ac:dyDescent="0.2">
      <c r="P249" s="68">
        <v>2.57</v>
      </c>
      <c r="Q249" s="70">
        <f t="shared" si="79"/>
        <v>13.939898987384172</v>
      </c>
      <c r="R249" s="70">
        <f t="shared" si="80"/>
        <v>13.568310031306927</v>
      </c>
      <c r="S249" s="71">
        <f t="shared" si="77"/>
        <v>105.78301738617563</v>
      </c>
      <c r="T249" s="71">
        <f t="shared" si="78"/>
        <v>105.31366265744791</v>
      </c>
      <c r="W249" s="66">
        <f t="shared" si="73"/>
        <v>155.03323830194529</v>
      </c>
      <c r="X249" s="66">
        <f t="shared" si="74"/>
        <v>154.22688687799106</v>
      </c>
      <c r="Z249" s="66">
        <f t="shared" si="75"/>
        <v>158.03323830194529</v>
      </c>
      <c r="AA249" s="66">
        <f t="shared" si="76"/>
        <v>157.22688687799106</v>
      </c>
      <c r="AD249" s="73">
        <f t="shared" si="67"/>
        <v>137.03240475225863</v>
      </c>
      <c r="AE249" s="73">
        <f t="shared" si="68"/>
        <v>136.56305002353091</v>
      </c>
      <c r="AF249" s="73">
        <f t="shared" si="69"/>
        <v>119.03240475225863</v>
      </c>
      <c r="AG249" s="73">
        <f t="shared" si="70"/>
        <v>118.56305002353091</v>
      </c>
      <c r="AH249" s="73">
        <f t="shared" si="71"/>
        <v>125.03240475225863</v>
      </c>
      <c r="AI249" s="73">
        <f t="shared" si="72"/>
        <v>124.56305002353091</v>
      </c>
    </row>
    <row r="250" spans="16:35" x14ac:dyDescent="0.2">
      <c r="P250" s="68">
        <v>2.58</v>
      </c>
      <c r="Q250" s="70">
        <f t="shared" si="79"/>
        <v>13.966993082894126</v>
      </c>
      <c r="R250" s="70">
        <f t="shared" si="80"/>
        <v>13.594681892984662</v>
      </c>
      <c r="S250" s="71">
        <f t="shared" si="77"/>
        <v>105.81674903881435</v>
      </c>
      <c r="T250" s="71">
        <f t="shared" si="78"/>
        <v>105.34739431008661</v>
      </c>
      <c r="W250" s="66">
        <f t="shared" si="73"/>
        <v>155.09459323252645</v>
      </c>
      <c r="X250" s="66">
        <f t="shared" si="74"/>
        <v>154.28824180857222</v>
      </c>
      <c r="Z250" s="66">
        <f t="shared" si="75"/>
        <v>158.09459323252645</v>
      </c>
      <c r="AA250" s="66">
        <f t="shared" si="76"/>
        <v>157.28824180857222</v>
      </c>
      <c r="AD250" s="73">
        <f t="shared" si="67"/>
        <v>137.06613640489735</v>
      </c>
      <c r="AE250" s="73">
        <f t="shared" si="68"/>
        <v>136.59678167616963</v>
      </c>
      <c r="AF250" s="73">
        <f t="shared" si="69"/>
        <v>119.06613640489735</v>
      </c>
      <c r="AG250" s="73">
        <f t="shared" si="70"/>
        <v>118.59678167616963</v>
      </c>
      <c r="AH250" s="73">
        <f t="shared" si="71"/>
        <v>125.06613640489735</v>
      </c>
      <c r="AI250" s="73">
        <f t="shared" si="72"/>
        <v>124.59678167616963</v>
      </c>
    </row>
    <row r="251" spans="16:35" x14ac:dyDescent="0.2">
      <c r="P251" s="68">
        <v>2.59</v>
      </c>
      <c r="Q251" s="70">
        <f t="shared" si="79"/>
        <v>13.994034721149951</v>
      </c>
      <c r="R251" s="70">
        <f t="shared" si="80"/>
        <v>13.621002695735207</v>
      </c>
      <c r="S251" s="71">
        <f t="shared" si="77"/>
        <v>105.85035020117478</v>
      </c>
      <c r="T251" s="71">
        <f t="shared" si="78"/>
        <v>105.38099547244704</v>
      </c>
      <c r="W251" s="66">
        <f t="shared" si="73"/>
        <v>155.15571081268629</v>
      </c>
      <c r="X251" s="66">
        <f t="shared" si="74"/>
        <v>154.34935938873207</v>
      </c>
      <c r="Z251" s="66">
        <f t="shared" si="75"/>
        <v>158.15571081268629</v>
      </c>
      <c r="AA251" s="66">
        <f t="shared" si="76"/>
        <v>157.34935938873207</v>
      </c>
      <c r="AD251" s="73">
        <f t="shared" si="67"/>
        <v>137.09973756725779</v>
      </c>
      <c r="AE251" s="73">
        <f t="shared" si="68"/>
        <v>136.63038283853004</v>
      </c>
      <c r="AF251" s="73">
        <f t="shared" si="69"/>
        <v>119.09973756725779</v>
      </c>
      <c r="AG251" s="73">
        <f t="shared" si="70"/>
        <v>118.63038283853004</v>
      </c>
      <c r="AH251" s="73">
        <f t="shared" si="71"/>
        <v>125.09973756725779</v>
      </c>
      <c r="AI251" s="73">
        <f t="shared" si="72"/>
        <v>124.63038283853004</v>
      </c>
    </row>
    <row r="252" spans="16:35" x14ac:dyDescent="0.2">
      <c r="P252" s="68">
        <v>2.6</v>
      </c>
      <c r="Q252" s="70">
        <f t="shared" si="79"/>
        <v>14.02102420566659</v>
      </c>
      <c r="R252" s="70">
        <f t="shared" si="80"/>
        <v>13.647272734982863</v>
      </c>
      <c r="S252" s="71">
        <f t="shared" si="77"/>
        <v>105.8838218789661</v>
      </c>
      <c r="T252" s="71">
        <f t="shared" si="78"/>
        <v>105.41446715023837</v>
      </c>
      <c r="W252" s="66">
        <f t="shared" si="73"/>
        <v>155.21659287172196</v>
      </c>
      <c r="X252" s="66">
        <f t="shared" si="74"/>
        <v>154.41024144776773</v>
      </c>
      <c r="Z252" s="66">
        <f t="shared" si="75"/>
        <v>158.21659287172196</v>
      </c>
      <c r="AA252" s="66">
        <f t="shared" si="76"/>
        <v>157.41024144776773</v>
      </c>
      <c r="AD252" s="73">
        <f t="shared" si="67"/>
        <v>137.1332092450491</v>
      </c>
      <c r="AE252" s="73">
        <f t="shared" si="68"/>
        <v>136.66385451632138</v>
      </c>
      <c r="AF252" s="73">
        <f t="shared" si="69"/>
        <v>119.1332092450491</v>
      </c>
      <c r="AG252" s="73">
        <f t="shared" si="70"/>
        <v>118.66385451632138</v>
      </c>
      <c r="AH252" s="73">
        <f t="shared" si="71"/>
        <v>125.1332092450491</v>
      </c>
      <c r="AI252" s="73">
        <f t="shared" si="72"/>
        <v>124.66385451632138</v>
      </c>
    </row>
    <row r="253" spans="16:35" x14ac:dyDescent="0.2">
      <c r="P253" s="68">
        <v>2.61</v>
      </c>
      <c r="Q253" s="70">
        <f t="shared" si="79"/>
        <v>14.047961837043351</v>
      </c>
      <c r="R253" s="70">
        <f t="shared" si="80"/>
        <v>13.673492303314006</v>
      </c>
      <c r="S253" s="71">
        <f t="shared" si="77"/>
        <v>105.91716506631536</v>
      </c>
      <c r="T253" s="71">
        <f t="shared" si="78"/>
        <v>105.44781033758763</v>
      </c>
      <c r="W253" s="66">
        <f t="shared" si="73"/>
        <v>155.27724121786378</v>
      </c>
      <c r="X253" s="66">
        <f t="shared" si="74"/>
        <v>154.47088979390955</v>
      </c>
      <c r="Z253" s="66">
        <f t="shared" si="75"/>
        <v>158.27724121786378</v>
      </c>
      <c r="AA253" s="66">
        <f t="shared" si="76"/>
        <v>157.47088979390955</v>
      </c>
      <c r="AD253" s="73">
        <f t="shared" si="67"/>
        <v>137.16655243239836</v>
      </c>
      <c r="AE253" s="73">
        <f t="shared" si="68"/>
        <v>136.69719770367064</v>
      </c>
      <c r="AF253" s="73">
        <f t="shared" si="69"/>
        <v>119.16655243239836</v>
      </c>
      <c r="AG253" s="73">
        <f t="shared" si="70"/>
        <v>118.69719770367064</v>
      </c>
      <c r="AH253" s="73">
        <f t="shared" si="71"/>
        <v>125.16655243239836</v>
      </c>
      <c r="AI253" s="73">
        <f t="shared" si="72"/>
        <v>124.69719770367064</v>
      </c>
    </row>
    <row r="254" spans="16:35" x14ac:dyDescent="0.2">
      <c r="P254" s="68">
        <v>2.62</v>
      </c>
      <c r="Q254" s="70">
        <f t="shared" si="79"/>
        <v>14.074847913002985</v>
      </c>
      <c r="R254" s="70">
        <f t="shared" si="80"/>
        <v>13.699661690515143</v>
      </c>
      <c r="S254" s="71">
        <f t="shared" si="77"/>
        <v>105.95038074594466</v>
      </c>
      <c r="T254" s="71">
        <f t="shared" si="78"/>
        <v>105.48102601721692</v>
      </c>
      <c r="W254" s="66">
        <f t="shared" si="73"/>
        <v>155.33765763859742</v>
      </c>
      <c r="X254" s="66">
        <f t="shared" si="74"/>
        <v>154.53130621464319</v>
      </c>
      <c r="Z254" s="66">
        <f t="shared" si="75"/>
        <v>158.33765763859742</v>
      </c>
      <c r="AA254" s="66">
        <f t="shared" si="76"/>
        <v>157.53130621464319</v>
      </c>
      <c r="AD254" s="73">
        <f t="shared" si="67"/>
        <v>137.19976811202767</v>
      </c>
      <c r="AE254" s="73">
        <f t="shared" si="68"/>
        <v>136.73041338329992</v>
      </c>
      <c r="AF254" s="73">
        <f t="shared" si="69"/>
        <v>119.19976811202767</v>
      </c>
      <c r="AG254" s="73">
        <f t="shared" si="70"/>
        <v>118.73041338329992</v>
      </c>
      <c r="AH254" s="73">
        <f t="shared" si="71"/>
        <v>125.19976811202767</v>
      </c>
      <c r="AI254" s="73">
        <f t="shared" si="72"/>
        <v>124.73041338329992</v>
      </c>
    </row>
    <row r="255" spans="16:35" x14ac:dyDescent="0.2">
      <c r="P255" s="68">
        <v>2.63</v>
      </c>
      <c r="Q255" s="70">
        <f t="shared" si="79"/>
        <v>14.101682728430054</v>
      </c>
      <c r="R255" s="70">
        <f t="shared" si="80"/>
        <v>13.725781183610241</v>
      </c>
      <c r="S255" s="71">
        <f t="shared" si="77"/>
        <v>105.9834698893449</v>
      </c>
      <c r="T255" s="71">
        <f t="shared" si="78"/>
        <v>105.51411516061717</v>
      </c>
      <c r="W255" s="66">
        <f t="shared" si="73"/>
        <v>155.39784390098001</v>
      </c>
      <c r="X255" s="66">
        <f t="shared" si="74"/>
        <v>154.59149247702578</v>
      </c>
      <c r="Z255" s="66">
        <f t="shared" si="75"/>
        <v>158.39784390098001</v>
      </c>
      <c r="AA255" s="66">
        <f t="shared" si="76"/>
        <v>157.59149247702578</v>
      </c>
      <c r="AD255" s="73">
        <f t="shared" si="67"/>
        <v>137.23285725542792</v>
      </c>
      <c r="AE255" s="73">
        <f t="shared" si="68"/>
        <v>136.76350252670017</v>
      </c>
      <c r="AF255" s="73">
        <f t="shared" si="69"/>
        <v>119.23285725542792</v>
      </c>
      <c r="AG255" s="73">
        <f t="shared" si="70"/>
        <v>118.76350252670017</v>
      </c>
      <c r="AH255" s="73">
        <f t="shared" si="71"/>
        <v>125.23285725542792</v>
      </c>
      <c r="AI255" s="73">
        <f t="shared" si="72"/>
        <v>124.76350252670017</v>
      </c>
    </row>
    <row r="256" spans="16:35" x14ac:dyDescent="0.2">
      <c r="P256" s="68">
        <v>2.64</v>
      </c>
      <c r="Q256" s="70">
        <f t="shared" si="79"/>
        <v>14.128466575408689</v>
      </c>
      <c r="R256" s="70">
        <f t="shared" si="80"/>
        <v>13.751851066897494</v>
      </c>
      <c r="S256" s="71">
        <f t="shared" si="77"/>
        <v>106.01643345694636</v>
      </c>
      <c r="T256" s="71">
        <f t="shared" si="78"/>
        <v>105.54707872821862</v>
      </c>
      <c r="W256" s="66">
        <f t="shared" si="73"/>
        <v>155.45780175195034</v>
      </c>
      <c r="X256" s="66">
        <f t="shared" si="74"/>
        <v>154.65145032799612</v>
      </c>
      <c r="Z256" s="66">
        <f t="shared" si="75"/>
        <v>158.45780175195034</v>
      </c>
      <c r="AA256" s="66">
        <f t="shared" si="76"/>
        <v>157.65145032799612</v>
      </c>
      <c r="AD256" s="73">
        <f t="shared" ref="AD256:AD319" si="81">$S256+$E$46-$D$47-$D$48-$D$49</f>
        <v>137.26582082302934</v>
      </c>
      <c r="AE256" s="73">
        <f t="shared" ref="AE256:AE319" si="82">$T256+$E$46-($D$47)-($D$48)-$D$49</f>
        <v>136.79646609430162</v>
      </c>
      <c r="AF256" s="73">
        <f t="shared" ref="AF256:AF319" si="83">$S256+$E$46-($D$47)-($D$48)-$D$51</f>
        <v>119.26582082302934</v>
      </c>
      <c r="AG256" s="73">
        <f t="shared" ref="AG256:AG319" si="84">$T256+$E$46-($D$47)-($D$48)-$D$51</f>
        <v>118.79646609430162</v>
      </c>
      <c r="AH256" s="73">
        <f t="shared" ref="AH256:AH319" si="85">$S256+$E$46-($D$47)-($D$48)-$D$50</f>
        <v>125.26582082302934</v>
      </c>
      <c r="AI256" s="73">
        <f t="shared" ref="AI256:AI319" si="86">$T256+$E$46-$D$47-$D$48-$D$50</f>
        <v>124.79646609430162</v>
      </c>
    </row>
    <row r="257" spans="16:35" x14ac:dyDescent="0.2">
      <c r="P257" s="68">
        <v>2.65</v>
      </c>
      <c r="Q257" s="70">
        <f t="shared" si="79"/>
        <v>14.155199743259667</v>
      </c>
      <c r="R257" s="70">
        <f t="shared" si="80"/>
        <v>13.777871621985399</v>
      </c>
      <c r="S257" s="71">
        <f t="shared" si="77"/>
        <v>106.04927239828589</v>
      </c>
      <c r="T257" s="71">
        <f t="shared" si="78"/>
        <v>105.57991766955817</v>
      </c>
      <c r="W257" s="66">
        <f t="shared" si="73"/>
        <v>155.51753291863304</v>
      </c>
      <c r="X257" s="66">
        <f t="shared" si="74"/>
        <v>154.71118149467881</v>
      </c>
      <c r="Z257" s="66">
        <f t="shared" si="75"/>
        <v>158.51753291863304</v>
      </c>
      <c r="AA257" s="66">
        <f t="shared" si="76"/>
        <v>157.71118149467881</v>
      </c>
      <c r="AD257" s="73">
        <f t="shared" si="81"/>
        <v>137.29865976436889</v>
      </c>
      <c r="AE257" s="73">
        <f t="shared" si="82"/>
        <v>136.82930503564117</v>
      </c>
      <c r="AF257" s="73">
        <f t="shared" si="83"/>
        <v>119.29865976436889</v>
      </c>
      <c r="AG257" s="73">
        <f t="shared" si="84"/>
        <v>118.82930503564117</v>
      </c>
      <c r="AH257" s="73">
        <f t="shared" si="85"/>
        <v>125.29865976436889</v>
      </c>
      <c r="AI257" s="73">
        <f t="shared" si="86"/>
        <v>124.82930503564117</v>
      </c>
    </row>
    <row r="258" spans="16:35" x14ac:dyDescent="0.2">
      <c r="P258" s="68">
        <v>2.66</v>
      </c>
      <c r="Q258" s="70">
        <f t="shared" si="79"/>
        <v>14.181882518576884</v>
      </c>
      <c r="R258" s="70">
        <f t="shared" si="80"/>
        <v>13.803843127828257</v>
      </c>
      <c r="S258" s="71">
        <f t="shared" si="77"/>
        <v>106.08198765217108</v>
      </c>
      <c r="T258" s="71">
        <f t="shared" si="78"/>
        <v>105.61263292344334</v>
      </c>
      <c r="W258" s="66">
        <f t="shared" ref="W258:W321" si="87">46.3+33.9*LOG10($C$3)-13.82*LOG10($B$95)-$D$70+(44.9-6.55*LOG10($B$95))*LOG10(P258)</f>
        <v>155.57703910863708</v>
      </c>
      <c r="X258" s="66">
        <f t="shared" ref="X258:X321" si="88">46.3+33.9*LOG10($F$3)-13.82*LOG10($B$95)-$D$71+(44.9-6.55*LOG10($B$95))*LOG10($P258)</f>
        <v>154.77068768468285</v>
      </c>
      <c r="Z258" s="66">
        <f t="shared" ref="Z258:Z321" si="89">46.3+33.9*LOG10($C$3)-13.82*LOG10($B$95)-$D$70+(44.9-6.55*LOG10($B$95))*LOG10(P258)+$D$73</f>
        <v>158.57703910863708</v>
      </c>
      <c r="AA258" s="66">
        <f t="shared" ref="AA258:AA321" si="90">46.3+33.9*LOG10($F$3)-13.82*LOG10($B$95)-$D$71+(44.9-6.55*LOG10($B$95))*LOG10($P258)+$D$73</f>
        <v>157.77068768468285</v>
      </c>
      <c r="AD258" s="73">
        <f t="shared" si="81"/>
        <v>137.33137501825408</v>
      </c>
      <c r="AE258" s="73">
        <f t="shared" si="82"/>
        <v>136.86202028952636</v>
      </c>
      <c r="AF258" s="73">
        <f t="shared" si="83"/>
        <v>119.33137501825408</v>
      </c>
      <c r="AG258" s="73">
        <f t="shared" si="84"/>
        <v>118.86202028952636</v>
      </c>
      <c r="AH258" s="73">
        <f t="shared" si="85"/>
        <v>125.33137501825408</v>
      </c>
      <c r="AI258" s="73">
        <f t="shared" si="86"/>
        <v>124.86202028952636</v>
      </c>
    </row>
    <row r="259" spans="16:35" x14ac:dyDescent="0.2">
      <c r="P259" s="68">
        <v>2.67</v>
      </c>
      <c r="Q259" s="70">
        <f t="shared" si="79"/>
        <v>14.208515185263188</v>
      </c>
      <c r="R259" s="70">
        <f t="shared" si="80"/>
        <v>13.829765860761063</v>
      </c>
      <c r="S259" s="71">
        <f t="shared" ref="S259:S322" si="91">(20*LOG10(P259)+20*LOG10(1806/1000)+92.45)</f>
        <v>106.11458014684125</v>
      </c>
      <c r="T259" s="71">
        <f t="shared" ref="T259:T322" si="92">(20*LOG10(P259)+20*LOG10(1711/1000)+92.45)</f>
        <v>105.64522541811351</v>
      </c>
      <c r="W259" s="66">
        <f t="shared" si="87"/>
        <v>155.63632201034881</v>
      </c>
      <c r="X259" s="66">
        <f t="shared" si="88"/>
        <v>154.82997058639458</v>
      </c>
      <c r="Z259" s="66">
        <f t="shared" si="89"/>
        <v>158.63632201034881</v>
      </c>
      <c r="AA259" s="66">
        <f t="shared" si="90"/>
        <v>157.82997058639458</v>
      </c>
      <c r="AD259" s="73">
        <f t="shared" si="81"/>
        <v>137.36396751292426</v>
      </c>
      <c r="AE259" s="73">
        <f t="shared" si="82"/>
        <v>136.89461278419651</v>
      </c>
      <c r="AF259" s="73">
        <f t="shared" si="83"/>
        <v>119.36396751292426</v>
      </c>
      <c r="AG259" s="73">
        <f t="shared" si="84"/>
        <v>118.89461278419651</v>
      </c>
      <c r="AH259" s="73">
        <f t="shared" si="85"/>
        <v>125.36396751292426</v>
      </c>
      <c r="AI259" s="73">
        <f t="shared" si="86"/>
        <v>124.89461278419651</v>
      </c>
    </row>
    <row r="260" spans="16:35" x14ac:dyDescent="0.2">
      <c r="P260" s="68">
        <v>2.68</v>
      </c>
      <c r="Q260" s="70">
        <f t="shared" ref="Q260:Q323" si="93">SQRT((4*3.14*P260)/0.166112957)</f>
        <v>14.235098024565643</v>
      </c>
      <c r="R260" s="70">
        <f t="shared" ref="R260:R323" si="94">SQRT((4*3.14*P260)/0.175336061)</f>
        <v>13.855640094533813</v>
      </c>
      <c r="S260" s="71">
        <f t="shared" si="91"/>
        <v>106.14705080012553</v>
      </c>
      <c r="T260" s="71">
        <f t="shared" si="92"/>
        <v>105.67769607139779</v>
      </c>
      <c r="W260" s="66">
        <f t="shared" si="87"/>
        <v>155.69538329321921</v>
      </c>
      <c r="X260" s="66">
        <f t="shared" si="88"/>
        <v>154.88903186926498</v>
      </c>
      <c r="Z260" s="66">
        <f t="shared" si="89"/>
        <v>158.69538329321921</v>
      </c>
      <c r="AA260" s="66">
        <f t="shared" si="90"/>
        <v>157.88903186926498</v>
      </c>
      <c r="AD260" s="73">
        <f t="shared" si="81"/>
        <v>137.39643816620853</v>
      </c>
      <c r="AE260" s="73">
        <f t="shared" si="82"/>
        <v>136.9270834374808</v>
      </c>
      <c r="AF260" s="73">
        <f t="shared" si="83"/>
        <v>119.39643816620853</v>
      </c>
      <c r="AG260" s="73">
        <f t="shared" si="84"/>
        <v>118.9270834374808</v>
      </c>
      <c r="AH260" s="73">
        <f t="shared" si="85"/>
        <v>125.39643816620853</v>
      </c>
      <c r="AI260" s="73">
        <f t="shared" si="86"/>
        <v>124.9270834374808</v>
      </c>
    </row>
    <row r="261" spans="16:35" x14ac:dyDescent="0.2">
      <c r="P261" s="68">
        <v>2.69</v>
      </c>
      <c r="Q261" s="70">
        <f t="shared" si="93"/>
        <v>14.261631315110158</v>
      </c>
      <c r="R261" s="70">
        <f t="shared" si="94"/>
        <v>13.881466100345229</v>
      </c>
      <c r="S261" s="71">
        <f t="shared" si="91"/>
        <v>106.17940051959791</v>
      </c>
      <c r="T261" s="71">
        <f t="shared" si="92"/>
        <v>105.71004579087017</v>
      </c>
      <c r="W261" s="66">
        <f t="shared" si="87"/>
        <v>155.75422460804614</v>
      </c>
      <c r="X261" s="66">
        <f t="shared" si="88"/>
        <v>154.94787318409192</v>
      </c>
      <c r="Z261" s="66">
        <f t="shared" si="89"/>
        <v>158.75422460804614</v>
      </c>
      <c r="AA261" s="66">
        <f t="shared" si="90"/>
        <v>157.94787318409192</v>
      </c>
      <c r="AD261" s="73">
        <f t="shared" si="81"/>
        <v>137.42878788568089</v>
      </c>
      <c r="AE261" s="73">
        <f t="shared" si="82"/>
        <v>136.95943315695317</v>
      </c>
      <c r="AF261" s="73">
        <f t="shared" si="83"/>
        <v>119.42878788568089</v>
      </c>
      <c r="AG261" s="73">
        <f t="shared" si="84"/>
        <v>118.95943315695317</v>
      </c>
      <c r="AH261" s="73">
        <f t="shared" si="85"/>
        <v>125.42878788568089</v>
      </c>
      <c r="AI261" s="73">
        <f t="shared" si="86"/>
        <v>124.95943315695317</v>
      </c>
    </row>
    <row r="262" spans="16:35" x14ac:dyDescent="0.2">
      <c r="P262" s="68">
        <v>2.7</v>
      </c>
      <c r="Q262" s="70">
        <f t="shared" si="93"/>
        <v>14.288115332935577</v>
      </c>
      <c r="R262" s="70">
        <f t="shared" si="94"/>
        <v>13.907244146875922</v>
      </c>
      <c r="S262" s="71">
        <f t="shared" si="91"/>
        <v>106.21163020272949</v>
      </c>
      <c r="T262" s="71">
        <f t="shared" si="92"/>
        <v>105.74227547400176</v>
      </c>
      <c r="W262" s="66">
        <f t="shared" si="87"/>
        <v>155.81284758725121</v>
      </c>
      <c r="X262" s="66">
        <f t="shared" si="88"/>
        <v>155.00649616329699</v>
      </c>
      <c r="Z262" s="66">
        <f t="shared" si="89"/>
        <v>158.81284758725121</v>
      </c>
      <c r="AA262" s="66">
        <f t="shared" si="90"/>
        <v>158.00649616329699</v>
      </c>
      <c r="AD262" s="73">
        <f t="shared" si="81"/>
        <v>137.46101756881251</v>
      </c>
      <c r="AE262" s="73">
        <f t="shared" si="82"/>
        <v>136.99166284008476</v>
      </c>
      <c r="AF262" s="73">
        <f t="shared" si="83"/>
        <v>119.46101756881251</v>
      </c>
      <c r="AG262" s="73">
        <f t="shared" si="84"/>
        <v>118.99166284008476</v>
      </c>
      <c r="AH262" s="73">
        <f t="shared" si="85"/>
        <v>125.46101756881251</v>
      </c>
      <c r="AI262" s="73">
        <f t="shared" si="86"/>
        <v>124.99166284008476</v>
      </c>
    </row>
    <row r="263" spans="16:35" x14ac:dyDescent="0.2">
      <c r="P263" s="68">
        <v>2.71</v>
      </c>
      <c r="Q263" s="70">
        <f t="shared" si="93"/>
        <v>14.314550351527174</v>
      </c>
      <c r="R263" s="70">
        <f t="shared" si="94"/>
        <v>13.932974500321004</v>
      </c>
      <c r="S263" s="71">
        <f t="shared" si="91"/>
        <v>106.24374073703785</v>
      </c>
      <c r="T263" s="71">
        <f t="shared" si="92"/>
        <v>105.77438600831013</v>
      </c>
      <c r="W263" s="66">
        <f t="shared" si="87"/>
        <v>155.8712538451513</v>
      </c>
      <c r="X263" s="66">
        <f t="shared" si="88"/>
        <v>155.06490242119708</v>
      </c>
      <c r="Z263" s="66">
        <f t="shared" si="89"/>
        <v>158.8712538451513</v>
      </c>
      <c r="AA263" s="66">
        <f t="shared" si="90"/>
        <v>158.06490242119708</v>
      </c>
      <c r="AD263" s="73">
        <f t="shared" si="81"/>
        <v>137.49312810312085</v>
      </c>
      <c r="AE263" s="73">
        <f t="shared" si="82"/>
        <v>137.02377337439313</v>
      </c>
      <c r="AF263" s="73">
        <f t="shared" si="83"/>
        <v>119.49312810312085</v>
      </c>
      <c r="AG263" s="73">
        <f t="shared" si="84"/>
        <v>119.02377337439313</v>
      </c>
      <c r="AH263" s="73">
        <f t="shared" si="85"/>
        <v>125.49312810312085</v>
      </c>
      <c r="AI263" s="73">
        <f t="shared" si="86"/>
        <v>125.02377337439313</v>
      </c>
    </row>
    <row r="264" spans="16:35" x14ac:dyDescent="0.2">
      <c r="P264" s="68">
        <v>2.72</v>
      </c>
      <c r="Q264" s="70">
        <f t="shared" si="93"/>
        <v>14.340936641849611</v>
      </c>
      <c r="R264" s="70">
        <f t="shared" si="94"/>
        <v>13.958657424422169</v>
      </c>
      <c r="S264" s="71">
        <f t="shared" si="91"/>
        <v>106.27573300023371</v>
      </c>
      <c r="T264" s="71">
        <f t="shared" si="92"/>
        <v>105.80637827150599</v>
      </c>
      <c r="W264" s="66">
        <f t="shared" si="87"/>
        <v>155.92944497822563</v>
      </c>
      <c r="X264" s="66">
        <f t="shared" si="88"/>
        <v>155.12309355427141</v>
      </c>
      <c r="Z264" s="66">
        <f t="shared" si="89"/>
        <v>158.92944497822563</v>
      </c>
      <c r="AA264" s="66">
        <f t="shared" si="90"/>
        <v>158.12309355427141</v>
      </c>
      <c r="AD264" s="73">
        <f t="shared" si="81"/>
        <v>137.52512036631671</v>
      </c>
      <c r="AE264" s="73">
        <f t="shared" si="82"/>
        <v>137.05576563758899</v>
      </c>
      <c r="AF264" s="73">
        <f t="shared" si="83"/>
        <v>119.52512036631671</v>
      </c>
      <c r="AG264" s="73">
        <f t="shared" si="84"/>
        <v>119.05576563758899</v>
      </c>
      <c r="AH264" s="73">
        <f t="shared" si="85"/>
        <v>125.52512036631671</v>
      </c>
      <c r="AI264" s="73">
        <f t="shared" si="86"/>
        <v>125.05576563758899</v>
      </c>
    </row>
    <row r="265" spans="16:35" x14ac:dyDescent="0.2">
      <c r="P265" s="68">
        <v>2.73</v>
      </c>
      <c r="Q265" s="70">
        <f t="shared" si="93"/>
        <v>14.367274472379332</v>
      </c>
      <c r="R265" s="70">
        <f t="shared" si="94"/>
        <v>13.984293180499218</v>
      </c>
      <c r="S265" s="71">
        <f t="shared" si="91"/>
        <v>106.30760786036487</v>
      </c>
      <c r="T265" s="71">
        <f t="shared" si="92"/>
        <v>105.83825313163713</v>
      </c>
      <c r="W265" s="66">
        <f t="shared" si="87"/>
        <v>155.98742256537727</v>
      </c>
      <c r="X265" s="66">
        <f t="shared" si="88"/>
        <v>155.18107114142305</v>
      </c>
      <c r="Z265" s="66">
        <f t="shared" si="89"/>
        <v>158.98742256537727</v>
      </c>
      <c r="AA265" s="66">
        <f t="shared" si="90"/>
        <v>158.18107114142305</v>
      </c>
      <c r="AD265" s="73">
        <f t="shared" si="81"/>
        <v>137.55699522644787</v>
      </c>
      <c r="AE265" s="73">
        <f t="shared" si="82"/>
        <v>137.08764049772014</v>
      </c>
      <c r="AF265" s="73">
        <f t="shared" si="83"/>
        <v>119.55699522644787</v>
      </c>
      <c r="AG265" s="73">
        <f t="shared" si="84"/>
        <v>119.08764049772014</v>
      </c>
      <c r="AH265" s="73">
        <f t="shared" si="85"/>
        <v>125.55699522644787</v>
      </c>
      <c r="AI265" s="73">
        <f t="shared" si="86"/>
        <v>125.08764049772014</v>
      </c>
    </row>
    <row r="266" spans="16:35" x14ac:dyDescent="0.2">
      <c r="P266" s="68">
        <v>2.74</v>
      </c>
      <c r="Q266" s="70">
        <f t="shared" si="93"/>
        <v>14.393564109136445</v>
      </c>
      <c r="R266" s="70">
        <f t="shared" si="94"/>
        <v>14.009882027481092</v>
      </c>
      <c r="S266" s="71">
        <f t="shared" si="91"/>
        <v>106.33936617595751</v>
      </c>
      <c r="T266" s="71">
        <f t="shared" si="92"/>
        <v>105.87001144722977</v>
      </c>
      <c r="W266" s="66">
        <f t="shared" si="87"/>
        <v>156.04518816819049</v>
      </c>
      <c r="X266" s="66">
        <f t="shared" si="88"/>
        <v>155.23883674423627</v>
      </c>
      <c r="Z266" s="66">
        <f t="shared" si="89"/>
        <v>159.04518816819049</v>
      </c>
      <c r="AA266" s="66">
        <f t="shared" si="90"/>
        <v>158.23883674423627</v>
      </c>
      <c r="AD266" s="73">
        <f t="shared" si="81"/>
        <v>137.58875354204051</v>
      </c>
      <c r="AE266" s="73">
        <f t="shared" si="82"/>
        <v>137.11939881331278</v>
      </c>
      <c r="AF266" s="73">
        <f t="shared" si="83"/>
        <v>119.58875354204051</v>
      </c>
      <c r="AG266" s="73">
        <f t="shared" si="84"/>
        <v>119.11939881331278</v>
      </c>
      <c r="AH266" s="73">
        <f t="shared" si="85"/>
        <v>125.58875354204051</v>
      </c>
      <c r="AI266" s="73">
        <f t="shared" si="86"/>
        <v>125.11939881331278</v>
      </c>
    </row>
    <row r="267" spans="16:35" x14ac:dyDescent="0.2">
      <c r="P267" s="68">
        <v>2.75</v>
      </c>
      <c r="Q267" s="70">
        <f t="shared" si="93"/>
        <v>14.419805815716066</v>
      </c>
      <c r="R267" s="70">
        <f t="shared" si="94"/>
        <v>14.035424221936383</v>
      </c>
      <c r="S267" s="71">
        <f t="shared" si="91"/>
        <v>106.371008796155</v>
      </c>
      <c r="T267" s="71">
        <f t="shared" si="92"/>
        <v>105.90165406742726</v>
      </c>
      <c r="W267" s="66">
        <f t="shared" si="87"/>
        <v>156.10274333118284</v>
      </c>
      <c r="X267" s="66">
        <f t="shared" si="88"/>
        <v>155.29639190722861</v>
      </c>
      <c r="Z267" s="66">
        <f t="shared" si="89"/>
        <v>159.10274333118284</v>
      </c>
      <c r="AA267" s="66">
        <f t="shared" si="90"/>
        <v>158.29639190722861</v>
      </c>
      <c r="AD267" s="73">
        <f t="shared" si="81"/>
        <v>137.62039616223799</v>
      </c>
      <c r="AE267" s="73">
        <f t="shared" si="82"/>
        <v>137.15104143351027</v>
      </c>
      <c r="AF267" s="73">
        <f t="shared" si="83"/>
        <v>119.62039616223799</v>
      </c>
      <c r="AG267" s="73">
        <f t="shared" si="84"/>
        <v>119.15104143351027</v>
      </c>
      <c r="AH267" s="73">
        <f t="shared" si="85"/>
        <v>125.62039616223799</v>
      </c>
      <c r="AI267" s="73">
        <f t="shared" si="86"/>
        <v>125.15104143351027</v>
      </c>
    </row>
    <row r="268" spans="16:35" x14ac:dyDescent="0.2">
      <c r="P268" s="68">
        <v>2.76</v>
      </c>
      <c r="Q268" s="70">
        <f t="shared" si="93"/>
        <v>14.445999853319151</v>
      </c>
      <c r="R268" s="70">
        <f t="shared" si="94"/>
        <v>14.060920018103342</v>
      </c>
      <c r="S268" s="71">
        <f t="shared" si="91"/>
        <v>106.40253656085409</v>
      </c>
      <c r="T268" s="71">
        <f t="shared" si="92"/>
        <v>105.93318183212637</v>
      </c>
      <c r="W268" s="66">
        <f t="shared" si="87"/>
        <v>156.16008958205322</v>
      </c>
      <c r="X268" s="66">
        <f t="shared" si="88"/>
        <v>155.35373815809902</v>
      </c>
      <c r="Z268" s="66">
        <f t="shared" si="89"/>
        <v>159.16008958205322</v>
      </c>
      <c r="AA268" s="66">
        <f t="shared" si="90"/>
        <v>158.35373815809902</v>
      </c>
      <c r="AD268" s="73">
        <f t="shared" si="81"/>
        <v>137.65192392693709</v>
      </c>
      <c r="AE268" s="73">
        <f t="shared" si="82"/>
        <v>137.18256919820936</v>
      </c>
      <c r="AF268" s="73">
        <f t="shared" si="83"/>
        <v>119.65192392693709</v>
      </c>
      <c r="AG268" s="73">
        <f t="shared" si="84"/>
        <v>119.18256919820936</v>
      </c>
      <c r="AH268" s="73">
        <f t="shared" si="85"/>
        <v>125.65192392693709</v>
      </c>
      <c r="AI268" s="73">
        <f t="shared" si="86"/>
        <v>125.18256919820936</v>
      </c>
    </row>
    <row r="269" spans="16:35" x14ac:dyDescent="0.2">
      <c r="P269" s="68">
        <v>2.77</v>
      </c>
      <c r="Q269" s="70">
        <f t="shared" si="93"/>
        <v>14.472146480782834</v>
      </c>
      <c r="R269" s="70">
        <f t="shared" si="94"/>
        <v>14.086369667919415</v>
      </c>
      <c r="S269" s="71">
        <f t="shared" si="91"/>
        <v>106.43395030083872</v>
      </c>
      <c r="T269" s="71">
        <f t="shared" si="92"/>
        <v>105.96459557211098</v>
      </c>
      <c r="W269" s="66">
        <f t="shared" si="87"/>
        <v>156.21722843192501</v>
      </c>
      <c r="X269" s="66">
        <f t="shared" si="88"/>
        <v>155.41087700797078</v>
      </c>
      <c r="Z269" s="66">
        <f t="shared" si="89"/>
        <v>159.21722843192501</v>
      </c>
      <c r="AA269" s="66">
        <f t="shared" si="90"/>
        <v>158.41087700797078</v>
      </c>
      <c r="AD269" s="73">
        <f t="shared" si="81"/>
        <v>137.68333766692172</v>
      </c>
      <c r="AE269" s="73">
        <f t="shared" si="82"/>
        <v>137.21398293819399</v>
      </c>
      <c r="AF269" s="73">
        <f t="shared" si="83"/>
        <v>119.68333766692172</v>
      </c>
      <c r="AG269" s="73">
        <f t="shared" si="84"/>
        <v>119.21398293819399</v>
      </c>
      <c r="AH269" s="73">
        <f t="shared" si="85"/>
        <v>125.68333766692172</v>
      </c>
      <c r="AI269" s="73">
        <f t="shared" si="86"/>
        <v>125.21398293819399</v>
      </c>
    </row>
    <row r="270" spans="16:35" x14ac:dyDescent="0.2">
      <c r="P270" s="68">
        <v>2.78</v>
      </c>
      <c r="Q270" s="70">
        <f t="shared" si="93"/>
        <v>14.498245954610267</v>
      </c>
      <c r="R270" s="70">
        <f t="shared" si="94"/>
        <v>14.111773421050273</v>
      </c>
      <c r="S270" s="71">
        <f t="shared" si="91"/>
        <v>106.46525083791127</v>
      </c>
      <c r="T270" s="71">
        <f t="shared" si="92"/>
        <v>105.99589610918353</v>
      </c>
      <c r="W270" s="66">
        <f t="shared" si="87"/>
        <v>156.27416137558504</v>
      </c>
      <c r="X270" s="66">
        <f t="shared" si="88"/>
        <v>155.46780995163081</v>
      </c>
      <c r="Z270" s="66">
        <f t="shared" si="89"/>
        <v>159.27416137558504</v>
      </c>
      <c r="AA270" s="66">
        <f t="shared" si="90"/>
        <v>158.46780995163081</v>
      </c>
      <c r="AD270" s="73">
        <f t="shared" si="81"/>
        <v>137.71463820399427</v>
      </c>
      <c r="AE270" s="73">
        <f t="shared" si="82"/>
        <v>137.24528347526655</v>
      </c>
      <c r="AF270" s="73">
        <f t="shared" si="83"/>
        <v>119.71463820399427</v>
      </c>
      <c r="AG270" s="73">
        <f t="shared" si="84"/>
        <v>119.24528347526655</v>
      </c>
      <c r="AH270" s="73">
        <f t="shared" si="85"/>
        <v>125.71463820399427</v>
      </c>
      <c r="AI270" s="73">
        <f t="shared" si="86"/>
        <v>125.24528347526655</v>
      </c>
    </row>
    <row r="271" spans="16:35" x14ac:dyDescent="0.2">
      <c r="P271" s="68">
        <v>2.79</v>
      </c>
      <c r="Q271" s="70">
        <f t="shared" si="93"/>
        <v>14.524298528999982</v>
      </c>
      <c r="R271" s="70">
        <f t="shared" si="94"/>
        <v>14.1371315249184</v>
      </c>
      <c r="S271" s="71">
        <f t="shared" si="91"/>
        <v>106.4964389850217</v>
      </c>
      <c r="T271" s="71">
        <f t="shared" si="92"/>
        <v>106.02708425629396</v>
      </c>
      <c r="W271" s="66">
        <f t="shared" si="87"/>
        <v>156.33088989171824</v>
      </c>
      <c r="X271" s="66">
        <f t="shared" si="88"/>
        <v>155.52453846776402</v>
      </c>
      <c r="Z271" s="66">
        <f t="shared" si="89"/>
        <v>159.33088989171824</v>
      </c>
      <c r="AA271" s="66">
        <f t="shared" si="90"/>
        <v>158.52453846776402</v>
      </c>
      <c r="AD271" s="73">
        <f t="shared" si="81"/>
        <v>137.74582635110471</v>
      </c>
      <c r="AE271" s="73">
        <f t="shared" si="82"/>
        <v>137.27647162237696</v>
      </c>
      <c r="AF271" s="73">
        <f t="shared" si="83"/>
        <v>119.74582635110471</v>
      </c>
      <c r="AG271" s="73">
        <f t="shared" si="84"/>
        <v>119.27647162237696</v>
      </c>
      <c r="AH271" s="73">
        <f t="shared" si="85"/>
        <v>125.74582635110471</v>
      </c>
      <c r="AI271" s="73">
        <f t="shared" si="86"/>
        <v>125.27647162237696</v>
      </c>
    </row>
    <row r="272" spans="16:35" x14ac:dyDescent="0.2">
      <c r="P272" s="68">
        <v>2.8</v>
      </c>
      <c r="Q272" s="70">
        <f t="shared" si="93"/>
        <v>14.550304455874764</v>
      </c>
      <c r="R272" s="70">
        <f t="shared" si="94"/>
        <v>14.162444224731212</v>
      </c>
      <c r="S272" s="71">
        <f t="shared" si="91"/>
        <v>106.52751554639413</v>
      </c>
      <c r="T272" s="71">
        <f t="shared" si="92"/>
        <v>106.05816081766639</v>
      </c>
      <c r="W272" s="66">
        <f t="shared" si="87"/>
        <v>156.38741544313811</v>
      </c>
      <c r="X272" s="66">
        <f t="shared" si="88"/>
        <v>155.58106401918388</v>
      </c>
      <c r="Z272" s="66">
        <f t="shared" si="89"/>
        <v>159.38741544313811</v>
      </c>
      <c r="AA272" s="66">
        <f t="shared" si="90"/>
        <v>158.58106401918388</v>
      </c>
      <c r="AD272" s="73">
        <f t="shared" si="81"/>
        <v>137.77690291247711</v>
      </c>
      <c r="AE272" s="73">
        <f t="shared" si="82"/>
        <v>137.30754818374939</v>
      </c>
      <c r="AF272" s="73">
        <f t="shared" si="83"/>
        <v>119.77690291247711</v>
      </c>
      <c r="AG272" s="73">
        <f t="shared" si="84"/>
        <v>119.30754818374939</v>
      </c>
      <c r="AH272" s="73">
        <f t="shared" si="85"/>
        <v>125.77690291247711</v>
      </c>
      <c r="AI272" s="73">
        <f t="shared" si="86"/>
        <v>125.30754818374939</v>
      </c>
    </row>
    <row r="273" spans="16:35" x14ac:dyDescent="0.2">
      <c r="P273" s="68">
        <v>2.81</v>
      </c>
      <c r="Q273" s="70">
        <f t="shared" si="93"/>
        <v>14.576263984910094</v>
      </c>
      <c r="R273" s="70">
        <f t="shared" si="94"/>
        <v>14.187711763508705</v>
      </c>
      <c r="S273" s="71">
        <f t="shared" si="91"/>
        <v>106.55848131765134</v>
      </c>
      <c r="T273" s="71">
        <f t="shared" si="92"/>
        <v>106.08912658892361</v>
      </c>
      <c r="W273" s="66">
        <f t="shared" si="87"/>
        <v>156.44373947701297</v>
      </c>
      <c r="X273" s="66">
        <f t="shared" si="88"/>
        <v>155.63738805305874</v>
      </c>
      <c r="Z273" s="66">
        <f t="shared" si="89"/>
        <v>159.44373947701297</v>
      </c>
      <c r="AA273" s="66">
        <f t="shared" si="90"/>
        <v>158.63738805305874</v>
      </c>
      <c r="AD273" s="73">
        <f t="shared" si="81"/>
        <v>137.80786868373434</v>
      </c>
      <c r="AE273" s="73">
        <f t="shared" si="82"/>
        <v>137.33851395500659</v>
      </c>
      <c r="AF273" s="73">
        <f t="shared" si="83"/>
        <v>119.80786868373434</v>
      </c>
      <c r="AG273" s="73">
        <f t="shared" si="84"/>
        <v>119.33851395500659</v>
      </c>
      <c r="AH273" s="73">
        <f t="shared" si="85"/>
        <v>125.80786868373434</v>
      </c>
      <c r="AI273" s="73">
        <f t="shared" si="86"/>
        <v>125.33851395500659</v>
      </c>
    </row>
    <row r="274" spans="16:35" x14ac:dyDescent="0.2">
      <c r="P274" s="68">
        <v>2.82</v>
      </c>
      <c r="Q274" s="70">
        <f t="shared" si="93"/>
        <v>14.602177363562088</v>
      </c>
      <c r="R274" s="70">
        <f t="shared" si="94"/>
        <v>14.212934382110685</v>
      </c>
      <c r="S274" s="71">
        <f t="shared" si="91"/>
        <v>106.58933708593696</v>
      </c>
      <c r="T274" s="71">
        <f t="shared" si="92"/>
        <v>106.11998235720922</v>
      </c>
      <c r="W274" s="66">
        <f t="shared" si="87"/>
        <v>156.49986342508839</v>
      </c>
      <c r="X274" s="66">
        <f t="shared" si="88"/>
        <v>155.69351200113414</v>
      </c>
      <c r="Z274" s="66">
        <f t="shared" si="89"/>
        <v>159.49986342508839</v>
      </c>
      <c r="AA274" s="66">
        <f t="shared" si="90"/>
        <v>158.69351200113414</v>
      </c>
      <c r="AD274" s="73">
        <f t="shared" si="81"/>
        <v>137.83872445201996</v>
      </c>
      <c r="AE274" s="73">
        <f t="shared" si="82"/>
        <v>137.36936972329221</v>
      </c>
      <c r="AF274" s="73">
        <f t="shared" si="83"/>
        <v>119.83872445201996</v>
      </c>
      <c r="AG274" s="73">
        <f t="shared" si="84"/>
        <v>119.36936972329221</v>
      </c>
      <c r="AH274" s="73">
        <f t="shared" si="85"/>
        <v>125.83872445201996</v>
      </c>
      <c r="AI274" s="73">
        <f t="shared" si="86"/>
        <v>125.36936972329221</v>
      </c>
    </row>
    <row r="275" spans="16:35" x14ac:dyDescent="0.2">
      <c r="P275" s="68">
        <v>2.83</v>
      </c>
      <c r="Q275" s="70">
        <f t="shared" si="93"/>
        <v>14.62804483709505</v>
      </c>
      <c r="R275" s="70">
        <f t="shared" si="94"/>
        <v>14.238112319263564</v>
      </c>
      <c r="S275" s="71">
        <f t="shared" si="91"/>
        <v>106.62008363003555</v>
      </c>
      <c r="T275" s="71">
        <f t="shared" si="92"/>
        <v>106.15072890130782</v>
      </c>
      <c r="W275" s="66">
        <f t="shared" si="87"/>
        <v>156.55578870390539</v>
      </c>
      <c r="X275" s="66">
        <f t="shared" si="88"/>
        <v>155.74943727995117</v>
      </c>
      <c r="Z275" s="66">
        <f t="shared" si="89"/>
        <v>159.55578870390539</v>
      </c>
      <c r="AA275" s="66">
        <f t="shared" si="90"/>
        <v>158.74943727995117</v>
      </c>
      <c r="AD275" s="73">
        <f t="shared" si="81"/>
        <v>137.86947099611854</v>
      </c>
      <c r="AE275" s="73">
        <f t="shared" si="82"/>
        <v>137.40011626739081</v>
      </c>
      <c r="AF275" s="73">
        <f t="shared" si="83"/>
        <v>119.86947099611854</v>
      </c>
      <c r="AG275" s="73">
        <f t="shared" si="84"/>
        <v>119.40011626739081</v>
      </c>
      <c r="AH275" s="73">
        <f t="shared" si="85"/>
        <v>125.86947099611854</v>
      </c>
      <c r="AI275" s="73">
        <f t="shared" si="86"/>
        <v>125.40011626739081</v>
      </c>
    </row>
    <row r="276" spans="16:35" x14ac:dyDescent="0.2">
      <c r="P276" s="68">
        <v>2.84</v>
      </c>
      <c r="Q276" s="70">
        <f t="shared" si="93"/>
        <v>14.653866648608522</v>
      </c>
      <c r="R276" s="70">
        <f t="shared" si="94"/>
        <v>14.263245811586705</v>
      </c>
      <c r="S276" s="71">
        <f t="shared" si="91"/>
        <v>106.65072172049049</v>
      </c>
      <c r="T276" s="71">
        <f t="shared" si="92"/>
        <v>106.18136699176276</v>
      </c>
      <c r="W276" s="66">
        <f t="shared" si="87"/>
        <v>156.6115167150152</v>
      </c>
      <c r="X276" s="66">
        <f t="shared" si="88"/>
        <v>155.80516529106097</v>
      </c>
      <c r="Z276" s="66">
        <f t="shared" si="89"/>
        <v>159.6115167150152</v>
      </c>
      <c r="AA276" s="66">
        <f t="shared" si="90"/>
        <v>158.80516529106097</v>
      </c>
      <c r="AD276" s="73">
        <f t="shared" si="81"/>
        <v>137.90010908657348</v>
      </c>
      <c r="AE276" s="73">
        <f t="shared" si="82"/>
        <v>137.43075435784576</v>
      </c>
      <c r="AF276" s="73">
        <f t="shared" si="83"/>
        <v>119.90010908657348</v>
      </c>
      <c r="AG276" s="73">
        <f t="shared" si="84"/>
        <v>119.43075435784576</v>
      </c>
      <c r="AH276" s="73">
        <f t="shared" si="85"/>
        <v>125.90010908657348</v>
      </c>
      <c r="AI276" s="73">
        <f t="shared" si="86"/>
        <v>125.43075435784576</v>
      </c>
    </row>
    <row r="277" spans="16:35" x14ac:dyDescent="0.2">
      <c r="P277" s="68">
        <v>2.85</v>
      </c>
      <c r="Q277" s="70">
        <f t="shared" si="93"/>
        <v>14.679643039063967</v>
      </c>
      <c r="R277" s="70">
        <f t="shared" si="94"/>
        <v>14.288335093618377</v>
      </c>
      <c r="S277" s="71">
        <f t="shared" si="91"/>
        <v>106.68125211971994</v>
      </c>
      <c r="T277" s="71">
        <f t="shared" si="92"/>
        <v>106.21189739099222</v>
      </c>
      <c r="W277" s="66">
        <f t="shared" si="87"/>
        <v>156.66704884518981</v>
      </c>
      <c r="X277" s="66">
        <f t="shared" si="88"/>
        <v>155.86069742123561</v>
      </c>
      <c r="Z277" s="66">
        <f t="shared" si="89"/>
        <v>159.66704884518981</v>
      </c>
      <c r="AA277" s="66">
        <f t="shared" si="90"/>
        <v>158.86069742123561</v>
      </c>
      <c r="AD277" s="73">
        <f t="shared" si="81"/>
        <v>137.93063948580294</v>
      </c>
      <c r="AE277" s="73">
        <f t="shared" si="82"/>
        <v>137.46128475707522</v>
      </c>
      <c r="AF277" s="73">
        <f t="shared" si="83"/>
        <v>119.93063948580294</v>
      </c>
      <c r="AG277" s="73">
        <f t="shared" si="84"/>
        <v>119.46128475707522</v>
      </c>
      <c r="AH277" s="73">
        <f t="shared" si="85"/>
        <v>125.93063948580294</v>
      </c>
      <c r="AI277" s="73">
        <f t="shared" si="86"/>
        <v>125.46128475707522</v>
      </c>
    </row>
    <row r="278" spans="16:35" x14ac:dyDescent="0.2">
      <c r="P278" s="68">
        <v>2.86</v>
      </c>
      <c r="Q278" s="70">
        <f t="shared" si="93"/>
        <v>14.705374247310989</v>
      </c>
      <c r="R278" s="70">
        <f t="shared" si="94"/>
        <v>14.313380397841287</v>
      </c>
      <c r="S278" s="71">
        <f t="shared" si="91"/>
        <v>106.7116755821306</v>
      </c>
      <c r="T278" s="71">
        <f t="shared" si="92"/>
        <v>106.24232085340287</v>
      </c>
      <c r="W278" s="66">
        <f t="shared" si="87"/>
        <v>156.72238646662916</v>
      </c>
      <c r="X278" s="66">
        <f t="shared" si="88"/>
        <v>155.91603504267493</v>
      </c>
      <c r="Z278" s="66">
        <f t="shared" si="89"/>
        <v>159.72238646662916</v>
      </c>
      <c r="AA278" s="66">
        <f t="shared" si="90"/>
        <v>158.91603504267493</v>
      </c>
      <c r="AD278" s="73">
        <f t="shared" si="81"/>
        <v>137.96106294821359</v>
      </c>
      <c r="AE278" s="73">
        <f t="shared" si="82"/>
        <v>137.49170821948587</v>
      </c>
      <c r="AF278" s="73">
        <f t="shared" si="83"/>
        <v>119.96106294821359</v>
      </c>
      <c r="AG278" s="73">
        <f t="shared" si="84"/>
        <v>119.49170821948587</v>
      </c>
      <c r="AH278" s="73">
        <f t="shared" si="85"/>
        <v>125.96106294821359</v>
      </c>
      <c r="AI278" s="73">
        <f t="shared" si="86"/>
        <v>125.49170821948587</v>
      </c>
    </row>
    <row r="279" spans="16:35" x14ac:dyDescent="0.2">
      <c r="P279" s="68">
        <v>2.87</v>
      </c>
      <c r="Q279" s="70">
        <f t="shared" si="93"/>
        <v>14.731060510113156</v>
      </c>
      <c r="R279" s="70">
        <f t="shared" si="94"/>
        <v>14.338381954707723</v>
      </c>
      <c r="S279" s="71">
        <f t="shared" si="91"/>
        <v>106.74199285422959</v>
      </c>
      <c r="T279" s="71">
        <f t="shared" si="92"/>
        <v>106.27263812550186</v>
      </c>
      <c r="W279" s="66">
        <f t="shared" si="87"/>
        <v>156.77753093716447</v>
      </c>
      <c r="X279" s="66">
        <f t="shared" si="88"/>
        <v>155.97117951321025</v>
      </c>
      <c r="Z279" s="66">
        <f t="shared" si="89"/>
        <v>159.77753093716447</v>
      </c>
      <c r="AA279" s="66">
        <f t="shared" si="90"/>
        <v>158.97117951321025</v>
      </c>
      <c r="AD279" s="73">
        <f t="shared" si="81"/>
        <v>137.99138022031258</v>
      </c>
      <c r="AE279" s="73">
        <f t="shared" si="82"/>
        <v>137.52202549158486</v>
      </c>
      <c r="AF279" s="73">
        <f t="shared" si="83"/>
        <v>119.99138022031258</v>
      </c>
      <c r="AG279" s="73">
        <f t="shared" si="84"/>
        <v>119.52202549158486</v>
      </c>
      <c r="AH279" s="73">
        <f t="shared" si="85"/>
        <v>125.99138022031258</v>
      </c>
      <c r="AI279" s="73">
        <f t="shared" si="86"/>
        <v>125.52202549158486</v>
      </c>
    </row>
    <row r="280" spans="16:35" x14ac:dyDescent="0.2">
      <c r="P280" s="68">
        <v>2.88</v>
      </c>
      <c r="Q280" s="70">
        <f t="shared" si="93"/>
        <v>14.756702062173421</v>
      </c>
      <c r="R280" s="70">
        <f t="shared" si="94"/>
        <v>14.363339992664271</v>
      </c>
      <c r="S280" s="71">
        <f t="shared" si="91"/>
        <v>106.77220467473435</v>
      </c>
      <c r="T280" s="71">
        <f t="shared" si="92"/>
        <v>106.30284994600663</v>
      </c>
      <c r="W280" s="66">
        <f t="shared" si="87"/>
        <v>156.83248360045832</v>
      </c>
      <c r="X280" s="66">
        <f t="shared" si="88"/>
        <v>156.02613217650412</v>
      </c>
      <c r="Z280" s="66">
        <f t="shared" si="89"/>
        <v>159.83248360045832</v>
      </c>
      <c r="AA280" s="66">
        <f t="shared" si="90"/>
        <v>159.02613217650412</v>
      </c>
      <c r="AD280" s="73">
        <f t="shared" si="81"/>
        <v>138.02159204081735</v>
      </c>
      <c r="AE280" s="73">
        <f t="shared" si="82"/>
        <v>137.55223731208963</v>
      </c>
      <c r="AF280" s="73">
        <f t="shared" si="83"/>
        <v>120.02159204081735</v>
      </c>
      <c r="AG280" s="73">
        <f t="shared" si="84"/>
        <v>119.55223731208963</v>
      </c>
      <c r="AH280" s="73">
        <f t="shared" si="85"/>
        <v>126.02159204081735</v>
      </c>
      <c r="AI280" s="73">
        <f t="shared" si="86"/>
        <v>125.55223731208963</v>
      </c>
    </row>
    <row r="281" spans="16:35" x14ac:dyDescent="0.2">
      <c r="P281" s="68">
        <v>2.89</v>
      </c>
      <c r="Q281" s="70">
        <f t="shared" si="93"/>
        <v>14.782299136159143</v>
      </c>
      <c r="R281" s="70">
        <f t="shared" si="94"/>
        <v>14.388254738176192</v>
      </c>
      <c r="S281" s="71">
        <f t="shared" si="91"/>
        <v>106.8023117746807</v>
      </c>
      <c r="T281" s="71">
        <f t="shared" si="92"/>
        <v>106.33295704595297</v>
      </c>
      <c r="W281" s="66">
        <f t="shared" si="87"/>
        <v>156.88724578620096</v>
      </c>
      <c r="X281" s="66">
        <f t="shared" si="88"/>
        <v>156.08089436224674</v>
      </c>
      <c r="Z281" s="66">
        <f t="shared" si="89"/>
        <v>159.88724578620096</v>
      </c>
      <c r="AA281" s="66">
        <f t="shared" si="90"/>
        <v>159.08089436224674</v>
      </c>
      <c r="AD281" s="73">
        <f t="shared" si="81"/>
        <v>138.0516991407637</v>
      </c>
      <c r="AE281" s="73">
        <f t="shared" si="82"/>
        <v>137.58234441203598</v>
      </c>
      <c r="AF281" s="73">
        <f t="shared" si="83"/>
        <v>120.0516991407637</v>
      </c>
      <c r="AG281" s="73">
        <f t="shared" si="84"/>
        <v>119.58234441203598</v>
      </c>
      <c r="AH281" s="73">
        <f t="shared" si="85"/>
        <v>126.0516991407637</v>
      </c>
      <c r="AI281" s="73">
        <f t="shared" si="86"/>
        <v>125.58234441203598</v>
      </c>
    </row>
    <row r="282" spans="16:35" x14ac:dyDescent="0.2">
      <c r="P282" s="68">
        <v>2.9</v>
      </c>
      <c r="Q282" s="70">
        <f t="shared" si="93"/>
        <v>14.807851962726712</v>
      </c>
      <c r="R282" s="70">
        <f t="shared" si="94"/>
        <v>14.413126415751387</v>
      </c>
      <c r="S282" s="71">
        <f t="shared" si="91"/>
        <v>106.83231487752886</v>
      </c>
      <c r="T282" s="71">
        <f t="shared" si="92"/>
        <v>106.36296014880114</v>
      </c>
      <c r="W282" s="66">
        <f t="shared" si="87"/>
        <v>156.94181881030343</v>
      </c>
      <c r="X282" s="66">
        <f t="shared" si="88"/>
        <v>156.13546738634921</v>
      </c>
      <c r="Z282" s="66">
        <f t="shared" si="89"/>
        <v>159.94181881030343</v>
      </c>
      <c r="AA282" s="66">
        <f t="shared" si="90"/>
        <v>159.13546738634921</v>
      </c>
      <c r="AD282" s="73">
        <f t="shared" si="81"/>
        <v>138.08170224361186</v>
      </c>
      <c r="AE282" s="73">
        <f t="shared" si="82"/>
        <v>137.61234751488414</v>
      </c>
      <c r="AF282" s="73">
        <f t="shared" si="83"/>
        <v>120.08170224361186</v>
      </c>
      <c r="AG282" s="73">
        <f t="shared" si="84"/>
        <v>119.61234751488414</v>
      </c>
      <c r="AH282" s="73">
        <f t="shared" si="85"/>
        <v>126.08170224361186</v>
      </c>
      <c r="AI282" s="73">
        <f t="shared" si="86"/>
        <v>125.61234751488414</v>
      </c>
    </row>
    <row r="283" spans="16:35" x14ac:dyDescent="0.2">
      <c r="P283" s="68">
        <v>2.91</v>
      </c>
      <c r="Q283" s="70">
        <f t="shared" si="93"/>
        <v>14.833360770545811</v>
      </c>
      <c r="R283" s="70">
        <f t="shared" si="94"/>
        <v>14.437955247964</v>
      </c>
      <c r="S283" s="71">
        <f t="shared" si="91"/>
        <v>106.86221469926789</v>
      </c>
      <c r="T283" s="71">
        <f t="shared" si="92"/>
        <v>106.39285997054016</v>
      </c>
      <c r="W283" s="66">
        <f t="shared" si="87"/>
        <v>156.99620397508724</v>
      </c>
      <c r="X283" s="66">
        <f t="shared" si="88"/>
        <v>156.18985255113301</v>
      </c>
      <c r="Z283" s="66">
        <f t="shared" si="89"/>
        <v>159.99620397508724</v>
      </c>
      <c r="AA283" s="66">
        <f t="shared" si="90"/>
        <v>159.18985255113301</v>
      </c>
      <c r="AD283" s="73">
        <f t="shared" si="81"/>
        <v>138.11160206535089</v>
      </c>
      <c r="AE283" s="73">
        <f t="shared" si="82"/>
        <v>137.64224733662314</v>
      </c>
      <c r="AF283" s="73">
        <f t="shared" si="83"/>
        <v>120.11160206535089</v>
      </c>
      <c r="AG283" s="73">
        <f t="shared" si="84"/>
        <v>119.64224733662314</v>
      </c>
      <c r="AH283" s="73">
        <f t="shared" si="85"/>
        <v>126.11160206535089</v>
      </c>
      <c r="AI283" s="73">
        <f t="shared" si="86"/>
        <v>125.64224733662314</v>
      </c>
    </row>
    <row r="284" spans="16:35" x14ac:dyDescent="0.2">
      <c r="P284" s="68">
        <v>2.92</v>
      </c>
      <c r="Q284" s="70">
        <f t="shared" si="93"/>
        <v>14.858825786323273</v>
      </c>
      <c r="R284" s="70">
        <f t="shared" si="94"/>
        <v>14.462741455477659</v>
      </c>
      <c r="S284" s="71">
        <f t="shared" si="91"/>
        <v>106.8920119485181</v>
      </c>
      <c r="T284" s="71">
        <f t="shared" si="92"/>
        <v>106.42265721979038</v>
      </c>
      <c r="W284" s="66">
        <f t="shared" si="87"/>
        <v>157.05040256947092</v>
      </c>
      <c r="X284" s="66">
        <f t="shared" si="88"/>
        <v>156.24405114551669</v>
      </c>
      <c r="Z284" s="66">
        <f t="shared" si="89"/>
        <v>160.05040256947092</v>
      </c>
      <c r="AA284" s="66">
        <f t="shared" si="90"/>
        <v>159.24405114551669</v>
      </c>
      <c r="AD284" s="73">
        <f t="shared" si="81"/>
        <v>138.1413993146011</v>
      </c>
      <c r="AE284" s="73">
        <f t="shared" si="82"/>
        <v>137.67204458587338</v>
      </c>
      <c r="AF284" s="73">
        <f t="shared" si="83"/>
        <v>120.1413993146011</v>
      </c>
      <c r="AG284" s="73">
        <f t="shared" si="84"/>
        <v>119.67204458587338</v>
      </c>
      <c r="AH284" s="73">
        <f t="shared" si="85"/>
        <v>126.1413993146011</v>
      </c>
      <c r="AI284" s="73">
        <f t="shared" si="86"/>
        <v>125.67204458587338</v>
      </c>
    </row>
    <row r="285" spans="16:35" x14ac:dyDescent="0.2">
      <c r="P285" s="68">
        <v>2.93</v>
      </c>
      <c r="Q285" s="70">
        <f t="shared" si="93"/>
        <v>14.884247234826606</v>
      </c>
      <c r="R285" s="70">
        <f t="shared" si="94"/>
        <v>14.487485257068352</v>
      </c>
      <c r="S285" s="71">
        <f t="shared" si="91"/>
        <v>106.92170732663193</v>
      </c>
      <c r="T285" s="71">
        <f t="shared" si="92"/>
        <v>106.45235259790419</v>
      </c>
      <c r="W285" s="66">
        <f t="shared" si="87"/>
        <v>157.10441586915323</v>
      </c>
      <c r="X285" s="66">
        <f t="shared" si="88"/>
        <v>156.298064445199</v>
      </c>
      <c r="Z285" s="66">
        <f t="shared" si="89"/>
        <v>160.10441586915323</v>
      </c>
      <c r="AA285" s="66">
        <f t="shared" si="90"/>
        <v>159.298064445199</v>
      </c>
      <c r="AD285" s="73">
        <f t="shared" si="81"/>
        <v>138.17109469271492</v>
      </c>
      <c r="AE285" s="73">
        <f t="shared" si="82"/>
        <v>137.70173996398719</v>
      </c>
      <c r="AF285" s="73">
        <f t="shared" si="83"/>
        <v>120.17109469271492</v>
      </c>
      <c r="AG285" s="73">
        <f t="shared" si="84"/>
        <v>119.70173996398719</v>
      </c>
      <c r="AH285" s="73">
        <f t="shared" si="85"/>
        <v>126.17109469271492</v>
      </c>
      <c r="AI285" s="73">
        <f t="shared" si="86"/>
        <v>125.70173996398719</v>
      </c>
    </row>
    <row r="286" spans="16:35" x14ac:dyDescent="0.2">
      <c r="P286" s="68">
        <v>2.94</v>
      </c>
      <c r="Q286" s="70">
        <f t="shared" si="93"/>
        <v>14.909625338907128</v>
      </c>
      <c r="R286" s="70">
        <f t="shared" si="94"/>
        <v>14.512186869646959</v>
      </c>
      <c r="S286" s="71">
        <f t="shared" si="91"/>
        <v>106.95130152779289</v>
      </c>
      <c r="T286" s="71">
        <f t="shared" si="92"/>
        <v>106.48194679906516</v>
      </c>
      <c r="W286" s="66">
        <f t="shared" si="87"/>
        <v>157.15824513679343</v>
      </c>
      <c r="X286" s="66">
        <f t="shared" si="88"/>
        <v>156.3518937128392</v>
      </c>
      <c r="Z286" s="66">
        <f t="shared" si="89"/>
        <v>160.15824513679343</v>
      </c>
      <c r="AA286" s="66">
        <f t="shared" si="90"/>
        <v>159.3518937128392</v>
      </c>
      <c r="AD286" s="73">
        <f t="shared" si="81"/>
        <v>138.20068889387591</v>
      </c>
      <c r="AE286" s="73">
        <f t="shared" si="82"/>
        <v>137.73133416514816</v>
      </c>
      <c r="AF286" s="73">
        <f t="shared" si="83"/>
        <v>120.20068889387591</v>
      </c>
      <c r="AG286" s="73">
        <f t="shared" si="84"/>
        <v>119.73133416514816</v>
      </c>
      <c r="AH286" s="73">
        <f t="shared" si="85"/>
        <v>126.20068889387591</v>
      </c>
      <c r="AI286" s="73">
        <f t="shared" si="86"/>
        <v>125.73133416514816</v>
      </c>
    </row>
    <row r="287" spans="16:35" x14ac:dyDescent="0.2">
      <c r="P287" s="68">
        <v>2.95</v>
      </c>
      <c r="Q287" s="70">
        <f t="shared" si="93"/>
        <v>14.934960319522766</v>
      </c>
      <c r="R287" s="70">
        <f t="shared" si="94"/>
        <v>14.536846508281444</v>
      </c>
      <c r="S287" s="71">
        <f t="shared" si="91"/>
        <v>106.98079523911301</v>
      </c>
      <c r="T287" s="71">
        <f t="shared" si="92"/>
        <v>106.51144051038527</v>
      </c>
      <c r="W287" s="66">
        <f t="shared" si="87"/>
        <v>157.21189162218826</v>
      </c>
      <c r="X287" s="66">
        <f t="shared" si="88"/>
        <v>156.40554019823404</v>
      </c>
      <c r="Z287" s="66">
        <f t="shared" si="89"/>
        <v>160.21189162218826</v>
      </c>
      <c r="AA287" s="66">
        <f t="shared" si="90"/>
        <v>159.40554019823404</v>
      </c>
      <c r="AD287" s="73">
        <f t="shared" si="81"/>
        <v>138.23018260519601</v>
      </c>
      <c r="AE287" s="73">
        <f t="shared" si="82"/>
        <v>137.76082787646828</v>
      </c>
      <c r="AF287" s="73">
        <f t="shared" si="83"/>
        <v>120.23018260519601</v>
      </c>
      <c r="AG287" s="73">
        <f t="shared" si="84"/>
        <v>119.76082787646828</v>
      </c>
      <c r="AH287" s="73">
        <f t="shared" si="85"/>
        <v>126.23018260519601</v>
      </c>
      <c r="AI287" s="73">
        <f t="shared" si="86"/>
        <v>125.76082787646828</v>
      </c>
    </row>
    <row r="288" spans="16:35" x14ac:dyDescent="0.2">
      <c r="P288" s="68">
        <v>2.96</v>
      </c>
      <c r="Q288" s="70">
        <f t="shared" si="93"/>
        <v>14.960252395760493</v>
      </c>
      <c r="R288" s="70">
        <f t="shared" si="94"/>
        <v>14.561464386218688</v>
      </c>
      <c r="S288" s="71">
        <f t="shared" si="91"/>
        <v>107.01018914072851</v>
      </c>
      <c r="T288" s="71">
        <f t="shared" si="92"/>
        <v>106.54083441200078</v>
      </c>
      <c r="W288" s="66">
        <f t="shared" si="87"/>
        <v>157.26535656244616</v>
      </c>
      <c r="X288" s="66">
        <f t="shared" si="88"/>
        <v>156.45900513849193</v>
      </c>
      <c r="Z288" s="66">
        <f t="shared" si="89"/>
        <v>160.26535656244616</v>
      </c>
      <c r="AA288" s="66">
        <f t="shared" si="90"/>
        <v>159.45900513849193</v>
      </c>
      <c r="AD288" s="73">
        <f t="shared" si="81"/>
        <v>138.25957650681153</v>
      </c>
      <c r="AE288" s="73">
        <f t="shared" si="82"/>
        <v>137.79022177808378</v>
      </c>
      <c r="AF288" s="73">
        <f t="shared" si="83"/>
        <v>120.25957650681153</v>
      </c>
      <c r="AG288" s="73">
        <f t="shared" si="84"/>
        <v>119.79022177808378</v>
      </c>
      <c r="AH288" s="73">
        <f t="shared" si="85"/>
        <v>126.25957650681153</v>
      </c>
      <c r="AI288" s="73">
        <f t="shared" si="86"/>
        <v>125.79022177808378</v>
      </c>
    </row>
    <row r="289" spans="16:35" x14ac:dyDescent="0.2">
      <c r="P289" s="68">
        <v>2.97</v>
      </c>
      <c r="Q289" s="70">
        <f t="shared" si="93"/>
        <v>14.985501784858444</v>
      </c>
      <c r="R289" s="70">
        <f t="shared" si="94"/>
        <v>14.586040714906016</v>
      </c>
      <c r="S289" s="71">
        <f t="shared" si="91"/>
        <v>107.03948390589399</v>
      </c>
      <c r="T289" s="71">
        <f t="shared" si="92"/>
        <v>106.57012917716625</v>
      </c>
      <c r="W289" s="66">
        <f t="shared" si="87"/>
        <v>157.31864118215839</v>
      </c>
      <c r="X289" s="66">
        <f t="shared" si="88"/>
        <v>156.51228975820416</v>
      </c>
      <c r="Z289" s="66">
        <f t="shared" si="89"/>
        <v>160.31864118215839</v>
      </c>
      <c r="AA289" s="66">
        <f t="shared" si="90"/>
        <v>159.51228975820416</v>
      </c>
      <c r="AD289" s="73">
        <f t="shared" si="81"/>
        <v>138.28887127197697</v>
      </c>
      <c r="AE289" s="73">
        <f t="shared" si="82"/>
        <v>137.81951654324925</v>
      </c>
      <c r="AF289" s="73">
        <f t="shared" si="83"/>
        <v>120.28887127197697</v>
      </c>
      <c r="AG289" s="73">
        <f t="shared" si="84"/>
        <v>119.81951654324925</v>
      </c>
      <c r="AH289" s="73">
        <f t="shared" si="85"/>
        <v>126.28887127197697</v>
      </c>
      <c r="AI289" s="73">
        <f t="shared" si="86"/>
        <v>125.81951654324925</v>
      </c>
    </row>
    <row r="290" spans="16:35" x14ac:dyDescent="0.2">
      <c r="P290" s="68">
        <v>2.98</v>
      </c>
      <c r="Q290" s="70">
        <f t="shared" si="93"/>
        <v>15.010708702227674</v>
      </c>
      <c r="R290" s="70">
        <f t="shared" si="94"/>
        <v>14.610575704012378</v>
      </c>
      <c r="S290" s="71">
        <f t="shared" si="91"/>
        <v>107.06868020107484</v>
      </c>
      <c r="T290" s="71">
        <f t="shared" si="92"/>
        <v>106.59932547234712</v>
      </c>
      <c r="W290" s="66">
        <f t="shared" si="87"/>
        <v>157.37174669356736</v>
      </c>
      <c r="X290" s="66">
        <f t="shared" si="88"/>
        <v>156.56539526961313</v>
      </c>
      <c r="Z290" s="66">
        <f t="shared" si="89"/>
        <v>160.37174669356736</v>
      </c>
      <c r="AA290" s="66">
        <f t="shared" si="90"/>
        <v>159.56539526961313</v>
      </c>
      <c r="AD290" s="73">
        <f t="shared" si="81"/>
        <v>138.31806756715784</v>
      </c>
      <c r="AE290" s="73">
        <f t="shared" si="82"/>
        <v>137.84871283843012</v>
      </c>
      <c r="AF290" s="73">
        <f t="shared" si="83"/>
        <v>120.31806756715784</v>
      </c>
      <c r="AG290" s="73">
        <f t="shared" si="84"/>
        <v>119.84871283843012</v>
      </c>
      <c r="AH290" s="73">
        <f t="shared" si="85"/>
        <v>126.31806756715784</v>
      </c>
      <c r="AI290" s="73">
        <f t="shared" si="86"/>
        <v>125.84871283843012</v>
      </c>
    </row>
    <row r="291" spans="16:35" x14ac:dyDescent="0.2">
      <c r="P291" s="68">
        <v>2.99</v>
      </c>
      <c r="Q291" s="70">
        <f t="shared" si="93"/>
        <v>15.035873361473609</v>
      </c>
      <c r="R291" s="70">
        <f t="shared" si="94"/>
        <v>14.635069561449225</v>
      </c>
      <c r="S291" s="71">
        <f t="shared" si="91"/>
        <v>107.09777868603834</v>
      </c>
      <c r="T291" s="71">
        <f t="shared" si="92"/>
        <v>106.6284239573106</v>
      </c>
      <c r="W291" s="66">
        <f t="shared" si="87"/>
        <v>157.42467429673206</v>
      </c>
      <c r="X291" s="66">
        <f t="shared" si="88"/>
        <v>156.61832287277784</v>
      </c>
      <c r="Z291" s="66">
        <f t="shared" si="89"/>
        <v>160.42467429673206</v>
      </c>
      <c r="AA291" s="66">
        <f t="shared" si="90"/>
        <v>159.61832287277784</v>
      </c>
      <c r="AD291" s="73">
        <f t="shared" si="81"/>
        <v>138.34716605212134</v>
      </c>
      <c r="AE291" s="73">
        <f t="shared" si="82"/>
        <v>137.87781132339359</v>
      </c>
      <c r="AF291" s="73">
        <f t="shared" si="83"/>
        <v>120.34716605212134</v>
      </c>
      <c r="AG291" s="73">
        <f t="shared" si="84"/>
        <v>119.87781132339359</v>
      </c>
      <c r="AH291" s="73">
        <f t="shared" si="85"/>
        <v>126.34716605212134</v>
      </c>
      <c r="AI291" s="73">
        <f t="shared" si="86"/>
        <v>125.87781132339359</v>
      </c>
    </row>
    <row r="292" spans="16:35" x14ac:dyDescent="0.2">
      <c r="P292" s="68">
        <v>3</v>
      </c>
      <c r="Q292" s="70">
        <f t="shared" si="93"/>
        <v>15.060995974417153</v>
      </c>
      <c r="R292" s="70">
        <f t="shared" si="94"/>
        <v>14.659522493391057</v>
      </c>
      <c r="S292" s="71">
        <f t="shared" si="91"/>
        <v>107.12678001394299</v>
      </c>
      <c r="T292" s="71">
        <f t="shared" si="92"/>
        <v>106.65742528521525</v>
      </c>
      <c r="W292" s="66">
        <f t="shared" si="87"/>
        <v>157.47742517969084</v>
      </c>
      <c r="X292" s="66">
        <f t="shared" si="88"/>
        <v>156.67107375573661</v>
      </c>
      <c r="Z292" s="66">
        <f t="shared" si="89"/>
        <v>160.47742517969084</v>
      </c>
      <c r="AA292" s="66">
        <f t="shared" si="90"/>
        <v>159.67107375573661</v>
      </c>
      <c r="AD292" s="73">
        <f t="shared" si="81"/>
        <v>138.376167380026</v>
      </c>
      <c r="AE292" s="73">
        <f t="shared" si="82"/>
        <v>137.90681265129825</v>
      </c>
      <c r="AF292" s="73">
        <f t="shared" si="83"/>
        <v>120.376167380026</v>
      </c>
      <c r="AG292" s="73">
        <f t="shared" si="84"/>
        <v>119.90681265129825</v>
      </c>
      <c r="AH292" s="73">
        <f t="shared" si="85"/>
        <v>126.376167380026</v>
      </c>
      <c r="AI292" s="73">
        <f t="shared" si="86"/>
        <v>125.90681265129825</v>
      </c>
    </row>
    <row r="293" spans="16:35" x14ac:dyDescent="0.2">
      <c r="P293" s="68">
        <v>3.01</v>
      </c>
      <c r="Q293" s="70">
        <f t="shared" si="93"/>
        <v>15.086076751115503</v>
      </c>
      <c r="R293" s="70">
        <f t="shared" si="94"/>
        <v>14.683934704295682</v>
      </c>
      <c r="S293" s="71">
        <f t="shared" si="91"/>
        <v>107.15568483142661</v>
      </c>
      <c r="T293" s="71">
        <f t="shared" si="92"/>
        <v>106.68633010269888</v>
      </c>
      <c r="W293" s="66">
        <f t="shared" si="87"/>
        <v>157.53000051862142</v>
      </c>
      <c r="X293" s="66">
        <f t="shared" si="88"/>
        <v>156.72364909466719</v>
      </c>
      <c r="Z293" s="66">
        <f t="shared" si="89"/>
        <v>160.53000051862142</v>
      </c>
      <c r="AA293" s="66">
        <f t="shared" si="90"/>
        <v>159.72364909466719</v>
      </c>
      <c r="AD293" s="73">
        <f t="shared" si="81"/>
        <v>138.40507219750961</v>
      </c>
      <c r="AE293" s="73">
        <f t="shared" si="82"/>
        <v>137.93571746878189</v>
      </c>
      <c r="AF293" s="73">
        <f t="shared" si="83"/>
        <v>120.40507219750961</v>
      </c>
      <c r="AG293" s="73">
        <f t="shared" si="84"/>
        <v>119.93571746878189</v>
      </c>
      <c r="AH293" s="73">
        <f t="shared" si="85"/>
        <v>126.40507219750961</v>
      </c>
      <c r="AI293" s="73">
        <f t="shared" si="86"/>
        <v>125.93571746878189</v>
      </c>
    </row>
    <row r="294" spans="16:35" x14ac:dyDescent="0.2">
      <c r="P294" s="68">
        <v>3.02</v>
      </c>
      <c r="Q294" s="70">
        <f t="shared" si="93"/>
        <v>15.111115899882636</v>
      </c>
      <c r="R294" s="70">
        <f t="shared" si="94"/>
        <v>14.708306396924154</v>
      </c>
      <c r="S294" s="71">
        <f t="shared" si="91"/>
        <v>107.18449377869275</v>
      </c>
      <c r="T294" s="71">
        <f t="shared" si="92"/>
        <v>106.71513904996502</v>
      </c>
      <c r="W294" s="66">
        <f t="shared" si="87"/>
        <v>157.58240147799813</v>
      </c>
      <c r="X294" s="66">
        <f t="shared" si="88"/>
        <v>156.77605005404388</v>
      </c>
      <c r="Z294" s="66">
        <f t="shared" si="89"/>
        <v>160.58240147799813</v>
      </c>
      <c r="AA294" s="66">
        <f t="shared" si="90"/>
        <v>159.77605005404388</v>
      </c>
      <c r="AD294" s="73">
        <f t="shared" si="81"/>
        <v>138.43388114477574</v>
      </c>
      <c r="AE294" s="73">
        <f t="shared" si="82"/>
        <v>137.96452641604802</v>
      </c>
      <c r="AF294" s="73">
        <f t="shared" si="83"/>
        <v>120.43388114477574</v>
      </c>
      <c r="AG294" s="73">
        <f t="shared" si="84"/>
        <v>119.96452641604802</v>
      </c>
      <c r="AH294" s="73">
        <f t="shared" si="85"/>
        <v>126.43388114477574</v>
      </c>
      <c r="AI294" s="73">
        <f t="shared" si="86"/>
        <v>125.96452641604802</v>
      </c>
    </row>
    <row r="295" spans="16:35" x14ac:dyDescent="0.2">
      <c r="P295" s="68">
        <v>3.03</v>
      </c>
      <c r="Q295" s="70">
        <f t="shared" si="93"/>
        <v>15.136113627309481</v>
      </c>
      <c r="R295" s="70">
        <f t="shared" si="94"/>
        <v>14.732637772360411</v>
      </c>
      <c r="S295" s="71">
        <f t="shared" si="91"/>
        <v>107.21320748959585</v>
      </c>
      <c r="T295" s="71">
        <f t="shared" si="92"/>
        <v>106.74385276086811</v>
      </c>
      <c r="W295" s="66">
        <f t="shared" si="87"/>
        <v>157.63462921074679</v>
      </c>
      <c r="X295" s="66">
        <f t="shared" si="88"/>
        <v>156.82827778679257</v>
      </c>
      <c r="Z295" s="66">
        <f t="shared" si="89"/>
        <v>160.63462921074679</v>
      </c>
      <c r="AA295" s="66">
        <f t="shared" si="90"/>
        <v>159.82827778679257</v>
      </c>
      <c r="AD295" s="73">
        <f t="shared" si="81"/>
        <v>138.46259485567884</v>
      </c>
      <c r="AE295" s="73">
        <f t="shared" si="82"/>
        <v>137.99324012695109</v>
      </c>
      <c r="AF295" s="73">
        <f t="shared" si="83"/>
        <v>120.46259485567884</v>
      </c>
      <c r="AG295" s="73">
        <f t="shared" si="84"/>
        <v>119.99324012695109</v>
      </c>
      <c r="AH295" s="73">
        <f t="shared" si="85"/>
        <v>126.46259485567884</v>
      </c>
      <c r="AI295" s="73">
        <f t="shared" si="86"/>
        <v>125.99324012695109</v>
      </c>
    </row>
    <row r="296" spans="16:35" x14ac:dyDescent="0.2">
      <c r="P296" s="68">
        <v>3.04</v>
      </c>
      <c r="Q296" s="70">
        <f t="shared" si="93"/>
        <v>15.161070138283835</v>
      </c>
      <c r="R296" s="70">
        <f t="shared" si="94"/>
        <v>14.756929030030657</v>
      </c>
      <c r="S296" s="71">
        <f t="shared" si="91"/>
        <v>107.24182659172482</v>
      </c>
      <c r="T296" s="71">
        <f t="shared" si="92"/>
        <v>106.77247186299708</v>
      </c>
      <c r="W296" s="66">
        <f t="shared" si="87"/>
        <v>157.68668485839697</v>
      </c>
      <c r="X296" s="66">
        <f t="shared" si="88"/>
        <v>156.88033343444272</v>
      </c>
      <c r="Z296" s="66">
        <f t="shared" si="89"/>
        <v>160.68668485839697</v>
      </c>
      <c r="AA296" s="66">
        <f t="shared" si="90"/>
        <v>159.88033343444272</v>
      </c>
      <c r="AD296" s="73">
        <f t="shared" si="81"/>
        <v>138.49121395780782</v>
      </c>
      <c r="AE296" s="73">
        <f t="shared" si="82"/>
        <v>138.02185922908006</v>
      </c>
      <c r="AF296" s="73">
        <f t="shared" si="83"/>
        <v>120.49121395780782</v>
      </c>
      <c r="AG296" s="73">
        <f t="shared" si="84"/>
        <v>120.02185922908006</v>
      </c>
      <c r="AH296" s="73">
        <f t="shared" si="85"/>
        <v>126.49121395780782</v>
      </c>
      <c r="AI296" s="73">
        <f t="shared" si="86"/>
        <v>126.02185922908006</v>
      </c>
    </row>
    <row r="297" spans="16:35" x14ac:dyDescent="0.2">
      <c r="P297" s="68">
        <v>3.05</v>
      </c>
      <c r="Q297" s="70">
        <f t="shared" si="93"/>
        <v>15.185985636009928</v>
      </c>
      <c r="R297" s="70">
        <f t="shared" si="94"/>
        <v>14.781180367722408</v>
      </c>
      <c r="S297" s="71">
        <f t="shared" si="91"/>
        <v>107.27035170648546</v>
      </c>
      <c r="T297" s="71">
        <f t="shared" si="92"/>
        <v>106.80099697775772</v>
      </c>
      <c r="W297" s="66">
        <f t="shared" si="87"/>
        <v>157.73856955123142</v>
      </c>
      <c r="X297" s="66">
        <f t="shared" si="88"/>
        <v>156.9322181272772</v>
      </c>
      <c r="Z297" s="66">
        <f t="shared" si="89"/>
        <v>160.73856955123142</v>
      </c>
      <c r="AA297" s="66">
        <f t="shared" si="90"/>
        <v>159.9322181272772</v>
      </c>
      <c r="AD297" s="73">
        <f t="shared" si="81"/>
        <v>138.51973907256846</v>
      </c>
      <c r="AE297" s="73">
        <f t="shared" si="82"/>
        <v>138.05038434384073</v>
      </c>
      <c r="AF297" s="73">
        <f t="shared" si="83"/>
        <v>120.51973907256846</v>
      </c>
      <c r="AG297" s="73">
        <f t="shared" si="84"/>
        <v>120.05038434384073</v>
      </c>
      <c r="AH297" s="73">
        <f t="shared" si="85"/>
        <v>126.51973907256846</v>
      </c>
      <c r="AI297" s="73">
        <f t="shared" si="86"/>
        <v>126.05038434384073</v>
      </c>
    </row>
    <row r="298" spans="16:35" x14ac:dyDescent="0.2">
      <c r="P298" s="68">
        <v>3.06</v>
      </c>
      <c r="Q298" s="70">
        <f t="shared" si="93"/>
        <v>15.210860322027743</v>
      </c>
      <c r="R298" s="70">
        <f t="shared" si="94"/>
        <v>14.805391981603297</v>
      </c>
      <c r="S298" s="71">
        <f t="shared" si="91"/>
        <v>107.29878344918134</v>
      </c>
      <c r="T298" s="71">
        <f t="shared" si="92"/>
        <v>106.82942872045361</v>
      </c>
      <c r="W298" s="66">
        <f t="shared" si="87"/>
        <v>157.79028440843368</v>
      </c>
      <c r="X298" s="66">
        <f t="shared" si="88"/>
        <v>156.98393298447945</v>
      </c>
      <c r="Z298" s="66">
        <f t="shared" si="89"/>
        <v>160.79028440843368</v>
      </c>
      <c r="AA298" s="66">
        <f t="shared" si="90"/>
        <v>159.98393298447945</v>
      </c>
      <c r="AD298" s="73">
        <f t="shared" si="81"/>
        <v>138.54817081526434</v>
      </c>
      <c r="AE298" s="73">
        <f t="shared" si="82"/>
        <v>138.07881608653662</v>
      </c>
      <c r="AF298" s="73">
        <f t="shared" si="83"/>
        <v>120.54817081526434</v>
      </c>
      <c r="AG298" s="73">
        <f t="shared" si="84"/>
        <v>120.07881608653662</v>
      </c>
      <c r="AH298" s="73">
        <f t="shared" si="85"/>
        <v>126.54817081526434</v>
      </c>
      <c r="AI298" s="73">
        <f t="shared" si="86"/>
        <v>126.07881608653662</v>
      </c>
    </row>
    <row r="299" spans="16:35" x14ac:dyDescent="0.2">
      <c r="P299" s="68">
        <v>3.0699999999999901</v>
      </c>
      <c r="Q299" s="70">
        <f t="shared" si="93"/>
        <v>15.235694396231999</v>
      </c>
      <c r="R299" s="70">
        <f t="shared" si="94"/>
        <v>14.829564066239548</v>
      </c>
      <c r="S299" s="71">
        <f t="shared" si="91"/>
        <v>107.32712242909345</v>
      </c>
      <c r="T299" s="71">
        <f t="shared" si="92"/>
        <v>106.85776770036571</v>
      </c>
      <c r="W299" s="66">
        <f t="shared" si="87"/>
        <v>157.84183053823261</v>
      </c>
      <c r="X299" s="66">
        <f t="shared" si="88"/>
        <v>157.03547911427839</v>
      </c>
      <c r="Z299" s="66">
        <f t="shared" si="89"/>
        <v>160.84183053823261</v>
      </c>
      <c r="AA299" s="66">
        <f t="shared" si="90"/>
        <v>160.03547911427839</v>
      </c>
      <c r="AD299" s="73">
        <f t="shared" si="81"/>
        <v>138.57650979517643</v>
      </c>
      <c r="AE299" s="73">
        <f t="shared" si="82"/>
        <v>138.10715506644871</v>
      </c>
      <c r="AF299" s="73">
        <f t="shared" si="83"/>
        <v>120.57650979517643</v>
      </c>
      <c r="AG299" s="73">
        <f t="shared" si="84"/>
        <v>120.10715506644871</v>
      </c>
      <c r="AH299" s="73">
        <f t="shared" si="85"/>
        <v>126.57650979517643</v>
      </c>
      <c r="AI299" s="73">
        <f t="shared" si="86"/>
        <v>126.10715506644871</v>
      </c>
    </row>
    <row r="300" spans="16:35" x14ac:dyDescent="0.2">
      <c r="P300" s="68">
        <v>3.08</v>
      </c>
      <c r="Q300" s="70">
        <f t="shared" si="93"/>
        <v>15.260488056891036</v>
      </c>
      <c r="R300" s="70">
        <f t="shared" si="94"/>
        <v>14.853696814614359</v>
      </c>
      <c r="S300" s="71">
        <f t="shared" si="91"/>
        <v>107.35536924955863</v>
      </c>
      <c r="T300" s="71">
        <f t="shared" si="92"/>
        <v>106.8860145208309</v>
      </c>
      <c r="W300" s="66">
        <f t="shared" si="87"/>
        <v>157.89320903804531</v>
      </c>
      <c r="X300" s="66">
        <f t="shared" si="88"/>
        <v>157.08685761409106</v>
      </c>
      <c r="Z300" s="66">
        <f t="shared" si="89"/>
        <v>160.89320903804531</v>
      </c>
      <c r="AA300" s="66">
        <f t="shared" si="90"/>
        <v>160.08685761409106</v>
      </c>
      <c r="AD300" s="73">
        <f t="shared" si="81"/>
        <v>138.60475661564163</v>
      </c>
      <c r="AE300" s="73">
        <f t="shared" si="82"/>
        <v>138.13540188691388</v>
      </c>
      <c r="AF300" s="73">
        <f t="shared" si="83"/>
        <v>120.60475661564163</v>
      </c>
      <c r="AG300" s="73">
        <f t="shared" si="84"/>
        <v>120.13540188691388</v>
      </c>
      <c r="AH300" s="73">
        <f t="shared" si="85"/>
        <v>126.60475661564163</v>
      </c>
      <c r="AI300" s="73">
        <f t="shared" si="86"/>
        <v>126.13540188691388</v>
      </c>
    </row>
    <row r="301" spans="16:35" x14ac:dyDescent="0.2">
      <c r="P301" s="68">
        <v>3.0899999999999901</v>
      </c>
      <c r="Q301" s="70">
        <f t="shared" si="93"/>
        <v>15.285241500664988</v>
      </c>
      <c r="R301" s="70">
        <f t="shared" si="94"/>
        <v>14.877790418145594</v>
      </c>
      <c r="S301" s="71">
        <f t="shared" si="91"/>
        <v>107.38352450804641</v>
      </c>
      <c r="T301" s="71">
        <f t="shared" si="92"/>
        <v>106.91416977931867</v>
      </c>
      <c r="W301" s="66">
        <f t="shared" si="87"/>
        <v>157.94442099461659</v>
      </c>
      <c r="X301" s="66">
        <f t="shared" si="88"/>
        <v>157.13806957066237</v>
      </c>
      <c r="Z301" s="66">
        <f t="shared" si="89"/>
        <v>160.94442099461659</v>
      </c>
      <c r="AA301" s="66">
        <f t="shared" si="90"/>
        <v>160.13806957066237</v>
      </c>
      <c r="AD301" s="73">
        <f t="shared" si="81"/>
        <v>138.63291187412941</v>
      </c>
      <c r="AE301" s="73">
        <f t="shared" si="82"/>
        <v>138.16355714540168</v>
      </c>
      <c r="AF301" s="73">
        <f t="shared" si="83"/>
        <v>120.63291187412941</v>
      </c>
      <c r="AG301" s="73">
        <f t="shared" si="84"/>
        <v>120.16355714540168</v>
      </c>
      <c r="AH301" s="73">
        <f t="shared" si="85"/>
        <v>126.63291187412941</v>
      </c>
      <c r="AI301" s="73">
        <f t="shared" si="86"/>
        <v>126.16355714540168</v>
      </c>
    </row>
    <row r="302" spans="16:35" x14ac:dyDescent="0.2">
      <c r="P302" s="68">
        <v>3.1</v>
      </c>
      <c r="Q302" s="70">
        <f t="shared" si="93"/>
        <v>15.309954922624364</v>
      </c>
      <c r="R302" s="70">
        <f t="shared" si="94"/>
        <v>14.901845066703865</v>
      </c>
      <c r="S302" s="71">
        <f t="shared" si="91"/>
        <v>107.41158879623519</v>
      </c>
      <c r="T302" s="71">
        <f t="shared" si="92"/>
        <v>106.94223406750746</v>
      </c>
      <c r="W302" s="66">
        <f t="shared" si="87"/>
        <v>157.9954674841579</v>
      </c>
      <c r="X302" s="66">
        <f t="shared" si="88"/>
        <v>157.18911606020367</v>
      </c>
      <c r="Z302" s="66">
        <f t="shared" si="89"/>
        <v>160.9954674841579</v>
      </c>
      <c r="AA302" s="66">
        <f t="shared" si="90"/>
        <v>160.18911606020367</v>
      </c>
      <c r="AD302" s="73">
        <f t="shared" si="81"/>
        <v>138.66097616231821</v>
      </c>
      <c r="AE302" s="73">
        <f t="shared" si="82"/>
        <v>138.19162143359046</v>
      </c>
      <c r="AF302" s="73">
        <f t="shared" si="83"/>
        <v>120.66097616231821</v>
      </c>
      <c r="AG302" s="73">
        <f t="shared" si="84"/>
        <v>120.19162143359046</v>
      </c>
      <c r="AH302" s="73">
        <f t="shared" si="85"/>
        <v>126.66097616231821</v>
      </c>
      <c r="AI302" s="73">
        <f t="shared" si="86"/>
        <v>126.19162143359046</v>
      </c>
    </row>
    <row r="303" spans="16:35" x14ac:dyDescent="0.2">
      <c r="P303" s="68">
        <v>3.1099999999999901</v>
      </c>
      <c r="Q303" s="70">
        <f t="shared" si="93"/>
        <v>15.334628516267594</v>
      </c>
      <c r="R303" s="70">
        <f t="shared" si="94"/>
        <v>14.925860948629611</v>
      </c>
      <c r="S303" s="71">
        <f t="shared" si="91"/>
        <v>107.43956270008647</v>
      </c>
      <c r="T303" s="71">
        <f t="shared" si="92"/>
        <v>106.97020797135873</v>
      </c>
      <c r="W303" s="66">
        <f t="shared" si="87"/>
        <v>158.04634957248192</v>
      </c>
      <c r="X303" s="66">
        <f t="shared" si="88"/>
        <v>157.23999814852769</v>
      </c>
      <c r="Z303" s="66">
        <f t="shared" si="89"/>
        <v>161.04634957248192</v>
      </c>
      <c r="AA303" s="66">
        <f t="shared" si="90"/>
        <v>160.23999814852769</v>
      </c>
      <c r="AD303" s="73">
        <f t="shared" si="81"/>
        <v>138.68895006616947</v>
      </c>
      <c r="AE303" s="73">
        <f t="shared" si="82"/>
        <v>138.21959533744172</v>
      </c>
      <c r="AF303" s="73">
        <f t="shared" si="83"/>
        <v>120.68895006616947</v>
      </c>
      <c r="AG303" s="73">
        <f t="shared" si="84"/>
        <v>120.21959533744172</v>
      </c>
      <c r="AH303" s="73">
        <f t="shared" si="85"/>
        <v>126.68895006616947</v>
      </c>
      <c r="AI303" s="73">
        <f t="shared" si="86"/>
        <v>126.21959533744172</v>
      </c>
    </row>
    <row r="304" spans="16:35" x14ac:dyDescent="0.2">
      <c r="P304" s="68">
        <v>3.1199999999999899</v>
      </c>
      <c r="Q304" s="70">
        <f t="shared" si="93"/>
        <v>15.359262473539063</v>
      </c>
      <c r="R304" s="70">
        <f t="shared" si="94"/>
        <v>14.949838250750648</v>
      </c>
      <c r="S304" s="71">
        <f t="shared" si="91"/>
        <v>107.46744679991858</v>
      </c>
      <c r="T304" s="71">
        <f t="shared" si="92"/>
        <v>106.99809207119084</v>
      </c>
      <c r="W304" s="66">
        <f t="shared" si="87"/>
        <v>158.09706831513711</v>
      </c>
      <c r="X304" s="66">
        <f t="shared" si="88"/>
        <v>157.29071689118288</v>
      </c>
      <c r="Z304" s="66">
        <f t="shared" si="89"/>
        <v>161.09706831513711</v>
      </c>
      <c r="AA304" s="66">
        <f t="shared" si="90"/>
        <v>160.29071689118288</v>
      </c>
      <c r="AD304" s="73">
        <f t="shared" si="81"/>
        <v>138.71683416600158</v>
      </c>
      <c r="AE304" s="73">
        <f t="shared" si="82"/>
        <v>138.24747943727385</v>
      </c>
      <c r="AF304" s="73">
        <f t="shared" si="83"/>
        <v>120.71683416600158</v>
      </c>
      <c r="AG304" s="73">
        <f t="shared" si="84"/>
        <v>120.24747943727385</v>
      </c>
      <c r="AH304" s="73">
        <f t="shared" si="85"/>
        <v>126.71683416600158</v>
      </c>
      <c r="AI304" s="73">
        <f t="shared" si="86"/>
        <v>126.24747943727385</v>
      </c>
    </row>
    <row r="305" spans="16:35" x14ac:dyDescent="0.2">
      <c r="P305" s="68">
        <v>3.1299999999999901</v>
      </c>
      <c r="Q305" s="70">
        <f t="shared" si="93"/>
        <v>15.38385698484627</v>
      </c>
      <c r="R305" s="70">
        <f t="shared" si="94"/>
        <v>14.973777158398878</v>
      </c>
      <c r="S305" s="71">
        <f t="shared" si="91"/>
        <v>107.49524167047869</v>
      </c>
      <c r="T305" s="71">
        <f t="shared" si="92"/>
        <v>107.02588694175095</v>
      </c>
      <c r="W305" s="66">
        <f t="shared" si="87"/>
        <v>158.14762475753835</v>
      </c>
      <c r="X305" s="66">
        <f t="shared" si="88"/>
        <v>157.34127333358413</v>
      </c>
      <c r="Z305" s="66">
        <f t="shared" si="89"/>
        <v>161.14762475753835</v>
      </c>
      <c r="AA305" s="66">
        <f t="shared" si="90"/>
        <v>160.34127333358413</v>
      </c>
      <c r="AD305" s="73">
        <f t="shared" si="81"/>
        <v>138.74462903656169</v>
      </c>
      <c r="AE305" s="73">
        <f t="shared" si="82"/>
        <v>138.27527430783397</v>
      </c>
      <c r="AF305" s="73">
        <f t="shared" si="83"/>
        <v>120.74462903656169</v>
      </c>
      <c r="AG305" s="73">
        <f t="shared" si="84"/>
        <v>120.27527430783397</v>
      </c>
      <c r="AH305" s="73">
        <f t="shared" si="85"/>
        <v>126.74462903656169</v>
      </c>
      <c r="AI305" s="73">
        <f t="shared" si="86"/>
        <v>126.27527430783397</v>
      </c>
    </row>
    <row r="306" spans="16:35" x14ac:dyDescent="0.2">
      <c r="P306" s="68">
        <v>3.1399999999999899</v>
      </c>
      <c r="Q306" s="70">
        <f t="shared" si="93"/>
        <v>15.408412239077114</v>
      </c>
      <c r="R306" s="70">
        <f t="shared" si="94"/>
        <v>14.997677855427112</v>
      </c>
      <c r="S306" s="71">
        <f t="shared" si="91"/>
        <v>107.52294788101402</v>
      </c>
      <c r="T306" s="71">
        <f t="shared" si="92"/>
        <v>107.05359315228628</v>
      </c>
      <c r="W306" s="66">
        <f t="shared" si="87"/>
        <v>158.19801993509662</v>
      </c>
      <c r="X306" s="66">
        <f t="shared" si="88"/>
        <v>157.3916685111424</v>
      </c>
      <c r="Z306" s="66">
        <f t="shared" si="89"/>
        <v>161.19801993509662</v>
      </c>
      <c r="AA306" s="66">
        <f t="shared" si="90"/>
        <v>160.3916685111424</v>
      </c>
      <c r="AD306" s="73">
        <f t="shared" si="81"/>
        <v>138.77233524709703</v>
      </c>
      <c r="AE306" s="73">
        <f t="shared" si="82"/>
        <v>138.30298051836928</v>
      </c>
      <c r="AF306" s="73">
        <f t="shared" si="83"/>
        <v>120.77233524709703</v>
      </c>
      <c r="AG306" s="73">
        <f t="shared" si="84"/>
        <v>120.30298051836928</v>
      </c>
      <c r="AH306" s="73">
        <f t="shared" si="85"/>
        <v>126.77233524709703</v>
      </c>
      <c r="AI306" s="73">
        <f t="shared" si="86"/>
        <v>126.30298051836928</v>
      </c>
    </row>
    <row r="307" spans="16:35" x14ac:dyDescent="0.2">
      <c r="P307" s="68">
        <v>3.1499999999999901</v>
      </c>
      <c r="Q307" s="70">
        <f t="shared" si="93"/>
        <v>15.432928423616804</v>
      </c>
      <c r="R307" s="70">
        <f t="shared" si="94"/>
        <v>15.021540524225523</v>
      </c>
      <c r="S307" s="71">
        <f t="shared" si="91"/>
        <v>107.55056599534173</v>
      </c>
      <c r="T307" s="71">
        <f t="shared" si="92"/>
        <v>107.08121126661399</v>
      </c>
      <c r="W307" s="66">
        <f t="shared" si="87"/>
        <v>158.24825487334613</v>
      </c>
      <c r="X307" s="66">
        <f t="shared" si="88"/>
        <v>157.4419034493919</v>
      </c>
      <c r="Z307" s="66">
        <f t="shared" si="89"/>
        <v>161.24825487334613</v>
      </c>
      <c r="AA307" s="66">
        <f t="shared" si="90"/>
        <v>160.4419034493919</v>
      </c>
      <c r="AD307" s="73">
        <f t="shared" si="81"/>
        <v>138.79995336142474</v>
      </c>
      <c r="AE307" s="73">
        <f t="shared" si="82"/>
        <v>138.33059863269699</v>
      </c>
      <c r="AF307" s="73">
        <f t="shared" si="83"/>
        <v>120.79995336142474</v>
      </c>
      <c r="AG307" s="73">
        <f t="shared" si="84"/>
        <v>120.33059863269699</v>
      </c>
      <c r="AH307" s="73">
        <f t="shared" si="85"/>
        <v>126.79995336142474</v>
      </c>
      <c r="AI307" s="73">
        <f t="shared" si="86"/>
        <v>126.33059863269699</v>
      </c>
    </row>
    <row r="308" spans="16:35" x14ac:dyDescent="0.2">
      <c r="P308" s="68">
        <v>3.1599999999999899</v>
      </c>
      <c r="Q308" s="70">
        <f t="shared" si="93"/>
        <v>15.457405724364534</v>
      </c>
      <c r="R308" s="70">
        <f t="shared" si="94"/>
        <v>15.045365345737881</v>
      </c>
      <c r="S308" s="71">
        <f t="shared" si="91"/>
        <v>107.5780965719178</v>
      </c>
      <c r="T308" s="71">
        <f t="shared" si="92"/>
        <v>107.10874184319006</v>
      </c>
      <c r="W308" s="66">
        <f t="shared" si="87"/>
        <v>158.29833058806946</v>
      </c>
      <c r="X308" s="66">
        <f t="shared" si="88"/>
        <v>157.49197916411526</v>
      </c>
      <c r="Z308" s="66">
        <f t="shared" si="89"/>
        <v>161.29833058806946</v>
      </c>
      <c r="AA308" s="66">
        <f t="shared" si="90"/>
        <v>160.49197916411526</v>
      </c>
      <c r="AD308" s="73">
        <f t="shared" si="81"/>
        <v>138.8274839380008</v>
      </c>
      <c r="AE308" s="73">
        <f t="shared" si="82"/>
        <v>138.35812920927305</v>
      </c>
      <c r="AF308" s="73">
        <f t="shared" si="83"/>
        <v>120.8274839380008</v>
      </c>
      <c r="AG308" s="73">
        <f t="shared" si="84"/>
        <v>120.35812920927305</v>
      </c>
      <c r="AH308" s="73">
        <f t="shared" si="85"/>
        <v>126.8274839380008</v>
      </c>
      <c r="AI308" s="73">
        <f t="shared" si="86"/>
        <v>126.35812920927305</v>
      </c>
    </row>
    <row r="309" spans="16:35" x14ac:dyDescent="0.2">
      <c r="P309" s="68">
        <v>3.1699999999999902</v>
      </c>
      <c r="Q309" s="70">
        <f t="shared" si="93"/>
        <v>15.481844325749936</v>
      </c>
      <c r="R309" s="70">
        <f t="shared" si="94"/>
        <v>15.069152499477573</v>
      </c>
      <c r="S309" s="71">
        <f t="shared" si="91"/>
        <v>107.60554016390475</v>
      </c>
      <c r="T309" s="71">
        <f t="shared" si="92"/>
        <v>107.13618543517701</v>
      </c>
      <c r="W309" s="66">
        <f t="shared" si="87"/>
        <v>158.34824808542103</v>
      </c>
      <c r="X309" s="66">
        <f t="shared" si="88"/>
        <v>157.54189666146681</v>
      </c>
      <c r="Z309" s="66">
        <f t="shared" si="89"/>
        <v>161.34824808542103</v>
      </c>
      <c r="AA309" s="66">
        <f t="shared" si="90"/>
        <v>160.54189666146681</v>
      </c>
      <c r="AD309" s="73">
        <f t="shared" si="81"/>
        <v>138.85492752998775</v>
      </c>
      <c r="AE309" s="73">
        <f t="shared" si="82"/>
        <v>138.38557280126003</v>
      </c>
      <c r="AF309" s="73">
        <f t="shared" si="83"/>
        <v>120.85492752998775</v>
      </c>
      <c r="AG309" s="73">
        <f t="shared" si="84"/>
        <v>120.38557280126003</v>
      </c>
      <c r="AH309" s="73">
        <f t="shared" si="85"/>
        <v>126.85492752998775</v>
      </c>
      <c r="AI309" s="73">
        <f t="shared" si="86"/>
        <v>126.38557280126003</v>
      </c>
    </row>
    <row r="310" spans="16:35" x14ac:dyDescent="0.2">
      <c r="P310" s="68">
        <v>3.1799999999999899</v>
      </c>
      <c r="Q310" s="70">
        <f t="shared" si="93"/>
        <v>15.506244410749288</v>
      </c>
      <c r="R310" s="70">
        <f t="shared" si="94"/>
        <v>15.092902163543364</v>
      </c>
      <c r="S310" s="71">
        <f t="shared" si="91"/>
        <v>107.63289731923837</v>
      </c>
      <c r="T310" s="71">
        <f t="shared" si="92"/>
        <v>107.16354259051063</v>
      </c>
      <c r="W310" s="66">
        <f t="shared" si="87"/>
        <v>158.39800836204816</v>
      </c>
      <c r="X310" s="66">
        <f t="shared" si="88"/>
        <v>157.59165693809393</v>
      </c>
      <c r="Z310" s="66">
        <f t="shared" si="89"/>
        <v>161.39800836204816</v>
      </c>
      <c r="AA310" s="66">
        <f t="shared" si="90"/>
        <v>160.59165693809393</v>
      </c>
      <c r="AD310" s="73">
        <f t="shared" si="81"/>
        <v>138.88228468532137</v>
      </c>
      <c r="AE310" s="73">
        <f t="shared" si="82"/>
        <v>138.41292995659364</v>
      </c>
      <c r="AF310" s="73">
        <f t="shared" si="83"/>
        <v>120.88228468532137</v>
      </c>
      <c r="AG310" s="73">
        <f t="shared" si="84"/>
        <v>120.41292995659364</v>
      </c>
      <c r="AH310" s="73">
        <f t="shared" si="85"/>
        <v>126.88228468532137</v>
      </c>
      <c r="AI310" s="73">
        <f t="shared" si="86"/>
        <v>126.41292995659364</v>
      </c>
    </row>
    <row r="311" spans="16:35" x14ac:dyDescent="0.2">
      <c r="P311" s="68">
        <v>3.1899999999999902</v>
      </c>
      <c r="Q311" s="70">
        <f t="shared" si="93"/>
        <v>15.530606160901499</v>
      </c>
      <c r="R311" s="70">
        <f t="shared" si="94"/>
        <v>15.116614514634975</v>
      </c>
      <c r="S311" s="71">
        <f t="shared" si="91"/>
        <v>107.66016858069334</v>
      </c>
      <c r="T311" s="71">
        <f t="shared" si="92"/>
        <v>107.1908138519656</v>
      </c>
      <c r="W311" s="66">
        <f t="shared" si="87"/>
        <v>158.44761240521058</v>
      </c>
      <c r="X311" s="66">
        <f t="shared" si="88"/>
        <v>157.64126098125635</v>
      </c>
      <c r="Z311" s="66">
        <f t="shared" si="89"/>
        <v>161.44761240521058</v>
      </c>
      <c r="AA311" s="66">
        <f t="shared" si="90"/>
        <v>160.64126098125635</v>
      </c>
      <c r="AD311" s="73">
        <f t="shared" si="81"/>
        <v>138.90955594677632</v>
      </c>
      <c r="AE311" s="73">
        <f t="shared" si="82"/>
        <v>138.4402012180486</v>
      </c>
      <c r="AF311" s="73">
        <f t="shared" si="83"/>
        <v>120.90955594677632</v>
      </c>
      <c r="AG311" s="73">
        <f t="shared" si="84"/>
        <v>120.4402012180486</v>
      </c>
      <c r="AH311" s="73">
        <f t="shared" si="85"/>
        <v>126.90955594677632</v>
      </c>
      <c r="AI311" s="73">
        <f t="shared" si="86"/>
        <v>126.4402012180486</v>
      </c>
    </row>
    <row r="312" spans="16:35" x14ac:dyDescent="0.2">
      <c r="P312" s="68">
        <v>3.19999999999999</v>
      </c>
      <c r="Q312" s="70">
        <f t="shared" si="93"/>
        <v>15.554929756323864</v>
      </c>
      <c r="R312" s="70">
        <f t="shared" si="94"/>
        <v>15.140289728068401</v>
      </c>
      <c r="S312" s="71">
        <f t="shared" si="91"/>
        <v>107.68735448594784</v>
      </c>
      <c r="T312" s="71">
        <f t="shared" si="92"/>
        <v>107.2179997572201</v>
      </c>
      <c r="W312" s="66">
        <f t="shared" si="87"/>
        <v>158.49706119289795</v>
      </c>
      <c r="X312" s="66">
        <f t="shared" si="88"/>
        <v>157.69070976894372</v>
      </c>
      <c r="Z312" s="66">
        <f t="shared" si="89"/>
        <v>161.49706119289795</v>
      </c>
      <c r="AA312" s="66">
        <f t="shared" si="90"/>
        <v>160.69070976894372</v>
      </c>
      <c r="AD312" s="73">
        <f t="shared" si="81"/>
        <v>138.93674185203082</v>
      </c>
      <c r="AE312" s="73">
        <f t="shared" si="82"/>
        <v>138.4673871233031</v>
      </c>
      <c r="AF312" s="73">
        <f t="shared" si="83"/>
        <v>120.93674185203082</v>
      </c>
      <c r="AG312" s="73">
        <f t="shared" si="84"/>
        <v>120.4673871233031</v>
      </c>
      <c r="AH312" s="73">
        <f t="shared" si="85"/>
        <v>126.93674185203082</v>
      </c>
      <c r="AI312" s="73">
        <f t="shared" si="86"/>
        <v>126.4673871233031</v>
      </c>
    </row>
    <row r="313" spans="16:35" x14ac:dyDescent="0.2">
      <c r="P313" s="68">
        <v>3.2099999999999902</v>
      </c>
      <c r="Q313" s="70">
        <f t="shared" si="93"/>
        <v>15.579215375727612</v>
      </c>
      <c r="R313" s="70">
        <f t="shared" si="94"/>
        <v>15.163927977791056</v>
      </c>
      <c r="S313" s="71">
        <f t="shared" si="91"/>
        <v>107.71445556764715</v>
      </c>
      <c r="T313" s="71">
        <f t="shared" si="92"/>
        <v>107.24510083891943</v>
      </c>
      <c r="W313" s="66">
        <f t="shared" si="87"/>
        <v>158.54635569394554</v>
      </c>
      <c r="X313" s="66">
        <f t="shared" si="88"/>
        <v>157.74000426999129</v>
      </c>
      <c r="Z313" s="66">
        <f t="shared" si="89"/>
        <v>161.54635569394554</v>
      </c>
      <c r="AA313" s="66">
        <f t="shared" si="90"/>
        <v>160.74000426999129</v>
      </c>
      <c r="AD313" s="73">
        <f t="shared" si="81"/>
        <v>138.96384293373015</v>
      </c>
      <c r="AE313" s="73">
        <f t="shared" si="82"/>
        <v>138.49448820500243</v>
      </c>
      <c r="AF313" s="73">
        <f t="shared" si="83"/>
        <v>120.96384293373015</v>
      </c>
      <c r="AG313" s="73">
        <f t="shared" si="84"/>
        <v>120.49448820500243</v>
      </c>
      <c r="AH313" s="73">
        <f t="shared" si="85"/>
        <v>126.96384293373015</v>
      </c>
      <c r="AI313" s="73">
        <f t="shared" si="86"/>
        <v>126.49448820500243</v>
      </c>
    </row>
    <row r="314" spans="16:35" x14ac:dyDescent="0.2">
      <c r="P314" s="68">
        <v>3.21999999999999</v>
      </c>
      <c r="Q314" s="70">
        <f t="shared" si="93"/>
        <v>15.603463196433209</v>
      </c>
      <c r="R314" s="70">
        <f t="shared" si="94"/>
        <v>15.187529436396664</v>
      </c>
      <c r="S314" s="71">
        <f t="shared" si="91"/>
        <v>107.74147235346634</v>
      </c>
      <c r="T314" s="71">
        <f t="shared" si="92"/>
        <v>107.2721176247386</v>
      </c>
      <c r="W314" s="66">
        <f t="shared" si="87"/>
        <v>158.59549686814816</v>
      </c>
      <c r="X314" s="66">
        <f t="shared" si="88"/>
        <v>157.78914544419393</v>
      </c>
      <c r="Z314" s="66">
        <f t="shared" si="89"/>
        <v>161.59549686814816</v>
      </c>
      <c r="AA314" s="66">
        <f t="shared" si="90"/>
        <v>160.78914544419393</v>
      </c>
      <c r="AD314" s="73">
        <f t="shared" si="81"/>
        <v>138.99085971954935</v>
      </c>
      <c r="AE314" s="73">
        <f t="shared" si="82"/>
        <v>138.5215049908216</v>
      </c>
      <c r="AF314" s="73">
        <f t="shared" si="83"/>
        <v>120.99085971954935</v>
      </c>
      <c r="AG314" s="73">
        <f t="shared" si="84"/>
        <v>120.5215049908216</v>
      </c>
      <c r="AH314" s="73">
        <f t="shared" si="85"/>
        <v>126.99085971954935</v>
      </c>
      <c r="AI314" s="73">
        <f t="shared" si="86"/>
        <v>126.5215049908216</v>
      </c>
    </row>
    <row r="315" spans="16:35" x14ac:dyDescent="0.2">
      <c r="P315" s="68">
        <v>3.2299999999999902</v>
      </c>
      <c r="Q315" s="70">
        <f t="shared" si="93"/>
        <v>15.627673394385477</v>
      </c>
      <c r="R315" s="70">
        <f t="shared" si="94"/>
        <v>15.211094275139969</v>
      </c>
      <c r="S315" s="71">
        <f t="shared" si="91"/>
        <v>107.76840536617178</v>
      </c>
      <c r="T315" s="71">
        <f t="shared" si="92"/>
        <v>107.29905063744404</v>
      </c>
      <c r="W315" s="66">
        <f t="shared" si="87"/>
        <v>158.64448566637225</v>
      </c>
      <c r="X315" s="66">
        <f t="shared" si="88"/>
        <v>157.83813424241802</v>
      </c>
      <c r="Z315" s="66">
        <f t="shared" si="89"/>
        <v>161.64448566637225</v>
      </c>
      <c r="AA315" s="66">
        <f t="shared" si="90"/>
        <v>160.83813424241802</v>
      </c>
      <c r="AD315" s="73">
        <f t="shared" si="81"/>
        <v>139.01779273225478</v>
      </c>
      <c r="AE315" s="73">
        <f t="shared" si="82"/>
        <v>138.54843800352705</v>
      </c>
      <c r="AF315" s="73">
        <f t="shared" si="83"/>
        <v>121.01779273225478</v>
      </c>
      <c r="AG315" s="73">
        <f t="shared" si="84"/>
        <v>120.54843800352705</v>
      </c>
      <c r="AH315" s="73">
        <f t="shared" si="85"/>
        <v>127.01779273225478</v>
      </c>
      <c r="AI315" s="73">
        <f t="shared" si="86"/>
        <v>126.54843800352705</v>
      </c>
    </row>
    <row r="316" spans="16:35" x14ac:dyDescent="0.2">
      <c r="P316" s="68">
        <v>3.23999999999999</v>
      </c>
      <c r="Q316" s="70">
        <f t="shared" si="93"/>
        <v>15.651846144168479</v>
      </c>
      <c r="R316" s="70">
        <f t="shared" si="94"/>
        <v>15.234622663951239</v>
      </c>
      <c r="S316" s="71">
        <f t="shared" si="91"/>
        <v>107.79525512368195</v>
      </c>
      <c r="T316" s="71">
        <f t="shared" si="92"/>
        <v>107.32590039495423</v>
      </c>
      <c r="W316" s="66">
        <f t="shared" si="87"/>
        <v>158.69332303066633</v>
      </c>
      <c r="X316" s="66">
        <f t="shared" si="88"/>
        <v>157.88697160671211</v>
      </c>
      <c r="Z316" s="66">
        <f t="shared" si="89"/>
        <v>161.69332303066633</v>
      </c>
      <c r="AA316" s="66">
        <f t="shared" si="90"/>
        <v>160.88697160671211</v>
      </c>
      <c r="AD316" s="73">
        <f t="shared" si="81"/>
        <v>139.04464248976495</v>
      </c>
      <c r="AE316" s="73">
        <f t="shared" si="82"/>
        <v>138.57528776103723</v>
      </c>
      <c r="AF316" s="73">
        <f t="shared" si="83"/>
        <v>121.04464248976495</v>
      </c>
      <c r="AG316" s="73">
        <f t="shared" si="84"/>
        <v>120.57528776103723</v>
      </c>
      <c r="AH316" s="73">
        <f t="shared" si="85"/>
        <v>127.04464248976495</v>
      </c>
      <c r="AI316" s="73">
        <f t="shared" si="86"/>
        <v>126.57528776103723</v>
      </c>
    </row>
    <row r="317" spans="16:35" x14ac:dyDescent="0.2">
      <c r="P317" s="68">
        <v>3.2499999999999898</v>
      </c>
      <c r="Q317" s="70">
        <f t="shared" si="93"/>
        <v>15.675981619020218</v>
      </c>
      <c r="R317" s="70">
        <f t="shared" si="94"/>
        <v>15.258114771450551</v>
      </c>
      <c r="S317" s="71">
        <f t="shared" si="91"/>
        <v>107.8220221391272</v>
      </c>
      <c r="T317" s="71">
        <f t="shared" si="92"/>
        <v>107.35266741039948</v>
      </c>
      <c r="W317" s="66">
        <f t="shared" si="87"/>
        <v>158.74200989436963</v>
      </c>
      <c r="X317" s="66">
        <f t="shared" si="88"/>
        <v>157.9356584704154</v>
      </c>
      <c r="Z317" s="66">
        <f t="shared" si="89"/>
        <v>161.74200989436963</v>
      </c>
      <c r="AA317" s="66">
        <f t="shared" si="90"/>
        <v>160.9356584704154</v>
      </c>
      <c r="AD317" s="73">
        <f t="shared" si="81"/>
        <v>139.0714095052102</v>
      </c>
      <c r="AE317" s="73">
        <f t="shared" si="82"/>
        <v>138.60205477648248</v>
      </c>
      <c r="AF317" s="73">
        <f t="shared" si="83"/>
        <v>121.0714095052102</v>
      </c>
      <c r="AG317" s="73">
        <f t="shared" si="84"/>
        <v>120.60205477648248</v>
      </c>
      <c r="AH317" s="73">
        <f t="shared" si="85"/>
        <v>127.0714095052102</v>
      </c>
      <c r="AI317" s="73">
        <f t="shared" si="86"/>
        <v>126.60205477648248</v>
      </c>
    </row>
    <row r="318" spans="16:35" x14ac:dyDescent="0.2">
      <c r="P318" s="68">
        <v>3.25999999999999</v>
      </c>
      <c r="Q318" s="70">
        <f t="shared" si="93"/>
        <v>15.70007999084711</v>
      </c>
      <c r="R318" s="70">
        <f t="shared" si="94"/>
        <v>15.281570764961904</v>
      </c>
      <c r="S318" s="71">
        <f t="shared" si="91"/>
        <v>107.8487069209085</v>
      </c>
      <c r="T318" s="71">
        <f t="shared" si="92"/>
        <v>107.37935219218076</v>
      </c>
      <c r="W318" s="66">
        <f t="shared" si="87"/>
        <v>158.79054718221911</v>
      </c>
      <c r="X318" s="66">
        <f t="shared" si="88"/>
        <v>157.98419575826489</v>
      </c>
      <c r="Z318" s="66">
        <f t="shared" si="89"/>
        <v>161.79054718221911</v>
      </c>
      <c r="AA318" s="66">
        <f t="shared" si="90"/>
        <v>160.98419575826489</v>
      </c>
      <c r="AD318" s="73">
        <f t="shared" si="81"/>
        <v>139.09809428699151</v>
      </c>
      <c r="AE318" s="73">
        <f t="shared" si="82"/>
        <v>138.62873955826376</v>
      </c>
      <c r="AF318" s="73">
        <f t="shared" si="83"/>
        <v>121.09809428699151</v>
      </c>
      <c r="AG318" s="73">
        <f t="shared" si="84"/>
        <v>120.62873955826376</v>
      </c>
      <c r="AH318" s="73">
        <f t="shared" si="85"/>
        <v>127.09809428699151</v>
      </c>
      <c r="AI318" s="73">
        <f t="shared" si="86"/>
        <v>126.62873955826376</v>
      </c>
    </row>
    <row r="319" spans="16:35" x14ac:dyDescent="0.2">
      <c r="P319" s="68">
        <v>3.2699999999999898</v>
      </c>
      <c r="Q319" s="70">
        <f t="shared" si="93"/>
        <v>15.724141430238276</v>
      </c>
      <c r="R319" s="70">
        <f t="shared" si="94"/>
        <v>15.304990810527105</v>
      </c>
      <c r="S319" s="71">
        <f t="shared" si="91"/>
        <v>107.87530997275543</v>
      </c>
      <c r="T319" s="71">
        <f t="shared" si="92"/>
        <v>107.40595524402769</v>
      </c>
      <c r="W319" s="66">
        <f t="shared" si="87"/>
        <v>158.83893581045498</v>
      </c>
      <c r="X319" s="66">
        <f t="shared" si="88"/>
        <v>158.03258438650076</v>
      </c>
      <c r="Z319" s="66">
        <f t="shared" si="89"/>
        <v>161.83893581045498</v>
      </c>
      <c r="AA319" s="66">
        <f t="shared" si="90"/>
        <v>161.03258438650076</v>
      </c>
      <c r="AD319" s="73">
        <f t="shared" si="81"/>
        <v>139.12469733883842</v>
      </c>
      <c r="AE319" s="73">
        <f t="shared" si="82"/>
        <v>138.65534261011069</v>
      </c>
      <c r="AF319" s="73">
        <f t="shared" si="83"/>
        <v>121.12469733883842</v>
      </c>
      <c r="AG319" s="73">
        <f t="shared" si="84"/>
        <v>120.65534261011069</v>
      </c>
      <c r="AH319" s="73">
        <f t="shared" si="85"/>
        <v>127.12469733883842</v>
      </c>
      <c r="AI319" s="73">
        <f t="shared" si="86"/>
        <v>126.65534261011069</v>
      </c>
    </row>
    <row r="320" spans="16:35" x14ac:dyDescent="0.2">
      <c r="P320" s="68">
        <v>3.27999999999999</v>
      </c>
      <c r="Q320" s="70">
        <f t="shared" si="93"/>
        <v>15.748166106479632</v>
      </c>
      <c r="R320" s="70">
        <f t="shared" si="94"/>
        <v>15.328375072919501</v>
      </c>
      <c r="S320" s="71">
        <f t="shared" si="91"/>
        <v>107.9018317937833</v>
      </c>
      <c r="T320" s="71">
        <f t="shared" si="92"/>
        <v>107.43247706505556</v>
      </c>
      <c r="W320" s="66">
        <f t="shared" si="87"/>
        <v>158.88717668692431</v>
      </c>
      <c r="X320" s="66">
        <f t="shared" si="88"/>
        <v>158.08082526297008</v>
      </c>
      <c r="Z320" s="66">
        <f t="shared" si="89"/>
        <v>161.88717668692431</v>
      </c>
      <c r="AA320" s="66">
        <f t="shared" si="90"/>
        <v>161.08082526297008</v>
      </c>
      <c r="AD320" s="73">
        <f t="shared" ref="AD320:AD383" si="95">$S320+$E$46-$D$47-$D$48-$D$49</f>
        <v>139.15121915986629</v>
      </c>
      <c r="AE320" s="73">
        <f t="shared" ref="AE320:AE383" si="96">$T320+$E$46-($D$47)-($D$48)-$D$49</f>
        <v>138.68186443113856</v>
      </c>
      <c r="AF320" s="73">
        <f t="shared" ref="AF320:AF383" si="97">$S320+$E$46-($D$47)-($D$48)-$D$51</f>
        <v>121.15121915986629</v>
      </c>
      <c r="AG320" s="73">
        <f t="shared" ref="AG320:AG383" si="98">$T320+$E$46-($D$47)-($D$48)-$D$51</f>
        <v>120.68186443113856</v>
      </c>
      <c r="AH320" s="73">
        <f t="shared" ref="AH320:AH383" si="99">$S320+$E$46-($D$47)-($D$48)-$D$50</f>
        <v>127.15121915986629</v>
      </c>
      <c r="AI320" s="73">
        <f t="shared" ref="AI320:AI383" si="100">$T320+$E$46-$D$47-$D$48-$D$50</f>
        <v>126.68186443113856</v>
      </c>
    </row>
    <row r="321" spans="16:35" x14ac:dyDescent="0.2">
      <c r="P321" s="68">
        <v>3.2899999999999898</v>
      </c>
      <c r="Q321" s="70">
        <f t="shared" si="93"/>
        <v>15.77215418756778</v>
      </c>
      <c r="R321" s="70">
        <f t="shared" si="94"/>
        <v>15.351723715657492</v>
      </c>
      <c r="S321" s="71">
        <f t="shared" si="91"/>
        <v>107.92827287854921</v>
      </c>
      <c r="T321" s="71">
        <f t="shared" si="92"/>
        <v>107.45891814982147</v>
      </c>
      <c r="W321" s="66">
        <f t="shared" si="87"/>
        <v>158.93527071118331</v>
      </c>
      <c r="X321" s="66">
        <f t="shared" si="88"/>
        <v>158.12891928722908</v>
      </c>
      <c r="Z321" s="66">
        <f t="shared" si="89"/>
        <v>161.93527071118331</v>
      </c>
      <c r="AA321" s="66">
        <f t="shared" si="90"/>
        <v>161.12891928722908</v>
      </c>
      <c r="AD321" s="73">
        <f t="shared" si="95"/>
        <v>139.17766024463219</v>
      </c>
      <c r="AE321" s="73">
        <f t="shared" si="96"/>
        <v>138.70830551590447</v>
      </c>
      <c r="AF321" s="73">
        <f t="shared" si="97"/>
        <v>121.17766024463219</v>
      </c>
      <c r="AG321" s="73">
        <f t="shared" si="98"/>
        <v>120.70830551590447</v>
      </c>
      <c r="AH321" s="73">
        <f t="shared" si="99"/>
        <v>127.17766024463219</v>
      </c>
      <c r="AI321" s="73">
        <f t="shared" si="100"/>
        <v>126.70830551590447</v>
      </c>
    </row>
    <row r="322" spans="16:35" x14ac:dyDescent="0.2">
      <c r="P322" s="68">
        <v>3.2999999999999901</v>
      </c>
      <c r="Q322" s="70">
        <f t="shared" si="93"/>
        <v>15.796105840223721</v>
      </c>
      <c r="R322" s="70">
        <f t="shared" si="94"/>
        <v>15.37503690101788</v>
      </c>
      <c r="S322" s="71">
        <f t="shared" si="91"/>
        <v>107.95463371710747</v>
      </c>
      <c r="T322" s="71">
        <f t="shared" si="92"/>
        <v>107.48527898837973</v>
      </c>
      <c r="W322" s="66">
        <f t="shared" ref="W322:W385" si="101">46.3+33.9*LOG10($C$3)-13.82*LOG10($B$95)-$D$70+(44.9-6.55*LOG10($B$95))*LOG10(P322)</f>
        <v>158.98321877459799</v>
      </c>
      <c r="X322" s="66">
        <f t="shared" ref="X322:X385" si="102">46.3+33.9*LOG10($F$3)-13.82*LOG10($B$95)-$D$71+(44.9-6.55*LOG10($B$95))*LOG10($P322)</f>
        <v>158.17686735064376</v>
      </c>
      <c r="Z322" s="66">
        <f t="shared" ref="Z322:Z385" si="103">46.3+33.9*LOG10($C$3)-13.82*LOG10($B$95)-$D$70+(44.9-6.55*LOG10($B$95))*LOG10(P322)+$D$73</f>
        <v>161.98321877459799</v>
      </c>
      <c r="AA322" s="66">
        <f t="shared" ref="AA322:AA385" si="104">46.3+33.9*LOG10($F$3)-13.82*LOG10($B$95)-$D$71+(44.9-6.55*LOG10($B$95))*LOG10($P322)+$D$73</f>
        <v>161.17686735064376</v>
      </c>
      <c r="AD322" s="73">
        <f t="shared" si="95"/>
        <v>139.20402108319047</v>
      </c>
      <c r="AE322" s="73">
        <f t="shared" si="96"/>
        <v>138.73466635446272</v>
      </c>
      <c r="AF322" s="73">
        <f t="shared" si="97"/>
        <v>121.20402108319047</v>
      </c>
      <c r="AG322" s="73">
        <f t="shared" si="98"/>
        <v>120.73466635446272</v>
      </c>
      <c r="AH322" s="73">
        <f t="shared" si="99"/>
        <v>127.20402108319047</v>
      </c>
      <c r="AI322" s="73">
        <f t="shared" si="100"/>
        <v>126.73466635446272</v>
      </c>
    </row>
    <row r="323" spans="16:35" x14ac:dyDescent="0.2">
      <c r="P323" s="68">
        <v>3.3099999999999898</v>
      </c>
      <c r="Q323" s="70">
        <f t="shared" si="93"/>
        <v>15.820021229906359</v>
      </c>
      <c r="R323" s="70">
        <f t="shared" si="94"/>
        <v>15.398314790049016</v>
      </c>
      <c r="S323" s="71">
        <f t="shared" ref="S323:S386" si="105">(20*LOG10(P323)+20*LOG10(1806/1000)+92.45)</f>
        <v>107.98091479506409</v>
      </c>
      <c r="T323" s="71">
        <f t="shared" ref="T323:T386" si="106">(20*LOG10(P323)+20*LOG10(1711/1000)+92.45)</f>
        <v>107.51156006633636</v>
      </c>
      <c r="W323" s="66">
        <f t="shared" si="101"/>
        <v>159.03102176044328</v>
      </c>
      <c r="X323" s="66">
        <f t="shared" si="102"/>
        <v>158.22467033648905</v>
      </c>
      <c r="Z323" s="66">
        <f t="shared" si="103"/>
        <v>162.03102176044328</v>
      </c>
      <c r="AA323" s="66">
        <f t="shared" si="104"/>
        <v>161.22467033648905</v>
      </c>
      <c r="AD323" s="73">
        <f t="shared" si="95"/>
        <v>139.23030216114711</v>
      </c>
      <c r="AE323" s="73">
        <f t="shared" si="96"/>
        <v>138.76094743241936</v>
      </c>
      <c r="AF323" s="73">
        <f t="shared" si="97"/>
        <v>121.23030216114711</v>
      </c>
      <c r="AG323" s="73">
        <f t="shared" si="98"/>
        <v>120.76094743241936</v>
      </c>
      <c r="AH323" s="73">
        <f t="shared" si="99"/>
        <v>127.23030216114711</v>
      </c>
      <c r="AI323" s="73">
        <f t="shared" si="100"/>
        <v>126.76094743241936</v>
      </c>
    </row>
    <row r="324" spans="16:35" x14ac:dyDescent="0.2">
      <c r="P324" s="68">
        <v>3.3199999999999901</v>
      </c>
      <c r="Q324" s="70">
        <f t="shared" ref="Q324:Q387" si="107">SQRT((4*3.14*P324)/0.166112957)</f>
        <v>15.84390052082586</v>
      </c>
      <c r="R324" s="70">
        <f t="shared" ref="R324:R387" si="108">SQRT((4*3.14*P324)/0.175336061)</f>
        <v>15.421557542583793</v>
      </c>
      <c r="S324" s="71">
        <f t="shared" si="105"/>
        <v>108.00711659363044</v>
      </c>
      <c r="T324" s="71">
        <f t="shared" si="106"/>
        <v>107.53776186490271</v>
      </c>
      <c r="W324" s="66">
        <f t="shared" si="101"/>
        <v>159.07868054400063</v>
      </c>
      <c r="X324" s="66">
        <f t="shared" si="102"/>
        <v>158.27232912004641</v>
      </c>
      <c r="Z324" s="66">
        <f t="shared" si="103"/>
        <v>162.07868054400063</v>
      </c>
      <c r="AA324" s="66">
        <f t="shared" si="104"/>
        <v>161.27232912004641</v>
      </c>
      <c r="AD324" s="73">
        <f t="shared" si="95"/>
        <v>139.25650395971343</v>
      </c>
      <c r="AE324" s="73">
        <f t="shared" si="96"/>
        <v>138.7871492309857</v>
      </c>
      <c r="AF324" s="73">
        <f t="shared" si="97"/>
        <v>121.25650395971343</v>
      </c>
      <c r="AG324" s="73">
        <f t="shared" si="98"/>
        <v>120.7871492309857</v>
      </c>
      <c r="AH324" s="73">
        <f t="shared" si="99"/>
        <v>127.25650395971343</v>
      </c>
      <c r="AI324" s="73">
        <f t="shared" si="100"/>
        <v>126.7871492309857</v>
      </c>
    </row>
    <row r="325" spans="16:35" x14ac:dyDescent="0.2">
      <c r="P325" s="68">
        <v>3.3299999999999899</v>
      </c>
      <c r="Q325" s="70">
        <f t="shared" si="107"/>
        <v>15.867743875956783</v>
      </c>
      <c r="R325" s="70">
        <f t="shared" si="108"/>
        <v>15.44476531725244</v>
      </c>
      <c r="S325" s="71">
        <f t="shared" si="105"/>
        <v>108.03323958967611</v>
      </c>
      <c r="T325" s="71">
        <f t="shared" si="106"/>
        <v>107.56388486094838</v>
      </c>
      <c r="W325" s="66">
        <f t="shared" si="101"/>
        <v>159.12619599265417</v>
      </c>
      <c r="X325" s="66">
        <f t="shared" si="102"/>
        <v>158.31984456869992</v>
      </c>
      <c r="Z325" s="66">
        <f t="shared" si="103"/>
        <v>162.12619599265417</v>
      </c>
      <c r="AA325" s="66">
        <f t="shared" si="104"/>
        <v>161.31984456869992</v>
      </c>
      <c r="AD325" s="73">
        <f t="shared" si="95"/>
        <v>139.2826269557591</v>
      </c>
      <c r="AE325" s="73">
        <f t="shared" si="96"/>
        <v>138.81327222703138</v>
      </c>
      <c r="AF325" s="73">
        <f t="shared" si="97"/>
        <v>121.2826269557591</v>
      </c>
      <c r="AG325" s="73">
        <f t="shared" si="98"/>
        <v>120.81327222703138</v>
      </c>
      <c r="AH325" s="73">
        <f t="shared" si="99"/>
        <v>127.2826269557591</v>
      </c>
      <c r="AI325" s="73">
        <f t="shared" si="100"/>
        <v>126.81327222703138</v>
      </c>
    </row>
    <row r="326" spans="16:35" x14ac:dyDescent="0.2">
      <c r="P326" s="68">
        <v>3.3399999999999901</v>
      </c>
      <c r="Q326" s="70">
        <f t="shared" si="107"/>
        <v>15.891551457051071</v>
      </c>
      <c r="R326" s="70">
        <f t="shared" si="108"/>
        <v>15.467938271495161</v>
      </c>
      <c r="S326" s="71">
        <f t="shared" si="105"/>
        <v>108.05928425578101</v>
      </c>
      <c r="T326" s="71">
        <f t="shared" si="106"/>
        <v>107.58992952705327</v>
      </c>
      <c r="W326" s="66">
        <f t="shared" si="101"/>
        <v>159.17356896598548</v>
      </c>
      <c r="X326" s="66">
        <f t="shared" si="102"/>
        <v>158.36721754203126</v>
      </c>
      <c r="Z326" s="66">
        <f t="shared" si="103"/>
        <v>162.17356896598548</v>
      </c>
      <c r="AA326" s="66">
        <f t="shared" si="104"/>
        <v>161.36721754203126</v>
      </c>
      <c r="AD326" s="73">
        <f t="shared" si="95"/>
        <v>139.30867162186399</v>
      </c>
      <c r="AE326" s="73">
        <f t="shared" si="96"/>
        <v>138.83931689313627</v>
      </c>
      <c r="AF326" s="73">
        <f t="shared" si="97"/>
        <v>121.30867162186399</v>
      </c>
      <c r="AG326" s="73">
        <f t="shared" si="98"/>
        <v>120.83931689313627</v>
      </c>
      <c r="AH326" s="73">
        <f t="shared" si="99"/>
        <v>127.30867162186399</v>
      </c>
      <c r="AI326" s="73">
        <f t="shared" si="100"/>
        <v>126.83931689313627</v>
      </c>
    </row>
    <row r="327" spans="16:35" x14ac:dyDescent="0.2">
      <c r="P327" s="68">
        <v>3.3499999999999899</v>
      </c>
      <c r="Q327" s="70">
        <f t="shared" si="107"/>
        <v>15.91532342465085</v>
      </c>
      <c r="R327" s="70">
        <f t="shared" si="108"/>
        <v>15.491076561574584</v>
      </c>
      <c r="S327" s="71">
        <f t="shared" si="105"/>
        <v>108.08525106028662</v>
      </c>
      <c r="T327" s="71">
        <f t="shared" si="106"/>
        <v>107.61589633155889</v>
      </c>
      <c r="W327" s="66">
        <f t="shared" si="101"/>
        <v>159.22080031586685</v>
      </c>
      <c r="X327" s="66">
        <f t="shared" si="102"/>
        <v>158.41444889191263</v>
      </c>
      <c r="Z327" s="66">
        <f t="shared" si="103"/>
        <v>162.22080031586685</v>
      </c>
      <c r="AA327" s="66">
        <f t="shared" si="104"/>
        <v>161.41444889191263</v>
      </c>
      <c r="AD327" s="73">
        <f t="shared" si="95"/>
        <v>139.33463842636962</v>
      </c>
      <c r="AE327" s="73">
        <f t="shared" si="96"/>
        <v>138.86528369764187</v>
      </c>
      <c r="AF327" s="73">
        <f t="shared" si="97"/>
        <v>121.33463842636962</v>
      </c>
      <c r="AG327" s="73">
        <f t="shared" si="98"/>
        <v>120.86528369764187</v>
      </c>
      <c r="AH327" s="73">
        <f t="shared" si="99"/>
        <v>127.33463842636962</v>
      </c>
      <c r="AI327" s="73">
        <f t="shared" si="100"/>
        <v>126.86528369764187</v>
      </c>
    </row>
    <row r="328" spans="16:35" x14ac:dyDescent="0.2">
      <c r="P328" s="68">
        <v>3.3599999999999901</v>
      </c>
      <c r="Q328" s="70">
        <f t="shared" si="107"/>
        <v>15.939059938101058</v>
      </c>
      <c r="R328" s="70">
        <f t="shared" si="108"/>
        <v>15.514180342588077</v>
      </c>
      <c r="S328" s="71">
        <f t="shared" si="105"/>
        <v>108.1111404673466</v>
      </c>
      <c r="T328" s="71">
        <f t="shared" si="106"/>
        <v>107.64178573861886</v>
      </c>
      <c r="W328" s="66">
        <f t="shared" si="101"/>
        <v>159.26789088655326</v>
      </c>
      <c r="X328" s="66">
        <f t="shared" si="102"/>
        <v>158.46153946259903</v>
      </c>
      <c r="Z328" s="66">
        <f t="shared" si="103"/>
        <v>162.26789088655326</v>
      </c>
      <c r="AA328" s="66">
        <f t="shared" si="104"/>
        <v>161.46153946259903</v>
      </c>
      <c r="AD328" s="73">
        <f t="shared" si="95"/>
        <v>139.36052783342961</v>
      </c>
      <c r="AE328" s="73">
        <f t="shared" si="96"/>
        <v>138.89117310470186</v>
      </c>
      <c r="AF328" s="73">
        <f t="shared" si="97"/>
        <v>121.36052783342961</v>
      </c>
      <c r="AG328" s="73">
        <f t="shared" si="98"/>
        <v>120.89117310470186</v>
      </c>
      <c r="AH328" s="73">
        <f t="shared" si="99"/>
        <v>127.36052783342961</v>
      </c>
      <c r="AI328" s="73">
        <f t="shared" si="100"/>
        <v>126.89117310470186</v>
      </c>
    </row>
    <row r="329" spans="16:35" x14ac:dyDescent="0.2">
      <c r="P329" s="68">
        <v>3.3699999999999899</v>
      </c>
      <c r="Q329" s="70">
        <f t="shared" si="107"/>
        <v>15.962761155561909</v>
      </c>
      <c r="R329" s="70">
        <f t="shared" si="108"/>
        <v>15.537249768479848</v>
      </c>
      <c r="S329" s="71">
        <f t="shared" si="105"/>
        <v>108.13695293697648</v>
      </c>
      <c r="T329" s="71">
        <f t="shared" si="106"/>
        <v>107.66759820824876</v>
      </c>
      <c r="W329" s="66">
        <f t="shared" si="101"/>
        <v>159.31484151477278</v>
      </c>
      <c r="X329" s="66">
        <f t="shared" si="102"/>
        <v>158.50849009081855</v>
      </c>
      <c r="Z329" s="66">
        <f t="shared" si="103"/>
        <v>162.31484151477278</v>
      </c>
      <c r="AA329" s="66">
        <f t="shared" si="104"/>
        <v>161.50849009081855</v>
      </c>
      <c r="AD329" s="73">
        <f t="shared" si="95"/>
        <v>139.38634030305948</v>
      </c>
      <c r="AE329" s="73">
        <f t="shared" si="96"/>
        <v>138.91698557433176</v>
      </c>
      <c r="AF329" s="73">
        <f t="shared" si="97"/>
        <v>121.38634030305948</v>
      </c>
      <c r="AG329" s="73">
        <f t="shared" si="98"/>
        <v>120.91698557433176</v>
      </c>
      <c r="AH329" s="73">
        <f t="shared" si="99"/>
        <v>127.38634030305948</v>
      </c>
      <c r="AI329" s="73">
        <f t="shared" si="100"/>
        <v>126.91698557433176</v>
      </c>
    </row>
    <row r="330" spans="16:35" x14ac:dyDescent="0.2">
      <c r="P330" s="68">
        <v>3.3799999999999901</v>
      </c>
      <c r="Q330" s="70">
        <f t="shared" si="107"/>
        <v>15.986427234021184</v>
      </c>
      <c r="R330" s="70">
        <f t="shared" si="108"/>
        <v>15.560284992052937</v>
      </c>
      <c r="S330" s="71">
        <f t="shared" si="105"/>
        <v>108.16268892510281</v>
      </c>
      <c r="T330" s="71">
        <f t="shared" si="106"/>
        <v>107.69333419637508</v>
      </c>
      <c r="W330" s="66">
        <f t="shared" si="101"/>
        <v>159.36165302981593</v>
      </c>
      <c r="X330" s="66">
        <f t="shared" si="102"/>
        <v>158.5553016058617</v>
      </c>
      <c r="Z330" s="66">
        <f t="shared" si="103"/>
        <v>162.36165302981593</v>
      </c>
      <c r="AA330" s="66">
        <f t="shared" si="104"/>
        <v>161.5553016058617</v>
      </c>
      <c r="AD330" s="73">
        <f t="shared" si="95"/>
        <v>139.41207629118583</v>
      </c>
      <c r="AE330" s="73">
        <f t="shared" si="96"/>
        <v>138.94272156245808</v>
      </c>
      <c r="AF330" s="73">
        <f t="shared" si="97"/>
        <v>121.41207629118583</v>
      </c>
      <c r="AG330" s="73">
        <f t="shared" si="98"/>
        <v>120.94272156245808</v>
      </c>
      <c r="AH330" s="73">
        <f t="shared" si="99"/>
        <v>127.41207629118583</v>
      </c>
      <c r="AI330" s="73">
        <f t="shared" si="100"/>
        <v>126.94272156245808</v>
      </c>
    </row>
    <row r="331" spans="16:35" x14ac:dyDescent="0.2">
      <c r="P331" s="68">
        <v>3.3899999999999899</v>
      </c>
      <c r="Q331" s="70">
        <f t="shared" si="107"/>
        <v>16.010058329306368</v>
      </c>
      <c r="R331" s="70">
        <f t="shared" si="108"/>
        <v>15.583286164981013</v>
      </c>
      <c r="S331" s="71">
        <f t="shared" si="105"/>
        <v>108.18834888361135</v>
      </c>
      <c r="T331" s="71">
        <f t="shared" si="106"/>
        <v>107.71899415488363</v>
      </c>
      <c r="W331" s="66">
        <f t="shared" si="101"/>
        <v>159.40832625362356</v>
      </c>
      <c r="X331" s="66">
        <f t="shared" si="102"/>
        <v>158.60197482966933</v>
      </c>
      <c r="Z331" s="66">
        <f t="shared" si="103"/>
        <v>162.40832625362356</v>
      </c>
      <c r="AA331" s="66">
        <f t="shared" si="104"/>
        <v>161.60197482966933</v>
      </c>
      <c r="AD331" s="73">
        <f t="shared" si="95"/>
        <v>139.43773624969435</v>
      </c>
      <c r="AE331" s="73">
        <f t="shared" si="96"/>
        <v>138.96838152096663</v>
      </c>
      <c r="AF331" s="73">
        <f t="shared" si="97"/>
        <v>121.43773624969435</v>
      </c>
      <c r="AG331" s="73">
        <f t="shared" si="98"/>
        <v>120.96838152096663</v>
      </c>
      <c r="AH331" s="73">
        <f t="shared" si="99"/>
        <v>127.43773624969435</v>
      </c>
      <c r="AI331" s="73">
        <f t="shared" si="100"/>
        <v>126.96838152096663</v>
      </c>
    </row>
    <row r="332" spans="16:35" x14ac:dyDescent="0.2">
      <c r="P332" s="68">
        <v>3.3999999999999901</v>
      </c>
      <c r="Q332" s="70">
        <f t="shared" si="107"/>
        <v>16.033654596096621</v>
      </c>
      <c r="R332" s="70">
        <f t="shared" si="108"/>
        <v>15.606253437820028</v>
      </c>
      <c r="S332" s="71">
        <f t="shared" si="105"/>
        <v>108.21393326039482</v>
      </c>
      <c r="T332" s="71">
        <f t="shared" si="106"/>
        <v>107.74457853166709</v>
      </c>
      <c r="W332" s="66">
        <f t="shared" si="101"/>
        <v>159.45486200087328</v>
      </c>
      <c r="X332" s="66">
        <f t="shared" si="102"/>
        <v>158.64851057691905</v>
      </c>
      <c r="Z332" s="66">
        <f t="shared" si="103"/>
        <v>162.45486200087328</v>
      </c>
      <c r="AA332" s="66">
        <f t="shared" si="104"/>
        <v>161.64851057691905</v>
      </c>
      <c r="AD332" s="73">
        <f t="shared" si="95"/>
        <v>139.46332062647781</v>
      </c>
      <c r="AE332" s="73">
        <f t="shared" si="96"/>
        <v>138.99396589775009</v>
      </c>
      <c r="AF332" s="73">
        <f t="shared" si="97"/>
        <v>121.46332062647781</v>
      </c>
      <c r="AG332" s="73">
        <f t="shared" si="98"/>
        <v>120.99396589775009</v>
      </c>
      <c r="AH332" s="73">
        <f t="shared" si="99"/>
        <v>127.46332062647781</v>
      </c>
      <c r="AI332" s="73">
        <f t="shared" si="100"/>
        <v>126.99396589775009</v>
      </c>
    </row>
    <row r="333" spans="16:35" x14ac:dyDescent="0.2">
      <c r="P333" s="68">
        <v>3.4099999999999899</v>
      </c>
      <c r="Q333" s="70">
        <f t="shared" si="107"/>
        <v>16.057216187934578</v>
      </c>
      <c r="R333" s="70">
        <f t="shared" si="108"/>
        <v>15.629186960019714</v>
      </c>
      <c r="S333" s="71">
        <f t="shared" si="105"/>
        <v>108.23944249939967</v>
      </c>
      <c r="T333" s="71">
        <f t="shared" si="106"/>
        <v>107.77008777067194</v>
      </c>
      <c r="W333" s="66">
        <f t="shared" si="101"/>
        <v>159.50126107906505</v>
      </c>
      <c r="X333" s="66">
        <f t="shared" si="102"/>
        <v>158.69490965511082</v>
      </c>
      <c r="Z333" s="66">
        <f t="shared" si="103"/>
        <v>162.50126107906505</v>
      </c>
      <c r="AA333" s="66">
        <f t="shared" si="104"/>
        <v>161.69490965511082</v>
      </c>
      <c r="AD333" s="73">
        <f t="shared" si="95"/>
        <v>139.48882986548267</v>
      </c>
      <c r="AE333" s="73">
        <f t="shared" si="96"/>
        <v>139.01947513675492</v>
      </c>
      <c r="AF333" s="73">
        <f t="shared" si="97"/>
        <v>121.48882986548267</v>
      </c>
      <c r="AG333" s="73">
        <f t="shared" si="98"/>
        <v>121.01947513675492</v>
      </c>
      <c r="AH333" s="73">
        <f t="shared" si="99"/>
        <v>127.48882986548267</v>
      </c>
      <c r="AI333" s="73">
        <f t="shared" si="100"/>
        <v>127.01947513675492</v>
      </c>
    </row>
    <row r="334" spans="16:35" x14ac:dyDescent="0.2">
      <c r="P334" s="68">
        <v>3.4199999999999902</v>
      </c>
      <c r="Q334" s="70">
        <f t="shared" si="107"/>
        <v>16.080743257238026</v>
      </c>
      <c r="R334" s="70">
        <f t="shared" si="108"/>
        <v>15.652086879934926</v>
      </c>
      <c r="S334" s="71">
        <f t="shared" si="105"/>
        <v>108.26487704067242</v>
      </c>
      <c r="T334" s="71">
        <f t="shared" si="106"/>
        <v>107.79552231194468</v>
      </c>
      <c r="W334" s="66">
        <f t="shared" si="101"/>
        <v>159.54752428860496</v>
      </c>
      <c r="X334" s="66">
        <f t="shared" si="102"/>
        <v>158.74117286465074</v>
      </c>
      <c r="Z334" s="66">
        <f t="shared" si="103"/>
        <v>162.54752428860496</v>
      </c>
      <c r="AA334" s="66">
        <f t="shared" si="104"/>
        <v>161.74117286465074</v>
      </c>
      <c r="AD334" s="73">
        <f t="shared" si="95"/>
        <v>139.51426440675542</v>
      </c>
      <c r="AE334" s="73">
        <f t="shared" si="96"/>
        <v>139.04490967802769</v>
      </c>
      <c r="AF334" s="73">
        <f t="shared" si="97"/>
        <v>121.51426440675542</v>
      </c>
      <c r="AG334" s="73">
        <f t="shared" si="98"/>
        <v>121.04490967802769</v>
      </c>
      <c r="AH334" s="73">
        <f t="shared" si="99"/>
        <v>127.51426440675542</v>
      </c>
      <c r="AI334" s="73">
        <f t="shared" si="100"/>
        <v>127.04490967802769</v>
      </c>
    </row>
    <row r="335" spans="16:35" x14ac:dyDescent="0.2">
      <c r="P335" s="68">
        <v>3.4299999999999899</v>
      </c>
      <c r="Q335" s="70">
        <f t="shared" si="107"/>
        <v>16.104235955311395</v>
      </c>
      <c r="R335" s="70">
        <f t="shared" si="108"/>
        <v>15.674953344836846</v>
      </c>
      <c r="S335" s="71">
        <f t="shared" si="105"/>
        <v>108.29023732040513</v>
      </c>
      <c r="T335" s="71">
        <f t="shared" si="106"/>
        <v>107.82088259167739</v>
      </c>
      <c r="W335" s="66">
        <f t="shared" si="101"/>
        <v>159.59365242288834</v>
      </c>
      <c r="X335" s="66">
        <f t="shared" si="102"/>
        <v>158.78730099893411</v>
      </c>
      <c r="Z335" s="66">
        <f t="shared" si="103"/>
        <v>162.59365242288834</v>
      </c>
      <c r="AA335" s="66">
        <f t="shared" si="104"/>
        <v>161.78730099893411</v>
      </c>
      <c r="AD335" s="73">
        <f t="shared" si="95"/>
        <v>139.53962468648814</v>
      </c>
      <c r="AE335" s="73">
        <f t="shared" si="96"/>
        <v>139.07026995776039</v>
      </c>
      <c r="AF335" s="73">
        <f t="shared" si="97"/>
        <v>121.53962468648814</v>
      </c>
      <c r="AG335" s="73">
        <f t="shared" si="98"/>
        <v>121.07026995776039</v>
      </c>
      <c r="AH335" s="73">
        <f t="shared" si="99"/>
        <v>127.53962468648814</v>
      </c>
      <c r="AI335" s="73">
        <f t="shared" si="100"/>
        <v>127.07026995776039</v>
      </c>
    </row>
    <row r="336" spans="16:35" x14ac:dyDescent="0.2">
      <c r="P336" s="68">
        <v>3.4399999999999902</v>
      </c>
      <c r="Q336" s="70">
        <f t="shared" si="107"/>
        <v>16.127694432357107</v>
      </c>
      <c r="R336" s="70">
        <f t="shared" si="108"/>
        <v>15.697786500924028</v>
      </c>
      <c r="S336" s="71">
        <f t="shared" si="105"/>
        <v>108.31552377098032</v>
      </c>
      <c r="T336" s="71">
        <f t="shared" si="106"/>
        <v>107.84616904225258</v>
      </c>
      <c r="W336" s="66">
        <f t="shared" si="101"/>
        <v>159.63964626838123</v>
      </c>
      <c r="X336" s="66">
        <f t="shared" si="102"/>
        <v>158.833294844427</v>
      </c>
      <c r="Z336" s="66">
        <f t="shared" si="103"/>
        <v>162.63964626838123</v>
      </c>
      <c r="AA336" s="66">
        <f t="shared" si="104"/>
        <v>161.833294844427</v>
      </c>
      <c r="AD336" s="73">
        <f t="shared" si="95"/>
        <v>139.56491113706332</v>
      </c>
      <c r="AE336" s="73">
        <f t="shared" si="96"/>
        <v>139.0955564083356</v>
      </c>
      <c r="AF336" s="73">
        <f t="shared" si="97"/>
        <v>121.56491113706332</v>
      </c>
      <c r="AG336" s="73">
        <f t="shared" si="98"/>
        <v>121.0955564083356</v>
      </c>
      <c r="AH336" s="73">
        <f t="shared" si="99"/>
        <v>127.56491113706332</v>
      </c>
      <c r="AI336" s="73">
        <f t="shared" si="100"/>
        <v>127.0955564083356</v>
      </c>
    </row>
    <row r="337" spans="16:35" x14ac:dyDescent="0.2">
      <c r="P337" s="68">
        <v>3.44999999999999</v>
      </c>
      <c r="Q337" s="70">
        <f t="shared" si="107"/>
        <v>16.151118837486781</v>
      </c>
      <c r="R337" s="70">
        <f t="shared" si="108"/>
        <v>15.7205864933333</v>
      </c>
      <c r="S337" s="71">
        <f t="shared" si="105"/>
        <v>108.3407368210152</v>
      </c>
      <c r="T337" s="71">
        <f t="shared" si="106"/>
        <v>107.87138209228746</v>
      </c>
      <c r="W337" s="66">
        <f t="shared" si="101"/>
        <v>159.68550660470089</v>
      </c>
      <c r="X337" s="66">
        <f t="shared" si="102"/>
        <v>158.87915518074666</v>
      </c>
      <c r="Z337" s="66">
        <f t="shared" si="103"/>
        <v>162.68550660470089</v>
      </c>
      <c r="AA337" s="66">
        <f t="shared" si="104"/>
        <v>161.87915518074666</v>
      </c>
      <c r="AD337" s="73">
        <f t="shared" si="95"/>
        <v>139.59012418709818</v>
      </c>
      <c r="AE337" s="73">
        <f t="shared" si="96"/>
        <v>139.12076945837046</v>
      </c>
      <c r="AF337" s="73">
        <f t="shared" si="97"/>
        <v>121.59012418709818</v>
      </c>
      <c r="AG337" s="73">
        <f t="shared" si="98"/>
        <v>121.12076945837046</v>
      </c>
      <c r="AH337" s="73">
        <f t="shared" si="99"/>
        <v>127.59012418709818</v>
      </c>
      <c r="AI337" s="73">
        <f t="shared" si="100"/>
        <v>127.12076945837046</v>
      </c>
    </row>
    <row r="338" spans="16:35" x14ac:dyDescent="0.2">
      <c r="P338" s="68">
        <v>3.4599999999999902</v>
      </c>
      <c r="Q338" s="70">
        <f t="shared" si="107"/>
        <v>16.174509318732312</v>
      </c>
      <c r="R338" s="70">
        <f t="shared" si="108"/>
        <v>15.743353466150539</v>
      </c>
      <c r="S338" s="71">
        <f t="shared" si="105"/>
        <v>108.36587689540525</v>
      </c>
      <c r="T338" s="71">
        <f t="shared" si="106"/>
        <v>107.89652216667751</v>
      </c>
      <c r="W338" s="66">
        <f t="shared" si="101"/>
        <v>159.73123420469511</v>
      </c>
      <c r="X338" s="66">
        <f t="shared" si="102"/>
        <v>158.92488278074086</v>
      </c>
      <c r="Z338" s="66">
        <f t="shared" si="103"/>
        <v>162.73123420469511</v>
      </c>
      <c r="AA338" s="66">
        <f t="shared" si="104"/>
        <v>161.92488278074086</v>
      </c>
      <c r="AD338" s="73">
        <f t="shared" si="95"/>
        <v>139.61526426148825</v>
      </c>
      <c r="AE338" s="73">
        <f t="shared" si="96"/>
        <v>139.14590953276053</v>
      </c>
      <c r="AF338" s="73">
        <f t="shared" si="97"/>
        <v>121.61526426148825</v>
      </c>
      <c r="AG338" s="73">
        <f t="shared" si="98"/>
        <v>121.14590953276053</v>
      </c>
      <c r="AH338" s="73">
        <f t="shared" si="99"/>
        <v>127.61526426148825</v>
      </c>
      <c r="AI338" s="73">
        <f t="shared" si="100"/>
        <v>127.14590953276053</v>
      </c>
    </row>
    <row r="339" spans="16:35" x14ac:dyDescent="0.2">
      <c r="P339" s="68">
        <v>3.46999999999999</v>
      </c>
      <c r="Q339" s="70">
        <f t="shared" si="107"/>
        <v>16.197866023056754</v>
      </c>
      <c r="R339" s="70">
        <f t="shared" si="108"/>
        <v>15.766087562421282</v>
      </c>
      <c r="S339" s="71">
        <f t="shared" si="105"/>
        <v>108.39094441536719</v>
      </c>
      <c r="T339" s="71">
        <f t="shared" si="106"/>
        <v>107.92158968663946</v>
      </c>
      <c r="W339" s="66">
        <f t="shared" si="101"/>
        <v>159.7768298345203</v>
      </c>
      <c r="X339" s="66">
        <f t="shared" si="102"/>
        <v>158.97047841056607</v>
      </c>
      <c r="Z339" s="66">
        <f t="shared" si="103"/>
        <v>162.7768298345203</v>
      </c>
      <c r="AA339" s="66">
        <f t="shared" si="104"/>
        <v>161.97047841056607</v>
      </c>
      <c r="AD339" s="73">
        <f t="shared" si="95"/>
        <v>139.64033178145019</v>
      </c>
      <c r="AE339" s="73">
        <f t="shared" si="96"/>
        <v>139.17097705272246</v>
      </c>
      <c r="AF339" s="73">
        <f t="shared" si="97"/>
        <v>121.64033178145019</v>
      </c>
      <c r="AG339" s="73">
        <f t="shared" si="98"/>
        <v>121.17097705272246</v>
      </c>
      <c r="AH339" s="73">
        <f t="shared" si="99"/>
        <v>127.64033178145019</v>
      </c>
      <c r="AI339" s="73">
        <f t="shared" si="100"/>
        <v>127.17097705272246</v>
      </c>
    </row>
    <row r="340" spans="16:35" x14ac:dyDescent="0.2">
      <c r="P340" s="68">
        <v>3.4799999999999902</v>
      </c>
      <c r="Q340" s="70">
        <f t="shared" si="107"/>
        <v>16.221189096365116</v>
      </c>
      <c r="R340" s="70">
        <f t="shared" si="108"/>
        <v>15.788788924161214</v>
      </c>
      <c r="S340" s="71">
        <f t="shared" si="105"/>
        <v>108.41593979848133</v>
      </c>
      <c r="T340" s="71">
        <f t="shared" si="106"/>
        <v>107.94658506975361</v>
      </c>
      <c r="W340" s="66">
        <f t="shared" si="101"/>
        <v>159.82229425371858</v>
      </c>
      <c r="X340" s="66">
        <f t="shared" si="102"/>
        <v>159.01594282976436</v>
      </c>
      <c r="Z340" s="66">
        <f t="shared" si="103"/>
        <v>162.82229425371858</v>
      </c>
      <c r="AA340" s="66">
        <f t="shared" si="104"/>
        <v>162.01594282976436</v>
      </c>
      <c r="AD340" s="73">
        <f t="shared" si="95"/>
        <v>139.66532716456433</v>
      </c>
      <c r="AE340" s="73">
        <f t="shared" si="96"/>
        <v>139.19597243583661</v>
      </c>
      <c r="AF340" s="73">
        <f t="shared" si="97"/>
        <v>121.66532716456433</v>
      </c>
      <c r="AG340" s="73">
        <f t="shared" si="98"/>
        <v>121.19597243583661</v>
      </c>
      <c r="AH340" s="73">
        <f t="shared" si="99"/>
        <v>127.66532716456433</v>
      </c>
      <c r="AI340" s="73">
        <f t="shared" si="100"/>
        <v>127.19597243583661</v>
      </c>
    </row>
    <row r="341" spans="16:35" x14ac:dyDescent="0.2">
      <c r="P341" s="68">
        <v>3.48999999999999</v>
      </c>
      <c r="Q341" s="70">
        <f t="shared" si="107"/>
        <v>16.244478683514977</v>
      </c>
      <c r="R341" s="70">
        <f t="shared" si="108"/>
        <v>15.811457692366526</v>
      </c>
      <c r="S341" s="71">
        <f t="shared" si="105"/>
        <v>108.44086345873332</v>
      </c>
      <c r="T341" s="71">
        <f t="shared" si="106"/>
        <v>107.97150873000558</v>
      </c>
      <c r="W341" s="66">
        <f t="shared" si="101"/>
        <v>159.86762821529368</v>
      </c>
      <c r="X341" s="66">
        <f t="shared" si="102"/>
        <v>159.06127679133948</v>
      </c>
      <c r="Z341" s="66">
        <f t="shared" si="103"/>
        <v>162.86762821529368</v>
      </c>
      <c r="AA341" s="66">
        <f t="shared" si="104"/>
        <v>162.06127679133948</v>
      </c>
      <c r="AD341" s="73">
        <f t="shared" si="95"/>
        <v>139.6902508248163</v>
      </c>
      <c r="AE341" s="73">
        <f t="shared" si="96"/>
        <v>139.22089609608858</v>
      </c>
      <c r="AF341" s="73">
        <f t="shared" si="97"/>
        <v>121.6902508248163</v>
      </c>
      <c r="AG341" s="73">
        <f t="shared" si="98"/>
        <v>121.22089609608858</v>
      </c>
      <c r="AH341" s="73">
        <f t="shared" si="99"/>
        <v>127.6902508248163</v>
      </c>
      <c r="AI341" s="73">
        <f t="shared" si="100"/>
        <v>127.22089609608858</v>
      </c>
    </row>
    <row r="342" spans="16:35" x14ac:dyDescent="0.2">
      <c r="P342" s="68">
        <v>3.4999999999999898</v>
      </c>
      <c r="Q342" s="70">
        <f t="shared" si="107"/>
        <v>16.267734928327009</v>
      </c>
      <c r="R342" s="70">
        <f t="shared" si="108"/>
        <v>15.834094007024127</v>
      </c>
      <c r="S342" s="71">
        <f t="shared" si="105"/>
        <v>108.46571580655524</v>
      </c>
      <c r="T342" s="71">
        <f t="shared" si="106"/>
        <v>107.99636107782749</v>
      </c>
      <c r="W342" s="66">
        <f t="shared" si="101"/>
        <v>159.91283246578578</v>
      </c>
      <c r="X342" s="66">
        <f t="shared" si="102"/>
        <v>159.10648104183156</v>
      </c>
      <c r="Z342" s="66">
        <f t="shared" si="103"/>
        <v>162.91283246578578</v>
      </c>
      <c r="AA342" s="66">
        <f t="shared" si="104"/>
        <v>162.10648104183156</v>
      </c>
      <c r="AD342" s="73">
        <f t="shared" si="95"/>
        <v>139.71510317263824</v>
      </c>
      <c r="AE342" s="73">
        <f t="shared" si="96"/>
        <v>139.24574844391049</v>
      </c>
      <c r="AF342" s="73">
        <f t="shared" si="97"/>
        <v>121.71510317263824</v>
      </c>
      <c r="AG342" s="73">
        <f t="shared" si="98"/>
        <v>121.24574844391049</v>
      </c>
      <c r="AH342" s="73">
        <f t="shared" si="99"/>
        <v>127.71510317263824</v>
      </c>
      <c r="AI342" s="73">
        <f t="shared" si="100"/>
        <v>127.24574844391049</v>
      </c>
    </row>
    <row r="343" spans="16:35" x14ac:dyDescent="0.2">
      <c r="P343" s="68">
        <v>3.50999999999999</v>
      </c>
      <c r="Q343" s="70">
        <f t="shared" si="107"/>
        <v>16.290957973595312</v>
      </c>
      <c r="R343" s="70">
        <f t="shared" si="108"/>
        <v>15.856698007121729</v>
      </c>
      <c r="S343" s="71">
        <f t="shared" si="105"/>
        <v>108.49049724886621</v>
      </c>
      <c r="T343" s="71">
        <f t="shared" si="106"/>
        <v>108.02114252013847</v>
      </c>
      <c r="W343" s="66">
        <f t="shared" si="101"/>
        <v>159.95790774534515</v>
      </c>
      <c r="X343" s="66">
        <f t="shared" si="102"/>
        <v>159.15155632139096</v>
      </c>
      <c r="Z343" s="66">
        <f t="shared" si="103"/>
        <v>162.95790774534515</v>
      </c>
      <c r="AA343" s="66">
        <f t="shared" si="104"/>
        <v>162.15155632139096</v>
      </c>
      <c r="AD343" s="73">
        <f t="shared" si="95"/>
        <v>139.7398846149492</v>
      </c>
      <c r="AE343" s="73">
        <f t="shared" si="96"/>
        <v>139.27052988622148</v>
      </c>
      <c r="AF343" s="73">
        <f t="shared" si="97"/>
        <v>121.7398846149492</v>
      </c>
      <c r="AG343" s="73">
        <f t="shared" si="98"/>
        <v>121.27052988622148</v>
      </c>
      <c r="AH343" s="73">
        <f t="shared" si="99"/>
        <v>127.7398846149492</v>
      </c>
      <c r="AI343" s="73">
        <f t="shared" si="100"/>
        <v>127.27052988622148</v>
      </c>
    </row>
    <row r="344" spans="16:35" x14ac:dyDescent="0.2">
      <c r="P344" s="68">
        <v>3.5199999999999898</v>
      </c>
      <c r="Q344" s="70">
        <f t="shared" si="107"/>
        <v>16.31414796109765</v>
      </c>
      <c r="R344" s="70">
        <f t="shared" si="108"/>
        <v>15.879269830657799</v>
      </c>
      <c r="S344" s="71">
        <f t="shared" si="105"/>
        <v>108.51520818911234</v>
      </c>
      <c r="T344" s="71">
        <f t="shared" si="106"/>
        <v>108.04585346038461</v>
      </c>
      <c r="W344" s="66">
        <f t="shared" si="101"/>
        <v>160.00285478780512</v>
      </c>
      <c r="X344" s="66">
        <f t="shared" si="102"/>
        <v>159.19650336385089</v>
      </c>
      <c r="Z344" s="66">
        <f t="shared" si="103"/>
        <v>163.00285478780512</v>
      </c>
      <c r="AA344" s="66">
        <f t="shared" si="104"/>
        <v>162.19650336385089</v>
      </c>
      <c r="AD344" s="73">
        <f t="shared" si="95"/>
        <v>139.76459555519534</v>
      </c>
      <c r="AE344" s="73">
        <f t="shared" si="96"/>
        <v>139.29524082646759</v>
      </c>
      <c r="AF344" s="73">
        <f t="shared" si="97"/>
        <v>121.76459555519534</v>
      </c>
      <c r="AG344" s="73">
        <f t="shared" si="98"/>
        <v>121.29524082646759</v>
      </c>
      <c r="AH344" s="73">
        <f t="shared" si="99"/>
        <v>127.76459555519534</v>
      </c>
      <c r="AI344" s="73">
        <f t="shared" si="100"/>
        <v>127.29524082646759</v>
      </c>
    </row>
    <row r="345" spans="16:35" x14ac:dyDescent="0.2">
      <c r="P345" s="68">
        <v>3.52999999999999</v>
      </c>
      <c r="Q345" s="70">
        <f t="shared" si="107"/>
        <v>16.33730503160557</v>
      </c>
      <c r="R345" s="70">
        <f t="shared" si="108"/>
        <v>15.901809614651402</v>
      </c>
      <c r="S345" s="71">
        <f t="shared" si="105"/>
        <v>108.53984902730616</v>
      </c>
      <c r="T345" s="71">
        <f t="shared" si="106"/>
        <v>108.07049429857844</v>
      </c>
      <c r="W345" s="66">
        <f t="shared" si="101"/>
        <v>160.04767432075352</v>
      </c>
      <c r="X345" s="66">
        <f t="shared" si="102"/>
        <v>159.24132289679926</v>
      </c>
      <c r="Z345" s="66">
        <f t="shared" si="103"/>
        <v>163.04767432075352</v>
      </c>
      <c r="AA345" s="66">
        <f t="shared" si="104"/>
        <v>162.24132289679926</v>
      </c>
      <c r="AD345" s="73">
        <f t="shared" si="95"/>
        <v>139.78923639338916</v>
      </c>
      <c r="AE345" s="73">
        <f t="shared" si="96"/>
        <v>139.31988166466144</v>
      </c>
      <c r="AF345" s="73">
        <f t="shared" si="97"/>
        <v>121.78923639338916</v>
      </c>
      <c r="AG345" s="73">
        <f t="shared" si="98"/>
        <v>121.31988166466144</v>
      </c>
      <c r="AH345" s="73">
        <f t="shared" si="99"/>
        <v>127.78923639338916</v>
      </c>
      <c r="AI345" s="73">
        <f t="shared" si="100"/>
        <v>127.31988166466144</v>
      </c>
    </row>
    <row r="346" spans="16:35" x14ac:dyDescent="0.2">
      <c r="P346" s="68">
        <v>3.5399999999999801</v>
      </c>
      <c r="Q346" s="70">
        <f t="shared" si="107"/>
        <v>16.360429324894319</v>
      </c>
      <c r="R346" s="70">
        <f t="shared" si="108"/>
        <v>15.924317495151868</v>
      </c>
      <c r="S346" s="71">
        <f t="shared" si="105"/>
        <v>108.56442016006545</v>
      </c>
      <c r="T346" s="71">
        <f t="shared" si="106"/>
        <v>108.09506543133772</v>
      </c>
      <c r="W346" s="66">
        <f t="shared" si="101"/>
        <v>160.09236706560336</v>
      </c>
      <c r="X346" s="66">
        <f t="shared" si="102"/>
        <v>159.28601564164913</v>
      </c>
      <c r="Z346" s="66">
        <f t="shared" si="103"/>
        <v>163.09236706560336</v>
      </c>
      <c r="AA346" s="66">
        <f t="shared" si="104"/>
        <v>162.28601564164913</v>
      </c>
      <c r="AD346" s="73">
        <f t="shared" si="95"/>
        <v>139.81380752614845</v>
      </c>
      <c r="AE346" s="73">
        <f t="shared" si="96"/>
        <v>139.34445279742073</v>
      </c>
      <c r="AF346" s="73">
        <f t="shared" si="97"/>
        <v>121.81380752614845</v>
      </c>
      <c r="AG346" s="73">
        <f t="shared" si="98"/>
        <v>121.34445279742073</v>
      </c>
      <c r="AH346" s="73">
        <f t="shared" si="99"/>
        <v>127.81380752614845</v>
      </c>
      <c r="AI346" s="73">
        <f t="shared" si="100"/>
        <v>127.34445279742073</v>
      </c>
    </row>
    <row r="347" spans="16:35" x14ac:dyDescent="0.2">
      <c r="P347" s="68">
        <v>3.5499999999999901</v>
      </c>
      <c r="Q347" s="70">
        <f t="shared" si="107"/>
        <v>16.383520979752817</v>
      </c>
      <c r="R347" s="70">
        <f t="shared" si="108"/>
        <v>15.946793607248493</v>
      </c>
      <c r="S347" s="71">
        <f t="shared" si="105"/>
        <v>108.58892198065161</v>
      </c>
      <c r="T347" s="71">
        <f t="shared" si="106"/>
        <v>108.11956725192387</v>
      </c>
      <c r="W347" s="66">
        <f t="shared" si="101"/>
        <v>160.13693373766287</v>
      </c>
      <c r="X347" s="66">
        <f t="shared" si="102"/>
        <v>159.33058231370865</v>
      </c>
      <c r="Z347" s="66">
        <f t="shared" si="103"/>
        <v>163.13693373766287</v>
      </c>
      <c r="AA347" s="66">
        <f t="shared" si="104"/>
        <v>162.33058231370865</v>
      </c>
      <c r="AD347" s="73">
        <f t="shared" si="95"/>
        <v>139.8383093467346</v>
      </c>
      <c r="AE347" s="73">
        <f t="shared" si="96"/>
        <v>139.36895461800685</v>
      </c>
      <c r="AF347" s="73">
        <f t="shared" si="97"/>
        <v>121.8383093467346</v>
      </c>
      <c r="AG347" s="73">
        <f t="shared" si="98"/>
        <v>121.36895461800685</v>
      </c>
      <c r="AH347" s="73">
        <f t="shared" si="99"/>
        <v>127.8383093467346</v>
      </c>
      <c r="AI347" s="73">
        <f t="shared" si="100"/>
        <v>127.36895461800685</v>
      </c>
    </row>
    <row r="348" spans="16:35" x14ac:dyDescent="0.2">
      <c r="P348" s="68">
        <v>3.5599999999999801</v>
      </c>
      <c r="Q348" s="70">
        <f t="shared" si="107"/>
        <v>16.406580133993128</v>
      </c>
      <c r="R348" s="70">
        <f t="shared" si="108"/>
        <v>15.969238085079747</v>
      </c>
      <c r="S348" s="71">
        <f t="shared" si="105"/>
        <v>108.6133548790072</v>
      </c>
      <c r="T348" s="71">
        <f t="shared" si="106"/>
        <v>108.14400015027947</v>
      </c>
      <c r="W348" s="66">
        <f t="shared" si="101"/>
        <v>160.18137504620356</v>
      </c>
      <c r="X348" s="66">
        <f t="shared" si="102"/>
        <v>159.37502362224933</v>
      </c>
      <c r="Z348" s="66">
        <f t="shared" si="103"/>
        <v>163.18137504620356</v>
      </c>
      <c r="AA348" s="66">
        <f t="shared" si="104"/>
        <v>162.37502362224933</v>
      </c>
      <c r="AD348" s="73">
        <f t="shared" si="95"/>
        <v>139.8627422450902</v>
      </c>
      <c r="AE348" s="73">
        <f t="shared" si="96"/>
        <v>139.39338751636245</v>
      </c>
      <c r="AF348" s="73">
        <f t="shared" si="97"/>
        <v>121.8627422450902</v>
      </c>
      <c r="AG348" s="73">
        <f t="shared" si="98"/>
        <v>121.39338751636245</v>
      </c>
      <c r="AH348" s="73">
        <f t="shared" si="99"/>
        <v>127.8627422450902</v>
      </c>
      <c r="AI348" s="73">
        <f t="shared" si="100"/>
        <v>127.39338751636245</v>
      </c>
    </row>
    <row r="349" spans="16:35" x14ac:dyDescent="0.2">
      <c r="P349" s="68">
        <v>3.5699999999999901</v>
      </c>
      <c r="Q349" s="70">
        <f t="shared" si="107"/>
        <v>16.429606924460391</v>
      </c>
      <c r="R349" s="70">
        <f t="shared" si="108"/>
        <v>15.991651061842957</v>
      </c>
      <c r="S349" s="71">
        <f t="shared" si="105"/>
        <v>108.63771924179358</v>
      </c>
      <c r="T349" s="71">
        <f t="shared" si="106"/>
        <v>108.16836451306585</v>
      </c>
      <c r="W349" s="66">
        <f t="shared" si="101"/>
        <v>160.22569169452862</v>
      </c>
      <c r="X349" s="66">
        <f t="shared" si="102"/>
        <v>159.41934027057437</v>
      </c>
      <c r="Z349" s="66">
        <f t="shared" si="103"/>
        <v>163.22569169452862</v>
      </c>
      <c r="AA349" s="66">
        <f t="shared" si="104"/>
        <v>162.41934027057437</v>
      </c>
      <c r="AD349" s="73">
        <f t="shared" si="95"/>
        <v>139.88710660787658</v>
      </c>
      <c r="AE349" s="73">
        <f t="shared" si="96"/>
        <v>139.41775187914885</v>
      </c>
      <c r="AF349" s="73">
        <f t="shared" si="97"/>
        <v>121.88710660787658</v>
      </c>
      <c r="AG349" s="73">
        <f t="shared" si="98"/>
        <v>121.41775187914885</v>
      </c>
      <c r="AH349" s="73">
        <f t="shared" si="99"/>
        <v>127.88710660787658</v>
      </c>
      <c r="AI349" s="73">
        <f t="shared" si="100"/>
        <v>127.41775187914885</v>
      </c>
    </row>
    <row r="350" spans="16:35" x14ac:dyDescent="0.2">
      <c r="P350" s="68">
        <v>3.5799999999999801</v>
      </c>
      <c r="Q350" s="70">
        <f t="shared" si="107"/>
        <v>16.452601487041925</v>
      </c>
      <c r="R350" s="70">
        <f t="shared" si="108"/>
        <v>16.014032669803164</v>
      </c>
      <c r="S350" s="71">
        <f t="shared" si="105"/>
        <v>108.66201545242718</v>
      </c>
      <c r="T350" s="71">
        <f t="shared" si="106"/>
        <v>108.19266072369945</v>
      </c>
      <c r="W350" s="66">
        <f t="shared" si="101"/>
        <v>160.26988438003903</v>
      </c>
      <c r="X350" s="66">
        <f t="shared" si="102"/>
        <v>159.4635329560848</v>
      </c>
      <c r="Z350" s="66">
        <f t="shared" si="103"/>
        <v>163.26988438003903</v>
      </c>
      <c r="AA350" s="66">
        <f t="shared" si="104"/>
        <v>162.4635329560848</v>
      </c>
      <c r="AD350" s="73">
        <f t="shared" si="95"/>
        <v>139.91140281851017</v>
      </c>
      <c r="AE350" s="73">
        <f t="shared" si="96"/>
        <v>139.44204808978245</v>
      </c>
      <c r="AF350" s="73">
        <f t="shared" si="97"/>
        <v>121.91140281851017</v>
      </c>
      <c r="AG350" s="73">
        <f t="shared" si="98"/>
        <v>121.44204808978245</v>
      </c>
      <c r="AH350" s="73">
        <f t="shared" si="99"/>
        <v>127.91140281851017</v>
      </c>
      <c r="AI350" s="73">
        <f t="shared" si="100"/>
        <v>127.44204808978245</v>
      </c>
    </row>
    <row r="351" spans="16:35" x14ac:dyDescent="0.2">
      <c r="P351" s="68">
        <v>3.5899999999999799</v>
      </c>
      <c r="Q351" s="70">
        <f t="shared" si="107"/>
        <v>16.475563956676933</v>
      </c>
      <c r="R351" s="70">
        <f t="shared" si="108"/>
        <v>16.036383040302567</v>
      </c>
      <c r="S351" s="71">
        <f t="shared" si="105"/>
        <v>108.68624389111608</v>
      </c>
      <c r="T351" s="71">
        <f t="shared" si="106"/>
        <v>108.21688916238834</v>
      </c>
      <c r="W351" s="66">
        <f t="shared" si="101"/>
        <v>160.31395379430012</v>
      </c>
      <c r="X351" s="66">
        <f t="shared" si="102"/>
        <v>159.50760237034589</v>
      </c>
      <c r="Z351" s="66">
        <f t="shared" si="103"/>
        <v>163.31395379430012</v>
      </c>
      <c r="AA351" s="66">
        <f t="shared" si="104"/>
        <v>162.50760237034589</v>
      </c>
      <c r="AD351" s="73">
        <f t="shared" si="95"/>
        <v>139.93563125719908</v>
      </c>
      <c r="AE351" s="73">
        <f t="shared" si="96"/>
        <v>139.46627652847133</v>
      </c>
      <c r="AF351" s="73">
        <f t="shared" si="97"/>
        <v>121.93563125719908</v>
      </c>
      <c r="AG351" s="73">
        <f t="shared" si="98"/>
        <v>121.46627652847133</v>
      </c>
      <c r="AH351" s="73">
        <f t="shared" si="99"/>
        <v>127.93563125719908</v>
      </c>
      <c r="AI351" s="73">
        <f t="shared" si="100"/>
        <v>127.46627652847133</v>
      </c>
    </row>
    <row r="352" spans="16:35" x14ac:dyDescent="0.2">
      <c r="P352" s="68">
        <v>3.5999999999999801</v>
      </c>
      <c r="Q352" s="70">
        <f t="shared" si="107"/>
        <v>16.498494467365504</v>
      </c>
      <c r="R352" s="70">
        <f t="shared" si="108"/>
        <v>16.058702303769277</v>
      </c>
      <c r="S352" s="71">
        <f t="shared" si="105"/>
        <v>108.71040493489544</v>
      </c>
      <c r="T352" s="71">
        <f t="shared" si="106"/>
        <v>108.2410502061677</v>
      </c>
      <c r="W352" s="66">
        <f t="shared" si="101"/>
        <v>160.35790062310596</v>
      </c>
      <c r="X352" s="66">
        <f t="shared" si="102"/>
        <v>159.55154919915174</v>
      </c>
      <c r="Z352" s="66">
        <f t="shared" si="103"/>
        <v>163.35790062310596</v>
      </c>
      <c r="AA352" s="66">
        <f t="shared" si="104"/>
        <v>162.55154919915174</v>
      </c>
      <c r="AD352" s="73">
        <f t="shared" si="95"/>
        <v>139.95979230097845</v>
      </c>
      <c r="AE352" s="73">
        <f t="shared" si="96"/>
        <v>139.4904375722507</v>
      </c>
      <c r="AF352" s="73">
        <f t="shared" si="97"/>
        <v>121.95979230097845</v>
      </c>
      <c r="AG352" s="73">
        <f t="shared" si="98"/>
        <v>121.4904375722507</v>
      </c>
      <c r="AH352" s="73">
        <f t="shared" si="99"/>
        <v>127.95979230097845</v>
      </c>
      <c r="AI352" s="73">
        <f t="shared" si="100"/>
        <v>127.4904375722507</v>
      </c>
    </row>
    <row r="353" spans="16:35" x14ac:dyDescent="0.2">
      <c r="P353" s="68">
        <v>3.6099999999999799</v>
      </c>
      <c r="Q353" s="70">
        <f t="shared" si="107"/>
        <v>16.521393152177819</v>
      </c>
      <c r="R353" s="70">
        <f t="shared" si="108"/>
        <v>16.080990589726287</v>
      </c>
      <c r="S353" s="71">
        <f t="shared" si="105"/>
        <v>108.73449895766285</v>
      </c>
      <c r="T353" s="71">
        <f t="shared" si="106"/>
        <v>108.26514422893511</v>
      </c>
      <c r="W353" s="66">
        <f t="shared" si="101"/>
        <v>160.40172554654356</v>
      </c>
      <c r="X353" s="66">
        <f t="shared" si="102"/>
        <v>159.59537412258933</v>
      </c>
      <c r="Z353" s="66">
        <f t="shared" si="103"/>
        <v>163.40172554654356</v>
      </c>
      <c r="AA353" s="66">
        <f t="shared" si="104"/>
        <v>162.59537412258933</v>
      </c>
      <c r="AD353" s="73">
        <f t="shared" si="95"/>
        <v>139.98388632374585</v>
      </c>
      <c r="AE353" s="73">
        <f t="shared" si="96"/>
        <v>139.51453159501813</v>
      </c>
      <c r="AF353" s="73">
        <f t="shared" si="97"/>
        <v>121.98388632374585</v>
      </c>
      <c r="AG353" s="73">
        <f t="shared" si="98"/>
        <v>121.51453159501813</v>
      </c>
      <c r="AH353" s="73">
        <f t="shared" si="99"/>
        <v>127.98388632374585</v>
      </c>
      <c r="AI353" s="73">
        <f t="shared" si="100"/>
        <v>127.51453159501813</v>
      </c>
    </row>
    <row r="354" spans="16:35" x14ac:dyDescent="0.2">
      <c r="P354" s="68">
        <v>3.6199999999999801</v>
      </c>
      <c r="Q354" s="70">
        <f t="shared" si="107"/>
        <v>16.544260143263166</v>
      </c>
      <c r="R354" s="70">
        <f t="shared" si="108"/>
        <v>16.103248026800252</v>
      </c>
      <c r="S354" s="71">
        <f t="shared" si="105"/>
        <v>108.75852633021302</v>
      </c>
      <c r="T354" s="71">
        <f t="shared" si="106"/>
        <v>108.28917160148528</v>
      </c>
      <c r="W354" s="66">
        <f t="shared" si="101"/>
        <v>160.4454292390561</v>
      </c>
      <c r="X354" s="66">
        <f t="shared" si="102"/>
        <v>159.63907781510187</v>
      </c>
      <c r="Z354" s="66">
        <f t="shared" si="103"/>
        <v>163.4454292390561</v>
      </c>
      <c r="AA354" s="66">
        <f t="shared" si="104"/>
        <v>162.63907781510187</v>
      </c>
      <c r="AD354" s="73">
        <f t="shared" si="95"/>
        <v>140.00791369629601</v>
      </c>
      <c r="AE354" s="73">
        <f t="shared" si="96"/>
        <v>139.53855896756829</v>
      </c>
      <c r="AF354" s="73">
        <f t="shared" si="97"/>
        <v>122.00791369629601</v>
      </c>
      <c r="AG354" s="73">
        <f t="shared" si="98"/>
        <v>121.53855896756829</v>
      </c>
      <c r="AH354" s="73">
        <f t="shared" si="99"/>
        <v>128.00791369629601</v>
      </c>
      <c r="AI354" s="73">
        <f t="shared" si="100"/>
        <v>127.53855896756829</v>
      </c>
    </row>
    <row r="355" spans="16:35" x14ac:dyDescent="0.2">
      <c r="P355" s="68">
        <v>3.6299999999999799</v>
      </c>
      <c r="Q355" s="70">
        <f t="shared" si="107"/>
        <v>16.567095571858822</v>
      </c>
      <c r="R355" s="70">
        <f t="shared" si="108"/>
        <v>16.12547474273012</v>
      </c>
      <c r="S355" s="71">
        <f t="shared" si="105"/>
        <v>108.78248742027195</v>
      </c>
      <c r="T355" s="71">
        <f t="shared" si="106"/>
        <v>108.31313269154421</v>
      </c>
      <c r="W355" s="66">
        <f t="shared" si="101"/>
        <v>160.48901236950513</v>
      </c>
      <c r="X355" s="66">
        <f t="shared" si="102"/>
        <v>159.68266094555091</v>
      </c>
      <c r="Z355" s="66">
        <f t="shared" si="103"/>
        <v>163.48901236950513</v>
      </c>
      <c r="AA355" s="66">
        <f t="shared" si="104"/>
        <v>162.68266094555091</v>
      </c>
      <c r="AD355" s="73">
        <f t="shared" si="95"/>
        <v>140.03187478635493</v>
      </c>
      <c r="AE355" s="73">
        <f t="shared" si="96"/>
        <v>139.56252005762721</v>
      </c>
      <c r="AF355" s="73">
        <f t="shared" si="97"/>
        <v>122.03187478635493</v>
      </c>
      <c r="AG355" s="73">
        <f t="shared" si="98"/>
        <v>121.56252005762721</v>
      </c>
      <c r="AH355" s="73">
        <f t="shared" si="99"/>
        <v>128.03187478635493</v>
      </c>
      <c r="AI355" s="73">
        <f t="shared" si="100"/>
        <v>127.56252005762721</v>
      </c>
    </row>
    <row r="356" spans="16:35" x14ac:dyDescent="0.2">
      <c r="P356" s="68">
        <v>3.6399999999999801</v>
      </c>
      <c r="Q356" s="70">
        <f t="shared" si="107"/>
        <v>16.589899568298847</v>
      </c>
      <c r="R356" s="70">
        <f t="shared" si="108"/>
        <v>16.147670864375698</v>
      </c>
      <c r="S356" s="71">
        <f t="shared" si="105"/>
        <v>108.80638259253081</v>
      </c>
      <c r="T356" s="71">
        <f t="shared" si="106"/>
        <v>108.33702786380309</v>
      </c>
      <c r="W356" s="66">
        <f t="shared" si="101"/>
        <v>160.53247560123202</v>
      </c>
      <c r="X356" s="66">
        <f t="shared" si="102"/>
        <v>159.72612417727782</v>
      </c>
      <c r="Z356" s="66">
        <f t="shared" si="103"/>
        <v>163.53247560123202</v>
      </c>
      <c r="AA356" s="66">
        <f t="shared" si="104"/>
        <v>162.72612417727782</v>
      </c>
      <c r="AD356" s="73">
        <f t="shared" si="95"/>
        <v>140.05576995861381</v>
      </c>
      <c r="AE356" s="73">
        <f t="shared" si="96"/>
        <v>139.58641522988609</v>
      </c>
      <c r="AF356" s="73">
        <f t="shared" si="97"/>
        <v>122.05576995861381</v>
      </c>
      <c r="AG356" s="73">
        <f t="shared" si="98"/>
        <v>121.58641522988609</v>
      </c>
      <c r="AH356" s="73">
        <f t="shared" si="99"/>
        <v>128.05576995861381</v>
      </c>
      <c r="AI356" s="73">
        <f t="shared" si="100"/>
        <v>127.58641522988609</v>
      </c>
    </row>
    <row r="357" spans="16:35" x14ac:dyDescent="0.2">
      <c r="P357" s="68">
        <v>3.6499999999999799</v>
      </c>
      <c r="Q357" s="70">
        <f t="shared" si="107"/>
        <v>16.612672262022755</v>
      </c>
      <c r="R357" s="70">
        <f t="shared" si="108"/>
        <v>16.1698365177261</v>
      </c>
      <c r="S357" s="71">
        <f t="shared" si="105"/>
        <v>108.83021220867919</v>
      </c>
      <c r="T357" s="71">
        <f t="shared" si="106"/>
        <v>108.36085747995145</v>
      </c>
      <c r="W357" s="66">
        <f t="shared" si="101"/>
        <v>160.57581959211853</v>
      </c>
      <c r="X357" s="66">
        <f t="shared" si="102"/>
        <v>159.76946816816431</v>
      </c>
      <c r="Z357" s="66">
        <f t="shared" si="103"/>
        <v>163.57581959211853</v>
      </c>
      <c r="AA357" s="66">
        <f t="shared" si="104"/>
        <v>162.76946816816431</v>
      </c>
      <c r="AD357" s="73">
        <f t="shared" si="95"/>
        <v>140.0795995747622</v>
      </c>
      <c r="AE357" s="73">
        <f t="shared" si="96"/>
        <v>139.61024484603445</v>
      </c>
      <c r="AF357" s="73">
        <f t="shared" si="97"/>
        <v>122.0795995747622</v>
      </c>
      <c r="AG357" s="73">
        <f t="shared" si="98"/>
        <v>121.61024484603445</v>
      </c>
      <c r="AH357" s="73">
        <f t="shared" si="99"/>
        <v>128.0795995747622</v>
      </c>
      <c r="AI357" s="73">
        <f t="shared" si="100"/>
        <v>127.61024484603445</v>
      </c>
    </row>
    <row r="358" spans="16:35" x14ac:dyDescent="0.2">
      <c r="P358" s="68">
        <v>3.6599999999999802</v>
      </c>
      <c r="Q358" s="70">
        <f t="shared" si="107"/>
        <v>16.635413781584102</v>
      </c>
      <c r="R358" s="70">
        <f t="shared" si="108"/>
        <v>16.191971827908095</v>
      </c>
      <c r="S358" s="71">
        <f t="shared" si="105"/>
        <v>108.8539766274379</v>
      </c>
      <c r="T358" s="71">
        <f t="shared" si="106"/>
        <v>108.38462189871018</v>
      </c>
      <c r="W358" s="66">
        <f t="shared" si="101"/>
        <v>160.61904499464652</v>
      </c>
      <c r="X358" s="66">
        <f t="shared" si="102"/>
        <v>159.81269357069232</v>
      </c>
      <c r="Z358" s="66">
        <f t="shared" si="103"/>
        <v>163.61904499464652</v>
      </c>
      <c r="AA358" s="66">
        <f t="shared" si="104"/>
        <v>162.81269357069232</v>
      </c>
      <c r="AD358" s="73">
        <f t="shared" si="95"/>
        <v>140.1033639935209</v>
      </c>
      <c r="AE358" s="73">
        <f t="shared" si="96"/>
        <v>139.63400926479318</v>
      </c>
      <c r="AF358" s="73">
        <f t="shared" si="97"/>
        <v>122.1033639935209</v>
      </c>
      <c r="AG358" s="73">
        <f t="shared" si="98"/>
        <v>121.63400926479318</v>
      </c>
      <c r="AH358" s="73">
        <f t="shared" si="99"/>
        <v>128.1033639935209</v>
      </c>
      <c r="AI358" s="73">
        <f t="shared" si="100"/>
        <v>127.63400926479318</v>
      </c>
    </row>
    <row r="359" spans="16:35" x14ac:dyDescent="0.2">
      <c r="P359" s="68">
        <v>3.6699999999999799</v>
      </c>
      <c r="Q359" s="70">
        <f t="shared" si="107"/>
        <v>16.658124254658937</v>
      </c>
      <c r="R359" s="70">
        <f t="shared" si="108"/>
        <v>16.214076919194326</v>
      </c>
      <c r="S359" s="71">
        <f t="shared" si="105"/>
        <v>108.87767620459148</v>
      </c>
      <c r="T359" s="71">
        <f t="shared" si="106"/>
        <v>108.40832147586374</v>
      </c>
      <c r="W359" s="66">
        <f t="shared" si="101"/>
        <v>160.66215245595697</v>
      </c>
      <c r="X359" s="66">
        <f t="shared" si="102"/>
        <v>159.85580103200274</v>
      </c>
      <c r="Z359" s="66">
        <f t="shared" si="103"/>
        <v>163.66215245595697</v>
      </c>
      <c r="AA359" s="66">
        <f t="shared" si="104"/>
        <v>162.85580103200274</v>
      </c>
      <c r="AD359" s="73">
        <f t="shared" si="95"/>
        <v>140.12706357067447</v>
      </c>
      <c r="AE359" s="73">
        <f t="shared" si="96"/>
        <v>139.65770884194674</v>
      </c>
      <c r="AF359" s="73">
        <f t="shared" si="97"/>
        <v>122.12706357067447</v>
      </c>
      <c r="AG359" s="73">
        <f t="shared" si="98"/>
        <v>121.65770884194674</v>
      </c>
      <c r="AH359" s="73">
        <f t="shared" si="99"/>
        <v>128.12706357067447</v>
      </c>
      <c r="AI359" s="73">
        <f t="shared" si="100"/>
        <v>127.65770884194674</v>
      </c>
    </row>
    <row r="360" spans="16:35" x14ac:dyDescent="0.2">
      <c r="P360" s="68">
        <v>3.6799999999999802</v>
      </c>
      <c r="Q360" s="70">
        <f t="shared" si="107"/>
        <v>16.680803808054165</v>
      </c>
      <c r="R360" s="70">
        <f t="shared" si="108"/>
        <v>16.236151915011483</v>
      </c>
      <c r="S360" s="71">
        <f t="shared" si="105"/>
        <v>108.90131129302006</v>
      </c>
      <c r="T360" s="71">
        <f t="shared" si="106"/>
        <v>108.43195656429231</v>
      </c>
      <c r="W360" s="66">
        <f t="shared" si="101"/>
        <v>160.705142617908</v>
      </c>
      <c r="X360" s="66">
        <f t="shared" si="102"/>
        <v>159.89879119395377</v>
      </c>
      <c r="Z360" s="66">
        <f t="shared" si="103"/>
        <v>163.705142617908</v>
      </c>
      <c r="AA360" s="66">
        <f t="shared" si="104"/>
        <v>162.89879119395377</v>
      </c>
      <c r="AD360" s="73">
        <f t="shared" si="95"/>
        <v>140.15069865910306</v>
      </c>
      <c r="AE360" s="73">
        <f t="shared" si="96"/>
        <v>139.68134393037531</v>
      </c>
      <c r="AF360" s="73">
        <f t="shared" si="97"/>
        <v>122.15069865910306</v>
      </c>
      <c r="AG360" s="73">
        <f t="shared" si="98"/>
        <v>121.68134393037531</v>
      </c>
      <c r="AH360" s="73">
        <f t="shared" si="99"/>
        <v>128.15069865910306</v>
      </c>
      <c r="AI360" s="73">
        <f t="shared" si="100"/>
        <v>127.68134393037531</v>
      </c>
    </row>
    <row r="361" spans="16:35" x14ac:dyDescent="0.2">
      <c r="P361" s="68">
        <v>3.68999999999998</v>
      </c>
      <c r="Q361" s="70">
        <f t="shared" si="107"/>
        <v>16.703452567715825</v>
      </c>
      <c r="R361" s="70">
        <f t="shared" si="108"/>
        <v>16.258196937948309</v>
      </c>
      <c r="S361" s="71">
        <f t="shared" si="105"/>
        <v>108.9248822427309</v>
      </c>
      <c r="T361" s="71">
        <f t="shared" si="106"/>
        <v>108.45552751400317</v>
      </c>
      <c r="W361" s="66">
        <f t="shared" si="101"/>
        <v>160.74801611713232</v>
      </c>
      <c r="X361" s="66">
        <f t="shared" si="102"/>
        <v>159.9416646931781</v>
      </c>
      <c r="Z361" s="66">
        <f t="shared" si="103"/>
        <v>163.74801611713232</v>
      </c>
      <c r="AA361" s="66">
        <f t="shared" si="104"/>
        <v>162.9416646931781</v>
      </c>
      <c r="AD361" s="73">
        <f t="shared" si="95"/>
        <v>140.17426960881392</v>
      </c>
      <c r="AE361" s="73">
        <f t="shared" si="96"/>
        <v>139.70491488008616</v>
      </c>
      <c r="AF361" s="73">
        <f t="shared" si="97"/>
        <v>122.17426960881392</v>
      </c>
      <c r="AG361" s="73">
        <f t="shared" si="98"/>
        <v>121.70491488008616</v>
      </c>
      <c r="AH361" s="73">
        <f t="shared" si="99"/>
        <v>128.17426960881392</v>
      </c>
      <c r="AI361" s="73">
        <f t="shared" si="100"/>
        <v>127.70491488008616</v>
      </c>
    </row>
    <row r="362" spans="16:35" x14ac:dyDescent="0.2">
      <c r="P362" s="68">
        <v>3.6999999999999802</v>
      </c>
      <c r="Q362" s="70">
        <f t="shared" si="107"/>
        <v>16.726070658737228</v>
      </c>
      <c r="R362" s="70">
        <f t="shared" si="108"/>
        <v>16.280212109763575</v>
      </c>
      <c r="S362" s="71">
        <f t="shared" si="105"/>
        <v>108.9483894008896</v>
      </c>
      <c r="T362" s="71">
        <f t="shared" si="106"/>
        <v>108.47903467216186</v>
      </c>
      <c r="W362" s="66">
        <f t="shared" si="101"/>
        <v>160.79077358509377</v>
      </c>
      <c r="X362" s="66">
        <f t="shared" si="102"/>
        <v>159.98442216113955</v>
      </c>
      <c r="Z362" s="66">
        <f t="shared" si="103"/>
        <v>163.79077358509377</v>
      </c>
      <c r="AA362" s="66">
        <f t="shared" si="104"/>
        <v>162.98442216113955</v>
      </c>
      <c r="AD362" s="73">
        <f t="shared" si="95"/>
        <v>140.19777676697259</v>
      </c>
      <c r="AE362" s="73">
        <f t="shared" si="96"/>
        <v>139.72842203824484</v>
      </c>
      <c r="AF362" s="73">
        <f t="shared" si="97"/>
        <v>122.19777676697259</v>
      </c>
      <c r="AG362" s="73">
        <f t="shared" si="98"/>
        <v>121.72842203824484</v>
      </c>
      <c r="AH362" s="73">
        <f t="shared" si="99"/>
        <v>128.19777676697259</v>
      </c>
      <c r="AI362" s="73">
        <f t="shared" si="100"/>
        <v>127.72842203824484</v>
      </c>
    </row>
    <row r="363" spans="16:35" x14ac:dyDescent="0.2">
      <c r="P363" s="68">
        <v>3.70999999999998</v>
      </c>
      <c r="Q363" s="70">
        <f t="shared" si="107"/>
        <v>16.748658205367036</v>
      </c>
      <c r="R363" s="70">
        <f t="shared" si="108"/>
        <v>16.302197551393903</v>
      </c>
      <c r="S363" s="71">
        <f t="shared" si="105"/>
        <v>108.97183311185061</v>
      </c>
      <c r="T363" s="71">
        <f t="shared" si="106"/>
        <v>108.50247838312288</v>
      </c>
      <c r="W363" s="66">
        <f t="shared" si="101"/>
        <v>160.8334156481431</v>
      </c>
      <c r="X363" s="66">
        <f t="shared" si="102"/>
        <v>160.02706422418888</v>
      </c>
      <c r="Z363" s="66">
        <f t="shared" si="103"/>
        <v>163.8334156481431</v>
      </c>
      <c r="AA363" s="66">
        <f t="shared" si="104"/>
        <v>163.02706422418888</v>
      </c>
      <c r="AD363" s="73">
        <f t="shared" si="95"/>
        <v>140.22122047793363</v>
      </c>
      <c r="AE363" s="73">
        <f t="shared" si="96"/>
        <v>139.75186574920588</v>
      </c>
      <c r="AF363" s="73">
        <f t="shared" si="97"/>
        <v>122.22122047793363</v>
      </c>
      <c r="AG363" s="73">
        <f t="shared" si="98"/>
        <v>121.75186574920588</v>
      </c>
      <c r="AH363" s="73">
        <f t="shared" si="99"/>
        <v>128.22122047793363</v>
      </c>
      <c r="AI363" s="73">
        <f t="shared" si="100"/>
        <v>127.75186574920588</v>
      </c>
    </row>
    <row r="364" spans="16:35" x14ac:dyDescent="0.2">
      <c r="P364" s="68">
        <v>3.7199999999999802</v>
      </c>
      <c r="Q364" s="70">
        <f t="shared" si="107"/>
        <v>16.771215331017203</v>
      </c>
      <c r="R364" s="70">
        <f t="shared" si="108"/>
        <v>16.324153382961523</v>
      </c>
      <c r="S364" s="71">
        <f t="shared" si="105"/>
        <v>108.99521371718765</v>
      </c>
      <c r="T364" s="71">
        <f t="shared" si="106"/>
        <v>108.52585898845992</v>
      </c>
      <c r="W364" s="66">
        <f t="shared" si="101"/>
        <v>160.87594292757299</v>
      </c>
      <c r="X364" s="66">
        <f t="shared" si="102"/>
        <v>160.06959150361877</v>
      </c>
      <c r="Z364" s="66">
        <f t="shared" si="103"/>
        <v>163.87594292757299</v>
      </c>
      <c r="AA364" s="66">
        <f t="shared" si="104"/>
        <v>163.06959150361877</v>
      </c>
      <c r="AD364" s="73">
        <f t="shared" si="95"/>
        <v>140.24460108327065</v>
      </c>
      <c r="AE364" s="73">
        <f t="shared" si="96"/>
        <v>139.7752463545429</v>
      </c>
      <c r="AF364" s="73">
        <f t="shared" si="97"/>
        <v>122.24460108327065</v>
      </c>
      <c r="AG364" s="73">
        <f t="shared" si="98"/>
        <v>121.7752463545429</v>
      </c>
      <c r="AH364" s="73">
        <f t="shared" si="99"/>
        <v>128.24460108327065</v>
      </c>
      <c r="AI364" s="73">
        <f t="shared" si="100"/>
        <v>127.7752463545429</v>
      </c>
    </row>
    <row r="365" spans="16:35" x14ac:dyDescent="0.2">
      <c r="P365" s="68">
        <v>3.72999999999998</v>
      </c>
      <c r="Q365" s="70">
        <f t="shared" si="107"/>
        <v>16.793742158270877</v>
      </c>
      <c r="R365" s="70">
        <f t="shared" si="108"/>
        <v>16.346079723781937</v>
      </c>
      <c r="S365" s="71">
        <f t="shared" si="105"/>
        <v>109.01853155572346</v>
      </c>
      <c r="T365" s="71">
        <f t="shared" si="106"/>
        <v>108.5491768269957</v>
      </c>
      <c r="W365" s="66">
        <f t="shared" si="101"/>
        <v>160.91835603967249</v>
      </c>
      <c r="X365" s="66">
        <f t="shared" si="102"/>
        <v>160.11200461571826</v>
      </c>
      <c r="Z365" s="66">
        <f t="shared" si="103"/>
        <v>163.91835603967249</v>
      </c>
      <c r="AA365" s="66">
        <f t="shared" si="104"/>
        <v>163.11200461571826</v>
      </c>
      <c r="AD365" s="73">
        <f t="shared" si="95"/>
        <v>140.26791892180646</v>
      </c>
      <c r="AE365" s="73">
        <f t="shared" si="96"/>
        <v>139.7985641930787</v>
      </c>
      <c r="AF365" s="73">
        <f t="shared" si="97"/>
        <v>122.26791892180646</v>
      </c>
      <c r="AG365" s="73">
        <f t="shared" si="98"/>
        <v>121.7985641930787</v>
      </c>
      <c r="AH365" s="73">
        <f t="shared" si="99"/>
        <v>128.26791892180646</v>
      </c>
      <c r="AI365" s="73">
        <f t="shared" si="100"/>
        <v>127.7985641930787</v>
      </c>
    </row>
    <row r="366" spans="16:35" x14ac:dyDescent="0.2">
      <c r="P366" s="68">
        <v>3.7399999999999798</v>
      </c>
      <c r="Q366" s="70">
        <f t="shared" si="107"/>
        <v>16.81623880889013</v>
      </c>
      <c r="R366" s="70">
        <f t="shared" si="108"/>
        <v>16.367976692371471</v>
      </c>
      <c r="S366" s="71">
        <f t="shared" si="105"/>
        <v>109.0417869635593</v>
      </c>
      <c r="T366" s="71">
        <f t="shared" si="106"/>
        <v>108.57243223483157</v>
      </c>
      <c r="W366" s="66">
        <f t="shared" si="101"/>
        <v>160.96065559578045</v>
      </c>
      <c r="X366" s="66">
        <f t="shared" si="102"/>
        <v>160.1543041718262</v>
      </c>
      <c r="Z366" s="66">
        <f t="shared" si="103"/>
        <v>163.96065559578045</v>
      </c>
      <c r="AA366" s="66">
        <f t="shared" si="104"/>
        <v>163.1543041718262</v>
      </c>
      <c r="AD366" s="73">
        <f t="shared" si="95"/>
        <v>140.2911743296423</v>
      </c>
      <c r="AE366" s="73">
        <f t="shared" si="96"/>
        <v>139.82181960091458</v>
      </c>
      <c r="AF366" s="73">
        <f t="shared" si="97"/>
        <v>122.2911743296423</v>
      </c>
      <c r="AG366" s="73">
        <f t="shared" si="98"/>
        <v>121.82181960091458</v>
      </c>
      <c r="AH366" s="73">
        <f t="shared" si="99"/>
        <v>128.2911743296423</v>
      </c>
      <c r="AI366" s="73">
        <f t="shared" si="100"/>
        <v>127.82181960091458</v>
      </c>
    </row>
    <row r="367" spans="16:35" x14ac:dyDescent="0.2">
      <c r="P367" s="68">
        <v>3.74999999999998</v>
      </c>
      <c r="Q367" s="70">
        <f t="shared" si="107"/>
        <v>16.838705403823674</v>
      </c>
      <c r="R367" s="70">
        <f t="shared" si="108"/>
        <v>16.389844406454767</v>
      </c>
      <c r="S367" s="71">
        <f t="shared" si="105"/>
        <v>109.06498027410407</v>
      </c>
      <c r="T367" s="71">
        <f t="shared" si="106"/>
        <v>108.59562554537634</v>
      </c>
      <c r="W367" s="66">
        <f t="shared" si="101"/>
        <v>161.00284220233846</v>
      </c>
      <c r="X367" s="66">
        <f t="shared" si="102"/>
        <v>160.19649077838426</v>
      </c>
      <c r="Z367" s="66">
        <f t="shared" si="103"/>
        <v>164.00284220233846</v>
      </c>
      <c r="AA367" s="66">
        <f t="shared" si="104"/>
        <v>163.19649077838426</v>
      </c>
      <c r="AD367" s="73">
        <f t="shared" si="95"/>
        <v>140.31436764018707</v>
      </c>
      <c r="AE367" s="73">
        <f t="shared" si="96"/>
        <v>139.84501291145932</v>
      </c>
      <c r="AF367" s="73">
        <f t="shared" si="97"/>
        <v>122.31436764018707</v>
      </c>
      <c r="AG367" s="73">
        <f t="shared" si="98"/>
        <v>121.84501291145932</v>
      </c>
      <c r="AH367" s="73">
        <f t="shared" si="99"/>
        <v>128.31436764018707</v>
      </c>
      <c r="AI367" s="73">
        <f t="shared" si="100"/>
        <v>127.84501291145932</v>
      </c>
    </row>
    <row r="368" spans="16:35" x14ac:dyDescent="0.2">
      <c r="P368" s="68">
        <v>3.7599999999999798</v>
      </c>
      <c r="Q368" s="70">
        <f t="shared" si="107"/>
        <v>16.86114206321442</v>
      </c>
      <c r="R368" s="70">
        <f t="shared" si="108"/>
        <v>16.411682982972142</v>
      </c>
      <c r="S368" s="71">
        <f t="shared" si="105"/>
        <v>109.08811181810292</v>
      </c>
      <c r="T368" s="71">
        <f t="shared" si="106"/>
        <v>108.61875708937518</v>
      </c>
      <c r="W368" s="66">
        <f t="shared" si="101"/>
        <v>161.04491646094314</v>
      </c>
      <c r="X368" s="66">
        <f t="shared" si="102"/>
        <v>160.23856503698892</v>
      </c>
      <c r="Z368" s="66">
        <f t="shared" si="103"/>
        <v>164.04491646094314</v>
      </c>
      <c r="AA368" s="66">
        <f t="shared" si="104"/>
        <v>163.23856503698892</v>
      </c>
      <c r="AD368" s="73">
        <f t="shared" si="95"/>
        <v>140.3374991841859</v>
      </c>
      <c r="AE368" s="73">
        <f t="shared" si="96"/>
        <v>139.86814445545818</v>
      </c>
      <c r="AF368" s="73">
        <f t="shared" si="97"/>
        <v>122.3374991841859</v>
      </c>
      <c r="AG368" s="73">
        <f t="shared" si="98"/>
        <v>121.86814445545818</v>
      </c>
      <c r="AH368" s="73">
        <f t="shared" si="99"/>
        <v>128.3374991841859</v>
      </c>
      <c r="AI368" s="73">
        <f t="shared" si="100"/>
        <v>127.86814445545818</v>
      </c>
    </row>
    <row r="369" spans="16:35" x14ac:dyDescent="0.2">
      <c r="P369" s="68">
        <v>3.76999999999998</v>
      </c>
      <c r="Q369" s="70">
        <f t="shared" si="107"/>
        <v>16.88354890640699</v>
      </c>
      <c r="R369" s="70">
        <f t="shared" si="108"/>
        <v>16.433492538086909</v>
      </c>
      <c r="S369" s="71">
        <f t="shared" si="105"/>
        <v>109.11118192366555</v>
      </c>
      <c r="T369" s="71">
        <f t="shared" si="106"/>
        <v>108.64182719493782</v>
      </c>
      <c r="W369" s="66">
        <f t="shared" si="101"/>
        <v>161.08687896839737</v>
      </c>
      <c r="X369" s="66">
        <f t="shared" si="102"/>
        <v>160.28052754444315</v>
      </c>
      <c r="Z369" s="66">
        <f t="shared" si="103"/>
        <v>164.08687896839737</v>
      </c>
      <c r="AA369" s="66">
        <f t="shared" si="104"/>
        <v>163.28052754444315</v>
      </c>
      <c r="AD369" s="73">
        <f t="shared" si="95"/>
        <v>140.36056928974855</v>
      </c>
      <c r="AE369" s="73">
        <f t="shared" si="96"/>
        <v>139.89121456102083</v>
      </c>
      <c r="AF369" s="73">
        <f t="shared" si="97"/>
        <v>122.36056928974855</v>
      </c>
      <c r="AG369" s="73">
        <f t="shared" si="98"/>
        <v>121.89121456102083</v>
      </c>
      <c r="AH369" s="73">
        <f t="shared" si="99"/>
        <v>128.36056928974855</v>
      </c>
      <c r="AI369" s="73">
        <f t="shared" si="100"/>
        <v>127.89121456102083</v>
      </c>
    </row>
    <row r="370" spans="16:35" x14ac:dyDescent="0.2">
      <c r="P370" s="68">
        <v>3.7799999999999798</v>
      </c>
      <c r="Q370" s="70">
        <f t="shared" si="107"/>
        <v>16.905926051955117</v>
      </c>
      <c r="R370" s="70">
        <f t="shared" si="108"/>
        <v>16.455273187192574</v>
      </c>
      <c r="S370" s="71">
        <f t="shared" si="105"/>
        <v>109.1341909162942</v>
      </c>
      <c r="T370" s="71">
        <f t="shared" si="106"/>
        <v>108.66483618756646</v>
      </c>
      <c r="W370" s="66">
        <f t="shared" si="101"/>
        <v>161.12873031676128</v>
      </c>
      <c r="X370" s="66">
        <f t="shared" si="102"/>
        <v>160.32237889280705</v>
      </c>
      <c r="Z370" s="66">
        <f t="shared" si="103"/>
        <v>164.12873031676128</v>
      </c>
      <c r="AA370" s="66">
        <f t="shared" si="104"/>
        <v>163.32237889280705</v>
      </c>
      <c r="AD370" s="73">
        <f t="shared" si="95"/>
        <v>140.38357828237719</v>
      </c>
      <c r="AE370" s="73">
        <f t="shared" si="96"/>
        <v>139.91422355364946</v>
      </c>
      <c r="AF370" s="73">
        <f t="shared" si="97"/>
        <v>122.38357828237719</v>
      </c>
      <c r="AG370" s="73">
        <f t="shared" si="98"/>
        <v>121.91422355364946</v>
      </c>
      <c r="AH370" s="73">
        <f t="shared" si="99"/>
        <v>128.38357828237719</v>
      </c>
      <c r="AI370" s="73">
        <f t="shared" si="100"/>
        <v>127.91422355364946</v>
      </c>
    </row>
    <row r="371" spans="16:35" x14ac:dyDescent="0.2">
      <c r="P371" s="68">
        <v>3.7899999999999801</v>
      </c>
      <c r="Q371" s="70">
        <f t="shared" si="107"/>
        <v>16.928273617628964</v>
      </c>
      <c r="R371" s="70">
        <f t="shared" si="108"/>
        <v>16.477025044919962</v>
      </c>
      <c r="S371" s="71">
        <f t="shared" si="105"/>
        <v>109.15713911891115</v>
      </c>
      <c r="T371" s="71">
        <f t="shared" si="106"/>
        <v>108.68778439018341</v>
      </c>
      <c r="W371" s="66">
        <f t="shared" si="101"/>
        <v>161.17047109340228</v>
      </c>
      <c r="X371" s="66">
        <f t="shared" si="102"/>
        <v>160.36411966944806</v>
      </c>
      <c r="Z371" s="66">
        <f t="shared" si="103"/>
        <v>164.17047109340228</v>
      </c>
      <c r="AA371" s="66">
        <f t="shared" si="104"/>
        <v>163.36411966944806</v>
      </c>
      <c r="AD371" s="73">
        <f t="shared" si="95"/>
        <v>140.40652648499415</v>
      </c>
      <c r="AE371" s="73">
        <f t="shared" si="96"/>
        <v>139.93717175626642</v>
      </c>
      <c r="AF371" s="73">
        <f t="shared" si="97"/>
        <v>122.40652648499415</v>
      </c>
      <c r="AG371" s="73">
        <f t="shared" si="98"/>
        <v>121.93717175626642</v>
      </c>
      <c r="AH371" s="73">
        <f t="shared" si="99"/>
        <v>128.40652648499415</v>
      </c>
      <c r="AI371" s="73">
        <f t="shared" si="100"/>
        <v>127.93717175626642</v>
      </c>
    </row>
    <row r="372" spans="16:35" x14ac:dyDescent="0.2">
      <c r="P372" s="68">
        <v>3.7999999999999798</v>
      </c>
      <c r="Q372" s="70">
        <f t="shared" si="107"/>
        <v>16.950591720422349</v>
      </c>
      <c r="R372" s="70">
        <f t="shared" si="108"/>
        <v>16.498748225144251</v>
      </c>
      <c r="S372" s="71">
        <f t="shared" si="105"/>
        <v>109.1800268518859</v>
      </c>
      <c r="T372" s="71">
        <f t="shared" si="106"/>
        <v>108.71067212315816</v>
      </c>
      <c r="W372" s="66">
        <f t="shared" si="101"/>
        <v>161.21210188104459</v>
      </c>
      <c r="X372" s="66">
        <f t="shared" si="102"/>
        <v>160.40575045709036</v>
      </c>
      <c r="Z372" s="66">
        <f t="shared" si="103"/>
        <v>164.21210188104459</v>
      </c>
      <c r="AA372" s="66">
        <f t="shared" si="104"/>
        <v>163.40575045709036</v>
      </c>
      <c r="AD372" s="73">
        <f t="shared" si="95"/>
        <v>140.42941421796888</v>
      </c>
      <c r="AE372" s="73">
        <f t="shared" si="96"/>
        <v>139.96005948924116</v>
      </c>
      <c r="AF372" s="73">
        <f t="shared" si="97"/>
        <v>122.42941421796888</v>
      </c>
      <c r="AG372" s="73">
        <f t="shared" si="98"/>
        <v>121.96005948924116</v>
      </c>
      <c r="AH372" s="73">
        <f t="shared" si="99"/>
        <v>128.42941421796888</v>
      </c>
      <c r="AI372" s="73">
        <f t="shared" si="100"/>
        <v>127.96005948924116</v>
      </c>
    </row>
    <row r="373" spans="16:35" x14ac:dyDescent="0.2">
      <c r="P373" s="68">
        <v>3.8099999999999801</v>
      </c>
      <c r="Q373" s="70">
        <f t="shared" si="107"/>
        <v>16.972880476559919</v>
      </c>
      <c r="R373" s="70">
        <f t="shared" si="108"/>
        <v>16.520442840991926</v>
      </c>
      <c r="S373" s="71">
        <f t="shared" si="105"/>
        <v>109.20285443306209</v>
      </c>
      <c r="T373" s="71">
        <f t="shared" si="106"/>
        <v>108.73349970433435</v>
      </c>
      <c r="W373" s="66">
        <f t="shared" si="101"/>
        <v>161.25362325781794</v>
      </c>
      <c r="X373" s="66">
        <f t="shared" si="102"/>
        <v>160.44727183386374</v>
      </c>
      <c r="Z373" s="66">
        <f t="shared" si="103"/>
        <v>164.25362325781794</v>
      </c>
      <c r="AA373" s="66">
        <f t="shared" si="104"/>
        <v>163.44727183386374</v>
      </c>
      <c r="AD373" s="73">
        <f t="shared" si="95"/>
        <v>140.4522417991451</v>
      </c>
      <c r="AE373" s="73">
        <f t="shared" si="96"/>
        <v>139.98288707041735</v>
      </c>
      <c r="AF373" s="73">
        <f t="shared" si="97"/>
        <v>122.4522417991451</v>
      </c>
      <c r="AG373" s="73">
        <f t="shared" si="98"/>
        <v>121.98288707041735</v>
      </c>
      <c r="AH373" s="73">
        <f t="shared" si="99"/>
        <v>128.4522417991451</v>
      </c>
      <c r="AI373" s="73">
        <f t="shared" si="100"/>
        <v>127.98288707041735</v>
      </c>
    </row>
    <row r="374" spans="16:35" x14ac:dyDescent="0.2">
      <c r="P374" s="68">
        <v>3.8199999999999799</v>
      </c>
      <c r="Q374" s="70">
        <f t="shared" si="107"/>
        <v>16.995140001504161</v>
      </c>
      <c r="R374" s="70">
        <f t="shared" si="108"/>
        <v>16.54210900484766</v>
      </c>
      <c r="S374" s="71">
        <f t="shared" si="105"/>
        <v>109.22562217778388</v>
      </c>
      <c r="T374" s="71">
        <f t="shared" si="106"/>
        <v>108.75626744905614</v>
      </c>
      <c r="W374" s="66">
        <f t="shared" si="101"/>
        <v>161.2950357973059</v>
      </c>
      <c r="X374" s="66">
        <f t="shared" si="102"/>
        <v>160.48868437335167</v>
      </c>
      <c r="Z374" s="66">
        <f t="shared" si="103"/>
        <v>164.2950357973059</v>
      </c>
      <c r="AA374" s="66">
        <f t="shared" si="104"/>
        <v>163.48868437335167</v>
      </c>
      <c r="AD374" s="73">
        <f t="shared" si="95"/>
        <v>140.47500954386686</v>
      </c>
      <c r="AE374" s="73">
        <f t="shared" si="96"/>
        <v>140.00565481513914</v>
      </c>
      <c r="AF374" s="73">
        <f t="shared" si="97"/>
        <v>122.47500954386686</v>
      </c>
      <c r="AG374" s="73">
        <f t="shared" si="98"/>
        <v>122.00565481513914</v>
      </c>
      <c r="AH374" s="73">
        <f t="shared" si="99"/>
        <v>128.47500954386686</v>
      </c>
      <c r="AI374" s="73">
        <f t="shared" si="100"/>
        <v>128.00565481513914</v>
      </c>
    </row>
    <row r="375" spans="16:35" x14ac:dyDescent="0.2">
      <c r="P375" s="68">
        <v>3.8299999999999801</v>
      </c>
      <c r="Q375" s="70">
        <f t="shared" si="107"/>
        <v>17.017370409962428</v>
      </c>
      <c r="R375" s="70">
        <f t="shared" si="108"/>
        <v>16.563746828361115</v>
      </c>
      <c r="S375" s="71">
        <f t="shared" si="105"/>
        <v>109.24833039892215</v>
      </c>
      <c r="T375" s="71">
        <f t="shared" si="106"/>
        <v>108.77897567019443</v>
      </c>
      <c r="W375" s="66">
        <f t="shared" si="101"/>
        <v>161.33634006859327</v>
      </c>
      <c r="X375" s="66">
        <f t="shared" si="102"/>
        <v>160.52998864463905</v>
      </c>
      <c r="Z375" s="66">
        <f t="shared" si="103"/>
        <v>164.33634006859327</v>
      </c>
      <c r="AA375" s="66">
        <f t="shared" si="104"/>
        <v>163.52998864463905</v>
      </c>
      <c r="AD375" s="73">
        <f t="shared" si="95"/>
        <v>140.49771776500515</v>
      </c>
      <c r="AE375" s="73">
        <f t="shared" si="96"/>
        <v>140.02836303627743</v>
      </c>
      <c r="AF375" s="73">
        <f t="shared" si="97"/>
        <v>122.49771776500515</v>
      </c>
      <c r="AG375" s="73">
        <f t="shared" si="98"/>
        <v>122.02836303627743</v>
      </c>
      <c r="AH375" s="73">
        <f t="shared" si="99"/>
        <v>128.49771776500515</v>
      </c>
      <c r="AI375" s="73">
        <f t="shared" si="100"/>
        <v>128.02836303627743</v>
      </c>
    </row>
    <row r="376" spans="16:35" x14ac:dyDescent="0.2">
      <c r="P376" s="68">
        <v>3.8399999999999799</v>
      </c>
      <c r="Q376" s="70">
        <f t="shared" si="107"/>
        <v>17.039571815893815</v>
      </c>
      <c r="R376" s="70">
        <f t="shared" si="108"/>
        <v>16.585356422453625</v>
      </c>
      <c r="S376" s="71">
        <f t="shared" si="105"/>
        <v>109.27097940690031</v>
      </c>
      <c r="T376" s="71">
        <f t="shared" si="106"/>
        <v>108.80162467817257</v>
      </c>
      <c r="W376" s="66">
        <f t="shared" si="101"/>
        <v>161.3775366363131</v>
      </c>
      <c r="X376" s="66">
        <f t="shared" si="102"/>
        <v>160.57118521235887</v>
      </c>
      <c r="Z376" s="66">
        <f t="shared" si="103"/>
        <v>164.3775366363131</v>
      </c>
      <c r="AA376" s="66">
        <f t="shared" si="104"/>
        <v>163.57118521235887</v>
      </c>
      <c r="AD376" s="73">
        <f t="shared" si="95"/>
        <v>140.52036677298332</v>
      </c>
      <c r="AE376" s="73">
        <f t="shared" si="96"/>
        <v>140.05101204425557</v>
      </c>
      <c r="AF376" s="73">
        <f t="shared" si="97"/>
        <v>122.52036677298332</v>
      </c>
      <c r="AG376" s="73">
        <f t="shared" si="98"/>
        <v>122.05101204425557</v>
      </c>
      <c r="AH376" s="73">
        <f t="shared" si="99"/>
        <v>128.52036677298332</v>
      </c>
      <c r="AI376" s="73">
        <f t="shared" si="100"/>
        <v>128.05101204425557</v>
      </c>
    </row>
    <row r="377" spans="16:35" x14ac:dyDescent="0.2">
      <c r="P377" s="68">
        <v>3.8499999999999801</v>
      </c>
      <c r="Q377" s="70">
        <f t="shared" si="107"/>
        <v>17.061744332515975</v>
      </c>
      <c r="R377" s="70">
        <f t="shared" si="108"/>
        <v>16.606937897324855</v>
      </c>
      <c r="S377" s="71">
        <f t="shared" si="105"/>
        <v>109.2935695097197</v>
      </c>
      <c r="T377" s="71">
        <f t="shared" si="106"/>
        <v>108.82421478099198</v>
      </c>
      <c r="W377" s="66">
        <f t="shared" si="101"/>
        <v>161.41862606069293</v>
      </c>
      <c r="X377" s="66">
        <f t="shared" si="102"/>
        <v>160.6122746367387</v>
      </c>
      <c r="Z377" s="66">
        <f t="shared" si="103"/>
        <v>164.41862606069293</v>
      </c>
      <c r="AA377" s="66">
        <f t="shared" si="104"/>
        <v>163.6122746367387</v>
      </c>
      <c r="AD377" s="73">
        <f t="shared" si="95"/>
        <v>140.5429568758027</v>
      </c>
      <c r="AE377" s="73">
        <f t="shared" si="96"/>
        <v>140.07360214707498</v>
      </c>
      <c r="AF377" s="73">
        <f t="shared" si="97"/>
        <v>122.5429568758027</v>
      </c>
      <c r="AG377" s="73">
        <f t="shared" si="98"/>
        <v>122.07360214707498</v>
      </c>
      <c r="AH377" s="73">
        <f t="shared" si="99"/>
        <v>128.5429568758027</v>
      </c>
      <c r="AI377" s="73">
        <f t="shared" si="100"/>
        <v>128.07360214707498</v>
      </c>
    </row>
    <row r="378" spans="16:35" x14ac:dyDescent="0.2">
      <c r="P378" s="68">
        <v>3.8599999999999799</v>
      </c>
      <c r="Q378" s="70">
        <f t="shared" si="107"/>
        <v>17.083888072311847</v>
      </c>
      <c r="R378" s="70">
        <f t="shared" si="108"/>
        <v>16.628491362459354</v>
      </c>
      <c r="S378" s="71">
        <f t="shared" si="105"/>
        <v>109.3161010129848</v>
      </c>
      <c r="T378" s="71">
        <f t="shared" si="106"/>
        <v>108.84674628425707</v>
      </c>
      <c r="W378" s="66">
        <f t="shared" si="101"/>
        <v>161.45960889760059</v>
      </c>
      <c r="X378" s="66">
        <f t="shared" si="102"/>
        <v>160.65325747364636</v>
      </c>
      <c r="Z378" s="66">
        <f t="shared" si="103"/>
        <v>164.45960889760059</v>
      </c>
      <c r="AA378" s="66">
        <f t="shared" si="104"/>
        <v>163.65325747364636</v>
      </c>
      <c r="AD378" s="73">
        <f t="shared" si="95"/>
        <v>140.5654883790678</v>
      </c>
      <c r="AE378" s="73">
        <f t="shared" si="96"/>
        <v>140.09613365034005</v>
      </c>
      <c r="AF378" s="73">
        <f t="shared" si="97"/>
        <v>122.5654883790678</v>
      </c>
      <c r="AG378" s="73">
        <f t="shared" si="98"/>
        <v>122.09613365034005</v>
      </c>
      <c r="AH378" s="73">
        <f t="shared" si="99"/>
        <v>128.5654883790678</v>
      </c>
      <c r="AI378" s="73">
        <f t="shared" si="100"/>
        <v>128.09613365034005</v>
      </c>
    </row>
    <row r="379" spans="16:35" x14ac:dyDescent="0.2">
      <c r="P379" s="68">
        <v>3.8699999999999801</v>
      </c>
      <c r="Q379" s="70">
        <f t="shared" si="107"/>
        <v>17.106003147036336</v>
      </c>
      <c r="R379" s="70">
        <f t="shared" si="108"/>
        <v>16.650016926633018</v>
      </c>
      <c r="S379" s="71">
        <f t="shared" si="105"/>
        <v>109.33857421992792</v>
      </c>
      <c r="T379" s="71">
        <f t="shared" si="106"/>
        <v>108.8692194912002</v>
      </c>
      <c r="W379" s="66">
        <f t="shared" si="101"/>
        <v>161.50048569858927</v>
      </c>
      <c r="X379" s="66">
        <f t="shared" si="102"/>
        <v>160.69413427463502</v>
      </c>
      <c r="Z379" s="66">
        <f t="shared" si="103"/>
        <v>164.50048569858927</v>
      </c>
      <c r="AA379" s="66">
        <f t="shared" si="104"/>
        <v>163.69413427463502</v>
      </c>
      <c r="AD379" s="73">
        <f t="shared" si="95"/>
        <v>140.58796158601092</v>
      </c>
      <c r="AE379" s="73">
        <f t="shared" si="96"/>
        <v>140.1186068572832</v>
      </c>
      <c r="AF379" s="73">
        <f t="shared" si="97"/>
        <v>122.58796158601092</v>
      </c>
      <c r="AG379" s="73">
        <f t="shared" si="98"/>
        <v>122.1186068572832</v>
      </c>
      <c r="AH379" s="73">
        <f t="shared" si="99"/>
        <v>128.58796158601092</v>
      </c>
      <c r="AI379" s="73">
        <f t="shared" si="100"/>
        <v>128.1186068572832</v>
      </c>
    </row>
    <row r="380" spans="16:35" x14ac:dyDescent="0.2">
      <c r="P380" s="68">
        <v>3.8799999999999799</v>
      </c>
      <c r="Q380" s="70">
        <f t="shared" si="107"/>
        <v>17.128089667722872</v>
      </c>
      <c r="R380" s="70">
        <f t="shared" si="108"/>
        <v>16.67151469791953</v>
      </c>
      <c r="S380" s="71">
        <f t="shared" si="105"/>
        <v>109.36098943143384</v>
      </c>
      <c r="T380" s="71">
        <f t="shared" si="106"/>
        <v>108.89163470270611</v>
      </c>
      <c r="W380" s="66">
        <f t="shared" si="101"/>
        <v>161.54125701094202</v>
      </c>
      <c r="X380" s="66">
        <f t="shared" si="102"/>
        <v>160.73490558698779</v>
      </c>
      <c r="Z380" s="66">
        <f t="shared" si="103"/>
        <v>164.54125701094202</v>
      </c>
      <c r="AA380" s="66">
        <f t="shared" si="104"/>
        <v>163.73490558698779</v>
      </c>
      <c r="AD380" s="73">
        <f t="shared" si="95"/>
        <v>140.61037679751684</v>
      </c>
      <c r="AE380" s="73">
        <f t="shared" si="96"/>
        <v>140.14102206878911</v>
      </c>
      <c r="AF380" s="73">
        <f t="shared" si="97"/>
        <v>122.61037679751684</v>
      </c>
      <c r="AG380" s="73">
        <f t="shared" si="98"/>
        <v>122.14102206878911</v>
      </c>
      <c r="AH380" s="73">
        <f t="shared" si="99"/>
        <v>128.61037679751684</v>
      </c>
      <c r="AI380" s="73">
        <f t="shared" si="100"/>
        <v>128.14102206878911</v>
      </c>
    </row>
    <row r="381" spans="16:35" x14ac:dyDescent="0.2">
      <c r="P381" s="68">
        <v>3.8899999999999801</v>
      </c>
      <c r="Q381" s="70">
        <f t="shared" si="107"/>
        <v>17.150147744689928</v>
      </c>
      <c r="R381" s="70">
        <f t="shared" si="108"/>
        <v>16.692984783696645</v>
      </c>
      <c r="S381" s="71">
        <f t="shared" si="105"/>
        <v>109.38334694606385</v>
      </c>
      <c r="T381" s="71">
        <f t="shared" si="106"/>
        <v>108.91399221733612</v>
      </c>
      <c r="W381" s="66">
        <f t="shared" si="101"/>
        <v>161.58192337771578</v>
      </c>
      <c r="X381" s="66">
        <f t="shared" si="102"/>
        <v>160.77557195376156</v>
      </c>
      <c r="Z381" s="66">
        <f t="shared" si="103"/>
        <v>164.58192337771578</v>
      </c>
      <c r="AA381" s="66">
        <f t="shared" si="104"/>
        <v>163.77557195376156</v>
      </c>
      <c r="AD381" s="73">
        <f t="shared" si="95"/>
        <v>140.63273431214685</v>
      </c>
      <c r="AE381" s="73">
        <f t="shared" si="96"/>
        <v>140.1633795834191</v>
      </c>
      <c r="AF381" s="73">
        <f t="shared" si="97"/>
        <v>122.63273431214685</v>
      </c>
      <c r="AG381" s="73">
        <f t="shared" si="98"/>
        <v>122.1633795834191</v>
      </c>
      <c r="AH381" s="73">
        <f t="shared" si="99"/>
        <v>128.63273431214685</v>
      </c>
      <c r="AI381" s="73">
        <f t="shared" si="100"/>
        <v>128.1633795834191</v>
      </c>
    </row>
    <row r="382" spans="16:35" x14ac:dyDescent="0.2">
      <c r="P382" s="68">
        <v>3.8999999999999799</v>
      </c>
      <c r="Q382" s="70">
        <f t="shared" si="107"/>
        <v>17.17217748754744</v>
      </c>
      <c r="R382" s="70">
        <f t="shared" si="108"/>
        <v>16.71442729065248</v>
      </c>
      <c r="S382" s="71">
        <f t="shared" si="105"/>
        <v>109.40564706007967</v>
      </c>
      <c r="T382" s="71">
        <f t="shared" si="106"/>
        <v>108.93629233135195</v>
      </c>
      <c r="W382" s="66">
        <f t="shared" si="101"/>
        <v>161.62248533778478</v>
      </c>
      <c r="X382" s="66">
        <f t="shared" si="102"/>
        <v>160.81613391383056</v>
      </c>
      <c r="Z382" s="66">
        <f t="shared" si="103"/>
        <v>164.62248533778478</v>
      </c>
      <c r="AA382" s="66">
        <f t="shared" si="104"/>
        <v>163.81613391383056</v>
      </c>
      <c r="AD382" s="73">
        <f t="shared" si="95"/>
        <v>140.65503442616267</v>
      </c>
      <c r="AE382" s="73">
        <f t="shared" si="96"/>
        <v>140.18567969743495</v>
      </c>
      <c r="AF382" s="73">
        <f t="shared" si="97"/>
        <v>122.65503442616267</v>
      </c>
      <c r="AG382" s="73">
        <f t="shared" si="98"/>
        <v>122.18567969743495</v>
      </c>
      <c r="AH382" s="73">
        <f t="shared" si="99"/>
        <v>128.65503442616267</v>
      </c>
      <c r="AI382" s="73">
        <f t="shared" si="100"/>
        <v>128.18567969743495</v>
      </c>
    </row>
    <row r="383" spans="16:35" x14ac:dyDescent="0.2">
      <c r="P383" s="68">
        <v>3.9099999999999802</v>
      </c>
      <c r="Q383" s="70">
        <f t="shared" si="107"/>
        <v>17.194179005203161</v>
      </c>
      <c r="R383" s="70">
        <f t="shared" si="108"/>
        <v>16.735842324791701</v>
      </c>
      <c r="S383" s="71">
        <f t="shared" si="105"/>
        <v>109.42789006746703</v>
      </c>
      <c r="T383" s="71">
        <f t="shared" si="106"/>
        <v>108.9585353387393</v>
      </c>
      <c r="W383" s="66">
        <f t="shared" si="101"/>
        <v>161.66294342588333</v>
      </c>
      <c r="X383" s="66">
        <f t="shared" si="102"/>
        <v>160.85659200192913</v>
      </c>
      <c r="Z383" s="66">
        <f t="shared" si="103"/>
        <v>164.66294342588333</v>
      </c>
      <c r="AA383" s="66">
        <f t="shared" si="104"/>
        <v>163.85659200192913</v>
      </c>
      <c r="AD383" s="73">
        <f t="shared" si="95"/>
        <v>140.67727743355005</v>
      </c>
      <c r="AE383" s="73">
        <f t="shared" si="96"/>
        <v>140.20792270482229</v>
      </c>
      <c r="AF383" s="73">
        <f t="shared" si="97"/>
        <v>122.67727743355005</v>
      </c>
      <c r="AG383" s="73">
        <f t="shared" si="98"/>
        <v>122.20792270482229</v>
      </c>
      <c r="AH383" s="73">
        <f t="shared" si="99"/>
        <v>128.67727743355005</v>
      </c>
      <c r="AI383" s="73">
        <f t="shared" si="100"/>
        <v>128.20792270482229</v>
      </c>
    </row>
    <row r="384" spans="16:35" x14ac:dyDescent="0.2">
      <c r="P384" s="68">
        <v>3.9199999999999799</v>
      </c>
      <c r="Q384" s="70">
        <f t="shared" si="107"/>
        <v>17.216152405868947</v>
      </c>
      <c r="R384" s="70">
        <f t="shared" si="108"/>
        <v>16.757229991441605</v>
      </c>
      <c r="S384" s="71">
        <f t="shared" si="105"/>
        <v>109.45007625995885</v>
      </c>
      <c r="T384" s="71">
        <f t="shared" si="106"/>
        <v>108.98072153123111</v>
      </c>
      <c r="W384" s="66">
        <f t="shared" si="101"/>
        <v>161.7032981726482</v>
      </c>
      <c r="X384" s="66">
        <f t="shared" si="102"/>
        <v>160.89694674869395</v>
      </c>
      <c r="Z384" s="66">
        <f t="shared" si="103"/>
        <v>164.7032981726482</v>
      </c>
      <c r="AA384" s="66">
        <f t="shared" si="104"/>
        <v>163.89694674869395</v>
      </c>
      <c r="AD384" s="73">
        <f t="shared" ref="AD384:AD447" si="109">$S384+$E$46-$D$47-$D$48-$D$49</f>
        <v>140.69946362604185</v>
      </c>
      <c r="AE384" s="73">
        <f t="shared" ref="AE384:AE447" si="110">$T384+$E$46-($D$47)-($D$48)-$D$49</f>
        <v>140.2301088973141</v>
      </c>
      <c r="AF384" s="73">
        <f t="shared" ref="AF384:AF447" si="111">$S384+$E$46-($D$47)-($D$48)-$D$51</f>
        <v>122.69946362604185</v>
      </c>
      <c r="AG384" s="73">
        <f t="shared" ref="AG384:AG447" si="112">$T384+$E$46-($D$47)-($D$48)-$D$51</f>
        <v>122.2301088973141</v>
      </c>
      <c r="AH384" s="73">
        <f t="shared" ref="AH384:AH447" si="113">$S384+$E$46-($D$47)-($D$48)-$D$50</f>
        <v>128.69946362604185</v>
      </c>
      <c r="AI384" s="73">
        <f t="shared" ref="AI384:AI447" si="114">$T384+$E$46-$D$47-$D$48-$D$50</f>
        <v>128.2301088973141</v>
      </c>
    </row>
    <row r="385" spans="16:35" x14ac:dyDescent="0.2">
      <c r="P385" s="68">
        <v>3.9299999999999802</v>
      </c>
      <c r="Q385" s="70">
        <f t="shared" si="107"/>
        <v>17.238097797066974</v>
      </c>
      <c r="R385" s="70">
        <f t="shared" si="108"/>
        <v>16.778590395258206</v>
      </c>
      <c r="S385" s="71">
        <f t="shared" si="105"/>
        <v>109.47220592705824</v>
      </c>
      <c r="T385" s="71">
        <f t="shared" si="106"/>
        <v>109.00285119833049</v>
      </c>
      <c r="W385" s="66">
        <f t="shared" si="101"/>
        <v>161.74355010466022</v>
      </c>
      <c r="X385" s="66">
        <f t="shared" si="102"/>
        <v>160.93719868070599</v>
      </c>
      <c r="Z385" s="66">
        <f t="shared" si="103"/>
        <v>164.74355010466022</v>
      </c>
      <c r="AA385" s="66">
        <f t="shared" si="104"/>
        <v>163.93719868070599</v>
      </c>
      <c r="AD385" s="73">
        <f t="shared" si="109"/>
        <v>140.72159329314124</v>
      </c>
      <c r="AE385" s="73">
        <f t="shared" si="110"/>
        <v>140.25223856441349</v>
      </c>
      <c r="AF385" s="73">
        <f t="shared" si="111"/>
        <v>122.72159329314124</v>
      </c>
      <c r="AG385" s="73">
        <f t="shared" si="112"/>
        <v>122.25223856441349</v>
      </c>
      <c r="AH385" s="73">
        <f t="shared" si="113"/>
        <v>128.72159329314124</v>
      </c>
      <c r="AI385" s="73">
        <f t="shared" si="114"/>
        <v>128.25223856441349</v>
      </c>
    </row>
    <row r="386" spans="16:35" x14ac:dyDescent="0.2">
      <c r="P386" s="68">
        <v>3.93999999999998</v>
      </c>
      <c r="Q386" s="70">
        <f t="shared" si="107"/>
        <v>17.260015285635852</v>
      </c>
      <c r="R386" s="70">
        <f t="shared" si="108"/>
        <v>16.799923640232166</v>
      </c>
      <c r="S386" s="71">
        <f t="shared" si="105"/>
        <v>109.49427935606118</v>
      </c>
      <c r="T386" s="71">
        <f t="shared" si="106"/>
        <v>109.02492462733345</v>
      </c>
      <c r="W386" s="66">
        <f t="shared" ref="W386:W449" si="115">46.3+33.9*LOG10($C$3)-13.82*LOG10($B$95)-$D$70+(44.9-6.55*LOG10($B$95))*LOG10(P386)</f>
        <v>161.78369974448574</v>
      </c>
      <c r="X386" s="66">
        <f t="shared" ref="X386:X449" si="116">46.3+33.9*LOG10($F$3)-13.82*LOG10($B$95)-$D$71+(44.9-6.55*LOG10($B$95))*LOG10($P386)</f>
        <v>160.97734832053152</v>
      </c>
      <c r="Z386" s="66">
        <f t="shared" ref="Z386:Z449" si="117">46.3+33.9*LOG10($C$3)-13.82*LOG10($B$95)-$D$70+(44.9-6.55*LOG10($B$95))*LOG10(P386)+$D$73</f>
        <v>164.78369974448574</v>
      </c>
      <c r="AA386" s="66">
        <f t="shared" ref="AA386:AA449" si="118">46.3+33.9*LOG10($F$3)-13.82*LOG10($B$95)-$D$71+(44.9-6.55*LOG10($B$95))*LOG10($P386)+$D$73</f>
        <v>163.97734832053152</v>
      </c>
      <c r="AD386" s="73">
        <f t="shared" si="109"/>
        <v>140.74366672214418</v>
      </c>
      <c r="AE386" s="73">
        <f t="shared" si="110"/>
        <v>140.27431199341646</v>
      </c>
      <c r="AF386" s="73">
        <f t="shared" si="111"/>
        <v>122.74366672214418</v>
      </c>
      <c r="AG386" s="73">
        <f t="shared" si="112"/>
        <v>122.27431199341646</v>
      </c>
      <c r="AH386" s="73">
        <f t="shared" si="113"/>
        <v>128.74366672214418</v>
      </c>
      <c r="AI386" s="73">
        <f t="shared" si="114"/>
        <v>128.27431199341646</v>
      </c>
    </row>
    <row r="387" spans="16:35" x14ac:dyDescent="0.2">
      <c r="P387" s="68">
        <v>3.9499999999999802</v>
      </c>
      <c r="Q387" s="70">
        <f t="shared" si="107"/>
        <v>17.281904977736723</v>
      </c>
      <c r="R387" s="70">
        <f t="shared" si="108"/>
        <v>16.821229829694747</v>
      </c>
      <c r="S387" s="71">
        <f t="shared" ref="S387:S450" si="119">(20*LOG10(P387)+20*LOG10(1806/1000)+92.45)</f>
        <v>109.51629683207889</v>
      </c>
      <c r="T387" s="71">
        <f t="shared" ref="T387:T450" si="120">(20*LOG10(P387)+20*LOG10(1711/1000)+92.45)</f>
        <v>109.04694210335117</v>
      </c>
      <c r="W387" s="66">
        <f t="shared" si="115"/>
        <v>161.82374761071716</v>
      </c>
      <c r="X387" s="66">
        <f t="shared" si="116"/>
        <v>161.01739618676294</v>
      </c>
      <c r="Z387" s="66">
        <f t="shared" si="117"/>
        <v>164.82374761071716</v>
      </c>
      <c r="AA387" s="66">
        <f t="shared" si="118"/>
        <v>164.01739618676294</v>
      </c>
      <c r="AD387" s="73">
        <f t="shared" si="109"/>
        <v>140.76568419816189</v>
      </c>
      <c r="AE387" s="73">
        <f t="shared" si="110"/>
        <v>140.29632946943417</v>
      </c>
      <c r="AF387" s="73">
        <f t="shared" si="111"/>
        <v>122.76568419816189</v>
      </c>
      <c r="AG387" s="73">
        <f t="shared" si="112"/>
        <v>122.29632946943417</v>
      </c>
      <c r="AH387" s="73">
        <f t="shared" si="113"/>
        <v>128.76568419816189</v>
      </c>
      <c r="AI387" s="73">
        <f t="shared" si="114"/>
        <v>128.29632946943417</v>
      </c>
    </row>
    <row r="388" spans="16:35" x14ac:dyDescent="0.2">
      <c r="P388" s="68">
        <v>3.95999999999998</v>
      </c>
      <c r="Q388" s="70">
        <f t="shared" ref="Q388:Q451" si="121">SQRT((4*3.14*P388)/0.166112957)</f>
        <v>17.303766978859237</v>
      </c>
      <c r="R388" s="70">
        <f t="shared" ref="R388:R451" si="122">SQRT((4*3.14*P388)/0.175336061)</f>
        <v>16.842509066323618</v>
      </c>
      <c r="S388" s="71">
        <f t="shared" si="119"/>
        <v>109.53825863805994</v>
      </c>
      <c r="T388" s="71">
        <f t="shared" si="120"/>
        <v>109.06890390933221</v>
      </c>
      <c r="W388" s="66">
        <f t="shared" si="115"/>
        <v>161.86369421801314</v>
      </c>
      <c r="X388" s="66">
        <f t="shared" si="116"/>
        <v>161.05734279405891</v>
      </c>
      <c r="Z388" s="66">
        <f t="shared" si="117"/>
        <v>164.86369421801314</v>
      </c>
      <c r="AA388" s="66">
        <f t="shared" si="118"/>
        <v>164.05734279405891</v>
      </c>
      <c r="AD388" s="73">
        <f t="shared" si="109"/>
        <v>140.78764600414294</v>
      </c>
      <c r="AE388" s="73">
        <f t="shared" si="110"/>
        <v>140.31829127541522</v>
      </c>
      <c r="AF388" s="73">
        <f t="shared" si="111"/>
        <v>122.78764600414294</v>
      </c>
      <c r="AG388" s="73">
        <f t="shared" si="112"/>
        <v>122.31829127541522</v>
      </c>
      <c r="AH388" s="73">
        <f t="shared" si="113"/>
        <v>128.78764600414294</v>
      </c>
      <c r="AI388" s="73">
        <f t="shared" si="114"/>
        <v>128.31829127541522</v>
      </c>
    </row>
    <row r="389" spans="16:35" x14ac:dyDescent="0.2">
      <c r="P389" s="68">
        <v>3.9699999999999802</v>
      </c>
      <c r="Q389" s="70">
        <f t="shared" si="121"/>
        <v>17.325601393827498</v>
      </c>
      <c r="R389" s="70">
        <f t="shared" si="122"/>
        <v>16.86376145214863</v>
      </c>
      <c r="S389" s="71">
        <f t="shared" si="119"/>
        <v>109.560165054812</v>
      </c>
      <c r="T389" s="71">
        <f t="shared" si="120"/>
        <v>109.09081032608427</v>
      </c>
      <c r="W389" s="66">
        <f t="shared" si="115"/>
        <v>161.90354007713842</v>
      </c>
      <c r="X389" s="66">
        <f t="shared" si="116"/>
        <v>161.09718865318416</v>
      </c>
      <c r="Z389" s="66">
        <f t="shared" si="117"/>
        <v>164.90354007713842</v>
      </c>
      <c r="AA389" s="66">
        <f t="shared" si="118"/>
        <v>164.09718865318416</v>
      </c>
      <c r="AD389" s="73">
        <f t="shared" si="109"/>
        <v>140.80955242089499</v>
      </c>
      <c r="AE389" s="73">
        <f t="shared" si="110"/>
        <v>140.34019769216727</v>
      </c>
      <c r="AF389" s="73">
        <f t="shared" si="111"/>
        <v>122.80955242089499</v>
      </c>
      <c r="AG389" s="73">
        <f t="shared" si="112"/>
        <v>122.34019769216727</v>
      </c>
      <c r="AH389" s="73">
        <f t="shared" si="113"/>
        <v>128.80955242089499</v>
      </c>
      <c r="AI389" s="73">
        <f t="shared" si="114"/>
        <v>128.34019769216727</v>
      </c>
    </row>
    <row r="390" spans="16:35" x14ac:dyDescent="0.2">
      <c r="P390" s="68">
        <v>3.97999999999998</v>
      </c>
      <c r="Q390" s="70">
        <f t="shared" si="121"/>
        <v>17.347408326805919</v>
      </c>
      <c r="R390" s="70">
        <f t="shared" si="122"/>
        <v>16.884987088557537</v>
      </c>
      <c r="S390" s="71">
        <f t="shared" si="119"/>
        <v>109.58201636102345</v>
      </c>
      <c r="T390" s="71">
        <f t="shared" si="120"/>
        <v>109.11266163229573</v>
      </c>
      <c r="W390" s="66">
        <f t="shared" si="115"/>
        <v>161.94328569500274</v>
      </c>
      <c r="X390" s="66">
        <f t="shared" si="116"/>
        <v>161.13693427104852</v>
      </c>
      <c r="Z390" s="66">
        <f t="shared" si="117"/>
        <v>164.94328569500274</v>
      </c>
      <c r="AA390" s="66">
        <f t="shared" si="118"/>
        <v>164.13693427104852</v>
      </c>
      <c r="AD390" s="73">
        <f t="shared" si="109"/>
        <v>140.83140372710645</v>
      </c>
      <c r="AE390" s="73">
        <f t="shared" si="110"/>
        <v>140.36204899837873</v>
      </c>
      <c r="AF390" s="73">
        <f t="shared" si="111"/>
        <v>122.83140372710645</v>
      </c>
      <c r="AG390" s="73">
        <f t="shared" si="112"/>
        <v>122.36204899837873</v>
      </c>
      <c r="AH390" s="73">
        <f t="shared" si="113"/>
        <v>128.83140372710645</v>
      </c>
      <c r="AI390" s="73">
        <f t="shared" si="114"/>
        <v>128.36204899837873</v>
      </c>
    </row>
    <row r="391" spans="16:35" x14ac:dyDescent="0.2">
      <c r="P391" s="68">
        <v>3.9899999999999798</v>
      </c>
      <c r="Q391" s="70">
        <f t="shared" si="121"/>
        <v>17.369187881305024</v>
      </c>
      <c r="R391" s="70">
        <f t="shared" si="122"/>
        <v>16.906186076301644</v>
      </c>
      <c r="S391" s="71">
        <f t="shared" si="119"/>
        <v>109.60381283328466</v>
      </c>
      <c r="T391" s="71">
        <f t="shared" si="120"/>
        <v>109.13445810455693</v>
      </c>
      <c r="W391" s="66">
        <f t="shared" si="115"/>
        <v>161.9829315746999</v>
      </c>
      <c r="X391" s="66">
        <f t="shared" si="116"/>
        <v>161.17658015074568</v>
      </c>
      <c r="Z391" s="66">
        <f t="shared" si="117"/>
        <v>164.9829315746999</v>
      </c>
      <c r="AA391" s="66">
        <f t="shared" si="118"/>
        <v>164.17658015074568</v>
      </c>
      <c r="AD391" s="73">
        <f t="shared" si="109"/>
        <v>140.85320019936768</v>
      </c>
      <c r="AE391" s="73">
        <f t="shared" si="110"/>
        <v>140.38384547063993</v>
      </c>
      <c r="AF391" s="73">
        <f t="shared" si="111"/>
        <v>122.85320019936768</v>
      </c>
      <c r="AG391" s="73">
        <f t="shared" si="112"/>
        <v>122.38384547063993</v>
      </c>
      <c r="AH391" s="73">
        <f t="shared" si="113"/>
        <v>128.85320019936768</v>
      </c>
      <c r="AI391" s="73">
        <f t="shared" si="114"/>
        <v>128.38384547063993</v>
      </c>
    </row>
    <row r="392" spans="16:35" x14ac:dyDescent="0.2">
      <c r="P392" s="68">
        <v>3.99999999999998</v>
      </c>
      <c r="Q392" s="70">
        <f t="shared" si="121"/>
        <v>17.390940160187185</v>
      </c>
      <c r="R392" s="70">
        <f t="shared" si="122"/>
        <v>16.927358515501361</v>
      </c>
      <c r="S392" s="71">
        <f t="shared" si="119"/>
        <v>109.62555474610895</v>
      </c>
      <c r="T392" s="71">
        <f t="shared" si="120"/>
        <v>109.15620001738121</v>
      </c>
      <c r="W392" s="66">
        <f t="shared" si="115"/>
        <v>162.02247821554562</v>
      </c>
      <c r="X392" s="66">
        <f t="shared" si="116"/>
        <v>161.21612679159139</v>
      </c>
      <c r="Z392" s="66">
        <f t="shared" si="117"/>
        <v>165.02247821554562</v>
      </c>
      <c r="AA392" s="66">
        <f t="shared" si="118"/>
        <v>164.21612679159139</v>
      </c>
      <c r="AD392" s="73">
        <f t="shared" si="109"/>
        <v>140.87494211219195</v>
      </c>
      <c r="AE392" s="73">
        <f t="shared" si="110"/>
        <v>140.40558738346419</v>
      </c>
      <c r="AF392" s="73">
        <f t="shared" si="111"/>
        <v>122.87494211219195</v>
      </c>
      <c r="AG392" s="73">
        <f t="shared" si="112"/>
        <v>122.40558738346419</v>
      </c>
      <c r="AH392" s="73">
        <f t="shared" si="113"/>
        <v>128.87494211219195</v>
      </c>
      <c r="AI392" s="73">
        <f t="shared" si="114"/>
        <v>128.40558738346419</v>
      </c>
    </row>
    <row r="393" spans="16:35" x14ac:dyDescent="0.2">
      <c r="P393" s="68">
        <v>4.0099999999999802</v>
      </c>
      <c r="Q393" s="70">
        <f t="shared" si="121"/>
        <v>17.412665265672267</v>
      </c>
      <c r="R393" s="70">
        <f t="shared" si="122"/>
        <v>16.948504505651737</v>
      </c>
      <c r="S393" s="71">
        <f t="shared" si="119"/>
        <v>109.64724237195335</v>
      </c>
      <c r="T393" s="71">
        <f t="shared" si="120"/>
        <v>109.17788764322562</v>
      </c>
      <c r="W393" s="66">
        <f t="shared" si="115"/>
        <v>162.06192611311545</v>
      </c>
      <c r="X393" s="66">
        <f t="shared" si="116"/>
        <v>161.25557468916122</v>
      </c>
      <c r="Z393" s="66">
        <f t="shared" si="117"/>
        <v>165.06192611311545</v>
      </c>
      <c r="AA393" s="66">
        <f t="shared" si="118"/>
        <v>164.25557468916122</v>
      </c>
      <c r="AD393" s="73">
        <f t="shared" si="109"/>
        <v>140.89662973803635</v>
      </c>
      <c r="AE393" s="73">
        <f t="shared" si="110"/>
        <v>140.42727500930863</v>
      </c>
      <c r="AF393" s="73">
        <f t="shared" si="111"/>
        <v>122.89662973803635</v>
      </c>
      <c r="AG393" s="73">
        <f t="shared" si="112"/>
        <v>122.42727500930863</v>
      </c>
      <c r="AH393" s="73">
        <f t="shared" si="113"/>
        <v>128.89662973803635</v>
      </c>
      <c r="AI393" s="73">
        <f t="shared" si="114"/>
        <v>128.42727500930863</v>
      </c>
    </row>
    <row r="394" spans="16:35" x14ac:dyDescent="0.2">
      <c r="P394" s="68">
        <v>4.01999999999998</v>
      </c>
      <c r="Q394" s="70">
        <f t="shared" si="121"/>
        <v>17.434363299343268</v>
      </c>
      <c r="R394" s="70">
        <f t="shared" si="122"/>
        <v>16.969624145627915</v>
      </c>
      <c r="S394" s="71">
        <f t="shared" si="119"/>
        <v>109.6688759812391</v>
      </c>
      <c r="T394" s="71">
        <f t="shared" si="120"/>
        <v>109.19952125251137</v>
      </c>
      <c r="W394" s="66">
        <f t="shared" si="115"/>
        <v>162.10127575928203</v>
      </c>
      <c r="X394" s="66">
        <f t="shared" si="116"/>
        <v>161.29492433532781</v>
      </c>
      <c r="Z394" s="66">
        <f t="shared" si="117"/>
        <v>165.10127575928203</v>
      </c>
      <c r="AA394" s="66">
        <f t="shared" si="118"/>
        <v>164.29492433532781</v>
      </c>
      <c r="AD394" s="73">
        <f t="shared" si="109"/>
        <v>140.9182633473221</v>
      </c>
      <c r="AE394" s="73">
        <f t="shared" si="110"/>
        <v>140.44890861859437</v>
      </c>
      <c r="AF394" s="73">
        <f t="shared" si="111"/>
        <v>122.9182633473221</v>
      </c>
      <c r="AG394" s="73">
        <f t="shared" si="112"/>
        <v>122.44890861859437</v>
      </c>
      <c r="AH394" s="73">
        <f t="shared" si="113"/>
        <v>128.9182633473221</v>
      </c>
      <c r="AI394" s="73">
        <f t="shared" si="114"/>
        <v>128.44890861859437</v>
      </c>
    </row>
    <row r="395" spans="16:35" x14ac:dyDescent="0.2">
      <c r="P395" s="68">
        <v>4.0299999999999701</v>
      </c>
      <c r="Q395" s="70">
        <f t="shared" si="121"/>
        <v>17.456034362151811</v>
      </c>
      <c r="R395" s="70">
        <f t="shared" si="122"/>
        <v>16.990717533690511</v>
      </c>
      <c r="S395" s="71">
        <f t="shared" si="119"/>
        <v>109.69045584237188</v>
      </c>
      <c r="T395" s="71">
        <f t="shared" si="120"/>
        <v>109.22110111364414</v>
      </c>
      <c r="W395" s="66">
        <f t="shared" si="115"/>
        <v>162.14052764225178</v>
      </c>
      <c r="X395" s="66">
        <f t="shared" si="116"/>
        <v>161.33417621829756</v>
      </c>
      <c r="Z395" s="66">
        <f t="shared" si="117"/>
        <v>165.14052764225178</v>
      </c>
      <c r="AA395" s="66">
        <f t="shared" si="118"/>
        <v>164.33417621829756</v>
      </c>
      <c r="AD395" s="73">
        <f t="shared" si="109"/>
        <v>140.93984320845487</v>
      </c>
      <c r="AE395" s="73">
        <f t="shared" si="110"/>
        <v>140.47048847972712</v>
      </c>
      <c r="AF395" s="73">
        <f t="shared" si="111"/>
        <v>122.93984320845487</v>
      </c>
      <c r="AG395" s="73">
        <f t="shared" si="112"/>
        <v>122.47048847972712</v>
      </c>
      <c r="AH395" s="73">
        <f t="shared" si="113"/>
        <v>128.93984320845487</v>
      </c>
      <c r="AI395" s="73">
        <f t="shared" si="114"/>
        <v>128.47048847972712</v>
      </c>
    </row>
    <row r="396" spans="16:35" x14ac:dyDescent="0.2">
      <c r="P396" s="68">
        <v>4.0399999999999698</v>
      </c>
      <c r="Q396" s="70">
        <f t="shared" si="121"/>
        <v>17.477678554423719</v>
      </c>
      <c r="R396" s="70">
        <f t="shared" si="122"/>
        <v>17.011784767491001</v>
      </c>
      <c r="S396" s="71">
        <f t="shared" si="119"/>
        <v>109.71198222176177</v>
      </c>
      <c r="T396" s="71">
        <f t="shared" si="120"/>
        <v>109.24262749303404</v>
      </c>
      <c r="W396" s="66">
        <f t="shared" si="115"/>
        <v>162.17968224660152</v>
      </c>
      <c r="X396" s="66">
        <f t="shared" si="116"/>
        <v>161.37333082264729</v>
      </c>
      <c r="Z396" s="66">
        <f t="shared" si="117"/>
        <v>165.17968224660152</v>
      </c>
      <c r="AA396" s="66">
        <f t="shared" si="118"/>
        <v>164.37333082264729</v>
      </c>
      <c r="AD396" s="73">
        <f t="shared" si="109"/>
        <v>140.96136958784479</v>
      </c>
      <c r="AE396" s="73">
        <f t="shared" si="110"/>
        <v>140.49201485911703</v>
      </c>
      <c r="AF396" s="73">
        <f t="shared" si="111"/>
        <v>122.96136958784479</v>
      </c>
      <c r="AG396" s="73">
        <f t="shared" si="112"/>
        <v>122.49201485911703</v>
      </c>
      <c r="AH396" s="73">
        <f t="shared" si="113"/>
        <v>128.96136958784479</v>
      </c>
      <c r="AI396" s="73">
        <f t="shared" si="114"/>
        <v>128.49201485911703</v>
      </c>
    </row>
    <row r="397" spans="16:35" x14ac:dyDescent="0.2">
      <c r="P397" s="68">
        <v>4.0499999999999696</v>
      </c>
      <c r="Q397" s="70">
        <f t="shared" si="121"/>
        <v>17.499295975864307</v>
      </c>
      <c r="R397" s="70">
        <f t="shared" si="122"/>
        <v>17.032825944076915</v>
      </c>
      <c r="S397" s="71">
        <f t="shared" si="119"/>
        <v>109.73345538384305</v>
      </c>
      <c r="T397" s="71">
        <f t="shared" si="120"/>
        <v>109.26410065511531</v>
      </c>
      <c r="W397" s="66">
        <f t="shared" si="115"/>
        <v>162.21874005331398</v>
      </c>
      <c r="X397" s="66">
        <f t="shared" si="116"/>
        <v>161.41238862935975</v>
      </c>
      <c r="Z397" s="66">
        <f t="shared" si="117"/>
        <v>165.21874005331398</v>
      </c>
      <c r="AA397" s="66">
        <f t="shared" si="118"/>
        <v>164.41238862935975</v>
      </c>
      <c r="AD397" s="73">
        <f t="shared" si="109"/>
        <v>140.98284274992605</v>
      </c>
      <c r="AE397" s="73">
        <f t="shared" si="110"/>
        <v>140.51348802119833</v>
      </c>
      <c r="AF397" s="73">
        <f t="shared" si="111"/>
        <v>122.98284274992605</v>
      </c>
      <c r="AG397" s="73">
        <f t="shared" si="112"/>
        <v>122.51348802119833</v>
      </c>
      <c r="AH397" s="73">
        <f t="shared" si="113"/>
        <v>128.98284274992605</v>
      </c>
      <c r="AI397" s="73">
        <f t="shared" si="114"/>
        <v>128.51348802119833</v>
      </c>
    </row>
    <row r="398" spans="16:35" x14ac:dyDescent="0.2">
      <c r="P398" s="68">
        <v>4.0599999999999703</v>
      </c>
      <c r="Q398" s="70">
        <f t="shared" si="121"/>
        <v>17.52088672556383</v>
      </c>
      <c r="R398" s="70">
        <f t="shared" si="122"/>
        <v>17.0538411598971</v>
      </c>
      <c r="S398" s="71">
        <f t="shared" si="119"/>
        <v>109.75487559109357</v>
      </c>
      <c r="T398" s="71">
        <f t="shared" si="120"/>
        <v>109.28552086236583</v>
      </c>
      <c r="W398" s="66">
        <f t="shared" si="115"/>
        <v>162.25770153981347</v>
      </c>
      <c r="X398" s="66">
        <f t="shared" si="116"/>
        <v>161.45135011585924</v>
      </c>
      <c r="Z398" s="66">
        <f t="shared" si="117"/>
        <v>165.25770153981347</v>
      </c>
      <c r="AA398" s="66">
        <f t="shared" si="118"/>
        <v>164.45135011585924</v>
      </c>
      <c r="AD398" s="73">
        <f t="shared" si="109"/>
        <v>141.00426295717656</v>
      </c>
      <c r="AE398" s="73">
        <f t="shared" si="110"/>
        <v>140.53490822844884</v>
      </c>
      <c r="AF398" s="73">
        <f t="shared" si="111"/>
        <v>123.00426295717656</v>
      </c>
      <c r="AG398" s="73">
        <f t="shared" si="112"/>
        <v>122.53490822844884</v>
      </c>
      <c r="AH398" s="73">
        <f t="shared" si="113"/>
        <v>129.00426295717656</v>
      </c>
      <c r="AI398" s="73">
        <f t="shared" si="114"/>
        <v>128.53490822844884</v>
      </c>
    </row>
    <row r="399" spans="16:35" x14ac:dyDescent="0.2">
      <c r="P399" s="68">
        <v>4.0699999999999701</v>
      </c>
      <c r="Q399" s="70">
        <f t="shared" si="121"/>
        <v>17.542450902002745</v>
      </c>
      <c r="R399" s="70">
        <f t="shared" si="122"/>
        <v>17.074830510806873</v>
      </c>
      <c r="S399" s="71">
        <f t="shared" si="119"/>
        <v>109.77624310405407</v>
      </c>
      <c r="T399" s="71">
        <f t="shared" si="120"/>
        <v>109.30688837532634</v>
      </c>
      <c r="W399" s="66">
        <f t="shared" si="115"/>
        <v>162.29656718000092</v>
      </c>
      <c r="X399" s="66">
        <f t="shared" si="116"/>
        <v>161.49021575604669</v>
      </c>
      <c r="Z399" s="66">
        <f t="shared" si="117"/>
        <v>165.29656718000092</v>
      </c>
      <c r="AA399" s="66">
        <f t="shared" si="118"/>
        <v>164.49021575604669</v>
      </c>
      <c r="AD399" s="73">
        <f t="shared" si="109"/>
        <v>141.02563047013706</v>
      </c>
      <c r="AE399" s="73">
        <f t="shared" si="110"/>
        <v>140.55627574140934</v>
      </c>
      <c r="AF399" s="73">
        <f t="shared" si="111"/>
        <v>123.02563047013706</v>
      </c>
      <c r="AG399" s="73">
        <f t="shared" si="112"/>
        <v>122.55627574140934</v>
      </c>
      <c r="AH399" s="73">
        <f t="shared" si="113"/>
        <v>129.02563047013706</v>
      </c>
      <c r="AI399" s="73">
        <f t="shared" si="114"/>
        <v>128.55627574140934</v>
      </c>
    </row>
    <row r="400" spans="16:35" x14ac:dyDescent="0.2">
      <c r="P400" s="68">
        <v>4.0799999999999699</v>
      </c>
      <c r="Q400" s="70">
        <f t="shared" si="121"/>
        <v>17.563988603056963</v>
      </c>
      <c r="R400" s="70">
        <f t="shared" si="122"/>
        <v>17.095794092073113</v>
      </c>
      <c r="S400" s="71">
        <f t="shared" si="119"/>
        <v>109.79755818134728</v>
      </c>
      <c r="T400" s="71">
        <f t="shared" si="120"/>
        <v>109.32820345261955</v>
      </c>
      <c r="W400" s="66">
        <f t="shared" si="115"/>
        <v>162.3353374442884</v>
      </c>
      <c r="X400" s="66">
        <f t="shared" si="116"/>
        <v>161.52898602033417</v>
      </c>
      <c r="Z400" s="66">
        <f t="shared" si="117"/>
        <v>165.3353374442884</v>
      </c>
      <c r="AA400" s="66">
        <f t="shared" si="118"/>
        <v>164.52898602033417</v>
      </c>
      <c r="AD400" s="73">
        <f t="shared" si="109"/>
        <v>141.04694554743028</v>
      </c>
      <c r="AE400" s="73">
        <f t="shared" si="110"/>
        <v>140.57759081870256</v>
      </c>
      <c r="AF400" s="73">
        <f t="shared" si="111"/>
        <v>123.04694554743028</v>
      </c>
      <c r="AG400" s="73">
        <f t="shared" si="112"/>
        <v>122.57759081870256</v>
      </c>
      <c r="AH400" s="73">
        <f t="shared" si="113"/>
        <v>129.04694554743028</v>
      </c>
      <c r="AI400" s="73">
        <f t="shared" si="114"/>
        <v>128.57759081870256</v>
      </c>
    </row>
    <row r="401" spans="16:35" x14ac:dyDescent="0.2">
      <c r="P401" s="68">
        <v>4.0899999999999697</v>
      </c>
      <c r="Q401" s="70">
        <f t="shared" si="121"/>
        <v>17.585499926003042</v>
      </c>
      <c r="R401" s="70">
        <f t="shared" si="122"/>
        <v>17.116731998379329</v>
      </c>
      <c r="S401" s="71">
        <f t="shared" si="119"/>
        <v>109.81882107969651</v>
      </c>
      <c r="T401" s="71">
        <f t="shared" si="120"/>
        <v>109.34946635096878</v>
      </c>
      <c r="W401" s="66">
        <f t="shared" si="115"/>
        <v>162.37401279963325</v>
      </c>
      <c r="X401" s="66">
        <f t="shared" si="116"/>
        <v>161.56766137567902</v>
      </c>
      <c r="Z401" s="66">
        <f t="shared" si="117"/>
        <v>165.37401279963325</v>
      </c>
      <c r="AA401" s="66">
        <f t="shared" si="118"/>
        <v>164.56766137567902</v>
      </c>
      <c r="AD401" s="73">
        <f t="shared" si="109"/>
        <v>141.0682084457795</v>
      </c>
      <c r="AE401" s="73">
        <f t="shared" si="110"/>
        <v>140.59885371705178</v>
      </c>
      <c r="AF401" s="73">
        <f t="shared" si="111"/>
        <v>123.0682084457795</v>
      </c>
      <c r="AG401" s="73">
        <f t="shared" si="112"/>
        <v>122.59885371705178</v>
      </c>
      <c r="AH401" s="73">
        <f t="shared" si="113"/>
        <v>129.0682084457795</v>
      </c>
      <c r="AI401" s="73">
        <f t="shared" si="114"/>
        <v>128.59885371705178</v>
      </c>
    </row>
    <row r="402" spans="16:35" x14ac:dyDescent="0.2">
      <c r="P402" s="68">
        <v>4.0999999999999703</v>
      </c>
      <c r="Q402" s="70">
        <f t="shared" si="121"/>
        <v>17.606984967523289</v>
      </c>
      <c r="R402" s="70">
        <f t="shared" si="122"/>
        <v>17.137644323830614</v>
      </c>
      <c r="S402" s="71">
        <f t="shared" si="119"/>
        <v>109.84003205394438</v>
      </c>
      <c r="T402" s="71">
        <f t="shared" si="120"/>
        <v>109.37067732521666</v>
      </c>
      <c r="W402" s="66">
        <f t="shared" si="115"/>
        <v>162.41259370957195</v>
      </c>
      <c r="X402" s="66">
        <f t="shared" si="116"/>
        <v>161.60624228561772</v>
      </c>
      <c r="Z402" s="66">
        <f t="shared" si="117"/>
        <v>165.41259370957195</v>
      </c>
      <c r="AA402" s="66">
        <f t="shared" si="118"/>
        <v>164.60624228561772</v>
      </c>
      <c r="AD402" s="73">
        <f t="shared" si="109"/>
        <v>141.08941942002738</v>
      </c>
      <c r="AE402" s="73">
        <f t="shared" si="110"/>
        <v>140.62006469129966</v>
      </c>
      <c r="AF402" s="73">
        <f t="shared" si="111"/>
        <v>123.08941942002738</v>
      </c>
      <c r="AG402" s="73">
        <f t="shared" si="112"/>
        <v>122.62006469129966</v>
      </c>
      <c r="AH402" s="73">
        <f t="shared" si="113"/>
        <v>129.08941942002738</v>
      </c>
      <c r="AI402" s="73">
        <f t="shared" si="114"/>
        <v>128.62006469129966</v>
      </c>
    </row>
    <row r="403" spans="16:35" x14ac:dyDescent="0.2">
      <c r="P403" s="68">
        <v>4.1099999999999701</v>
      </c>
      <c r="Q403" s="70">
        <f t="shared" si="121"/>
        <v>17.628443823710843</v>
      </c>
      <c r="R403" s="70">
        <f t="shared" si="122"/>
        <v>17.158531161958603</v>
      </c>
      <c r="S403" s="71">
        <f t="shared" si="119"/>
        <v>109.86119135707106</v>
      </c>
      <c r="T403" s="71">
        <f t="shared" si="120"/>
        <v>109.39183662834333</v>
      </c>
      <c r="W403" s="66">
        <f t="shared" si="115"/>
        <v>162.45108063425326</v>
      </c>
      <c r="X403" s="66">
        <f t="shared" si="116"/>
        <v>161.64472921029903</v>
      </c>
      <c r="Z403" s="66">
        <f t="shared" si="117"/>
        <v>165.45108063425326</v>
      </c>
      <c r="AA403" s="66">
        <f t="shared" si="118"/>
        <v>164.64472921029903</v>
      </c>
      <c r="AD403" s="73">
        <f t="shared" si="109"/>
        <v>141.11057872315405</v>
      </c>
      <c r="AE403" s="73">
        <f t="shared" si="110"/>
        <v>140.64122399442633</v>
      </c>
      <c r="AF403" s="73">
        <f t="shared" si="111"/>
        <v>123.11057872315405</v>
      </c>
      <c r="AG403" s="73">
        <f t="shared" si="112"/>
        <v>122.64122399442633</v>
      </c>
      <c r="AH403" s="73">
        <f t="shared" si="113"/>
        <v>129.11057872315405</v>
      </c>
      <c r="AI403" s="73">
        <f t="shared" si="114"/>
        <v>128.64122399442633</v>
      </c>
    </row>
    <row r="404" spans="16:35" x14ac:dyDescent="0.2">
      <c r="P404" s="68">
        <v>4.1199999999999699</v>
      </c>
      <c r="Q404" s="70">
        <f t="shared" si="121"/>
        <v>17.649876590074705</v>
      </c>
      <c r="R404" s="70">
        <f t="shared" si="122"/>
        <v>17.179392605726349</v>
      </c>
      <c r="S404" s="71">
        <f t="shared" si="119"/>
        <v>109.88229924021238</v>
      </c>
      <c r="T404" s="71">
        <f t="shared" si="120"/>
        <v>109.41294451148464</v>
      </c>
      <c r="W404" s="66">
        <f t="shared" si="115"/>
        <v>162.48947403047137</v>
      </c>
      <c r="X404" s="66">
        <f t="shared" si="116"/>
        <v>161.68312260651714</v>
      </c>
      <c r="Z404" s="66">
        <f t="shared" si="117"/>
        <v>165.48947403047137</v>
      </c>
      <c r="AA404" s="66">
        <f t="shared" si="118"/>
        <v>164.68312260651714</v>
      </c>
      <c r="AD404" s="73">
        <f t="shared" si="109"/>
        <v>141.13168660629537</v>
      </c>
      <c r="AE404" s="73">
        <f t="shared" si="110"/>
        <v>140.66233187756762</v>
      </c>
      <c r="AF404" s="73">
        <f t="shared" si="111"/>
        <v>123.13168660629537</v>
      </c>
      <c r="AG404" s="73">
        <f t="shared" si="112"/>
        <v>122.66233187756762</v>
      </c>
      <c r="AH404" s="73">
        <f t="shared" si="113"/>
        <v>129.13168660629537</v>
      </c>
      <c r="AI404" s="73">
        <f t="shared" si="114"/>
        <v>128.66233187756762</v>
      </c>
    </row>
    <row r="405" spans="16:35" x14ac:dyDescent="0.2">
      <c r="P405" s="68">
        <v>4.1299999999999697</v>
      </c>
      <c r="Q405" s="70">
        <f t="shared" si="121"/>
        <v>17.671283361544656</v>
      </c>
      <c r="R405" s="70">
        <f t="shared" si="122"/>
        <v>17.200228747533156</v>
      </c>
      <c r="S405" s="71">
        <f t="shared" si="119"/>
        <v>109.9033559526777</v>
      </c>
      <c r="T405" s="71">
        <f t="shared" si="120"/>
        <v>109.43400122394996</v>
      </c>
      <c r="W405" s="66">
        <f t="shared" si="115"/>
        <v>162.5277743516983</v>
      </c>
      <c r="X405" s="66">
        <f t="shared" si="116"/>
        <v>161.72142292774407</v>
      </c>
      <c r="Z405" s="66">
        <f t="shared" si="117"/>
        <v>165.5277743516983</v>
      </c>
      <c r="AA405" s="66">
        <f t="shared" si="118"/>
        <v>164.72142292774407</v>
      </c>
      <c r="AD405" s="73">
        <f t="shared" si="109"/>
        <v>141.15274331876071</v>
      </c>
      <c r="AE405" s="73">
        <f t="shared" si="110"/>
        <v>140.68338859003296</v>
      </c>
      <c r="AF405" s="73">
        <f t="shared" si="111"/>
        <v>123.15274331876071</v>
      </c>
      <c r="AG405" s="73">
        <f t="shared" si="112"/>
        <v>122.68338859003296</v>
      </c>
      <c r="AH405" s="73">
        <f t="shared" si="113"/>
        <v>129.15274331876071</v>
      </c>
      <c r="AI405" s="73">
        <f t="shared" si="114"/>
        <v>128.68338859003296</v>
      </c>
    </row>
    <row r="406" spans="16:35" x14ac:dyDescent="0.2">
      <c r="P406" s="68">
        <v>4.1399999999999704</v>
      </c>
      <c r="Q406" s="70">
        <f t="shared" si="121"/>
        <v>17.692664232476215</v>
      </c>
      <c r="R406" s="70">
        <f t="shared" si="122"/>
        <v>17.221039679219338</v>
      </c>
      <c r="S406" s="71">
        <f t="shared" si="119"/>
        <v>109.92436174196766</v>
      </c>
      <c r="T406" s="71">
        <f t="shared" si="120"/>
        <v>109.45500701323992</v>
      </c>
      <c r="W406" s="66">
        <f t="shared" si="115"/>
        <v>162.56598204811601</v>
      </c>
      <c r="X406" s="66">
        <f t="shared" si="116"/>
        <v>161.75963062416179</v>
      </c>
      <c r="Z406" s="66">
        <f t="shared" si="117"/>
        <v>165.56598204811601</v>
      </c>
      <c r="AA406" s="66">
        <f t="shared" si="118"/>
        <v>164.75963062416179</v>
      </c>
      <c r="AD406" s="73">
        <f t="shared" si="109"/>
        <v>141.17374910805066</v>
      </c>
      <c r="AE406" s="73">
        <f t="shared" si="110"/>
        <v>140.70439437932293</v>
      </c>
      <c r="AF406" s="73">
        <f t="shared" si="111"/>
        <v>123.17374910805066</v>
      </c>
      <c r="AG406" s="73">
        <f t="shared" si="112"/>
        <v>122.70439437932293</v>
      </c>
      <c r="AH406" s="73">
        <f t="shared" si="113"/>
        <v>129.17374910805066</v>
      </c>
      <c r="AI406" s="73">
        <f t="shared" si="114"/>
        <v>128.70439437932293</v>
      </c>
    </row>
    <row r="407" spans="16:35" x14ac:dyDescent="0.2">
      <c r="P407" s="68">
        <v>4.1499999999999702</v>
      </c>
      <c r="Q407" s="70">
        <f t="shared" si="121"/>
        <v>17.714019296655437</v>
      </c>
      <c r="R407" s="70">
        <f t="shared" si="122"/>
        <v>17.241825492070948</v>
      </c>
      <c r="S407" s="71">
        <f t="shared" si="119"/>
        <v>109.94531685379154</v>
      </c>
      <c r="T407" s="71">
        <f t="shared" si="120"/>
        <v>109.4759621250638</v>
      </c>
      <c r="W407" s="66">
        <f t="shared" si="115"/>
        <v>162.60409756664825</v>
      </c>
      <c r="X407" s="66">
        <f t="shared" si="116"/>
        <v>161.79774614269402</v>
      </c>
      <c r="Z407" s="66">
        <f t="shared" si="117"/>
        <v>165.60409756664825</v>
      </c>
      <c r="AA407" s="66">
        <f t="shared" si="118"/>
        <v>164.79774614269402</v>
      </c>
      <c r="AD407" s="73">
        <f t="shared" si="109"/>
        <v>141.19470421987455</v>
      </c>
      <c r="AE407" s="73">
        <f t="shared" si="110"/>
        <v>140.7253494911468</v>
      </c>
      <c r="AF407" s="73">
        <f t="shared" si="111"/>
        <v>123.19470421987455</v>
      </c>
      <c r="AG407" s="73">
        <f t="shared" si="112"/>
        <v>122.7253494911468</v>
      </c>
      <c r="AH407" s="73">
        <f t="shared" si="113"/>
        <v>129.19470421987455</v>
      </c>
      <c r="AI407" s="73">
        <f t="shared" si="114"/>
        <v>128.7253494911468</v>
      </c>
    </row>
    <row r="408" spans="16:35" x14ac:dyDescent="0.2">
      <c r="P408" s="68">
        <v>4.1599999999999699</v>
      </c>
      <c r="Q408" s="70">
        <f t="shared" si="121"/>
        <v>17.735348647303756</v>
      </c>
      <c r="R408" s="70">
        <f t="shared" si="122"/>
        <v>17.262586276824464</v>
      </c>
      <c r="S408" s="71">
        <f t="shared" si="119"/>
        <v>109.96622153208453</v>
      </c>
      <c r="T408" s="71">
        <f t="shared" si="120"/>
        <v>109.4968668033568</v>
      </c>
      <c r="W408" s="66">
        <f t="shared" si="115"/>
        <v>162.64212135099189</v>
      </c>
      <c r="X408" s="66">
        <f t="shared" si="116"/>
        <v>161.83576992703766</v>
      </c>
      <c r="Z408" s="66">
        <f t="shared" si="117"/>
        <v>165.64212135099189</v>
      </c>
      <c r="AA408" s="66">
        <f t="shared" si="118"/>
        <v>164.83576992703766</v>
      </c>
      <c r="AD408" s="73">
        <f t="shared" si="109"/>
        <v>141.21560889816755</v>
      </c>
      <c r="AE408" s="73">
        <f t="shared" si="110"/>
        <v>140.74625416943979</v>
      </c>
      <c r="AF408" s="73">
        <f t="shared" si="111"/>
        <v>123.21560889816755</v>
      </c>
      <c r="AG408" s="73">
        <f t="shared" si="112"/>
        <v>122.74625416943979</v>
      </c>
      <c r="AH408" s="73">
        <f t="shared" si="113"/>
        <v>129.21560889816755</v>
      </c>
      <c r="AI408" s="73">
        <f t="shared" si="114"/>
        <v>128.74625416943979</v>
      </c>
    </row>
    <row r="409" spans="16:35" x14ac:dyDescent="0.2">
      <c r="P409" s="68">
        <v>4.1699999999999697</v>
      </c>
      <c r="Q409" s="70">
        <f t="shared" si="121"/>
        <v>17.756652377082716</v>
      </c>
      <c r="R409" s="70">
        <f t="shared" si="122"/>
        <v>17.283322123671397</v>
      </c>
      <c r="S409" s="71">
        <f t="shared" si="119"/>
        <v>109.98707601902483</v>
      </c>
      <c r="T409" s="71">
        <f t="shared" si="120"/>
        <v>109.51772129029709</v>
      </c>
      <c r="W409" s="66">
        <f t="shared" si="115"/>
        <v>162.68005384164783</v>
      </c>
      <c r="X409" s="66">
        <f t="shared" si="116"/>
        <v>161.87370241769361</v>
      </c>
      <c r="Z409" s="66">
        <f t="shared" si="117"/>
        <v>165.68005384164783</v>
      </c>
      <c r="AA409" s="66">
        <f t="shared" si="118"/>
        <v>164.87370241769361</v>
      </c>
      <c r="AD409" s="73">
        <f t="shared" si="109"/>
        <v>141.23646338510781</v>
      </c>
      <c r="AE409" s="73">
        <f t="shared" si="110"/>
        <v>140.76710865638009</v>
      </c>
      <c r="AF409" s="73">
        <f t="shared" si="111"/>
        <v>123.23646338510781</v>
      </c>
      <c r="AG409" s="73">
        <f t="shared" si="112"/>
        <v>122.76710865638009</v>
      </c>
      <c r="AH409" s="73">
        <f t="shared" si="113"/>
        <v>129.23646338510781</v>
      </c>
      <c r="AI409" s="73">
        <f t="shared" si="114"/>
        <v>128.76710865638009</v>
      </c>
    </row>
    <row r="410" spans="16:35" x14ac:dyDescent="0.2">
      <c r="P410" s="68">
        <v>4.1799999999999704</v>
      </c>
      <c r="Q410" s="70">
        <f t="shared" si="121"/>
        <v>17.777930578098658</v>
      </c>
      <c r="R410" s="70">
        <f t="shared" si="122"/>
        <v>17.304033122262858</v>
      </c>
      <c r="S410" s="71">
        <f t="shared" si="119"/>
        <v>110.00788055505038</v>
      </c>
      <c r="T410" s="71">
        <f t="shared" si="120"/>
        <v>109.53852582632265</v>
      </c>
      <c r="W410" s="66">
        <f t="shared" si="115"/>
        <v>162.71789547595174</v>
      </c>
      <c r="X410" s="66">
        <f t="shared" si="116"/>
        <v>161.91154405199751</v>
      </c>
      <c r="Z410" s="66">
        <f t="shared" si="117"/>
        <v>165.71789547595174</v>
      </c>
      <c r="AA410" s="66">
        <f t="shared" si="118"/>
        <v>164.91154405199751</v>
      </c>
      <c r="AD410" s="73">
        <f t="shared" si="109"/>
        <v>141.25726792113338</v>
      </c>
      <c r="AE410" s="73">
        <f t="shared" si="110"/>
        <v>140.78791319240565</v>
      </c>
      <c r="AF410" s="73">
        <f t="shared" si="111"/>
        <v>123.25726792113338</v>
      </c>
      <c r="AG410" s="73">
        <f t="shared" si="112"/>
        <v>122.78791319240565</v>
      </c>
      <c r="AH410" s="73">
        <f t="shared" si="113"/>
        <v>129.25726792113338</v>
      </c>
      <c r="AI410" s="73">
        <f t="shared" si="114"/>
        <v>128.78791319240565</v>
      </c>
    </row>
    <row r="411" spans="16:35" x14ac:dyDescent="0.2">
      <c r="P411" s="68">
        <v>4.1899999999999702</v>
      </c>
      <c r="Q411" s="70">
        <f t="shared" si="121"/>
        <v>17.799183341907383</v>
      </c>
      <c r="R411" s="70">
        <f t="shared" si="122"/>
        <v>17.324719361714081</v>
      </c>
      <c r="S411" s="71">
        <f t="shared" si="119"/>
        <v>110.02863537887559</v>
      </c>
      <c r="T411" s="71">
        <f t="shared" si="120"/>
        <v>109.55928065014785</v>
      </c>
      <c r="W411" s="66">
        <f t="shared" si="115"/>
        <v>162.75564668810426</v>
      </c>
      <c r="X411" s="66">
        <f t="shared" si="116"/>
        <v>161.94929526415004</v>
      </c>
      <c r="Z411" s="66">
        <f t="shared" si="117"/>
        <v>165.75564668810426</v>
      </c>
      <c r="AA411" s="66">
        <f t="shared" si="118"/>
        <v>164.94929526415004</v>
      </c>
      <c r="AD411" s="73">
        <f t="shared" si="109"/>
        <v>141.27802274495861</v>
      </c>
      <c r="AE411" s="73">
        <f t="shared" si="110"/>
        <v>140.80866801623085</v>
      </c>
      <c r="AF411" s="73">
        <f t="shared" si="111"/>
        <v>123.27802274495861</v>
      </c>
      <c r="AG411" s="73">
        <f t="shared" si="112"/>
        <v>122.80866801623085</v>
      </c>
      <c r="AH411" s="73">
        <f t="shared" si="113"/>
        <v>129.27802274495861</v>
      </c>
      <c r="AI411" s="73">
        <f t="shared" si="114"/>
        <v>128.80866801623085</v>
      </c>
    </row>
    <row r="412" spans="16:35" x14ac:dyDescent="0.2">
      <c r="P412" s="68">
        <v>4.19999999999997</v>
      </c>
      <c r="Q412" s="70">
        <f t="shared" si="121"/>
        <v>17.82041075951874</v>
      </c>
      <c r="R412" s="70">
        <f t="shared" si="122"/>
        <v>17.345380930608918</v>
      </c>
      <c r="S412" s="71">
        <f t="shared" si="119"/>
        <v>110.04934072750768</v>
      </c>
      <c r="T412" s="71">
        <f t="shared" si="120"/>
        <v>109.57998599877996</v>
      </c>
      <c r="W412" s="66">
        <f t="shared" si="115"/>
        <v>162.79330790920091</v>
      </c>
      <c r="X412" s="66">
        <f t="shared" si="116"/>
        <v>161.98695648524668</v>
      </c>
      <c r="Z412" s="66">
        <f t="shared" si="117"/>
        <v>165.79330790920091</v>
      </c>
      <c r="AA412" s="66">
        <f t="shared" si="118"/>
        <v>164.98695648524668</v>
      </c>
      <c r="AD412" s="73">
        <f t="shared" si="109"/>
        <v>141.29872809359068</v>
      </c>
      <c r="AE412" s="73">
        <f t="shared" si="110"/>
        <v>140.82937336486296</v>
      </c>
      <c r="AF412" s="73">
        <f t="shared" si="111"/>
        <v>123.29872809359068</v>
      </c>
      <c r="AG412" s="73">
        <f t="shared" si="112"/>
        <v>122.82937336486296</v>
      </c>
      <c r="AH412" s="73">
        <f t="shared" si="113"/>
        <v>129.29872809359068</v>
      </c>
      <c r="AI412" s="73">
        <f t="shared" si="114"/>
        <v>128.82937336486296</v>
      </c>
    </row>
    <row r="413" spans="16:35" x14ac:dyDescent="0.2">
      <c r="P413" s="68">
        <v>4.2099999999999698</v>
      </c>
      <c r="Q413" s="70">
        <f t="shared" si="121"/>
        <v>17.841612921401175</v>
      </c>
      <c r="R413" s="70">
        <f t="shared" si="122"/>
        <v>17.366017917004243</v>
      </c>
      <c r="S413" s="71">
        <f t="shared" si="119"/>
        <v>110.06999683626304</v>
      </c>
      <c r="T413" s="71">
        <f t="shared" si="120"/>
        <v>109.60064210753531</v>
      </c>
      <c r="W413" s="66">
        <f t="shared" si="115"/>
        <v>162.83087956726152</v>
      </c>
      <c r="X413" s="66">
        <f t="shared" si="116"/>
        <v>162.02452814330729</v>
      </c>
      <c r="Z413" s="66">
        <f t="shared" si="117"/>
        <v>165.83087956726152</v>
      </c>
      <c r="AA413" s="66">
        <f t="shared" si="118"/>
        <v>165.02452814330729</v>
      </c>
      <c r="AD413" s="73">
        <f t="shared" si="109"/>
        <v>141.31938420234604</v>
      </c>
      <c r="AE413" s="73">
        <f t="shared" si="110"/>
        <v>140.85002947361829</v>
      </c>
      <c r="AF413" s="73">
        <f t="shared" si="111"/>
        <v>123.31938420234604</v>
      </c>
      <c r="AG413" s="73">
        <f t="shared" si="112"/>
        <v>122.85002947361829</v>
      </c>
      <c r="AH413" s="73">
        <f t="shared" si="113"/>
        <v>129.31938420234604</v>
      </c>
      <c r="AI413" s="73">
        <f t="shared" si="114"/>
        <v>128.85002947361829</v>
      </c>
    </row>
    <row r="414" spans="16:35" x14ac:dyDescent="0.2">
      <c r="P414" s="68">
        <v>4.2199999999999704</v>
      </c>
      <c r="Q414" s="70">
        <f t="shared" si="121"/>
        <v>17.862789917486221</v>
      </c>
      <c r="R414" s="70">
        <f t="shared" si="122"/>
        <v>17.386630408434328</v>
      </c>
      <c r="S414" s="71">
        <f t="shared" si="119"/>
        <v>110.09060393878316</v>
      </c>
      <c r="T414" s="71">
        <f t="shared" si="120"/>
        <v>109.62124921005542</v>
      </c>
      <c r="W414" s="66">
        <f t="shared" si="115"/>
        <v>162.86836208725964</v>
      </c>
      <c r="X414" s="66">
        <f t="shared" si="116"/>
        <v>162.06201066330541</v>
      </c>
      <c r="Z414" s="66">
        <f t="shared" si="117"/>
        <v>165.86836208725964</v>
      </c>
      <c r="AA414" s="66">
        <f t="shared" si="118"/>
        <v>165.06201066330541</v>
      </c>
      <c r="AD414" s="73">
        <f t="shared" si="109"/>
        <v>141.33999130486615</v>
      </c>
      <c r="AE414" s="73">
        <f t="shared" si="110"/>
        <v>140.87063657613842</v>
      </c>
      <c r="AF414" s="73">
        <f t="shared" si="111"/>
        <v>123.33999130486615</v>
      </c>
      <c r="AG414" s="73">
        <f t="shared" si="112"/>
        <v>122.87063657613842</v>
      </c>
      <c r="AH414" s="73">
        <f t="shared" si="113"/>
        <v>129.33999130486615</v>
      </c>
      <c r="AI414" s="73">
        <f t="shared" si="114"/>
        <v>128.87063657613842</v>
      </c>
    </row>
    <row r="415" spans="16:35" x14ac:dyDescent="0.2">
      <c r="P415" s="68">
        <v>4.2299999999999702</v>
      </c>
      <c r="Q415" s="70">
        <f t="shared" si="121"/>
        <v>17.883941837172962</v>
      </c>
      <c r="R415" s="70">
        <f t="shared" si="122"/>
        <v>17.407218491915184</v>
      </c>
      <c r="S415" s="71">
        <f t="shared" si="119"/>
        <v>110.11116226705053</v>
      </c>
      <c r="T415" s="71">
        <f t="shared" si="120"/>
        <v>109.64180753832279</v>
      </c>
      <c r="W415" s="66">
        <f t="shared" si="115"/>
        <v>162.90575589115116</v>
      </c>
      <c r="X415" s="66">
        <f t="shared" si="116"/>
        <v>162.09940446719693</v>
      </c>
      <c r="Z415" s="66">
        <f t="shared" si="117"/>
        <v>165.90575589115116</v>
      </c>
      <c r="AA415" s="66">
        <f t="shared" si="118"/>
        <v>165.09940446719693</v>
      </c>
      <c r="AD415" s="73">
        <f t="shared" si="109"/>
        <v>141.36054963313353</v>
      </c>
      <c r="AE415" s="73">
        <f t="shared" si="110"/>
        <v>140.89119490440578</v>
      </c>
      <c r="AF415" s="73">
        <f t="shared" si="111"/>
        <v>123.36054963313353</v>
      </c>
      <c r="AG415" s="73">
        <f t="shared" si="112"/>
        <v>122.89119490440578</v>
      </c>
      <c r="AH415" s="73">
        <f t="shared" si="113"/>
        <v>129.36054963313353</v>
      </c>
      <c r="AI415" s="73">
        <f t="shared" si="114"/>
        <v>128.89119490440578</v>
      </c>
    </row>
    <row r="416" spans="16:35" x14ac:dyDescent="0.2">
      <c r="P416" s="68">
        <v>4.23999999999997</v>
      </c>
      <c r="Q416" s="70">
        <f t="shared" si="121"/>
        <v>17.905068769332427</v>
      </c>
      <c r="R416" s="70">
        <f t="shared" si="122"/>
        <v>17.427782253948859</v>
      </c>
      <c r="S416" s="71">
        <f t="shared" si="119"/>
        <v>110.13167205140434</v>
      </c>
      <c r="T416" s="71">
        <f t="shared" si="120"/>
        <v>109.6623173226766</v>
      </c>
      <c r="W416" s="66">
        <f t="shared" si="115"/>
        <v>162.94306139790294</v>
      </c>
      <c r="X416" s="66">
        <f t="shared" si="116"/>
        <v>162.13670997394871</v>
      </c>
      <c r="Z416" s="66">
        <f t="shared" si="117"/>
        <v>165.94306139790294</v>
      </c>
      <c r="AA416" s="66">
        <f t="shared" si="118"/>
        <v>165.13670997394871</v>
      </c>
      <c r="AD416" s="73">
        <f t="shared" si="109"/>
        <v>141.38105941748734</v>
      </c>
      <c r="AE416" s="73">
        <f t="shared" si="110"/>
        <v>140.91170468875958</v>
      </c>
      <c r="AF416" s="73">
        <f t="shared" si="111"/>
        <v>123.38105941748734</v>
      </c>
      <c r="AG416" s="73">
        <f t="shared" si="112"/>
        <v>122.91170468875958</v>
      </c>
      <c r="AH416" s="73">
        <f t="shared" si="113"/>
        <v>129.38105941748734</v>
      </c>
      <c r="AI416" s="73">
        <f t="shared" si="114"/>
        <v>128.91170468875958</v>
      </c>
    </row>
    <row r="417" spans="16:35" x14ac:dyDescent="0.2">
      <c r="P417" s="68">
        <v>4.2499999999999698</v>
      </c>
      <c r="Q417" s="70">
        <f t="shared" si="121"/>
        <v>17.926170802311951</v>
      </c>
      <c r="R417" s="70">
        <f t="shared" si="122"/>
        <v>17.44832178052765</v>
      </c>
      <c r="S417" s="71">
        <f t="shared" si="119"/>
        <v>110.15213352055591</v>
      </c>
      <c r="T417" s="71">
        <f t="shared" si="120"/>
        <v>109.68277879182818</v>
      </c>
      <c r="W417" s="66">
        <f t="shared" si="115"/>
        <v>162.98027902352092</v>
      </c>
      <c r="X417" s="66">
        <f t="shared" si="116"/>
        <v>162.1739275995667</v>
      </c>
      <c r="Z417" s="66">
        <f t="shared" si="117"/>
        <v>165.98027902352092</v>
      </c>
      <c r="AA417" s="66">
        <f t="shared" si="118"/>
        <v>165.1739275995667</v>
      </c>
      <c r="AD417" s="73">
        <f t="shared" si="109"/>
        <v>141.40152088663891</v>
      </c>
      <c r="AE417" s="73">
        <f t="shared" si="110"/>
        <v>140.93216615791118</v>
      </c>
      <c r="AF417" s="73">
        <f t="shared" si="111"/>
        <v>123.40152088663891</v>
      </c>
      <c r="AG417" s="73">
        <f t="shared" si="112"/>
        <v>122.93216615791118</v>
      </c>
      <c r="AH417" s="73">
        <f t="shared" si="113"/>
        <v>129.40152088663891</v>
      </c>
      <c r="AI417" s="73">
        <f t="shared" si="114"/>
        <v>128.93216615791118</v>
      </c>
    </row>
    <row r="418" spans="16:35" x14ac:dyDescent="0.2">
      <c r="P418" s="68">
        <v>4.2599999999999696</v>
      </c>
      <c r="Q418" s="70">
        <f t="shared" si="121"/>
        <v>17.947248023939476</v>
      </c>
      <c r="R418" s="70">
        <f t="shared" si="122"/>
        <v>17.468837157138317</v>
      </c>
      <c r="S418" s="71">
        <f t="shared" si="119"/>
        <v>110.17254690160405</v>
      </c>
      <c r="T418" s="71">
        <f t="shared" si="120"/>
        <v>109.70319217287633</v>
      </c>
      <c r="W418" s="66">
        <f t="shared" si="115"/>
        <v>163.01740918107799</v>
      </c>
      <c r="X418" s="66">
        <f t="shared" si="116"/>
        <v>162.21105775712377</v>
      </c>
      <c r="Z418" s="66">
        <f t="shared" si="117"/>
        <v>166.01740918107799</v>
      </c>
      <c r="AA418" s="66">
        <f t="shared" si="118"/>
        <v>165.21105775712377</v>
      </c>
      <c r="AD418" s="73">
        <f t="shared" si="109"/>
        <v>141.42193426768705</v>
      </c>
      <c r="AE418" s="73">
        <f t="shared" si="110"/>
        <v>140.95257953895933</v>
      </c>
      <c r="AF418" s="73">
        <f t="shared" si="111"/>
        <v>123.42193426768705</v>
      </c>
      <c r="AG418" s="73">
        <f t="shared" si="112"/>
        <v>122.95257953895933</v>
      </c>
      <c r="AH418" s="73">
        <f t="shared" si="113"/>
        <v>129.42193426768705</v>
      </c>
      <c r="AI418" s="73">
        <f t="shared" si="114"/>
        <v>128.95257953895933</v>
      </c>
    </row>
    <row r="419" spans="16:35" x14ac:dyDescent="0.2">
      <c r="P419" s="68">
        <v>4.2699999999999703</v>
      </c>
      <c r="Q419" s="70">
        <f t="shared" si="121"/>
        <v>17.968300521527837</v>
      </c>
      <c r="R419" s="70">
        <f t="shared" si="122"/>
        <v>17.489328468766235</v>
      </c>
      <c r="S419" s="71">
        <f t="shared" si="119"/>
        <v>110.19291242005016</v>
      </c>
      <c r="T419" s="71">
        <f t="shared" si="120"/>
        <v>109.72355769132243</v>
      </c>
      <c r="W419" s="66">
        <f t="shared" si="115"/>
        <v>163.05445228074149</v>
      </c>
      <c r="X419" s="66">
        <f t="shared" si="116"/>
        <v>162.24810085678723</v>
      </c>
      <c r="Z419" s="66">
        <f t="shared" si="117"/>
        <v>166.05445228074149</v>
      </c>
      <c r="AA419" s="66">
        <f t="shared" si="118"/>
        <v>165.24810085678723</v>
      </c>
      <c r="AD419" s="73">
        <f t="shared" si="109"/>
        <v>141.44229978613316</v>
      </c>
      <c r="AE419" s="73">
        <f t="shared" si="110"/>
        <v>140.97294505740541</v>
      </c>
      <c r="AF419" s="73">
        <f t="shared" si="111"/>
        <v>123.44229978613316</v>
      </c>
      <c r="AG419" s="73">
        <f t="shared" si="112"/>
        <v>122.97294505740541</v>
      </c>
      <c r="AH419" s="73">
        <f t="shared" si="113"/>
        <v>129.44229978613316</v>
      </c>
      <c r="AI419" s="73">
        <f t="shared" si="114"/>
        <v>128.97294505740541</v>
      </c>
    </row>
    <row r="420" spans="16:35" x14ac:dyDescent="0.2">
      <c r="P420" s="68">
        <v>4.2799999999999701</v>
      </c>
      <c r="Q420" s="70">
        <f t="shared" si="121"/>
        <v>17.989328381878952</v>
      </c>
      <c r="R420" s="70">
        <f t="shared" si="122"/>
        <v>17.509795799899496</v>
      </c>
      <c r="S420" s="71">
        <f t="shared" si="119"/>
        <v>110.21323029981312</v>
      </c>
      <c r="T420" s="71">
        <f t="shared" si="120"/>
        <v>109.7438755710854</v>
      </c>
      <c r="W420" s="66">
        <f t="shared" si="115"/>
        <v>163.09140872980032</v>
      </c>
      <c r="X420" s="66">
        <f t="shared" si="116"/>
        <v>162.28505730584607</v>
      </c>
      <c r="Z420" s="66">
        <f t="shared" si="117"/>
        <v>166.09140872980032</v>
      </c>
      <c r="AA420" s="66">
        <f t="shared" si="118"/>
        <v>165.28505730584607</v>
      </c>
      <c r="AD420" s="73">
        <f t="shared" si="109"/>
        <v>141.46261766589612</v>
      </c>
      <c r="AE420" s="73">
        <f t="shared" si="110"/>
        <v>140.9932629371684</v>
      </c>
      <c r="AF420" s="73">
        <f t="shared" si="111"/>
        <v>123.46261766589612</v>
      </c>
      <c r="AG420" s="73">
        <f t="shared" si="112"/>
        <v>122.9932629371684</v>
      </c>
      <c r="AH420" s="73">
        <f t="shared" si="113"/>
        <v>129.46261766589612</v>
      </c>
      <c r="AI420" s="73">
        <f t="shared" si="114"/>
        <v>128.9932629371684</v>
      </c>
    </row>
    <row r="421" spans="16:35" x14ac:dyDescent="0.2">
      <c r="P421" s="68">
        <v>4.2899999999999698</v>
      </c>
      <c r="Q421" s="70">
        <f t="shared" si="121"/>
        <v>18.01033169128802</v>
      </c>
      <c r="R421" s="70">
        <f t="shared" si="122"/>
        <v>17.53023923453296</v>
      </c>
      <c r="S421" s="71">
        <f t="shared" si="119"/>
        <v>110.23350076324417</v>
      </c>
      <c r="T421" s="71">
        <f t="shared" si="120"/>
        <v>109.76414603451643</v>
      </c>
      <c r="W421" s="66">
        <f t="shared" si="115"/>
        <v>163.12827893269196</v>
      </c>
      <c r="X421" s="66">
        <f t="shared" si="116"/>
        <v>162.3219275087377</v>
      </c>
      <c r="Z421" s="66">
        <f t="shared" si="117"/>
        <v>166.12827893269196</v>
      </c>
      <c r="AA421" s="66">
        <f t="shared" si="118"/>
        <v>165.3219275087377</v>
      </c>
      <c r="AD421" s="73">
        <f t="shared" si="109"/>
        <v>141.48288812932716</v>
      </c>
      <c r="AE421" s="73">
        <f t="shared" si="110"/>
        <v>141.01353340059944</v>
      </c>
      <c r="AF421" s="73">
        <f t="shared" si="111"/>
        <v>123.48288812932716</v>
      </c>
      <c r="AG421" s="73">
        <f t="shared" si="112"/>
        <v>123.01353340059944</v>
      </c>
      <c r="AH421" s="73">
        <f t="shared" si="113"/>
        <v>129.48288812932716</v>
      </c>
      <c r="AI421" s="73">
        <f t="shared" si="114"/>
        <v>129.01353340059944</v>
      </c>
    </row>
    <row r="422" spans="16:35" x14ac:dyDescent="0.2">
      <c r="P422" s="68">
        <v>4.2999999999999696</v>
      </c>
      <c r="Q422" s="70">
        <f t="shared" si="121"/>
        <v>18.031310535547647</v>
      </c>
      <c r="R422" s="70">
        <f t="shared" si="122"/>
        <v>17.550658856172308</v>
      </c>
      <c r="S422" s="71">
        <f t="shared" si="119"/>
        <v>110.25372403114142</v>
      </c>
      <c r="T422" s="71">
        <f t="shared" si="120"/>
        <v>109.78436930241368</v>
      </c>
      <c r="W422" s="66">
        <f t="shared" si="115"/>
        <v>163.16506329102887</v>
      </c>
      <c r="X422" s="66">
        <f t="shared" si="116"/>
        <v>162.35871186707465</v>
      </c>
      <c r="Z422" s="66">
        <f t="shared" si="117"/>
        <v>166.16506329102887</v>
      </c>
      <c r="AA422" s="66">
        <f t="shared" si="118"/>
        <v>165.35871186707465</v>
      </c>
      <c r="AD422" s="73">
        <f t="shared" si="109"/>
        <v>141.50311139722442</v>
      </c>
      <c r="AE422" s="73">
        <f t="shared" si="110"/>
        <v>141.03375666849666</v>
      </c>
      <c r="AF422" s="73">
        <f t="shared" si="111"/>
        <v>123.50311139722442</v>
      </c>
      <c r="AG422" s="73">
        <f t="shared" si="112"/>
        <v>123.03375666849666</v>
      </c>
      <c r="AH422" s="73">
        <f t="shared" si="113"/>
        <v>129.50311139722442</v>
      </c>
      <c r="AI422" s="73">
        <f t="shared" si="114"/>
        <v>129.03375666849666</v>
      </c>
    </row>
    <row r="423" spans="16:35" x14ac:dyDescent="0.2">
      <c r="P423" s="68">
        <v>4.3099999999999703</v>
      </c>
      <c r="Q423" s="70">
        <f t="shared" si="121"/>
        <v>18.052264999951937</v>
      </c>
      <c r="R423" s="70">
        <f t="shared" si="122"/>
        <v>17.571054747838001</v>
      </c>
      <c r="S423" s="71">
        <f t="shared" si="119"/>
        <v>110.27390032276432</v>
      </c>
      <c r="T423" s="71">
        <f t="shared" si="120"/>
        <v>109.80454559403658</v>
      </c>
      <c r="W423" s="66">
        <f t="shared" si="115"/>
        <v>163.20176220362492</v>
      </c>
      <c r="X423" s="66">
        <f t="shared" si="116"/>
        <v>162.3954107796707</v>
      </c>
      <c r="Z423" s="66">
        <f t="shared" si="117"/>
        <v>166.20176220362492</v>
      </c>
      <c r="AA423" s="66">
        <f t="shared" si="118"/>
        <v>165.3954107796707</v>
      </c>
      <c r="AD423" s="73">
        <f t="shared" si="109"/>
        <v>141.52328768884732</v>
      </c>
      <c r="AE423" s="73">
        <f t="shared" si="110"/>
        <v>141.0539329601196</v>
      </c>
      <c r="AF423" s="73">
        <f t="shared" si="111"/>
        <v>123.52328768884732</v>
      </c>
      <c r="AG423" s="73">
        <f t="shared" si="112"/>
        <v>123.0539329601196</v>
      </c>
      <c r="AH423" s="73">
        <f t="shared" si="113"/>
        <v>129.52328768884732</v>
      </c>
      <c r="AI423" s="73">
        <f t="shared" si="114"/>
        <v>129.0539329601196</v>
      </c>
    </row>
    <row r="424" spans="16:35" x14ac:dyDescent="0.2">
      <c r="P424" s="68">
        <v>4.3199999999999701</v>
      </c>
      <c r="Q424" s="70">
        <f t="shared" si="121"/>
        <v>18.073195169300522</v>
      </c>
      <c r="R424" s="70">
        <f t="shared" si="122"/>
        <v>17.591426992069209</v>
      </c>
      <c r="S424" s="71">
        <f t="shared" si="119"/>
        <v>110.29402985584792</v>
      </c>
      <c r="T424" s="71">
        <f t="shared" si="120"/>
        <v>109.82467512712019</v>
      </c>
      <c r="W424" s="66">
        <f t="shared" si="115"/>
        <v>163.23837606652111</v>
      </c>
      <c r="X424" s="66">
        <f t="shared" si="116"/>
        <v>162.43202464256689</v>
      </c>
      <c r="Z424" s="66">
        <f t="shared" si="117"/>
        <v>166.23837606652111</v>
      </c>
      <c r="AA424" s="66">
        <f t="shared" si="118"/>
        <v>165.43202464256689</v>
      </c>
      <c r="AD424" s="73">
        <f t="shared" si="109"/>
        <v>141.54341722193092</v>
      </c>
      <c r="AE424" s="73">
        <f t="shared" si="110"/>
        <v>141.0740624932032</v>
      </c>
      <c r="AF424" s="73">
        <f t="shared" si="111"/>
        <v>123.54341722193092</v>
      </c>
      <c r="AG424" s="73">
        <f t="shared" si="112"/>
        <v>123.0740624932032</v>
      </c>
      <c r="AH424" s="73">
        <f t="shared" si="113"/>
        <v>129.54341722193092</v>
      </c>
      <c r="AI424" s="73">
        <f t="shared" si="114"/>
        <v>129.0740624932032</v>
      </c>
    </row>
    <row r="425" spans="16:35" x14ac:dyDescent="0.2">
      <c r="P425" s="68">
        <v>4.3299999999999699</v>
      </c>
      <c r="Q425" s="70">
        <f t="shared" si="121"/>
        <v>18.09410112790259</v>
      </c>
      <c r="R425" s="70">
        <f t="shared" si="122"/>
        <v>17.611775670927731</v>
      </c>
      <c r="S425" s="71">
        <f t="shared" si="119"/>
        <v>110.31411284661699</v>
      </c>
      <c r="T425" s="71">
        <f t="shared" si="120"/>
        <v>109.84475811788926</v>
      </c>
      <c r="W425" s="66">
        <f t="shared" si="115"/>
        <v>163.2749052730114</v>
      </c>
      <c r="X425" s="66">
        <f t="shared" si="116"/>
        <v>162.46855384905717</v>
      </c>
      <c r="Z425" s="66">
        <f t="shared" si="117"/>
        <v>166.2749052730114</v>
      </c>
      <c r="AA425" s="66">
        <f t="shared" si="118"/>
        <v>165.46855384905717</v>
      </c>
      <c r="AD425" s="73">
        <f t="shared" si="109"/>
        <v>141.56350021269998</v>
      </c>
      <c r="AE425" s="73">
        <f t="shared" si="110"/>
        <v>141.09414548397226</v>
      </c>
      <c r="AF425" s="73">
        <f t="shared" si="111"/>
        <v>123.56350021269998</v>
      </c>
      <c r="AG425" s="73">
        <f t="shared" si="112"/>
        <v>123.09414548397226</v>
      </c>
      <c r="AH425" s="73">
        <f t="shared" si="113"/>
        <v>129.56350021269998</v>
      </c>
      <c r="AI425" s="73">
        <f t="shared" si="114"/>
        <v>129.09414548397226</v>
      </c>
    </row>
    <row r="426" spans="16:35" x14ac:dyDescent="0.2">
      <c r="P426" s="68">
        <v>4.3399999999999697</v>
      </c>
      <c r="Q426" s="70">
        <f t="shared" si="121"/>
        <v>18.114982959580825</v>
      </c>
      <c r="R426" s="70">
        <f t="shared" si="122"/>
        <v>17.632100866001835</v>
      </c>
      <c r="S426" s="71">
        <f t="shared" si="119"/>
        <v>110.3341495097999</v>
      </c>
      <c r="T426" s="71">
        <f t="shared" si="120"/>
        <v>109.86479478107216</v>
      </c>
      <c r="W426" s="66">
        <f t="shared" si="115"/>
        <v>163.31135021366794</v>
      </c>
      <c r="X426" s="66">
        <f t="shared" si="116"/>
        <v>162.50499878971371</v>
      </c>
      <c r="Z426" s="66">
        <f t="shared" si="117"/>
        <v>166.31135021366794</v>
      </c>
      <c r="AA426" s="66">
        <f t="shared" si="118"/>
        <v>165.50499878971371</v>
      </c>
      <c r="AD426" s="73">
        <f t="shared" si="109"/>
        <v>141.58353687588288</v>
      </c>
      <c r="AE426" s="73">
        <f t="shared" si="110"/>
        <v>141.11418214715516</v>
      </c>
      <c r="AF426" s="73">
        <f t="shared" si="111"/>
        <v>123.58353687588288</v>
      </c>
      <c r="AG426" s="73">
        <f t="shared" si="112"/>
        <v>123.11418214715516</v>
      </c>
      <c r="AH426" s="73">
        <f t="shared" si="113"/>
        <v>129.58353687588288</v>
      </c>
      <c r="AI426" s="73">
        <f t="shared" si="114"/>
        <v>129.11418214715516</v>
      </c>
    </row>
    <row r="427" spans="16:35" x14ac:dyDescent="0.2">
      <c r="P427" s="68">
        <v>4.3499999999999703</v>
      </c>
      <c r="Q427" s="70">
        <f t="shared" si="121"/>
        <v>18.135840747675356</v>
      </c>
      <c r="R427" s="70">
        <f t="shared" si="122"/>
        <v>17.652402658410086</v>
      </c>
      <c r="S427" s="71">
        <f t="shared" si="119"/>
        <v>110.35414005864243</v>
      </c>
      <c r="T427" s="71">
        <f t="shared" si="120"/>
        <v>109.88478532991469</v>
      </c>
      <c r="W427" s="66">
        <f t="shared" si="115"/>
        <v>163.34771127636623</v>
      </c>
      <c r="X427" s="66">
        <f t="shared" si="116"/>
        <v>162.541359852412</v>
      </c>
      <c r="Z427" s="66">
        <f t="shared" si="117"/>
        <v>166.34771127636623</v>
      </c>
      <c r="AA427" s="66">
        <f t="shared" si="118"/>
        <v>165.541359852412</v>
      </c>
      <c r="AD427" s="73">
        <f t="shared" si="109"/>
        <v>141.60352742472543</v>
      </c>
      <c r="AE427" s="73">
        <f t="shared" si="110"/>
        <v>141.13417269599768</v>
      </c>
      <c r="AF427" s="73">
        <f t="shared" si="111"/>
        <v>123.60352742472543</v>
      </c>
      <c r="AG427" s="73">
        <f t="shared" si="112"/>
        <v>123.13417269599768</v>
      </c>
      <c r="AH427" s="73">
        <f t="shared" si="113"/>
        <v>129.60352742472543</v>
      </c>
      <c r="AI427" s="73">
        <f t="shared" si="114"/>
        <v>129.13417269599768</v>
      </c>
    </row>
    <row r="428" spans="16:35" x14ac:dyDescent="0.2">
      <c r="P428" s="68">
        <v>4.3599999999999701</v>
      </c>
      <c r="Q428" s="70">
        <f t="shared" si="121"/>
        <v>18.156674575047596</v>
      </c>
      <c r="R428" s="70">
        <f t="shared" si="122"/>
        <v>17.67268112880511</v>
      </c>
      <c r="S428" s="71">
        <f t="shared" si="119"/>
        <v>110.3740847049214</v>
      </c>
      <c r="T428" s="71">
        <f t="shared" si="120"/>
        <v>109.90472997619366</v>
      </c>
      <c r="W428" s="66">
        <f t="shared" si="115"/>
        <v>163.38398884630976</v>
      </c>
      <c r="X428" s="66">
        <f t="shared" si="116"/>
        <v>162.57763742235554</v>
      </c>
      <c r="Z428" s="66">
        <f t="shared" si="117"/>
        <v>166.38398884630976</v>
      </c>
      <c r="AA428" s="66">
        <f t="shared" si="118"/>
        <v>165.57763742235554</v>
      </c>
      <c r="AD428" s="73">
        <f t="shared" si="109"/>
        <v>141.62347207100441</v>
      </c>
      <c r="AE428" s="73">
        <f t="shared" si="110"/>
        <v>141.15411734227666</v>
      </c>
      <c r="AF428" s="73">
        <f t="shared" si="111"/>
        <v>123.62347207100441</v>
      </c>
      <c r="AG428" s="73">
        <f t="shared" si="112"/>
        <v>123.15411734227666</v>
      </c>
      <c r="AH428" s="73">
        <f t="shared" si="113"/>
        <v>129.62347207100441</v>
      </c>
      <c r="AI428" s="73">
        <f t="shared" si="114"/>
        <v>129.15411734227666</v>
      </c>
    </row>
    <row r="429" spans="16:35" x14ac:dyDescent="0.2">
      <c r="P429" s="68">
        <v>4.3699999999999699</v>
      </c>
      <c r="Q429" s="70">
        <f t="shared" si="121"/>
        <v>18.177484524084125</v>
      </c>
      <c r="R429" s="70">
        <f t="shared" si="122"/>
        <v>17.692936357377345</v>
      </c>
      <c r="S429" s="71">
        <f t="shared" si="119"/>
        <v>110.39398365895812</v>
      </c>
      <c r="T429" s="71">
        <f t="shared" si="120"/>
        <v>109.92462893023038</v>
      </c>
      <c r="W429" s="66">
        <f t="shared" si="115"/>
        <v>163.42018330605464</v>
      </c>
      <c r="X429" s="66">
        <f t="shared" si="116"/>
        <v>162.61383188210041</v>
      </c>
      <c r="Z429" s="66">
        <f t="shared" si="117"/>
        <v>166.42018330605464</v>
      </c>
      <c r="AA429" s="66">
        <f t="shared" si="118"/>
        <v>165.61383188210041</v>
      </c>
      <c r="AD429" s="73">
        <f t="shared" si="109"/>
        <v>141.64337102504112</v>
      </c>
      <c r="AE429" s="73">
        <f t="shared" si="110"/>
        <v>141.17401629631337</v>
      </c>
      <c r="AF429" s="73">
        <f t="shared" si="111"/>
        <v>123.64337102504112</v>
      </c>
      <c r="AG429" s="73">
        <f t="shared" si="112"/>
        <v>123.17401629631337</v>
      </c>
      <c r="AH429" s="73">
        <f t="shared" si="113"/>
        <v>129.64337102504112</v>
      </c>
      <c r="AI429" s="73">
        <f t="shared" si="114"/>
        <v>129.17401629631337</v>
      </c>
    </row>
    <row r="430" spans="16:35" x14ac:dyDescent="0.2">
      <c r="P430" s="68">
        <v>4.3799999999999697</v>
      </c>
      <c r="Q430" s="70">
        <f t="shared" si="121"/>
        <v>18.198270676700464</v>
      </c>
      <c r="R430" s="70">
        <f t="shared" si="122"/>
        <v>17.713168423858729</v>
      </c>
      <c r="S430" s="71">
        <f t="shared" si="119"/>
        <v>110.41383712963167</v>
      </c>
      <c r="T430" s="71">
        <f t="shared" si="120"/>
        <v>109.94448240090394</v>
      </c>
      <c r="W430" s="66">
        <f t="shared" si="115"/>
        <v>163.45629503553371</v>
      </c>
      <c r="X430" s="66">
        <f t="shared" si="116"/>
        <v>162.64994361157949</v>
      </c>
      <c r="Z430" s="66">
        <f t="shared" si="117"/>
        <v>166.45629503553371</v>
      </c>
      <c r="AA430" s="66">
        <f t="shared" si="118"/>
        <v>165.64994361157949</v>
      </c>
      <c r="AD430" s="73">
        <f t="shared" si="109"/>
        <v>141.66322449571467</v>
      </c>
      <c r="AE430" s="73">
        <f t="shared" si="110"/>
        <v>141.19386976698695</v>
      </c>
      <c r="AF430" s="73">
        <f t="shared" si="111"/>
        <v>123.66322449571467</v>
      </c>
      <c r="AG430" s="73">
        <f t="shared" si="112"/>
        <v>123.19386976698695</v>
      </c>
      <c r="AH430" s="73">
        <f t="shared" si="113"/>
        <v>129.66322449571467</v>
      </c>
      <c r="AI430" s="73">
        <f t="shared" si="114"/>
        <v>129.19386976698695</v>
      </c>
    </row>
    <row r="431" spans="16:35" x14ac:dyDescent="0.2">
      <c r="P431" s="68">
        <v>4.3899999999999704</v>
      </c>
      <c r="Q431" s="70">
        <f t="shared" si="121"/>
        <v>18.219033114344843</v>
      </c>
      <c r="R431" s="70">
        <f t="shared" si="122"/>
        <v>17.733377407526373</v>
      </c>
      <c r="S431" s="71">
        <f t="shared" si="119"/>
        <v>110.4336453243921</v>
      </c>
      <c r="T431" s="71">
        <f t="shared" si="120"/>
        <v>109.96429059566438</v>
      </c>
      <c r="W431" s="66">
        <f t="shared" si="115"/>
        <v>163.49232441208045</v>
      </c>
      <c r="X431" s="66">
        <f t="shared" si="116"/>
        <v>162.68597298812625</v>
      </c>
      <c r="Z431" s="66">
        <f t="shared" si="117"/>
        <v>166.49232441208045</v>
      </c>
      <c r="AA431" s="66">
        <f t="shared" si="118"/>
        <v>165.68597298812625</v>
      </c>
      <c r="AD431" s="73">
        <f t="shared" si="109"/>
        <v>141.6830326904751</v>
      </c>
      <c r="AE431" s="73">
        <f t="shared" si="110"/>
        <v>141.21367796174738</v>
      </c>
      <c r="AF431" s="73">
        <f t="shared" si="111"/>
        <v>123.6830326904751</v>
      </c>
      <c r="AG431" s="73">
        <f t="shared" si="112"/>
        <v>123.21367796174738</v>
      </c>
      <c r="AH431" s="73">
        <f t="shared" si="113"/>
        <v>129.6830326904751</v>
      </c>
      <c r="AI431" s="73">
        <f t="shared" si="114"/>
        <v>129.21367796174738</v>
      </c>
    </row>
    <row r="432" spans="16:35" x14ac:dyDescent="0.2">
      <c r="P432" s="68">
        <v>4.3999999999999702</v>
      </c>
      <c r="Q432" s="70">
        <f t="shared" si="121"/>
        <v>18.239771918001935</v>
      </c>
      <c r="R432" s="70">
        <f t="shared" si="122"/>
        <v>17.753563387206171</v>
      </c>
      <c r="S432" s="71">
        <f t="shared" si="119"/>
        <v>110.45340844927344</v>
      </c>
      <c r="T432" s="71">
        <f t="shared" si="120"/>
        <v>109.9840537205457</v>
      </c>
      <c r="W432" s="66">
        <f t="shared" si="115"/>
        <v>163.52827181045276</v>
      </c>
      <c r="X432" s="66">
        <f t="shared" si="116"/>
        <v>162.72192038649854</v>
      </c>
      <c r="Z432" s="66">
        <f t="shared" si="117"/>
        <v>166.52827181045276</v>
      </c>
      <c r="AA432" s="66">
        <f t="shared" si="118"/>
        <v>165.72192038649854</v>
      </c>
      <c r="AD432" s="73">
        <f t="shared" si="109"/>
        <v>141.70279581535644</v>
      </c>
      <c r="AE432" s="73">
        <f t="shared" si="110"/>
        <v>141.23344108662872</v>
      </c>
      <c r="AF432" s="73">
        <f t="shared" si="111"/>
        <v>123.70279581535644</v>
      </c>
      <c r="AG432" s="73">
        <f t="shared" si="112"/>
        <v>123.23344108662872</v>
      </c>
      <c r="AH432" s="73">
        <f t="shared" si="113"/>
        <v>129.70279581535644</v>
      </c>
      <c r="AI432" s="73">
        <f t="shared" si="114"/>
        <v>129.23344108662872</v>
      </c>
    </row>
    <row r="433" spans="16:35" x14ac:dyDescent="0.2">
      <c r="P433" s="68">
        <v>4.4099999999999699</v>
      </c>
      <c r="Q433" s="70">
        <f t="shared" si="121"/>
        <v>18.260487168196526</v>
      </c>
      <c r="R433" s="70">
        <f t="shared" si="122"/>
        <v>17.773726441276413</v>
      </c>
      <c r="S433" s="71">
        <f t="shared" si="119"/>
        <v>110.47312670890645</v>
      </c>
      <c r="T433" s="71">
        <f t="shared" si="120"/>
        <v>110.00377198017873</v>
      </c>
      <c r="W433" s="66">
        <f t="shared" si="115"/>
        <v>163.56413760285622</v>
      </c>
      <c r="X433" s="66">
        <f t="shared" si="116"/>
        <v>162.75778617890199</v>
      </c>
      <c r="Z433" s="66">
        <f t="shared" si="117"/>
        <v>166.56413760285622</v>
      </c>
      <c r="AA433" s="66">
        <f t="shared" si="118"/>
        <v>165.75778617890199</v>
      </c>
      <c r="AD433" s="73">
        <f t="shared" si="109"/>
        <v>141.72251407498945</v>
      </c>
      <c r="AE433" s="73">
        <f t="shared" si="110"/>
        <v>141.25315934626173</v>
      </c>
      <c r="AF433" s="73">
        <f t="shared" si="111"/>
        <v>123.72251407498945</v>
      </c>
      <c r="AG433" s="73">
        <f t="shared" si="112"/>
        <v>123.25315934626173</v>
      </c>
      <c r="AH433" s="73">
        <f t="shared" si="113"/>
        <v>129.72251407498945</v>
      </c>
      <c r="AI433" s="73">
        <f t="shared" si="114"/>
        <v>129.25315934626173</v>
      </c>
    </row>
    <row r="434" spans="16:35" x14ac:dyDescent="0.2">
      <c r="P434" s="68">
        <v>4.4199999999999697</v>
      </c>
      <c r="Q434" s="70">
        <f t="shared" si="121"/>
        <v>18.281178944997176</v>
      </c>
      <c r="R434" s="70">
        <f t="shared" si="122"/>
        <v>17.793866647671301</v>
      </c>
      <c r="S434" s="71">
        <f t="shared" si="119"/>
        <v>110.49280030653152</v>
      </c>
      <c r="T434" s="71">
        <f t="shared" si="120"/>
        <v>110.02344557780378</v>
      </c>
      <c r="W434" s="66">
        <f t="shared" si="115"/>
        <v>163.59992215896725</v>
      </c>
      <c r="X434" s="66">
        <f t="shared" si="116"/>
        <v>162.79357073501302</v>
      </c>
      <c r="Z434" s="66">
        <f t="shared" si="117"/>
        <v>166.59992215896725</v>
      </c>
      <c r="AA434" s="66">
        <f t="shared" si="118"/>
        <v>165.79357073501302</v>
      </c>
      <c r="AD434" s="73">
        <f t="shared" si="109"/>
        <v>141.74218767261453</v>
      </c>
      <c r="AE434" s="73">
        <f t="shared" si="110"/>
        <v>141.27283294388678</v>
      </c>
      <c r="AF434" s="73">
        <f t="shared" si="111"/>
        <v>123.74218767261453</v>
      </c>
      <c r="AG434" s="73">
        <f t="shared" si="112"/>
        <v>123.27283294388678</v>
      </c>
      <c r="AH434" s="73">
        <f t="shared" si="113"/>
        <v>129.74218767261453</v>
      </c>
      <c r="AI434" s="73">
        <f t="shared" si="114"/>
        <v>129.27283294388678</v>
      </c>
    </row>
    <row r="435" spans="16:35" x14ac:dyDescent="0.2">
      <c r="P435" s="68">
        <v>4.4299999999999704</v>
      </c>
      <c r="Q435" s="70">
        <f t="shared" si="121"/>
        <v>18.301847328019814</v>
      </c>
      <c r="R435" s="70">
        <f t="shared" si="122"/>
        <v>17.813984083884488</v>
      </c>
      <c r="S435" s="71">
        <f t="shared" si="119"/>
        <v>110.51242944401108</v>
      </c>
      <c r="T435" s="71">
        <f t="shared" si="120"/>
        <v>110.04307471528334</v>
      </c>
      <c r="W435" s="66">
        <f t="shared" si="115"/>
        <v>163.63562584595599</v>
      </c>
      <c r="X435" s="66">
        <f t="shared" si="116"/>
        <v>162.82927442200176</v>
      </c>
      <c r="Z435" s="66">
        <f t="shared" si="117"/>
        <v>166.63562584595599</v>
      </c>
      <c r="AA435" s="66">
        <f t="shared" si="118"/>
        <v>165.82927442200176</v>
      </c>
      <c r="AD435" s="73">
        <f t="shared" si="109"/>
        <v>141.76181681009407</v>
      </c>
      <c r="AE435" s="73">
        <f t="shared" si="110"/>
        <v>141.29246208136635</v>
      </c>
      <c r="AF435" s="73">
        <f t="shared" si="111"/>
        <v>123.76181681009407</v>
      </c>
      <c r="AG435" s="73">
        <f t="shared" si="112"/>
        <v>123.29246208136635</v>
      </c>
      <c r="AH435" s="73">
        <f t="shared" si="113"/>
        <v>129.76181681009407</v>
      </c>
      <c r="AI435" s="73">
        <f t="shared" si="114"/>
        <v>129.29246208136635</v>
      </c>
    </row>
    <row r="436" spans="16:35" x14ac:dyDescent="0.2">
      <c r="P436" s="68">
        <v>4.4399999999999702</v>
      </c>
      <c r="Q436" s="70">
        <f t="shared" si="121"/>
        <v>18.322492396431336</v>
      </c>
      <c r="R436" s="70">
        <f t="shared" si="122"/>
        <v>17.834078826972551</v>
      </c>
      <c r="S436" s="71">
        <f t="shared" si="119"/>
        <v>110.53201432184208</v>
      </c>
      <c r="T436" s="71">
        <f t="shared" si="120"/>
        <v>110.06265959311435</v>
      </c>
      <c r="W436" s="66">
        <f t="shared" si="115"/>
        <v>163.67124902850895</v>
      </c>
      <c r="X436" s="66">
        <f t="shared" si="116"/>
        <v>162.86489760455473</v>
      </c>
      <c r="Z436" s="66">
        <f t="shared" si="117"/>
        <v>166.67124902850895</v>
      </c>
      <c r="AA436" s="66">
        <f t="shared" si="118"/>
        <v>165.86489760455473</v>
      </c>
      <c r="AD436" s="73">
        <f t="shared" si="109"/>
        <v>141.7814016879251</v>
      </c>
      <c r="AE436" s="73">
        <f t="shared" si="110"/>
        <v>141.31204695919735</v>
      </c>
      <c r="AF436" s="73">
        <f t="shared" si="111"/>
        <v>123.7814016879251</v>
      </c>
      <c r="AG436" s="73">
        <f t="shared" si="112"/>
        <v>123.31204695919735</v>
      </c>
      <c r="AH436" s="73">
        <f t="shared" si="113"/>
        <v>129.7814016879251</v>
      </c>
      <c r="AI436" s="73">
        <f t="shared" si="114"/>
        <v>129.31204695919735</v>
      </c>
    </row>
    <row r="437" spans="16:35" x14ac:dyDescent="0.2">
      <c r="P437" s="68">
        <v>4.44999999999997</v>
      </c>
      <c r="Q437" s="70">
        <f t="shared" si="121"/>
        <v>18.343114228953112</v>
      </c>
      <c r="R437" s="70">
        <f t="shared" si="122"/>
        <v>17.854150953558431</v>
      </c>
      <c r="S437" s="71">
        <f t="shared" si="119"/>
        <v>110.55155513916831</v>
      </c>
      <c r="T437" s="71">
        <f t="shared" si="120"/>
        <v>110.08220041044058</v>
      </c>
      <c r="W437" s="66">
        <f t="shared" si="115"/>
        <v>163.70679206885126</v>
      </c>
      <c r="X437" s="66">
        <f t="shared" si="116"/>
        <v>162.900440644897</v>
      </c>
      <c r="Z437" s="66">
        <f t="shared" si="117"/>
        <v>166.70679206885126</v>
      </c>
      <c r="AA437" s="66">
        <f t="shared" si="118"/>
        <v>165.900440644897</v>
      </c>
      <c r="AD437" s="73">
        <f t="shared" si="109"/>
        <v>141.80094250525133</v>
      </c>
      <c r="AE437" s="73">
        <f t="shared" si="110"/>
        <v>141.33158777652358</v>
      </c>
      <c r="AF437" s="73">
        <f t="shared" si="111"/>
        <v>123.80094250525133</v>
      </c>
      <c r="AG437" s="73">
        <f t="shared" si="112"/>
        <v>123.33158777652358</v>
      </c>
      <c r="AH437" s="73">
        <f t="shared" si="113"/>
        <v>129.80094250525133</v>
      </c>
      <c r="AI437" s="73">
        <f t="shared" si="114"/>
        <v>129.33158777652358</v>
      </c>
    </row>
    <row r="438" spans="16:35" x14ac:dyDescent="0.2">
      <c r="P438" s="68">
        <v>4.4599999999999698</v>
      </c>
      <c r="Q438" s="70">
        <f t="shared" si="121"/>
        <v>18.363712903864517</v>
      </c>
      <c r="R438" s="70">
        <f t="shared" si="122"/>
        <v>17.874200539834845</v>
      </c>
      <c r="S438" s="71">
        <f t="shared" si="119"/>
        <v>110.57105209379252</v>
      </c>
      <c r="T438" s="71">
        <f t="shared" si="120"/>
        <v>110.10169736506478</v>
      </c>
      <c r="W438" s="66">
        <f t="shared" si="115"/>
        <v>163.7422553267688</v>
      </c>
      <c r="X438" s="66">
        <f t="shared" si="116"/>
        <v>162.93590390281457</v>
      </c>
      <c r="Z438" s="66">
        <f t="shared" si="117"/>
        <v>166.7422553267688</v>
      </c>
      <c r="AA438" s="66">
        <f t="shared" si="118"/>
        <v>165.93590390281457</v>
      </c>
      <c r="AD438" s="73">
        <f t="shared" si="109"/>
        <v>141.8204394598755</v>
      </c>
      <c r="AE438" s="73">
        <f t="shared" si="110"/>
        <v>141.35108473114778</v>
      </c>
      <c r="AF438" s="73">
        <f t="shared" si="111"/>
        <v>123.8204394598755</v>
      </c>
      <c r="AG438" s="73">
        <f t="shared" si="112"/>
        <v>123.35108473114778</v>
      </c>
      <c r="AH438" s="73">
        <f t="shared" si="113"/>
        <v>129.8204394598755</v>
      </c>
      <c r="AI438" s="73">
        <f t="shared" si="114"/>
        <v>129.35108473114778</v>
      </c>
    </row>
    <row r="439" spans="16:35" x14ac:dyDescent="0.2">
      <c r="P439" s="68">
        <v>4.4699999999999704</v>
      </c>
      <c r="Q439" s="70">
        <f t="shared" si="121"/>
        <v>18.384288499006381</v>
      </c>
      <c r="R439" s="70">
        <f t="shared" si="122"/>
        <v>17.894227661567658</v>
      </c>
      <c r="S439" s="71">
        <f t="shared" si="119"/>
        <v>110.59050538218841</v>
      </c>
      <c r="T439" s="71">
        <f t="shared" si="120"/>
        <v>110.12115065346069</v>
      </c>
      <c r="W439" s="66">
        <f t="shared" si="115"/>
        <v>163.77763915963016</v>
      </c>
      <c r="X439" s="66">
        <f t="shared" si="116"/>
        <v>162.9712877356759</v>
      </c>
      <c r="Z439" s="66">
        <f t="shared" si="117"/>
        <v>166.77763915963016</v>
      </c>
      <c r="AA439" s="66">
        <f t="shared" si="118"/>
        <v>165.9712877356759</v>
      </c>
      <c r="AD439" s="73">
        <f t="shared" si="109"/>
        <v>141.83989274827141</v>
      </c>
      <c r="AE439" s="73">
        <f t="shared" si="110"/>
        <v>141.37053801954369</v>
      </c>
      <c r="AF439" s="73">
        <f t="shared" si="111"/>
        <v>123.83989274827141</v>
      </c>
      <c r="AG439" s="73">
        <f t="shared" si="112"/>
        <v>123.37053801954369</v>
      </c>
      <c r="AH439" s="73">
        <f t="shared" si="113"/>
        <v>129.83989274827141</v>
      </c>
      <c r="AI439" s="73">
        <f t="shared" si="114"/>
        <v>129.37053801954369</v>
      </c>
    </row>
    <row r="440" spans="16:35" x14ac:dyDescent="0.2">
      <c r="P440" s="68">
        <v>4.4799999999999702</v>
      </c>
      <c r="Q440" s="70">
        <f t="shared" si="121"/>
        <v>18.404841091784416</v>
      </c>
      <c r="R440" s="70">
        <f t="shared" si="122"/>
        <v>17.914232394099219</v>
      </c>
      <c r="S440" s="71">
        <f t="shared" si="119"/>
        <v>110.60991519951256</v>
      </c>
      <c r="T440" s="71">
        <f t="shared" si="120"/>
        <v>110.14056047078483</v>
      </c>
      <c r="W440" s="66">
        <f t="shared" si="115"/>
        <v>163.81294392240804</v>
      </c>
      <c r="X440" s="66">
        <f t="shared" si="116"/>
        <v>163.00659249845381</v>
      </c>
      <c r="Z440" s="66">
        <f t="shared" si="117"/>
        <v>166.81294392240804</v>
      </c>
      <c r="AA440" s="66">
        <f t="shared" si="118"/>
        <v>166.00659249845381</v>
      </c>
      <c r="AD440" s="73">
        <f t="shared" si="109"/>
        <v>141.85930256559556</v>
      </c>
      <c r="AE440" s="73">
        <f t="shared" si="110"/>
        <v>141.38994783686783</v>
      </c>
      <c r="AF440" s="73">
        <f t="shared" si="111"/>
        <v>123.85930256559556</v>
      </c>
      <c r="AG440" s="73">
        <f t="shared" si="112"/>
        <v>123.38994783686783</v>
      </c>
      <c r="AH440" s="73">
        <f t="shared" si="113"/>
        <v>129.85930256559556</v>
      </c>
      <c r="AI440" s="73">
        <f t="shared" si="114"/>
        <v>129.38994783686783</v>
      </c>
    </row>
    <row r="441" spans="16:35" x14ac:dyDescent="0.2">
      <c r="P441" s="68">
        <v>4.48999999999997</v>
      </c>
      <c r="Q441" s="70">
        <f t="shared" si="121"/>
        <v>18.425370759172644</v>
      </c>
      <c r="R441" s="70">
        <f t="shared" si="122"/>
        <v>17.934214812351687</v>
      </c>
      <c r="S441" s="71">
        <f t="shared" si="119"/>
        <v>110.62928173961615</v>
      </c>
      <c r="T441" s="71">
        <f t="shared" si="120"/>
        <v>110.15992701088841</v>
      </c>
      <c r="W441" s="66">
        <f t="shared" si="115"/>
        <v>163.84816996770084</v>
      </c>
      <c r="X441" s="66">
        <f t="shared" si="116"/>
        <v>163.04181854374661</v>
      </c>
      <c r="Z441" s="66">
        <f t="shared" si="117"/>
        <v>166.84816996770084</v>
      </c>
      <c r="AA441" s="66">
        <f t="shared" si="118"/>
        <v>166.04181854374661</v>
      </c>
      <c r="AD441" s="73">
        <f t="shared" si="109"/>
        <v>141.87866910569915</v>
      </c>
      <c r="AE441" s="73">
        <f t="shared" si="110"/>
        <v>141.40931437697139</v>
      </c>
      <c r="AF441" s="73">
        <f t="shared" si="111"/>
        <v>123.87866910569915</v>
      </c>
      <c r="AG441" s="73">
        <f t="shared" si="112"/>
        <v>123.40931437697139</v>
      </c>
      <c r="AH441" s="73">
        <f t="shared" si="113"/>
        <v>129.87866910569915</v>
      </c>
      <c r="AI441" s="73">
        <f t="shared" si="114"/>
        <v>129.40931437697139</v>
      </c>
    </row>
    <row r="442" spans="16:35" x14ac:dyDescent="0.2">
      <c r="P442" s="68">
        <v>4.49999999999996</v>
      </c>
      <c r="Q442" s="70">
        <f t="shared" si="121"/>
        <v>18.445877577716693</v>
      </c>
      <c r="R442" s="70">
        <f t="shared" si="122"/>
        <v>17.954174990830257</v>
      </c>
      <c r="S442" s="71">
        <f t="shared" si="119"/>
        <v>110.64860519505655</v>
      </c>
      <c r="T442" s="71">
        <f t="shared" si="120"/>
        <v>110.17925046632881</v>
      </c>
      <c r="W442" s="66">
        <f t="shared" si="115"/>
        <v>163.88331764575361</v>
      </c>
      <c r="X442" s="66">
        <f t="shared" si="116"/>
        <v>163.07696622179938</v>
      </c>
      <c r="Z442" s="66">
        <f t="shared" si="117"/>
        <v>166.88331764575361</v>
      </c>
      <c r="AA442" s="66">
        <f t="shared" si="118"/>
        <v>166.07696622179938</v>
      </c>
      <c r="AD442" s="73">
        <f t="shared" si="109"/>
        <v>141.89799256113955</v>
      </c>
      <c r="AE442" s="73">
        <f t="shared" si="110"/>
        <v>141.42863783241182</v>
      </c>
      <c r="AF442" s="73">
        <f t="shared" si="111"/>
        <v>123.89799256113955</v>
      </c>
      <c r="AG442" s="73">
        <f t="shared" si="112"/>
        <v>123.42863783241182</v>
      </c>
      <c r="AH442" s="73">
        <f t="shared" si="113"/>
        <v>129.89799256113955</v>
      </c>
      <c r="AI442" s="73">
        <f t="shared" si="114"/>
        <v>129.42863783241182</v>
      </c>
    </row>
    <row r="443" spans="16:35" x14ac:dyDescent="0.2">
      <c r="P443" s="68">
        <v>4.5099999999999598</v>
      </c>
      <c r="Q443" s="70">
        <f t="shared" si="121"/>
        <v>18.466361623537257</v>
      </c>
      <c r="R443" s="70">
        <f t="shared" si="122"/>
        <v>17.974113003626506</v>
      </c>
      <c r="S443" s="71">
        <f t="shared" si="119"/>
        <v>110.66788575710888</v>
      </c>
      <c r="T443" s="71">
        <f t="shared" si="120"/>
        <v>110.19853102838114</v>
      </c>
      <c r="W443" s="66">
        <f t="shared" si="115"/>
        <v>163.9183873044791</v>
      </c>
      <c r="X443" s="66">
        <f t="shared" si="116"/>
        <v>163.11203588052487</v>
      </c>
      <c r="Z443" s="66">
        <f t="shared" si="117"/>
        <v>166.9183873044791</v>
      </c>
      <c r="AA443" s="66">
        <f t="shared" si="118"/>
        <v>166.11203588052487</v>
      </c>
      <c r="AD443" s="73">
        <f t="shared" si="109"/>
        <v>141.91727312319188</v>
      </c>
      <c r="AE443" s="73">
        <f t="shared" si="110"/>
        <v>141.44791839446412</v>
      </c>
      <c r="AF443" s="73">
        <f t="shared" si="111"/>
        <v>123.91727312319188</v>
      </c>
      <c r="AG443" s="73">
        <f t="shared" si="112"/>
        <v>123.44791839446412</v>
      </c>
      <c r="AH443" s="73">
        <f t="shared" si="113"/>
        <v>129.91727312319188</v>
      </c>
      <c r="AI443" s="73">
        <f t="shared" si="114"/>
        <v>129.44791839446412</v>
      </c>
    </row>
    <row r="444" spans="16:35" x14ac:dyDescent="0.2">
      <c r="P444" s="68">
        <v>4.5199999999999596</v>
      </c>
      <c r="Q444" s="70">
        <f t="shared" si="121"/>
        <v>18.486822972333229</v>
      </c>
      <c r="R444" s="70">
        <f t="shared" si="122"/>
        <v>17.994028924421464</v>
      </c>
      <c r="S444" s="71">
        <f t="shared" si="119"/>
        <v>110.68712361577731</v>
      </c>
      <c r="T444" s="71">
        <f t="shared" si="120"/>
        <v>110.21776888704957</v>
      </c>
      <c r="W444" s="66">
        <f t="shared" si="115"/>
        <v>163.95337928947828</v>
      </c>
      <c r="X444" s="66">
        <f t="shared" si="116"/>
        <v>163.14702786552408</v>
      </c>
      <c r="Z444" s="66">
        <f t="shared" si="117"/>
        <v>166.95337928947828</v>
      </c>
      <c r="AA444" s="66">
        <f t="shared" si="118"/>
        <v>166.14702786552408</v>
      </c>
      <c r="AD444" s="73">
        <f t="shared" si="109"/>
        <v>141.93651098186029</v>
      </c>
      <c r="AE444" s="73">
        <f t="shared" si="110"/>
        <v>141.46715625313257</v>
      </c>
      <c r="AF444" s="73">
        <f t="shared" si="111"/>
        <v>123.93651098186029</v>
      </c>
      <c r="AG444" s="73">
        <f t="shared" si="112"/>
        <v>123.46715625313257</v>
      </c>
      <c r="AH444" s="73">
        <f t="shared" si="113"/>
        <v>129.93651098186029</v>
      </c>
      <c r="AI444" s="73">
        <f t="shared" si="114"/>
        <v>129.46715625313257</v>
      </c>
    </row>
    <row r="445" spans="16:35" x14ac:dyDescent="0.2">
      <c r="P445" s="68">
        <v>4.5299999999999603</v>
      </c>
      <c r="Q445" s="70">
        <f t="shared" si="121"/>
        <v>18.507261699385072</v>
      </c>
      <c r="R445" s="70">
        <f t="shared" si="122"/>
        <v>18.01392282648888</v>
      </c>
      <c r="S445" s="71">
        <f t="shared" si="119"/>
        <v>110.70631895980631</v>
      </c>
      <c r="T445" s="71">
        <f t="shared" si="120"/>
        <v>110.23696423107857</v>
      </c>
      <c r="W445" s="66">
        <f t="shared" si="115"/>
        <v>163.98829394406087</v>
      </c>
      <c r="X445" s="66">
        <f t="shared" si="116"/>
        <v>163.18194252010665</v>
      </c>
      <c r="Z445" s="66">
        <f t="shared" si="117"/>
        <v>166.98829394406087</v>
      </c>
      <c r="AA445" s="66">
        <f t="shared" si="118"/>
        <v>166.18194252010665</v>
      </c>
      <c r="AD445" s="73">
        <f t="shared" si="109"/>
        <v>141.95570632588931</v>
      </c>
      <c r="AE445" s="73">
        <f t="shared" si="110"/>
        <v>141.48635159716156</v>
      </c>
      <c r="AF445" s="73">
        <f t="shared" si="111"/>
        <v>123.95570632588931</v>
      </c>
      <c r="AG445" s="73">
        <f t="shared" si="112"/>
        <v>123.48635159716156</v>
      </c>
      <c r="AH445" s="73">
        <f t="shared" si="113"/>
        <v>129.95570632588931</v>
      </c>
      <c r="AI445" s="73">
        <f t="shared" si="114"/>
        <v>129.48635159716156</v>
      </c>
    </row>
    <row r="446" spans="16:35" x14ac:dyDescent="0.2">
      <c r="P446" s="68">
        <v>4.5399999999999601</v>
      </c>
      <c r="Q446" s="70">
        <f t="shared" si="121"/>
        <v>18.527677879558023</v>
      </c>
      <c r="R446" s="70">
        <f t="shared" si="122"/>
        <v>18.03379478269834</v>
      </c>
      <c r="S446" s="71">
        <f t="shared" si="119"/>
        <v>110.72547197669175</v>
      </c>
      <c r="T446" s="71">
        <f t="shared" si="120"/>
        <v>110.25611724796401</v>
      </c>
      <c r="W446" s="66">
        <f t="shared" si="115"/>
        <v>164.0231316092655</v>
      </c>
      <c r="X446" s="66">
        <f t="shared" si="116"/>
        <v>163.21678018531128</v>
      </c>
      <c r="Z446" s="66">
        <f t="shared" si="117"/>
        <v>167.0231316092655</v>
      </c>
      <c r="AA446" s="66">
        <f t="shared" si="118"/>
        <v>166.21678018531128</v>
      </c>
      <c r="AD446" s="73">
        <f t="shared" si="109"/>
        <v>141.97485934277475</v>
      </c>
      <c r="AE446" s="73">
        <f t="shared" si="110"/>
        <v>141.50550461404703</v>
      </c>
      <c r="AF446" s="73">
        <f t="shared" si="111"/>
        <v>123.97485934277475</v>
      </c>
      <c r="AG446" s="73">
        <f t="shared" si="112"/>
        <v>123.50550461404703</v>
      </c>
      <c r="AH446" s="73">
        <f t="shared" si="113"/>
        <v>129.97485934277475</v>
      </c>
      <c r="AI446" s="73">
        <f t="shared" si="114"/>
        <v>129.50550461404703</v>
      </c>
    </row>
    <row r="447" spans="16:35" x14ac:dyDescent="0.2">
      <c r="P447" s="68">
        <v>4.5499999999999599</v>
      </c>
      <c r="Q447" s="70">
        <f t="shared" si="121"/>
        <v>18.548071587305287</v>
      </c>
      <c r="R447" s="70">
        <f t="shared" si="122"/>
        <v>18.053644865518393</v>
      </c>
      <c r="S447" s="71">
        <f t="shared" si="119"/>
        <v>110.74458285269191</v>
      </c>
      <c r="T447" s="71">
        <f t="shared" si="120"/>
        <v>110.27522812396418</v>
      </c>
      <c r="W447" s="66">
        <f t="shared" si="115"/>
        <v>164.0578926238797</v>
      </c>
      <c r="X447" s="66">
        <f t="shared" si="116"/>
        <v>163.25154119992547</v>
      </c>
      <c r="Z447" s="66">
        <f t="shared" si="117"/>
        <v>167.0578926238797</v>
      </c>
      <c r="AA447" s="66">
        <f t="shared" si="118"/>
        <v>166.25154119992547</v>
      </c>
      <c r="AD447" s="73">
        <f t="shared" si="109"/>
        <v>141.9939702187749</v>
      </c>
      <c r="AE447" s="73">
        <f t="shared" si="110"/>
        <v>141.52461549004718</v>
      </c>
      <c r="AF447" s="73">
        <f t="shared" si="111"/>
        <v>123.9939702187749</v>
      </c>
      <c r="AG447" s="73">
        <f t="shared" si="112"/>
        <v>123.52461549004718</v>
      </c>
      <c r="AH447" s="73">
        <f t="shared" si="113"/>
        <v>129.9939702187749</v>
      </c>
      <c r="AI447" s="73">
        <f t="shared" si="114"/>
        <v>129.52461549004718</v>
      </c>
    </row>
    <row r="448" spans="16:35" x14ac:dyDescent="0.2">
      <c r="P448" s="68">
        <v>4.5599999999999596</v>
      </c>
      <c r="Q448" s="70">
        <f t="shared" si="121"/>
        <v>18.568442896671215</v>
      </c>
      <c r="R448" s="70">
        <f t="shared" si="122"/>
        <v>18.073473147019627</v>
      </c>
      <c r="S448" s="71">
        <f t="shared" si="119"/>
        <v>110.76365177283836</v>
      </c>
      <c r="T448" s="71">
        <f t="shared" si="120"/>
        <v>110.29429704411064</v>
      </c>
      <c r="W448" s="66">
        <f t="shared" si="115"/>
        <v>164.09257732445971</v>
      </c>
      <c r="X448" s="66">
        <f t="shared" si="116"/>
        <v>163.28622590050549</v>
      </c>
      <c r="Z448" s="66">
        <f t="shared" si="117"/>
        <v>167.09257732445971</v>
      </c>
      <c r="AA448" s="66">
        <f t="shared" si="118"/>
        <v>166.28622590050549</v>
      </c>
      <c r="AD448" s="73">
        <f t="shared" ref="AD448:AD495" si="123">$S448+$E$46-$D$47-$D$48-$D$49</f>
        <v>142.01303913892136</v>
      </c>
      <c r="AE448" s="73">
        <f t="shared" ref="AE448:AE495" si="124">$T448+$E$46-($D$47)-($D$48)-$D$49</f>
        <v>141.54368441019363</v>
      </c>
      <c r="AF448" s="73">
        <f t="shared" ref="AF448:AF495" si="125">$S448+$E$46-($D$47)-($D$48)-$D$51</f>
        <v>124.01303913892136</v>
      </c>
      <c r="AG448" s="73">
        <f t="shared" ref="AG448:AG495" si="126">$T448+$E$46-($D$47)-($D$48)-$D$51</f>
        <v>123.54368441019363</v>
      </c>
      <c r="AH448" s="73">
        <f t="shared" ref="AH448:AH495" si="127">$S448+$E$46-($D$47)-($D$48)-$D$50</f>
        <v>130.01303913892136</v>
      </c>
      <c r="AI448" s="73">
        <f t="shared" ref="AI448:AI495" si="128">$T448+$E$46-$D$47-$D$48-$D$50</f>
        <v>129.54368441019363</v>
      </c>
    </row>
    <row r="449" spans="16:35" x14ac:dyDescent="0.2">
      <c r="P449" s="68">
        <v>4.5699999999999603</v>
      </c>
      <c r="Q449" s="70">
        <f t="shared" si="121"/>
        <v>18.58879188129443</v>
      </c>
      <c r="R449" s="70">
        <f t="shared" si="122"/>
        <v>18.093279698877712</v>
      </c>
      <c r="S449" s="71">
        <f t="shared" si="119"/>
        <v>110.78267892094667</v>
      </c>
      <c r="T449" s="71">
        <f t="shared" si="120"/>
        <v>110.31332419221894</v>
      </c>
      <c r="W449" s="66">
        <f t="shared" si="115"/>
        <v>164.12718604535004</v>
      </c>
      <c r="X449" s="66">
        <f t="shared" si="116"/>
        <v>163.32083462139582</v>
      </c>
      <c r="Z449" s="66">
        <f t="shared" si="117"/>
        <v>167.12718604535004</v>
      </c>
      <c r="AA449" s="66">
        <f t="shared" si="118"/>
        <v>166.32083462139582</v>
      </c>
      <c r="AD449" s="73">
        <f t="shared" si="123"/>
        <v>142.03206628702966</v>
      </c>
      <c r="AE449" s="73">
        <f t="shared" si="124"/>
        <v>141.56271155830194</v>
      </c>
      <c r="AF449" s="73">
        <f t="shared" si="125"/>
        <v>124.03206628702966</v>
      </c>
      <c r="AG449" s="73">
        <f t="shared" si="126"/>
        <v>123.56271155830194</v>
      </c>
      <c r="AH449" s="73">
        <f t="shared" si="127"/>
        <v>130.03206628702966</v>
      </c>
      <c r="AI449" s="73">
        <f t="shared" si="128"/>
        <v>129.56271155830194</v>
      </c>
    </row>
    <row r="450" spans="16:35" x14ac:dyDescent="0.2">
      <c r="P450" s="68">
        <v>4.5799999999999601</v>
      </c>
      <c r="Q450" s="70">
        <f t="shared" si="121"/>
        <v>18.609118614410942</v>
      </c>
      <c r="R450" s="70">
        <f t="shared" si="122"/>
        <v>18.113064592376439</v>
      </c>
      <c r="S450" s="71">
        <f t="shared" si="119"/>
        <v>110.80166447962705</v>
      </c>
      <c r="T450" s="71">
        <f t="shared" si="120"/>
        <v>110.33230975089931</v>
      </c>
      <c r="W450" s="66">
        <f t="shared" ref="W450:W495" si="129">46.3+33.9*LOG10($C$3)-13.82*LOG10($B$95)-$D$70+(44.9-6.55*LOG10($B$95))*LOG10(P450)</f>
        <v>164.16171911870271</v>
      </c>
      <c r="X450" s="66">
        <f t="shared" ref="X450:X495" si="130">46.3+33.9*LOG10($F$3)-13.82*LOG10($B$95)-$D$71+(44.9-6.55*LOG10($B$95))*LOG10($P450)</f>
        <v>163.35536769474845</v>
      </c>
      <c r="Z450" s="66">
        <f t="shared" ref="Z450:Z495" si="131">46.3+33.9*LOG10($C$3)-13.82*LOG10($B$95)-$D$70+(44.9-6.55*LOG10($B$95))*LOG10(P450)+$D$73</f>
        <v>167.16171911870271</v>
      </c>
      <c r="AA450" s="66">
        <f t="shared" ref="AA450:AA495" si="132">46.3+33.9*LOG10($F$3)-13.82*LOG10($B$95)-$D$71+(44.9-6.55*LOG10($B$95))*LOG10($P450)+$D$73</f>
        <v>166.35536769474845</v>
      </c>
      <c r="AD450" s="73">
        <f t="shared" si="123"/>
        <v>142.05105184571005</v>
      </c>
      <c r="AE450" s="73">
        <f t="shared" si="124"/>
        <v>141.5816971169823</v>
      </c>
      <c r="AF450" s="73">
        <f t="shared" si="125"/>
        <v>124.05105184571005</v>
      </c>
      <c r="AG450" s="73">
        <f t="shared" si="126"/>
        <v>123.5816971169823</v>
      </c>
      <c r="AH450" s="73">
        <f t="shared" si="127"/>
        <v>130.05105184571005</v>
      </c>
      <c r="AI450" s="73">
        <f t="shared" si="128"/>
        <v>129.5816971169823</v>
      </c>
    </row>
    <row r="451" spans="16:35" x14ac:dyDescent="0.2">
      <c r="P451" s="68">
        <v>4.5899999999999599</v>
      </c>
      <c r="Q451" s="70">
        <f t="shared" si="121"/>
        <v>18.629423168857212</v>
      </c>
      <c r="R451" s="70">
        <f t="shared" si="122"/>
        <v>18.132827898410714</v>
      </c>
      <c r="S451" s="71">
        <f t="shared" ref="S451:S514" si="133">(20*LOG10(P451)+20*LOG10(1806/1000)+92.45)</f>
        <v>110.82060863029488</v>
      </c>
      <c r="T451" s="71">
        <f t="shared" ref="T451:T514" si="134">(20*LOG10(P451)+20*LOG10(1711/1000)+92.45)</f>
        <v>110.35125390156716</v>
      </c>
      <c r="W451" s="66">
        <f t="shared" si="129"/>
        <v>164.19617687449644</v>
      </c>
      <c r="X451" s="66">
        <f t="shared" si="130"/>
        <v>163.38982545054222</v>
      </c>
      <c r="Z451" s="66">
        <f t="shared" si="131"/>
        <v>167.19617687449644</v>
      </c>
      <c r="AA451" s="66">
        <f t="shared" si="132"/>
        <v>166.38982545054222</v>
      </c>
      <c r="AD451" s="73">
        <f t="shared" si="123"/>
        <v>142.06999599637788</v>
      </c>
      <c r="AE451" s="73">
        <f t="shared" si="124"/>
        <v>141.60064126765016</v>
      </c>
      <c r="AF451" s="73">
        <f t="shared" si="125"/>
        <v>124.06999599637788</v>
      </c>
      <c r="AG451" s="73">
        <f t="shared" si="126"/>
        <v>123.60064126765016</v>
      </c>
      <c r="AH451" s="73">
        <f t="shared" si="127"/>
        <v>130.06999599637788</v>
      </c>
      <c r="AI451" s="73">
        <f t="shared" si="128"/>
        <v>129.60064126765016</v>
      </c>
    </row>
    <row r="452" spans="16:35" x14ac:dyDescent="0.2">
      <c r="P452" s="68">
        <v>4.5999999999999597</v>
      </c>
      <c r="Q452" s="70">
        <f t="shared" ref="Q452:Q515" si="135">SQRT((4*3.14*P452)/0.166112957)</f>
        <v>18.649705617073206</v>
      </c>
      <c r="R452" s="70">
        <f t="shared" ref="R452:R515" si="136">SQRT((4*3.14*P452)/0.175336061)</f>
        <v>18.1525696874895</v>
      </c>
      <c r="S452" s="71">
        <f t="shared" si="133"/>
        <v>110.83951155318115</v>
      </c>
      <c r="T452" s="71">
        <f t="shared" si="134"/>
        <v>110.37015682445342</v>
      </c>
      <c r="W452" s="66">
        <f t="shared" si="129"/>
        <v>164.23055964055564</v>
      </c>
      <c r="X452" s="66">
        <f t="shared" si="130"/>
        <v>163.42420821660141</v>
      </c>
      <c r="Z452" s="66">
        <f t="shared" si="131"/>
        <v>167.23055964055564</v>
      </c>
      <c r="AA452" s="66">
        <f t="shared" si="132"/>
        <v>166.42420821660141</v>
      </c>
      <c r="AD452" s="73">
        <f t="shared" si="123"/>
        <v>142.08889891926415</v>
      </c>
      <c r="AE452" s="73">
        <f t="shared" si="124"/>
        <v>141.61954419053643</v>
      </c>
      <c r="AF452" s="73">
        <f t="shared" si="125"/>
        <v>124.08889891926415</v>
      </c>
      <c r="AG452" s="73">
        <f t="shared" si="126"/>
        <v>123.61954419053643</v>
      </c>
      <c r="AH452" s="73">
        <f t="shared" si="127"/>
        <v>130.08889891926415</v>
      </c>
      <c r="AI452" s="73">
        <f t="shared" si="128"/>
        <v>129.61954419053643</v>
      </c>
    </row>
    <row r="453" spans="16:35" x14ac:dyDescent="0.2">
      <c r="P453" s="68">
        <v>4.6099999999999604</v>
      </c>
      <c r="Q453" s="70">
        <f t="shared" si="135"/>
        <v>18.66996603110541</v>
      </c>
      <c r="R453" s="70">
        <f t="shared" si="136"/>
        <v>18.172290029738779</v>
      </c>
      <c r="S453" s="71">
        <f t="shared" si="133"/>
        <v>110.85837342734263</v>
      </c>
      <c r="T453" s="71">
        <f t="shared" si="134"/>
        <v>110.3890186986149</v>
      </c>
      <c r="W453" s="66">
        <f t="shared" si="129"/>
        <v>164.26486774256901</v>
      </c>
      <c r="X453" s="66">
        <f t="shared" si="130"/>
        <v>163.45851631861478</v>
      </c>
      <c r="Z453" s="66">
        <f t="shared" si="131"/>
        <v>167.26486774256901</v>
      </c>
      <c r="AA453" s="66">
        <f t="shared" si="132"/>
        <v>166.45851631861478</v>
      </c>
      <c r="AD453" s="73">
        <f t="shared" si="123"/>
        <v>142.10776079342563</v>
      </c>
      <c r="AE453" s="73">
        <f t="shared" si="124"/>
        <v>141.6384060646979</v>
      </c>
      <c r="AF453" s="73">
        <f t="shared" si="125"/>
        <v>124.10776079342563</v>
      </c>
      <c r="AG453" s="73">
        <f t="shared" si="126"/>
        <v>123.6384060646979</v>
      </c>
      <c r="AH453" s="73">
        <f t="shared" si="127"/>
        <v>130.10776079342563</v>
      </c>
      <c r="AI453" s="73">
        <f t="shared" si="128"/>
        <v>129.6384060646979</v>
      </c>
    </row>
    <row r="454" spans="16:35" x14ac:dyDescent="0.2">
      <c r="P454" s="68">
        <v>4.6199999999999601</v>
      </c>
      <c r="Q454" s="70">
        <f t="shared" si="135"/>
        <v>18.690204482609811</v>
      </c>
      <c r="R454" s="70">
        <f t="shared" si="136"/>
        <v>18.191988994904442</v>
      </c>
      <c r="S454" s="71">
        <f t="shared" si="133"/>
        <v>110.87719443067218</v>
      </c>
      <c r="T454" s="71">
        <f t="shared" si="134"/>
        <v>110.40783970194444</v>
      </c>
      <c r="W454" s="66">
        <f t="shared" si="129"/>
        <v>164.29910150410805</v>
      </c>
      <c r="X454" s="66">
        <f t="shared" si="130"/>
        <v>163.49275008015383</v>
      </c>
      <c r="Z454" s="66">
        <f t="shared" si="131"/>
        <v>167.29910150410805</v>
      </c>
      <c r="AA454" s="66">
        <f t="shared" si="132"/>
        <v>166.49275008015383</v>
      </c>
      <c r="AD454" s="73">
        <f t="shared" si="123"/>
        <v>142.12658179675518</v>
      </c>
      <c r="AE454" s="73">
        <f t="shared" si="124"/>
        <v>141.65722706802745</v>
      </c>
      <c r="AF454" s="73">
        <f t="shared" si="125"/>
        <v>124.12658179675518</v>
      </c>
      <c r="AG454" s="73">
        <f t="shared" si="126"/>
        <v>123.65722706802745</v>
      </c>
      <c r="AH454" s="73">
        <f t="shared" si="127"/>
        <v>130.12658179675518</v>
      </c>
      <c r="AI454" s="73">
        <f t="shared" si="128"/>
        <v>129.65722706802745</v>
      </c>
    </row>
    <row r="455" spans="16:35" x14ac:dyDescent="0.2">
      <c r="P455" s="68">
        <v>4.6299999999999599</v>
      </c>
      <c r="Q455" s="70">
        <f t="shared" si="135"/>
        <v>18.710421042854861</v>
      </c>
      <c r="R455" s="70">
        <f t="shared" si="136"/>
        <v>18.211666652355159</v>
      </c>
      <c r="S455" s="71">
        <f t="shared" si="133"/>
        <v>110.89597473990872</v>
      </c>
      <c r="T455" s="71">
        <f t="shared" si="134"/>
        <v>110.426620011181</v>
      </c>
      <c r="W455" s="66">
        <f t="shared" si="129"/>
        <v>164.33326124664552</v>
      </c>
      <c r="X455" s="66">
        <f t="shared" si="130"/>
        <v>163.52690982269129</v>
      </c>
      <c r="Z455" s="66">
        <f t="shared" si="131"/>
        <v>167.33326124664552</v>
      </c>
      <c r="AA455" s="66">
        <f t="shared" si="132"/>
        <v>166.52690982269129</v>
      </c>
      <c r="AD455" s="73">
        <f t="shared" si="123"/>
        <v>142.14536210599172</v>
      </c>
      <c r="AE455" s="73">
        <f t="shared" si="124"/>
        <v>141.676007377264</v>
      </c>
      <c r="AF455" s="73">
        <f t="shared" si="125"/>
        <v>124.14536210599172</v>
      </c>
      <c r="AG455" s="73">
        <f t="shared" si="126"/>
        <v>123.676007377264</v>
      </c>
      <c r="AH455" s="73">
        <f t="shared" si="127"/>
        <v>130.14536210599172</v>
      </c>
      <c r="AI455" s="73">
        <f t="shared" si="128"/>
        <v>129.676007377264</v>
      </c>
    </row>
    <row r="456" spans="16:35" x14ac:dyDescent="0.2">
      <c r="P456" s="68">
        <v>4.6399999999999597</v>
      </c>
      <c r="Q456" s="70">
        <f t="shared" si="135"/>
        <v>18.730615782724389</v>
      </c>
      <c r="R456" s="70">
        <f t="shared" si="136"/>
        <v>18.231323071085264</v>
      </c>
      <c r="S456" s="71">
        <f t="shared" si="133"/>
        <v>110.91471453064729</v>
      </c>
      <c r="T456" s="71">
        <f t="shared" si="134"/>
        <v>110.44535980191955</v>
      </c>
      <c r="W456" s="66">
        <f t="shared" si="129"/>
        <v>164.36734728957333</v>
      </c>
      <c r="X456" s="66">
        <f t="shared" si="130"/>
        <v>163.56099586561911</v>
      </c>
      <c r="Z456" s="66">
        <f t="shared" si="131"/>
        <v>167.36734728957333</v>
      </c>
      <c r="AA456" s="66">
        <f t="shared" si="132"/>
        <v>166.56099586561911</v>
      </c>
      <c r="AD456" s="73">
        <f t="shared" si="123"/>
        <v>142.1641018967303</v>
      </c>
      <c r="AE456" s="73">
        <f t="shared" si="124"/>
        <v>141.69474716800255</v>
      </c>
      <c r="AF456" s="73">
        <f t="shared" si="125"/>
        <v>124.1641018967303</v>
      </c>
      <c r="AG456" s="73">
        <f t="shared" si="126"/>
        <v>123.69474716800255</v>
      </c>
      <c r="AH456" s="73">
        <f t="shared" si="127"/>
        <v>130.1641018967303</v>
      </c>
      <c r="AI456" s="73">
        <f t="shared" si="128"/>
        <v>129.69474716800255</v>
      </c>
    </row>
    <row r="457" spans="16:35" x14ac:dyDescent="0.2">
      <c r="P457" s="68">
        <v>4.6499999999999604</v>
      </c>
      <c r="Q457" s="70">
        <f t="shared" si="135"/>
        <v>18.750788772720526</v>
      </c>
      <c r="R457" s="70">
        <f t="shared" si="136"/>
        <v>18.250958319717533</v>
      </c>
      <c r="S457" s="71">
        <f t="shared" si="133"/>
        <v>110.93341397734875</v>
      </c>
      <c r="T457" s="71">
        <f t="shared" si="134"/>
        <v>110.46405924862101</v>
      </c>
      <c r="W457" s="66">
        <f t="shared" si="129"/>
        <v>164.40135995022067</v>
      </c>
      <c r="X457" s="66">
        <f t="shared" si="130"/>
        <v>163.59500852626644</v>
      </c>
      <c r="Z457" s="66">
        <f t="shared" si="131"/>
        <v>167.40135995022067</v>
      </c>
      <c r="AA457" s="66">
        <f t="shared" si="132"/>
        <v>166.59500852626644</v>
      </c>
      <c r="AD457" s="73">
        <f t="shared" si="123"/>
        <v>142.18280134343175</v>
      </c>
      <c r="AE457" s="73">
        <f t="shared" si="124"/>
        <v>141.71344661470403</v>
      </c>
      <c r="AF457" s="73">
        <f t="shared" si="125"/>
        <v>124.18280134343175</v>
      </c>
      <c r="AG457" s="73">
        <f t="shared" si="126"/>
        <v>123.71344661470403</v>
      </c>
      <c r="AH457" s="73">
        <f t="shared" si="127"/>
        <v>130.18280134343175</v>
      </c>
      <c r="AI457" s="73">
        <f t="shared" si="128"/>
        <v>129.71344661470403</v>
      </c>
    </row>
    <row r="458" spans="16:35" x14ac:dyDescent="0.2">
      <c r="P458" s="68">
        <v>4.6599999999999602</v>
      </c>
      <c r="Q458" s="70">
        <f t="shared" si="135"/>
        <v>18.770940082966543</v>
      </c>
      <c r="R458" s="70">
        <f t="shared" si="136"/>
        <v>18.270572466506007</v>
      </c>
      <c r="S458" s="71">
        <f t="shared" si="133"/>
        <v>110.95207325334968</v>
      </c>
      <c r="T458" s="71">
        <f t="shared" si="134"/>
        <v>110.48271852462193</v>
      </c>
      <c r="W458" s="66">
        <f t="shared" si="129"/>
        <v>164.43529954387157</v>
      </c>
      <c r="X458" s="66">
        <f t="shared" si="130"/>
        <v>163.62894811991734</v>
      </c>
      <c r="Z458" s="66">
        <f t="shared" si="131"/>
        <v>167.43529954387157</v>
      </c>
      <c r="AA458" s="66">
        <f t="shared" si="132"/>
        <v>166.62894811991734</v>
      </c>
      <c r="AD458" s="73">
        <f t="shared" si="123"/>
        <v>142.20146061943268</v>
      </c>
      <c r="AE458" s="73">
        <f t="shared" si="124"/>
        <v>141.73210589070493</v>
      </c>
      <c r="AF458" s="73">
        <f t="shared" si="125"/>
        <v>124.20146061943268</v>
      </c>
      <c r="AG458" s="73">
        <f t="shared" si="126"/>
        <v>123.73210589070493</v>
      </c>
      <c r="AH458" s="73">
        <f t="shared" si="127"/>
        <v>130.20146061943268</v>
      </c>
      <c r="AI458" s="73">
        <f t="shared" si="128"/>
        <v>129.73210589070493</v>
      </c>
    </row>
    <row r="459" spans="16:35" x14ac:dyDescent="0.2">
      <c r="P459" s="68">
        <v>4.66999999999996</v>
      </c>
      <c r="Q459" s="70">
        <f t="shared" si="135"/>
        <v>18.791069783209739</v>
      </c>
      <c r="R459" s="70">
        <f t="shared" si="136"/>
        <v>18.290165579338755</v>
      </c>
      <c r="S459" s="71">
        <f t="shared" si="133"/>
        <v>110.9706925308719</v>
      </c>
      <c r="T459" s="71">
        <f t="shared" si="134"/>
        <v>110.50133780214418</v>
      </c>
      <c r="W459" s="66">
        <f t="shared" si="129"/>
        <v>164.46916638378255</v>
      </c>
      <c r="X459" s="66">
        <f t="shared" si="130"/>
        <v>163.66281495982832</v>
      </c>
      <c r="Z459" s="66">
        <f t="shared" si="131"/>
        <v>167.46916638378255</v>
      </c>
      <c r="AA459" s="66">
        <f t="shared" si="132"/>
        <v>166.66281495982832</v>
      </c>
      <c r="AD459" s="73">
        <f t="shared" si="123"/>
        <v>142.2200798969549</v>
      </c>
      <c r="AE459" s="73">
        <f t="shared" si="124"/>
        <v>141.75072516822718</v>
      </c>
      <c r="AF459" s="73">
        <f t="shared" si="125"/>
        <v>124.2200798969549</v>
      </c>
      <c r="AG459" s="73">
        <f t="shared" si="126"/>
        <v>123.75072516822718</v>
      </c>
      <c r="AH459" s="73">
        <f t="shared" si="127"/>
        <v>130.2200798969549</v>
      </c>
      <c r="AI459" s="73">
        <f t="shared" si="128"/>
        <v>129.75072516822718</v>
      </c>
    </row>
    <row r="460" spans="16:35" x14ac:dyDescent="0.2">
      <c r="P460" s="68">
        <v>4.6799999999999597</v>
      </c>
      <c r="Q460" s="70">
        <f t="shared" si="135"/>
        <v>18.811177942824209</v>
      </c>
      <c r="R460" s="70">
        <f t="shared" si="136"/>
        <v>18.309737725740611</v>
      </c>
      <c r="S460" s="71">
        <f t="shared" si="133"/>
        <v>110.98927198103215</v>
      </c>
      <c r="T460" s="71">
        <f t="shared" si="134"/>
        <v>110.51991725230441</v>
      </c>
      <c r="W460" s="66">
        <f t="shared" si="129"/>
        <v>164.50296078119993</v>
      </c>
      <c r="X460" s="66">
        <f t="shared" si="130"/>
        <v>163.69660935724568</v>
      </c>
      <c r="Z460" s="66">
        <f t="shared" si="131"/>
        <v>167.50296078119993</v>
      </c>
      <c r="AA460" s="66">
        <f t="shared" si="132"/>
        <v>166.69660935724568</v>
      </c>
      <c r="AD460" s="73">
        <f t="shared" si="123"/>
        <v>142.23865934711515</v>
      </c>
      <c r="AE460" s="73">
        <f t="shared" si="124"/>
        <v>141.76930461838742</v>
      </c>
      <c r="AF460" s="73">
        <f t="shared" si="125"/>
        <v>124.23865934711515</v>
      </c>
      <c r="AG460" s="73">
        <f t="shared" si="126"/>
        <v>123.76930461838742</v>
      </c>
      <c r="AH460" s="73">
        <f t="shared" si="127"/>
        <v>130.23865934711515</v>
      </c>
      <c r="AI460" s="73">
        <f t="shared" si="128"/>
        <v>129.76930461838742</v>
      </c>
    </row>
    <row r="461" spans="16:35" x14ac:dyDescent="0.2">
      <c r="P461" s="68">
        <v>4.6899999999999604</v>
      </c>
      <c r="Q461" s="70">
        <f t="shared" si="135"/>
        <v>18.831264630813678</v>
      </c>
      <c r="R461" s="70">
        <f t="shared" si="136"/>
        <v>18.329288972875894</v>
      </c>
      <c r="S461" s="71">
        <f t="shared" si="133"/>
        <v>111.00781177385133</v>
      </c>
      <c r="T461" s="71">
        <f t="shared" si="134"/>
        <v>110.53845704512361</v>
      </c>
      <c r="W461" s="66">
        <f t="shared" si="129"/>
        <v>164.53668304537695</v>
      </c>
      <c r="X461" s="66">
        <f t="shared" si="130"/>
        <v>163.73033162142272</v>
      </c>
      <c r="Z461" s="66">
        <f t="shared" si="131"/>
        <v>167.53668304537695</v>
      </c>
      <c r="AA461" s="66">
        <f t="shared" si="132"/>
        <v>166.73033162142272</v>
      </c>
      <c r="AD461" s="73">
        <f t="shared" si="123"/>
        <v>142.25719913993433</v>
      </c>
      <c r="AE461" s="73">
        <f t="shared" si="124"/>
        <v>141.78784441120661</v>
      </c>
      <c r="AF461" s="73">
        <f t="shared" si="125"/>
        <v>124.25719913993433</v>
      </c>
      <c r="AG461" s="73">
        <f t="shared" si="126"/>
        <v>123.78784441120661</v>
      </c>
      <c r="AH461" s="73">
        <f t="shared" si="127"/>
        <v>130.25719913993433</v>
      </c>
      <c r="AI461" s="73">
        <f t="shared" si="128"/>
        <v>129.78784441120661</v>
      </c>
    </row>
    <row r="462" spans="16:35" x14ac:dyDescent="0.2">
      <c r="P462" s="68">
        <v>4.6999999999999602</v>
      </c>
      <c r="Q462" s="70">
        <f t="shared" si="135"/>
        <v>18.851329915814219</v>
      </c>
      <c r="R462" s="70">
        <f t="shared" si="136"/>
        <v>18.348819387551085</v>
      </c>
      <c r="S462" s="71">
        <f t="shared" si="133"/>
        <v>111.02631207826401</v>
      </c>
      <c r="T462" s="71">
        <f t="shared" si="134"/>
        <v>110.55695734953628</v>
      </c>
      <c r="W462" s="66">
        <f t="shared" si="129"/>
        <v>164.57033348359079</v>
      </c>
      <c r="X462" s="66">
        <f t="shared" si="130"/>
        <v>163.76398205963656</v>
      </c>
      <c r="Z462" s="66">
        <f t="shared" si="131"/>
        <v>167.57033348359079</v>
      </c>
      <c r="AA462" s="66">
        <f t="shared" si="132"/>
        <v>166.76398205963656</v>
      </c>
      <c r="AD462" s="73">
        <f t="shared" si="123"/>
        <v>142.27569944434703</v>
      </c>
      <c r="AE462" s="73">
        <f t="shared" si="124"/>
        <v>141.80634471561928</v>
      </c>
      <c r="AF462" s="73">
        <f t="shared" si="125"/>
        <v>124.27569944434703</v>
      </c>
      <c r="AG462" s="73">
        <f t="shared" si="126"/>
        <v>123.80634471561928</v>
      </c>
      <c r="AH462" s="73">
        <f t="shared" si="127"/>
        <v>130.27569944434703</v>
      </c>
      <c r="AI462" s="73">
        <f t="shared" si="128"/>
        <v>129.80634471561928</v>
      </c>
    </row>
    <row r="463" spans="16:35" x14ac:dyDescent="0.2">
      <c r="P463" s="68">
        <v>4.70999999999996</v>
      </c>
      <c r="Q463" s="70">
        <f t="shared" si="135"/>
        <v>18.871373866097034</v>
      </c>
      <c r="R463" s="70">
        <f t="shared" si="136"/>
        <v>18.368329036217514</v>
      </c>
      <c r="S463" s="71">
        <f t="shared" si="133"/>
        <v>111.04477306212759</v>
      </c>
      <c r="T463" s="71">
        <f t="shared" si="134"/>
        <v>110.57541833339985</v>
      </c>
      <c r="W463" s="66">
        <f t="shared" si="129"/>
        <v>164.60391240115945</v>
      </c>
      <c r="X463" s="66">
        <f t="shared" si="130"/>
        <v>163.79756097720522</v>
      </c>
      <c r="Z463" s="66">
        <f t="shared" si="131"/>
        <v>167.60391240115945</v>
      </c>
      <c r="AA463" s="66">
        <f t="shared" si="132"/>
        <v>166.79756097720522</v>
      </c>
      <c r="AD463" s="73">
        <f t="shared" si="123"/>
        <v>142.2941604282106</v>
      </c>
      <c r="AE463" s="73">
        <f t="shared" si="124"/>
        <v>141.82480569948285</v>
      </c>
      <c r="AF463" s="73">
        <f t="shared" si="125"/>
        <v>124.2941604282106</v>
      </c>
      <c r="AG463" s="73">
        <f t="shared" si="126"/>
        <v>123.82480569948285</v>
      </c>
      <c r="AH463" s="73">
        <f t="shared" si="127"/>
        <v>130.2941604282106</v>
      </c>
      <c r="AI463" s="73">
        <f t="shared" si="128"/>
        <v>129.82480569948285</v>
      </c>
    </row>
    <row r="464" spans="16:35" x14ac:dyDescent="0.2">
      <c r="P464" s="68">
        <v>4.7199999999999598</v>
      </c>
      <c r="Q464" s="70">
        <f t="shared" si="135"/>
        <v>18.891396549571137</v>
      </c>
      <c r="R464" s="70">
        <f t="shared" si="136"/>
        <v>18.387817984973971</v>
      </c>
      <c r="S464" s="71">
        <f t="shared" si="133"/>
        <v>111.06319489223142</v>
      </c>
      <c r="T464" s="71">
        <f t="shared" si="134"/>
        <v>110.59384016350369</v>
      </c>
      <c r="W464" s="66">
        <f t="shared" si="129"/>
        <v>164.63742010145816</v>
      </c>
      <c r="X464" s="66">
        <f t="shared" si="130"/>
        <v>163.83106867750394</v>
      </c>
      <c r="Z464" s="66">
        <f t="shared" si="131"/>
        <v>167.63742010145816</v>
      </c>
      <c r="AA464" s="66">
        <f t="shared" si="132"/>
        <v>166.83106867750394</v>
      </c>
      <c r="AD464" s="73">
        <f t="shared" si="123"/>
        <v>142.31258225831442</v>
      </c>
      <c r="AE464" s="73">
        <f t="shared" si="124"/>
        <v>141.84322752958667</v>
      </c>
      <c r="AF464" s="73">
        <f t="shared" si="125"/>
        <v>124.31258225831442</v>
      </c>
      <c r="AG464" s="73">
        <f t="shared" si="126"/>
        <v>123.84322752958667</v>
      </c>
      <c r="AH464" s="73">
        <f t="shared" si="127"/>
        <v>130.31258225831442</v>
      </c>
      <c r="AI464" s="73">
        <f t="shared" si="128"/>
        <v>129.84322752958667</v>
      </c>
    </row>
    <row r="465" spans="16:35" x14ac:dyDescent="0.2">
      <c r="P465" s="68">
        <v>4.7299999999999596</v>
      </c>
      <c r="Q465" s="70">
        <f t="shared" si="135"/>
        <v>18.911398033786032</v>
      </c>
      <c r="R465" s="70">
        <f t="shared" si="136"/>
        <v>18.407286299569336</v>
      </c>
      <c r="S465" s="71">
        <f t="shared" si="133"/>
        <v>111.08157773430591</v>
      </c>
      <c r="T465" s="71">
        <f t="shared" si="134"/>
        <v>110.61222300557816</v>
      </c>
      <c r="W465" s="66">
        <f t="shared" si="129"/>
        <v>164.67085688593605</v>
      </c>
      <c r="X465" s="66">
        <f t="shared" si="130"/>
        <v>163.86450546198182</v>
      </c>
      <c r="Z465" s="66">
        <f t="shared" si="131"/>
        <v>167.67085688593605</v>
      </c>
      <c r="AA465" s="66">
        <f t="shared" si="132"/>
        <v>166.86450546198182</v>
      </c>
      <c r="AD465" s="73">
        <f t="shared" si="123"/>
        <v>142.33096510038891</v>
      </c>
      <c r="AE465" s="73">
        <f t="shared" si="124"/>
        <v>141.86161037166116</v>
      </c>
      <c r="AF465" s="73">
        <f t="shared" si="125"/>
        <v>124.33096510038891</v>
      </c>
      <c r="AG465" s="73">
        <f t="shared" si="126"/>
        <v>123.86161037166116</v>
      </c>
      <c r="AH465" s="73">
        <f t="shared" si="127"/>
        <v>130.33096510038891</v>
      </c>
      <c r="AI465" s="73">
        <f t="shared" si="128"/>
        <v>129.86161037166116</v>
      </c>
    </row>
    <row r="466" spans="16:35" x14ac:dyDescent="0.2">
      <c r="P466" s="68">
        <v>4.7399999999999602</v>
      </c>
      <c r="Q466" s="70">
        <f t="shared" si="135"/>
        <v>18.931378385934401</v>
      </c>
      <c r="R466" s="70">
        <f t="shared" si="136"/>
        <v>18.426734045405166</v>
      </c>
      <c r="S466" s="71">
        <f t="shared" si="133"/>
        <v>111.09992175303137</v>
      </c>
      <c r="T466" s="71">
        <f t="shared" si="134"/>
        <v>110.63056702430364</v>
      </c>
      <c r="W466" s="66">
        <f t="shared" si="129"/>
        <v>164.70422305413229</v>
      </c>
      <c r="X466" s="66">
        <f t="shared" si="130"/>
        <v>163.89787163017806</v>
      </c>
      <c r="Z466" s="66">
        <f t="shared" si="131"/>
        <v>167.70422305413229</v>
      </c>
      <c r="AA466" s="66">
        <f t="shared" si="132"/>
        <v>166.89787163017806</v>
      </c>
      <c r="AD466" s="73">
        <f t="shared" si="123"/>
        <v>142.34930911911437</v>
      </c>
      <c r="AE466" s="73">
        <f t="shared" si="124"/>
        <v>141.87995439038664</v>
      </c>
      <c r="AF466" s="73">
        <f t="shared" si="125"/>
        <v>124.34930911911437</v>
      </c>
      <c r="AG466" s="73">
        <f t="shared" si="126"/>
        <v>123.87995439038664</v>
      </c>
      <c r="AH466" s="73">
        <f t="shared" si="127"/>
        <v>130.34930911911437</v>
      </c>
      <c r="AI466" s="73">
        <f t="shared" si="128"/>
        <v>129.87995439038664</v>
      </c>
    </row>
    <row r="467" spans="16:35" x14ac:dyDescent="0.2">
      <c r="P467" s="68">
        <v>4.74999999999996</v>
      </c>
      <c r="Q467" s="70">
        <f t="shared" si="135"/>
        <v>18.951337672854713</v>
      </c>
      <c r="R467" s="70">
        <f t="shared" si="136"/>
        <v>18.446161287538246</v>
      </c>
      <c r="S467" s="71">
        <f t="shared" si="133"/>
        <v>111.11822711204701</v>
      </c>
      <c r="T467" s="71">
        <f t="shared" si="134"/>
        <v>110.64887238331926</v>
      </c>
      <c r="W467" s="66">
        <f t="shared" si="129"/>
        <v>164.73751890369223</v>
      </c>
      <c r="X467" s="66">
        <f t="shared" si="130"/>
        <v>163.93116747973801</v>
      </c>
      <c r="Z467" s="66">
        <f t="shared" si="131"/>
        <v>167.73751890369223</v>
      </c>
      <c r="AA467" s="66">
        <f t="shared" si="132"/>
        <v>166.93116747973801</v>
      </c>
      <c r="AD467" s="73">
        <f t="shared" si="123"/>
        <v>142.36761447813001</v>
      </c>
      <c r="AE467" s="73">
        <f t="shared" si="124"/>
        <v>141.89825974940226</v>
      </c>
      <c r="AF467" s="73">
        <f t="shared" si="125"/>
        <v>124.36761447813001</v>
      </c>
      <c r="AG467" s="73">
        <f t="shared" si="126"/>
        <v>123.89825974940226</v>
      </c>
      <c r="AH467" s="73">
        <f t="shared" si="127"/>
        <v>130.36761447813001</v>
      </c>
      <c r="AI467" s="73">
        <f t="shared" si="128"/>
        <v>129.89825974940226</v>
      </c>
    </row>
    <row r="468" spans="16:35" x14ac:dyDescent="0.2">
      <c r="P468" s="68">
        <v>4.7599999999999598</v>
      </c>
      <c r="Q468" s="70">
        <f t="shared" si="135"/>
        <v>18.971275961033836</v>
      </c>
      <c r="R468" s="70">
        <f t="shared" si="136"/>
        <v>18.465568090683139</v>
      </c>
      <c r="S468" s="71">
        <f t="shared" si="133"/>
        <v>111.13649397395953</v>
      </c>
      <c r="T468" s="71">
        <f t="shared" si="134"/>
        <v>110.66713924523179</v>
      </c>
      <c r="W468" s="66">
        <f t="shared" si="129"/>
        <v>164.77074473038334</v>
      </c>
      <c r="X468" s="66">
        <f t="shared" si="130"/>
        <v>163.96439330642914</v>
      </c>
      <c r="Z468" s="66">
        <f t="shared" si="131"/>
        <v>167.77074473038334</v>
      </c>
      <c r="AA468" s="66">
        <f t="shared" si="132"/>
        <v>166.96439330642914</v>
      </c>
      <c r="AD468" s="73">
        <f t="shared" si="123"/>
        <v>142.38588134004254</v>
      </c>
      <c r="AE468" s="73">
        <f t="shared" si="124"/>
        <v>141.91652661131479</v>
      </c>
      <c r="AF468" s="73">
        <f t="shared" si="125"/>
        <v>124.38588134004254</v>
      </c>
      <c r="AG468" s="73">
        <f t="shared" si="126"/>
        <v>123.91652661131479</v>
      </c>
      <c r="AH468" s="73">
        <f t="shared" si="127"/>
        <v>130.38588134004254</v>
      </c>
      <c r="AI468" s="73">
        <f t="shared" si="128"/>
        <v>129.91652661131479</v>
      </c>
    </row>
    <row r="469" spans="16:35" x14ac:dyDescent="0.2">
      <c r="P469" s="68">
        <v>4.7699999999999596</v>
      </c>
      <c r="Q469" s="70">
        <f t="shared" si="135"/>
        <v>18.991193316609632</v>
      </c>
      <c r="R469" s="70">
        <f t="shared" si="136"/>
        <v>18.484954519214703</v>
      </c>
      <c r="S469" s="71">
        <f t="shared" si="133"/>
        <v>111.15472250035195</v>
      </c>
      <c r="T469" s="71">
        <f t="shared" si="134"/>
        <v>110.68536777162421</v>
      </c>
      <c r="W469" s="66">
        <f t="shared" si="129"/>
        <v>164.80390082811098</v>
      </c>
      <c r="X469" s="66">
        <f t="shared" si="130"/>
        <v>163.99754940415676</v>
      </c>
      <c r="Z469" s="66">
        <f t="shared" si="131"/>
        <v>167.80390082811098</v>
      </c>
      <c r="AA469" s="66">
        <f t="shared" si="132"/>
        <v>166.99754940415676</v>
      </c>
      <c r="AD469" s="73">
        <f t="shared" si="123"/>
        <v>142.40410986643496</v>
      </c>
      <c r="AE469" s="73">
        <f t="shared" si="124"/>
        <v>141.93475513770721</v>
      </c>
      <c r="AF469" s="73">
        <f t="shared" si="125"/>
        <v>124.40410986643496</v>
      </c>
      <c r="AG469" s="73">
        <f t="shared" si="126"/>
        <v>123.93475513770721</v>
      </c>
      <c r="AH469" s="73">
        <f t="shared" si="127"/>
        <v>130.40410986643496</v>
      </c>
      <c r="AI469" s="73">
        <f t="shared" si="128"/>
        <v>129.93475513770721</v>
      </c>
    </row>
    <row r="470" spans="16:35" x14ac:dyDescent="0.2">
      <c r="P470" s="68">
        <v>4.7799999999999603</v>
      </c>
      <c r="Q470" s="70">
        <f t="shared" si="135"/>
        <v>19.011089805373505</v>
      </c>
      <c r="R470" s="70">
        <f t="shared" si="136"/>
        <v>18.504320637170579</v>
      </c>
      <c r="S470" s="71">
        <f t="shared" si="133"/>
        <v>111.17291285179205</v>
      </c>
      <c r="T470" s="71">
        <f t="shared" si="134"/>
        <v>110.70355812306431</v>
      </c>
      <c r="W470" s="66">
        <f t="shared" si="129"/>
        <v>164.83698748893391</v>
      </c>
      <c r="X470" s="66">
        <f t="shared" si="130"/>
        <v>164.03063606497969</v>
      </c>
      <c r="Z470" s="66">
        <f t="shared" si="131"/>
        <v>167.83698748893391</v>
      </c>
      <c r="AA470" s="66">
        <f t="shared" si="132"/>
        <v>167.03063606497969</v>
      </c>
      <c r="AD470" s="73">
        <f t="shared" si="123"/>
        <v>142.42230021787503</v>
      </c>
      <c r="AE470" s="73">
        <f t="shared" si="124"/>
        <v>141.95294548914731</v>
      </c>
      <c r="AF470" s="73">
        <f t="shared" si="125"/>
        <v>124.42230021787503</v>
      </c>
      <c r="AG470" s="73">
        <f t="shared" si="126"/>
        <v>123.95294548914731</v>
      </c>
      <c r="AH470" s="73">
        <f t="shared" si="127"/>
        <v>130.42230021787503</v>
      </c>
      <c r="AI470" s="73">
        <f t="shared" si="128"/>
        <v>129.95294548914731</v>
      </c>
    </row>
    <row r="471" spans="16:35" x14ac:dyDescent="0.2">
      <c r="P471" s="68">
        <v>4.7899999999999601</v>
      </c>
      <c r="Q471" s="70">
        <f t="shared" si="135"/>
        <v>19.030965492772943</v>
      </c>
      <c r="R471" s="70">
        <f t="shared" si="136"/>
        <v>18.523666508253644</v>
      </c>
      <c r="S471" s="71">
        <f t="shared" si="133"/>
        <v>111.19106518784093</v>
      </c>
      <c r="T471" s="71">
        <f t="shared" si="134"/>
        <v>110.7217104591132</v>
      </c>
      <c r="W471" s="66">
        <f t="shared" si="129"/>
        <v>164.87000500307988</v>
      </c>
      <c r="X471" s="66">
        <f t="shared" si="130"/>
        <v>164.06365357912563</v>
      </c>
      <c r="Z471" s="66">
        <f t="shared" si="131"/>
        <v>167.87000500307988</v>
      </c>
      <c r="AA471" s="66">
        <f t="shared" si="132"/>
        <v>167.06365357912563</v>
      </c>
      <c r="AD471" s="73">
        <f t="shared" si="123"/>
        <v>142.44045255392393</v>
      </c>
      <c r="AE471" s="73">
        <f t="shared" si="124"/>
        <v>141.97109782519618</v>
      </c>
      <c r="AF471" s="73">
        <f t="shared" si="125"/>
        <v>124.44045255392393</v>
      </c>
      <c r="AG471" s="73">
        <f t="shared" si="126"/>
        <v>123.97109782519618</v>
      </c>
      <c r="AH471" s="73">
        <f t="shared" si="127"/>
        <v>130.44045255392393</v>
      </c>
      <c r="AI471" s="73">
        <f t="shared" si="128"/>
        <v>129.97109782519618</v>
      </c>
    </row>
    <row r="472" spans="16:35" x14ac:dyDescent="0.2">
      <c r="P472" s="68">
        <v>4.7999999999999599</v>
      </c>
      <c r="Q472" s="70">
        <f t="shared" si="135"/>
        <v>19.050820443914024</v>
      </c>
      <c r="R472" s="70">
        <f t="shared" si="136"/>
        <v>18.542992195834483</v>
      </c>
      <c r="S472" s="71">
        <f t="shared" si="133"/>
        <v>111.20917966706142</v>
      </c>
      <c r="T472" s="71">
        <f t="shared" si="134"/>
        <v>110.73982493833368</v>
      </c>
      <c r="W472" s="66">
        <f t="shared" si="129"/>
        <v>164.90295365896074</v>
      </c>
      <c r="X472" s="66">
        <f t="shared" si="130"/>
        <v>164.09660223500651</v>
      </c>
      <c r="Z472" s="66">
        <f t="shared" si="131"/>
        <v>167.90295365896074</v>
      </c>
      <c r="AA472" s="66">
        <f t="shared" si="132"/>
        <v>167.09660223500651</v>
      </c>
      <c r="AD472" s="73">
        <f t="shared" si="123"/>
        <v>142.45856703314442</v>
      </c>
      <c r="AE472" s="73">
        <f t="shared" si="124"/>
        <v>141.9892123044167</v>
      </c>
      <c r="AF472" s="73">
        <f t="shared" si="125"/>
        <v>124.45856703314442</v>
      </c>
      <c r="AG472" s="73">
        <f t="shared" si="126"/>
        <v>123.9892123044167</v>
      </c>
      <c r="AH472" s="73">
        <f t="shared" si="127"/>
        <v>130.45856703314442</v>
      </c>
      <c r="AI472" s="73">
        <f t="shared" si="128"/>
        <v>129.9892123044167</v>
      </c>
    </row>
    <row r="473" spans="16:35" x14ac:dyDescent="0.2">
      <c r="P473" s="68">
        <v>4.8099999999999596</v>
      </c>
      <c r="Q473" s="70">
        <f t="shared" si="135"/>
        <v>19.070654723563912</v>
      </c>
      <c r="R473" s="70">
        <f t="shared" si="136"/>
        <v>18.56229776295379</v>
      </c>
      <c r="S473" s="71">
        <f t="shared" si="133"/>
        <v>111.22725644702631</v>
      </c>
      <c r="T473" s="71">
        <f t="shared" si="134"/>
        <v>110.75790171829857</v>
      </c>
      <c r="W473" s="66">
        <f t="shared" si="129"/>
        <v>164.93583374318774</v>
      </c>
      <c r="X473" s="66">
        <f t="shared" si="130"/>
        <v>164.12948231923352</v>
      </c>
      <c r="Z473" s="66">
        <f t="shared" si="131"/>
        <v>167.93583374318774</v>
      </c>
      <c r="AA473" s="66">
        <f t="shared" si="132"/>
        <v>167.12948231923352</v>
      </c>
      <c r="AD473" s="73">
        <f t="shared" si="123"/>
        <v>142.47664381310932</v>
      </c>
      <c r="AE473" s="73">
        <f t="shared" si="124"/>
        <v>142.00728908438157</v>
      </c>
      <c r="AF473" s="73">
        <f t="shared" si="125"/>
        <v>124.47664381310932</v>
      </c>
      <c r="AG473" s="73">
        <f t="shared" si="126"/>
        <v>124.00728908438157</v>
      </c>
      <c r="AH473" s="73">
        <f t="shared" si="127"/>
        <v>130.47664381310932</v>
      </c>
      <c r="AI473" s="73">
        <f t="shared" si="128"/>
        <v>130.00728908438157</v>
      </c>
    </row>
    <row r="474" spans="16:35" x14ac:dyDescent="0.2">
      <c r="P474" s="68">
        <v>4.8199999999999603</v>
      </c>
      <c r="Q474" s="70">
        <f t="shared" si="135"/>
        <v>19.090468396153316</v>
      </c>
      <c r="R474" s="70">
        <f t="shared" si="136"/>
        <v>18.581583272324782</v>
      </c>
      <c r="S474" s="71">
        <f t="shared" si="133"/>
        <v>111.24529568432666</v>
      </c>
      <c r="T474" s="71">
        <f t="shared" si="134"/>
        <v>110.77594095559893</v>
      </c>
      <c r="W474" s="66">
        <f t="shared" si="129"/>
        <v>164.96864554058632</v>
      </c>
      <c r="X474" s="66">
        <f t="shared" si="130"/>
        <v>164.1622941166321</v>
      </c>
      <c r="Z474" s="66">
        <f t="shared" si="131"/>
        <v>167.96864554058632</v>
      </c>
      <c r="AA474" s="66">
        <f t="shared" si="132"/>
        <v>167.1622941166321</v>
      </c>
      <c r="AD474" s="73">
        <f t="shared" si="123"/>
        <v>142.49468305040966</v>
      </c>
      <c r="AE474" s="73">
        <f t="shared" si="124"/>
        <v>142.02532832168191</v>
      </c>
      <c r="AF474" s="73">
        <f t="shared" si="125"/>
        <v>124.49468305040966</v>
      </c>
      <c r="AG474" s="73">
        <f t="shared" si="126"/>
        <v>124.02532832168191</v>
      </c>
      <c r="AH474" s="73">
        <f t="shared" si="127"/>
        <v>130.49468305040966</v>
      </c>
      <c r="AI474" s="73">
        <f t="shared" si="128"/>
        <v>130.02532832168191</v>
      </c>
    </row>
    <row r="475" spans="16:35" x14ac:dyDescent="0.2">
      <c r="P475" s="68">
        <v>4.8299999999999601</v>
      </c>
      <c r="Q475" s="70">
        <f t="shared" si="135"/>
        <v>19.110261525778935</v>
      </c>
      <c r="R475" s="70">
        <f t="shared" si="136"/>
        <v>18.600848786335558</v>
      </c>
      <c r="S475" s="71">
        <f t="shared" si="133"/>
        <v>111.26329753457992</v>
      </c>
      <c r="T475" s="71">
        <f t="shared" si="134"/>
        <v>110.79394280585218</v>
      </c>
      <c r="W475" s="66">
        <f t="shared" si="129"/>
        <v>165.00138933421096</v>
      </c>
      <c r="X475" s="66">
        <f t="shared" si="130"/>
        <v>164.19503791025673</v>
      </c>
      <c r="Z475" s="66">
        <f t="shared" si="131"/>
        <v>168.00138933421096</v>
      </c>
      <c r="AA475" s="66">
        <f t="shared" si="132"/>
        <v>167.19503791025673</v>
      </c>
      <c r="AD475" s="73">
        <f t="shared" si="123"/>
        <v>142.51268490066292</v>
      </c>
      <c r="AE475" s="73">
        <f t="shared" si="124"/>
        <v>142.04333017193517</v>
      </c>
      <c r="AF475" s="73">
        <f t="shared" si="125"/>
        <v>124.51268490066292</v>
      </c>
      <c r="AG475" s="73">
        <f t="shared" si="126"/>
        <v>124.04333017193517</v>
      </c>
      <c r="AH475" s="73">
        <f t="shared" si="127"/>
        <v>130.51268490066292</v>
      </c>
      <c r="AI475" s="73">
        <f t="shared" si="128"/>
        <v>130.04333017193517</v>
      </c>
    </row>
    <row r="476" spans="16:35" x14ac:dyDescent="0.2">
      <c r="P476" s="68">
        <v>4.8399999999999599</v>
      </c>
      <c r="Q476" s="70">
        <f t="shared" si="135"/>
        <v>19.130034176205871</v>
      </c>
      <c r="R476" s="70">
        <f t="shared" si="136"/>
        <v>18.620094367051465</v>
      </c>
      <c r="S476" s="71">
        <f t="shared" si="133"/>
        <v>111.28126215243792</v>
      </c>
      <c r="T476" s="71">
        <f t="shared" si="134"/>
        <v>110.81190742371018</v>
      </c>
      <c r="W476" s="66">
        <f t="shared" si="129"/>
        <v>165.03406540535994</v>
      </c>
      <c r="X476" s="66">
        <f t="shared" si="130"/>
        <v>164.22771398140571</v>
      </c>
      <c r="Z476" s="66">
        <f t="shared" si="131"/>
        <v>168.03406540535994</v>
      </c>
      <c r="AA476" s="66">
        <f t="shared" si="132"/>
        <v>167.22771398140571</v>
      </c>
      <c r="AD476" s="73">
        <f t="shared" si="123"/>
        <v>142.53064951852093</v>
      </c>
      <c r="AE476" s="73">
        <f t="shared" si="124"/>
        <v>142.06129478979318</v>
      </c>
      <c r="AF476" s="73">
        <f t="shared" si="125"/>
        <v>124.53064951852093</v>
      </c>
      <c r="AG476" s="73">
        <f t="shared" si="126"/>
        <v>124.06129478979318</v>
      </c>
      <c r="AH476" s="73">
        <f t="shared" si="127"/>
        <v>130.53064951852093</v>
      </c>
      <c r="AI476" s="73">
        <f t="shared" si="128"/>
        <v>130.06129478979318</v>
      </c>
    </row>
    <row r="477" spans="16:35" x14ac:dyDescent="0.2">
      <c r="P477" s="68">
        <v>4.8499999999999597</v>
      </c>
      <c r="Q477" s="70">
        <f t="shared" si="135"/>
        <v>19.149786410870036</v>
      </c>
      <c r="R477" s="70">
        <f t="shared" si="136"/>
        <v>18.639320076217441</v>
      </c>
      <c r="S477" s="71">
        <f t="shared" si="133"/>
        <v>111.29918969159495</v>
      </c>
      <c r="T477" s="71">
        <f t="shared" si="134"/>
        <v>110.82983496286721</v>
      </c>
      <c r="W477" s="66">
        <f t="shared" si="129"/>
        <v>165.06667403358966</v>
      </c>
      <c r="X477" s="66">
        <f t="shared" si="130"/>
        <v>164.26032260963544</v>
      </c>
      <c r="Z477" s="66">
        <f t="shared" si="131"/>
        <v>168.06667403358966</v>
      </c>
      <c r="AA477" s="66">
        <f t="shared" si="132"/>
        <v>167.26032260963544</v>
      </c>
      <c r="AD477" s="73">
        <f t="shared" si="123"/>
        <v>142.54857705767796</v>
      </c>
      <c r="AE477" s="73">
        <f t="shared" si="124"/>
        <v>142.07922232895021</v>
      </c>
      <c r="AF477" s="73">
        <f t="shared" si="125"/>
        <v>124.54857705767796</v>
      </c>
      <c r="AG477" s="73">
        <f t="shared" si="126"/>
        <v>124.07922232895021</v>
      </c>
      <c r="AH477" s="73">
        <f t="shared" si="127"/>
        <v>130.54857705767796</v>
      </c>
      <c r="AI477" s="73">
        <f t="shared" si="128"/>
        <v>130.07922232895021</v>
      </c>
    </row>
    <row r="478" spans="16:35" x14ac:dyDescent="0.2">
      <c r="P478" s="68">
        <v>4.8599999999999604</v>
      </c>
      <c r="Q478" s="70">
        <f t="shared" si="135"/>
        <v>19.169518292880515</v>
      </c>
      <c r="R478" s="70">
        <f t="shared" si="136"/>
        <v>18.6585259752603</v>
      </c>
      <c r="S478" s="71">
        <f t="shared" si="133"/>
        <v>111.31708030479554</v>
      </c>
      <c r="T478" s="71">
        <f t="shared" si="134"/>
        <v>110.8477255760678</v>
      </c>
      <c r="W478" s="66">
        <f t="shared" si="129"/>
        <v>165.09921549672916</v>
      </c>
      <c r="X478" s="66">
        <f t="shared" si="130"/>
        <v>164.29286407277493</v>
      </c>
      <c r="Z478" s="66">
        <f t="shared" si="131"/>
        <v>168.09921549672916</v>
      </c>
      <c r="AA478" s="66">
        <f t="shared" si="132"/>
        <v>167.29286407277493</v>
      </c>
      <c r="AD478" s="73">
        <f t="shared" si="123"/>
        <v>142.56646767087852</v>
      </c>
      <c r="AE478" s="73">
        <f t="shared" si="124"/>
        <v>142.0971129421508</v>
      </c>
      <c r="AF478" s="73">
        <f t="shared" si="125"/>
        <v>124.56646767087852</v>
      </c>
      <c r="AG478" s="73">
        <f t="shared" si="126"/>
        <v>124.0971129421508</v>
      </c>
      <c r="AH478" s="73">
        <f t="shared" si="127"/>
        <v>130.56646767087852</v>
      </c>
      <c r="AI478" s="73">
        <f t="shared" si="128"/>
        <v>130.0971129421508</v>
      </c>
    </row>
    <row r="479" spans="16:35" x14ac:dyDescent="0.2">
      <c r="P479" s="68">
        <v>4.8699999999999601</v>
      </c>
      <c r="Q479" s="70">
        <f t="shared" si="135"/>
        <v>19.18922988502193</v>
      </c>
      <c r="R479" s="70">
        <f t="shared" si="136"/>
        <v>18.677712125291045</v>
      </c>
      <c r="S479" s="71">
        <f t="shared" si="133"/>
        <v>111.33493414384236</v>
      </c>
      <c r="T479" s="71">
        <f t="shared" si="134"/>
        <v>110.86557941511462</v>
      </c>
      <c r="W479" s="66">
        <f t="shared" si="129"/>
        <v>165.13169007089417</v>
      </c>
      <c r="X479" s="66">
        <f t="shared" si="130"/>
        <v>164.32533864693994</v>
      </c>
      <c r="Z479" s="66">
        <f t="shared" si="131"/>
        <v>168.13169007089417</v>
      </c>
      <c r="AA479" s="66">
        <f t="shared" si="132"/>
        <v>167.32533864693994</v>
      </c>
      <c r="AD479" s="73">
        <f t="shared" si="123"/>
        <v>142.58432150992536</v>
      </c>
      <c r="AE479" s="73">
        <f t="shared" si="124"/>
        <v>142.11496678119761</v>
      </c>
      <c r="AF479" s="73">
        <f t="shared" si="125"/>
        <v>124.58432150992536</v>
      </c>
      <c r="AG479" s="73">
        <f t="shared" si="126"/>
        <v>124.11496678119761</v>
      </c>
      <c r="AH479" s="73">
        <f t="shared" si="127"/>
        <v>130.58432150992536</v>
      </c>
      <c r="AI479" s="73">
        <f t="shared" si="128"/>
        <v>130.11496678119761</v>
      </c>
    </row>
    <row r="480" spans="16:35" x14ac:dyDescent="0.2">
      <c r="P480" s="68">
        <v>4.8799999999999599</v>
      </c>
      <c r="Q480" s="70">
        <f t="shared" si="135"/>
        <v>19.208921249756759</v>
      </c>
      <c r="R480" s="70">
        <f t="shared" si="136"/>
        <v>18.696878587107125</v>
      </c>
      <c r="S480" s="71">
        <f t="shared" si="133"/>
        <v>111.35275135960389</v>
      </c>
      <c r="T480" s="71">
        <f t="shared" si="134"/>
        <v>110.88339663087615</v>
      </c>
      <c r="W480" s="66">
        <f t="shared" si="129"/>
        <v>165.16409803050132</v>
      </c>
      <c r="X480" s="66">
        <f t="shared" si="130"/>
        <v>164.3577466065471</v>
      </c>
      <c r="Z480" s="66">
        <f t="shared" si="131"/>
        <v>168.16409803050132</v>
      </c>
      <c r="AA480" s="66">
        <f t="shared" si="132"/>
        <v>167.3577466065471</v>
      </c>
      <c r="AD480" s="73">
        <f t="shared" si="123"/>
        <v>142.60213872568687</v>
      </c>
      <c r="AE480" s="73">
        <f t="shared" si="124"/>
        <v>142.13278399695915</v>
      </c>
      <c r="AF480" s="73">
        <f t="shared" si="125"/>
        <v>124.60213872568687</v>
      </c>
      <c r="AG480" s="73">
        <f t="shared" si="126"/>
        <v>124.13278399695915</v>
      </c>
      <c r="AH480" s="73">
        <f t="shared" si="127"/>
        <v>130.60213872568687</v>
      </c>
      <c r="AI480" s="73">
        <f t="shared" si="128"/>
        <v>130.13278399695915</v>
      </c>
    </row>
    <row r="481" spans="16:35" x14ac:dyDescent="0.2">
      <c r="P481" s="68">
        <v>4.8899999999999597</v>
      </c>
      <c r="Q481" s="70">
        <f t="shared" si="135"/>
        <v>19.228592449227655</v>
      </c>
      <c r="R481" s="70">
        <f t="shared" si="136"/>
        <v>18.716025421194686</v>
      </c>
      <c r="S481" s="71">
        <f t="shared" si="133"/>
        <v>111.37053210202208</v>
      </c>
      <c r="T481" s="71">
        <f t="shared" si="134"/>
        <v>110.90117737329435</v>
      </c>
      <c r="W481" s="66">
        <f t="shared" si="129"/>
        <v>165.19643964828194</v>
      </c>
      <c r="X481" s="66">
        <f t="shared" si="130"/>
        <v>164.39008822432771</v>
      </c>
      <c r="Z481" s="66">
        <f t="shared" si="131"/>
        <v>168.19643964828194</v>
      </c>
      <c r="AA481" s="66">
        <f t="shared" si="132"/>
        <v>167.39008822432771</v>
      </c>
      <c r="AD481" s="73">
        <f t="shared" si="123"/>
        <v>142.61991946810508</v>
      </c>
      <c r="AE481" s="73">
        <f t="shared" si="124"/>
        <v>142.15056473937733</v>
      </c>
      <c r="AF481" s="73">
        <f t="shared" si="125"/>
        <v>124.61991946810508</v>
      </c>
      <c r="AG481" s="73">
        <f t="shared" si="126"/>
        <v>124.15056473937733</v>
      </c>
      <c r="AH481" s="73">
        <f t="shared" si="127"/>
        <v>130.61991946810508</v>
      </c>
      <c r="AI481" s="73">
        <f t="shared" si="128"/>
        <v>130.15056473937733</v>
      </c>
    </row>
    <row r="482" spans="16:35" x14ac:dyDescent="0.2">
      <c r="P482" s="68">
        <v>4.8999999999999604</v>
      </c>
      <c r="Q482" s="70">
        <f t="shared" si="135"/>
        <v>19.248243545259729</v>
      </c>
      <c r="R482" s="70">
        <f t="shared" si="136"/>
        <v>18.7351526877308</v>
      </c>
      <c r="S482" s="71">
        <f t="shared" si="133"/>
        <v>111.38827652011994</v>
      </c>
      <c r="T482" s="71">
        <f t="shared" si="134"/>
        <v>110.91892179139221</v>
      </c>
      <c r="W482" s="66">
        <f t="shared" si="129"/>
        <v>165.22871519529585</v>
      </c>
      <c r="X482" s="66">
        <f t="shared" si="130"/>
        <v>164.42236377134162</v>
      </c>
      <c r="Z482" s="66">
        <f t="shared" si="131"/>
        <v>168.22871519529585</v>
      </c>
      <c r="AA482" s="66">
        <f t="shared" si="132"/>
        <v>167.42236377134162</v>
      </c>
      <c r="AD482" s="73">
        <f t="shared" si="123"/>
        <v>142.63766388620294</v>
      </c>
      <c r="AE482" s="73">
        <f t="shared" si="124"/>
        <v>142.16830915747522</v>
      </c>
      <c r="AF482" s="73">
        <f t="shared" si="125"/>
        <v>124.63766388620294</v>
      </c>
      <c r="AG482" s="73">
        <f t="shared" si="126"/>
        <v>124.16830915747522</v>
      </c>
      <c r="AH482" s="73">
        <f t="shared" si="127"/>
        <v>130.63766388620294</v>
      </c>
      <c r="AI482" s="73">
        <f t="shared" si="128"/>
        <v>130.16830915747522</v>
      </c>
    </row>
    <row r="483" spans="16:35" x14ac:dyDescent="0.2">
      <c r="P483" s="68">
        <v>4.9099999999999602</v>
      </c>
      <c r="Q483" s="70">
        <f t="shared" si="135"/>
        <v>19.26787459936282</v>
      </c>
      <c r="R483" s="70">
        <f t="shared" si="136"/>
        <v>18.754260446585658</v>
      </c>
      <c r="S483" s="71">
        <f t="shared" si="133"/>
        <v>111.40598476200904</v>
      </c>
      <c r="T483" s="71">
        <f t="shared" si="134"/>
        <v>110.9366300332813</v>
      </c>
      <c r="W483" s="66">
        <f t="shared" si="129"/>
        <v>165.26092494094505</v>
      </c>
      <c r="X483" s="66">
        <f t="shared" si="130"/>
        <v>164.45457351699082</v>
      </c>
      <c r="Z483" s="66">
        <f t="shared" si="131"/>
        <v>168.26092494094505</v>
      </c>
      <c r="AA483" s="66">
        <f t="shared" si="132"/>
        <v>167.45457351699082</v>
      </c>
      <c r="AD483" s="73">
        <f t="shared" si="123"/>
        <v>142.65537212809204</v>
      </c>
      <c r="AE483" s="73">
        <f t="shared" si="124"/>
        <v>142.18601739936429</v>
      </c>
      <c r="AF483" s="73">
        <f t="shared" si="125"/>
        <v>124.65537212809204</v>
      </c>
      <c r="AG483" s="73">
        <f t="shared" si="126"/>
        <v>124.18601739936429</v>
      </c>
      <c r="AH483" s="73">
        <f t="shared" si="127"/>
        <v>130.65537212809204</v>
      </c>
      <c r="AI483" s="73">
        <f t="shared" si="128"/>
        <v>130.18601739936429</v>
      </c>
    </row>
    <row r="484" spans="16:35" x14ac:dyDescent="0.2">
      <c r="P484" s="68">
        <v>4.91999999999996</v>
      </c>
      <c r="Q484" s="70">
        <f t="shared" si="135"/>
        <v>19.287485672733727</v>
      </c>
      <c r="R484" s="70">
        <f t="shared" si="136"/>
        <v>18.773348757324783</v>
      </c>
      <c r="S484" s="71">
        <f t="shared" si="133"/>
        <v>111.42365697489689</v>
      </c>
      <c r="T484" s="71">
        <f t="shared" si="134"/>
        <v>110.95430224616915</v>
      </c>
      <c r="W484" s="66">
        <f t="shared" si="129"/>
        <v>165.29306915298713</v>
      </c>
      <c r="X484" s="66">
        <f t="shared" si="130"/>
        <v>164.4867177290329</v>
      </c>
      <c r="Z484" s="66">
        <f t="shared" si="131"/>
        <v>168.29306915298713</v>
      </c>
      <c r="AA484" s="66">
        <f t="shared" si="132"/>
        <v>167.4867177290329</v>
      </c>
      <c r="AD484" s="73">
        <f t="shared" si="123"/>
        <v>142.67304434097989</v>
      </c>
      <c r="AE484" s="73">
        <f t="shared" si="124"/>
        <v>142.20368961225216</v>
      </c>
      <c r="AF484" s="73">
        <f t="shared" si="125"/>
        <v>124.67304434097989</v>
      </c>
      <c r="AG484" s="73">
        <f t="shared" si="126"/>
        <v>124.20368961225216</v>
      </c>
      <c r="AH484" s="73">
        <f t="shared" si="127"/>
        <v>130.67304434097989</v>
      </c>
      <c r="AI484" s="73">
        <f t="shared" si="128"/>
        <v>130.20368961225216</v>
      </c>
    </row>
    <row r="485" spans="16:35" x14ac:dyDescent="0.2">
      <c r="P485" s="68">
        <v>4.9299999999999597</v>
      </c>
      <c r="Q485" s="70">
        <f t="shared" si="135"/>
        <v>19.30707682625847</v>
      </c>
      <c r="R485" s="70">
        <f t="shared" si="136"/>
        <v>18.79241767921118</v>
      </c>
      <c r="S485" s="71">
        <f t="shared" si="133"/>
        <v>111.44129330509428</v>
      </c>
      <c r="T485" s="71">
        <f t="shared" si="134"/>
        <v>110.97193857636654</v>
      </c>
      <c r="W485" s="66">
        <f t="shared" si="129"/>
        <v>165.32514809754869</v>
      </c>
      <c r="X485" s="66">
        <f t="shared" si="130"/>
        <v>164.51879667359447</v>
      </c>
      <c r="Z485" s="66">
        <f t="shared" si="131"/>
        <v>168.32514809754869</v>
      </c>
      <c r="AA485" s="66">
        <f t="shared" si="132"/>
        <v>167.51879667359447</v>
      </c>
      <c r="AD485" s="73">
        <f t="shared" si="123"/>
        <v>142.69068067117729</v>
      </c>
      <c r="AE485" s="73">
        <f t="shared" si="124"/>
        <v>142.22132594244954</v>
      </c>
      <c r="AF485" s="73">
        <f t="shared" si="125"/>
        <v>124.69068067117729</v>
      </c>
      <c r="AG485" s="73">
        <f t="shared" si="126"/>
        <v>124.22132594244954</v>
      </c>
      <c r="AH485" s="73">
        <f t="shared" si="127"/>
        <v>130.69068067117729</v>
      </c>
      <c r="AI485" s="73">
        <f t="shared" si="128"/>
        <v>130.22132594244954</v>
      </c>
    </row>
    <row r="486" spans="16:35" x14ac:dyDescent="0.2">
      <c r="P486" s="68">
        <v>4.9399999999999604</v>
      </c>
      <c r="Q486" s="70">
        <f t="shared" si="135"/>
        <v>19.326648120514456</v>
      </c>
      <c r="R486" s="70">
        <f t="shared" si="136"/>
        <v>18.811467271207469</v>
      </c>
      <c r="S486" s="71">
        <f t="shared" si="133"/>
        <v>111.45889389802261</v>
      </c>
      <c r="T486" s="71">
        <f t="shared" si="134"/>
        <v>110.98953916929487</v>
      </c>
      <c r="W486" s="66">
        <f t="shared" si="129"/>
        <v>165.35716203913856</v>
      </c>
      <c r="X486" s="66">
        <f t="shared" si="130"/>
        <v>164.55081061518433</v>
      </c>
      <c r="Z486" s="66">
        <f t="shared" si="131"/>
        <v>168.35716203913856</v>
      </c>
      <c r="AA486" s="66">
        <f t="shared" si="132"/>
        <v>167.55081061518433</v>
      </c>
      <c r="AD486" s="73">
        <f t="shared" si="123"/>
        <v>142.70828126410561</v>
      </c>
      <c r="AE486" s="73">
        <f t="shared" si="124"/>
        <v>142.23892653537786</v>
      </c>
      <c r="AF486" s="73">
        <f t="shared" si="125"/>
        <v>124.70828126410561</v>
      </c>
      <c r="AG486" s="73">
        <f t="shared" si="126"/>
        <v>124.23892653537786</v>
      </c>
      <c r="AH486" s="73">
        <f t="shared" si="127"/>
        <v>130.70828126410561</v>
      </c>
      <c r="AI486" s="73">
        <f t="shared" si="128"/>
        <v>130.23892653537786</v>
      </c>
    </row>
    <row r="487" spans="16:35" x14ac:dyDescent="0.2">
      <c r="P487" s="68">
        <v>4.9499999999999602</v>
      </c>
      <c r="Q487" s="70">
        <f t="shared" si="135"/>
        <v>19.346199615772679</v>
      </c>
      <c r="R487" s="70">
        <f t="shared" si="136"/>
        <v>18.83049759197803</v>
      </c>
      <c r="S487" s="71">
        <f t="shared" si="133"/>
        <v>111.47645889822104</v>
      </c>
      <c r="T487" s="71">
        <f t="shared" si="134"/>
        <v>111.00710416949332</v>
      </c>
      <c r="W487" s="66">
        <f t="shared" si="129"/>
        <v>165.38911124066081</v>
      </c>
      <c r="X487" s="66">
        <f t="shared" si="130"/>
        <v>164.58275981670658</v>
      </c>
      <c r="Z487" s="66">
        <f t="shared" si="131"/>
        <v>168.38911124066081</v>
      </c>
      <c r="AA487" s="66">
        <f t="shared" si="132"/>
        <v>167.58275981670658</v>
      </c>
      <c r="AD487" s="73">
        <f t="shared" si="123"/>
        <v>142.72584626430404</v>
      </c>
      <c r="AE487" s="73">
        <f t="shared" si="124"/>
        <v>142.25649153557632</v>
      </c>
      <c r="AF487" s="73">
        <f t="shared" si="125"/>
        <v>124.72584626430404</v>
      </c>
      <c r="AG487" s="73">
        <f t="shared" si="126"/>
        <v>124.25649153557632</v>
      </c>
      <c r="AH487" s="73">
        <f t="shared" si="127"/>
        <v>130.72584626430404</v>
      </c>
      <c r="AI487" s="73">
        <f t="shared" si="128"/>
        <v>130.25649153557632</v>
      </c>
    </row>
    <row r="488" spans="16:35" x14ac:dyDescent="0.2">
      <c r="P488" s="68">
        <v>4.95999999999996</v>
      </c>
      <c r="Q488" s="70">
        <f t="shared" si="135"/>
        <v>19.365731371999896</v>
      </c>
      <c r="R488" s="70">
        <f t="shared" si="136"/>
        <v>18.849508699891125</v>
      </c>
      <c r="S488" s="71">
        <f t="shared" si="133"/>
        <v>111.49398844935362</v>
      </c>
      <c r="T488" s="71">
        <f t="shared" si="134"/>
        <v>111.02463372062589</v>
      </c>
      <c r="W488" s="66">
        <f t="shared" si="129"/>
        <v>165.4209959634278</v>
      </c>
      <c r="X488" s="66">
        <f t="shared" si="130"/>
        <v>164.61464453947357</v>
      </c>
      <c r="Z488" s="66">
        <f t="shared" si="131"/>
        <v>168.4209959634278</v>
      </c>
      <c r="AA488" s="66">
        <f t="shared" si="132"/>
        <v>167.61464453947357</v>
      </c>
      <c r="AD488" s="73">
        <f t="shared" si="123"/>
        <v>142.74337581543662</v>
      </c>
      <c r="AE488" s="73">
        <f t="shared" si="124"/>
        <v>142.2740210867089</v>
      </c>
      <c r="AF488" s="73">
        <f t="shared" si="125"/>
        <v>124.74337581543662</v>
      </c>
      <c r="AG488" s="73">
        <f t="shared" si="126"/>
        <v>124.2740210867089</v>
      </c>
      <c r="AH488" s="73">
        <f t="shared" si="127"/>
        <v>130.74337581543662</v>
      </c>
      <c r="AI488" s="73">
        <f t="shared" si="128"/>
        <v>130.2740210867089</v>
      </c>
    </row>
    <row r="489" spans="16:35" x14ac:dyDescent="0.2">
      <c r="P489" s="68">
        <v>4.96999999999995</v>
      </c>
      <c r="Q489" s="70">
        <f t="shared" si="135"/>
        <v>19.385243448860741</v>
      </c>
      <c r="R489" s="70">
        <f t="shared" si="136"/>
        <v>18.868500653020934</v>
      </c>
      <c r="S489" s="71">
        <f t="shared" si="133"/>
        <v>111.5114826942163</v>
      </c>
      <c r="T489" s="71">
        <f t="shared" si="134"/>
        <v>111.04212796548856</v>
      </c>
      <c r="W489" s="66">
        <f t="shared" si="129"/>
        <v>165.45281646717291</v>
      </c>
      <c r="X489" s="66">
        <f t="shared" si="130"/>
        <v>164.64646504321868</v>
      </c>
      <c r="Z489" s="66">
        <f t="shared" si="131"/>
        <v>168.45281646717291</v>
      </c>
      <c r="AA489" s="66">
        <f t="shared" si="132"/>
        <v>167.64646504321868</v>
      </c>
      <c r="AD489" s="73">
        <f t="shared" si="123"/>
        <v>142.76087006029928</v>
      </c>
      <c r="AE489" s="73">
        <f t="shared" si="124"/>
        <v>142.29151533157156</v>
      </c>
      <c r="AF489" s="73">
        <f t="shared" si="125"/>
        <v>124.76087006029928</v>
      </c>
      <c r="AG489" s="73">
        <f t="shared" si="126"/>
        <v>124.29151533157156</v>
      </c>
      <c r="AH489" s="73">
        <f t="shared" si="127"/>
        <v>130.76087006029928</v>
      </c>
      <c r="AI489" s="73">
        <f t="shared" si="128"/>
        <v>130.29151533157156</v>
      </c>
    </row>
    <row r="490" spans="16:35" x14ac:dyDescent="0.2">
      <c r="P490" s="68">
        <v>4.9799999999999498</v>
      </c>
      <c r="Q490" s="70">
        <f t="shared" si="135"/>
        <v>19.404735905719932</v>
      </c>
      <c r="R490" s="70">
        <f t="shared" si="136"/>
        <v>18.887473509149711</v>
      </c>
      <c r="S490" s="71">
        <f t="shared" si="133"/>
        <v>111.528941774744</v>
      </c>
      <c r="T490" s="71">
        <f t="shared" si="134"/>
        <v>111.05958704601628</v>
      </c>
      <c r="W490" s="66">
        <f t="shared" si="129"/>
        <v>165.4845730100634</v>
      </c>
      <c r="X490" s="66">
        <f t="shared" si="130"/>
        <v>164.67822158610917</v>
      </c>
      <c r="Z490" s="66">
        <f t="shared" si="131"/>
        <v>168.4845730100634</v>
      </c>
      <c r="AA490" s="66">
        <f t="shared" si="132"/>
        <v>167.67822158610917</v>
      </c>
      <c r="AD490" s="73">
        <f t="shared" si="123"/>
        <v>142.778329140827</v>
      </c>
      <c r="AE490" s="73">
        <f t="shared" si="124"/>
        <v>142.30897441209927</v>
      </c>
      <c r="AF490" s="73">
        <f t="shared" si="125"/>
        <v>124.778329140827</v>
      </c>
      <c r="AG490" s="73">
        <f t="shared" si="126"/>
        <v>124.30897441209927</v>
      </c>
      <c r="AH490" s="73">
        <f t="shared" si="127"/>
        <v>130.778329140827</v>
      </c>
      <c r="AI490" s="73">
        <f t="shared" si="128"/>
        <v>130.30897441209927</v>
      </c>
    </row>
    <row r="491" spans="16:35" x14ac:dyDescent="0.2">
      <c r="P491" s="68">
        <v>4.9899999999999496</v>
      </c>
      <c r="Q491" s="70">
        <f t="shared" si="135"/>
        <v>19.424208801644259</v>
      </c>
      <c r="R491" s="70">
        <f t="shared" si="136"/>
        <v>18.906427325769744</v>
      </c>
      <c r="S491" s="71">
        <f t="shared" si="133"/>
        <v>111.54636583201746</v>
      </c>
      <c r="T491" s="71">
        <f t="shared" si="134"/>
        <v>111.07701110328972</v>
      </c>
      <c r="W491" s="66">
        <f t="shared" si="129"/>
        <v>165.51626584871275</v>
      </c>
      <c r="X491" s="66">
        <f t="shared" si="130"/>
        <v>164.70991442475852</v>
      </c>
      <c r="Z491" s="66">
        <f t="shared" si="131"/>
        <v>168.51626584871275</v>
      </c>
      <c r="AA491" s="66">
        <f t="shared" si="132"/>
        <v>167.70991442475852</v>
      </c>
      <c r="AD491" s="73">
        <f t="shared" si="123"/>
        <v>142.79575319810044</v>
      </c>
      <c r="AE491" s="73">
        <f t="shared" si="124"/>
        <v>142.32639846937272</v>
      </c>
      <c r="AF491" s="73">
        <f t="shared" si="125"/>
        <v>124.79575319810044</v>
      </c>
      <c r="AG491" s="73">
        <f t="shared" si="126"/>
        <v>124.32639846937272</v>
      </c>
      <c r="AH491" s="73">
        <f t="shared" si="127"/>
        <v>130.79575319810044</v>
      </c>
      <c r="AI491" s="73">
        <f t="shared" si="128"/>
        <v>130.32639846937272</v>
      </c>
    </row>
    <row r="492" spans="16:35" x14ac:dyDescent="0.2">
      <c r="P492" s="68">
        <v>4.9999999999999503</v>
      </c>
      <c r="Q492" s="70">
        <f t="shared" si="135"/>
        <v>19.443662195404762</v>
      </c>
      <c r="R492" s="70">
        <f t="shared" si="136"/>
        <v>18.925362160085438</v>
      </c>
      <c r="S492" s="71">
        <f t="shared" si="133"/>
        <v>111.56375500627003</v>
      </c>
      <c r="T492" s="71">
        <f t="shared" si="134"/>
        <v>111.09440027754229</v>
      </c>
      <c r="W492" s="66">
        <f t="shared" si="129"/>
        <v>165.54789523819323</v>
      </c>
      <c r="X492" s="66">
        <f t="shared" si="130"/>
        <v>164.74154381423901</v>
      </c>
      <c r="Z492" s="66">
        <f t="shared" si="131"/>
        <v>168.54789523819323</v>
      </c>
      <c r="AA492" s="66">
        <f t="shared" si="132"/>
        <v>167.74154381423901</v>
      </c>
      <c r="AD492" s="73">
        <f t="shared" si="123"/>
        <v>142.81314237235301</v>
      </c>
      <c r="AE492" s="73">
        <f t="shared" si="124"/>
        <v>142.34378764362529</v>
      </c>
      <c r="AF492" s="73">
        <f t="shared" si="125"/>
        <v>124.81314237235301</v>
      </c>
      <c r="AG492" s="73">
        <f t="shared" si="126"/>
        <v>124.34378764362529</v>
      </c>
      <c r="AH492" s="73">
        <f t="shared" si="127"/>
        <v>130.81314237235301</v>
      </c>
      <c r="AI492" s="73">
        <f t="shared" si="128"/>
        <v>130.34378764362529</v>
      </c>
    </row>
    <row r="493" spans="16:35" x14ac:dyDescent="0.2">
      <c r="P493" s="68">
        <v>5.0999999999999996</v>
      </c>
      <c r="Q493" s="70">
        <f t="shared" si="135"/>
        <v>19.637136236233545</v>
      </c>
      <c r="R493" s="70">
        <f t="shared" si="136"/>
        <v>19.113678859607461</v>
      </c>
      <c r="S493" s="71">
        <f t="shared" si="133"/>
        <v>111.73575844150847</v>
      </c>
      <c r="T493" s="71">
        <f t="shared" si="134"/>
        <v>111.26640371278074</v>
      </c>
      <c r="W493" s="66">
        <f t="shared" si="129"/>
        <v>165.86075446693621</v>
      </c>
      <c r="X493" s="66">
        <f t="shared" si="130"/>
        <v>165.05440304298202</v>
      </c>
      <c r="Z493" s="66">
        <f t="shared" si="131"/>
        <v>168.86075446693621</v>
      </c>
      <c r="AA493" s="66">
        <f t="shared" si="132"/>
        <v>168.05440304298202</v>
      </c>
      <c r="AD493" s="73">
        <f t="shared" si="123"/>
        <v>142.98514580759146</v>
      </c>
      <c r="AE493" s="73">
        <f t="shared" si="124"/>
        <v>142.51579107886374</v>
      </c>
      <c r="AF493" s="73">
        <f t="shared" si="125"/>
        <v>124.98514580759146</v>
      </c>
      <c r="AG493" s="73">
        <f t="shared" si="126"/>
        <v>124.51579107886374</v>
      </c>
      <c r="AH493" s="73">
        <f t="shared" si="127"/>
        <v>130.98514580759146</v>
      </c>
      <c r="AI493" s="73">
        <f t="shared" si="128"/>
        <v>130.51579107886374</v>
      </c>
    </row>
    <row r="494" spans="16:35" x14ac:dyDescent="0.2">
      <c r="P494" s="68">
        <v>5.2</v>
      </c>
      <c r="Q494" s="70">
        <f t="shared" si="135"/>
        <v>19.828722590015143</v>
      </c>
      <c r="R494" s="70">
        <f t="shared" si="136"/>
        <v>19.300158191217324</v>
      </c>
      <c r="S494" s="71">
        <f t="shared" si="133"/>
        <v>111.90442179224573</v>
      </c>
      <c r="T494" s="71">
        <f t="shared" si="134"/>
        <v>111.43506706351799</v>
      </c>
      <c r="W494" s="66">
        <f t="shared" si="129"/>
        <v>166.1675383736397</v>
      </c>
      <c r="X494" s="66">
        <f t="shared" si="130"/>
        <v>165.36118694968548</v>
      </c>
      <c r="Z494" s="66">
        <f t="shared" si="131"/>
        <v>169.1675383736397</v>
      </c>
      <c r="AA494" s="66">
        <f t="shared" si="132"/>
        <v>168.36118694968548</v>
      </c>
      <c r="AD494" s="73">
        <f t="shared" si="123"/>
        <v>143.15380915832873</v>
      </c>
      <c r="AE494" s="73">
        <f t="shared" si="124"/>
        <v>142.68445442960098</v>
      </c>
      <c r="AF494" s="73">
        <f t="shared" si="125"/>
        <v>125.15380915832873</v>
      </c>
      <c r="AG494" s="73">
        <f t="shared" si="126"/>
        <v>124.68445442960098</v>
      </c>
      <c r="AH494" s="73">
        <f t="shared" si="127"/>
        <v>131.15380915832873</v>
      </c>
      <c r="AI494" s="73">
        <f t="shared" si="128"/>
        <v>130.68445442960098</v>
      </c>
    </row>
    <row r="495" spans="16:35" x14ac:dyDescent="0.2">
      <c r="P495" s="68">
        <v>5.3</v>
      </c>
      <c r="Q495" s="70">
        <f t="shared" si="135"/>
        <v>20.018475455017974</v>
      </c>
      <c r="R495" s="70">
        <f t="shared" si="136"/>
        <v>19.484852908447145</v>
      </c>
      <c r="S495" s="71">
        <f t="shared" si="133"/>
        <v>112.06987231156552</v>
      </c>
      <c r="T495" s="71">
        <f t="shared" si="134"/>
        <v>111.6005175828378</v>
      </c>
      <c r="W495" s="66">
        <f t="shared" si="129"/>
        <v>166.46847842055075</v>
      </c>
      <c r="X495" s="66">
        <f t="shared" si="130"/>
        <v>165.66212699659653</v>
      </c>
      <c r="Z495" s="66">
        <f t="shared" si="131"/>
        <v>169.46847842055075</v>
      </c>
      <c r="AA495" s="66">
        <f t="shared" si="132"/>
        <v>168.66212699659653</v>
      </c>
      <c r="AD495" s="73">
        <f t="shared" si="123"/>
        <v>143.31925967764852</v>
      </c>
      <c r="AE495" s="73">
        <f t="shared" si="124"/>
        <v>142.84990494892079</v>
      </c>
      <c r="AF495" s="73">
        <f t="shared" si="125"/>
        <v>125.31925967764852</v>
      </c>
      <c r="AG495" s="73">
        <f t="shared" si="126"/>
        <v>124.84990494892079</v>
      </c>
      <c r="AH495" s="73">
        <f t="shared" si="127"/>
        <v>131.31925967764852</v>
      </c>
      <c r="AI495" s="73">
        <f t="shared" si="128"/>
        <v>130.84990494892079</v>
      </c>
    </row>
    <row r="496" spans="16:35" x14ac:dyDescent="0.2">
      <c r="P496" s="68">
        <v>5.4000000000001496</v>
      </c>
      <c r="Q496" s="70">
        <f t="shared" si="135"/>
        <v>20.206446484588742</v>
      </c>
      <c r="R496" s="70">
        <f t="shared" si="136"/>
        <v>19.667813287746043</v>
      </c>
      <c r="S496" s="71">
        <f t="shared" si="133"/>
        <v>112.23223011600936</v>
      </c>
      <c r="T496" s="71">
        <f t="shared" si="134"/>
        <v>111.76287538728161</v>
      </c>
      <c r="AD496" s="73">
        <f t="shared" ref="AD496:AD509" si="137">$S496+$F$46-$D$47-$D$48-$D$49</f>
        <v>148.48161748209236</v>
      </c>
      <c r="AE496" s="73">
        <f t="shared" ref="AE496:AE509" si="138">$T496+$F$46-($D$47)-($D$48)-$D$49</f>
        <v>148.01226275336461</v>
      </c>
      <c r="AF496" s="73">
        <f t="shared" ref="AF496:AF527" si="139">$S496+$F$46-($D$47)-($D$48)-$D$51</f>
        <v>130.48161748209236</v>
      </c>
      <c r="AG496" s="73">
        <f t="shared" ref="AG496:AG527" si="140">$T496+$F$46-($D$47)-($D$48)-$D$51</f>
        <v>130.01226275336461</v>
      </c>
      <c r="AH496" s="73">
        <f t="shared" ref="AH496:AH527" si="141">$S496+$F$46-($D$47)-($D$48)-$D$50</f>
        <v>136.48161748209236</v>
      </c>
      <c r="AI496" s="73">
        <f t="shared" ref="AI496:AI527" si="142">$T496+$F$46-$D$47-$D$48-$D$50</f>
        <v>136.01226275336461</v>
      </c>
    </row>
    <row r="497" spans="16:35" x14ac:dyDescent="0.2">
      <c r="P497" s="68">
        <v>5.5000000000001998</v>
      </c>
      <c r="Q497" s="70">
        <f t="shared" si="135"/>
        <v>20.392684951372463</v>
      </c>
      <c r="R497" s="70">
        <f t="shared" si="136"/>
        <v>19.849087288322636</v>
      </c>
      <c r="S497" s="71">
        <f t="shared" si="133"/>
        <v>112.39160870943493</v>
      </c>
      <c r="T497" s="71">
        <f t="shared" si="134"/>
        <v>111.9222539807072</v>
      </c>
      <c r="AD497" s="73">
        <f t="shared" si="137"/>
        <v>148.64099607551793</v>
      </c>
      <c r="AE497" s="73">
        <f t="shared" si="138"/>
        <v>148.17164134679018</v>
      </c>
      <c r="AF497" s="73">
        <f t="shared" si="139"/>
        <v>130.64099607551793</v>
      </c>
      <c r="AG497" s="73">
        <f t="shared" si="140"/>
        <v>130.17164134679018</v>
      </c>
      <c r="AH497" s="73">
        <f t="shared" si="141"/>
        <v>136.64099607551793</v>
      </c>
      <c r="AI497" s="73">
        <f t="shared" si="142"/>
        <v>136.17164134679018</v>
      </c>
    </row>
    <row r="498" spans="16:35" x14ac:dyDescent="0.2">
      <c r="P498" s="68">
        <v>5.6000000000002501</v>
      </c>
      <c r="Q498" s="70">
        <f t="shared" si="135"/>
        <v>20.577237898156231</v>
      </c>
      <c r="R498" s="70">
        <f t="shared" si="136"/>
        <v>20.028720698967842</v>
      </c>
      <c r="S498" s="71">
        <f t="shared" si="133"/>
        <v>112.54811545967414</v>
      </c>
      <c r="T498" s="71">
        <f t="shared" si="134"/>
        <v>112.0787607309464</v>
      </c>
      <c r="AD498" s="73">
        <f t="shared" si="137"/>
        <v>148.79750282575714</v>
      </c>
      <c r="AE498" s="73">
        <f t="shared" si="138"/>
        <v>148.32814809702938</v>
      </c>
      <c r="AF498" s="73">
        <f t="shared" si="139"/>
        <v>130.79750282575714</v>
      </c>
      <c r="AG498" s="73">
        <f t="shared" si="140"/>
        <v>130.32814809702938</v>
      </c>
      <c r="AH498" s="73">
        <f t="shared" si="141"/>
        <v>136.79750282575714</v>
      </c>
      <c r="AI498" s="73">
        <f t="shared" si="142"/>
        <v>136.32814809702938</v>
      </c>
    </row>
    <row r="499" spans="16:35" x14ac:dyDescent="0.2">
      <c r="P499" s="68">
        <v>5.7000000000003004</v>
      </c>
      <c r="Q499" s="70">
        <f t="shared" si="135"/>
        <v>20.760150276640609</v>
      </c>
      <c r="R499" s="70">
        <f t="shared" si="136"/>
        <v>20.206757273127089</v>
      </c>
      <c r="S499" s="71">
        <f t="shared" si="133"/>
        <v>112.70185203300002</v>
      </c>
      <c r="T499" s="71">
        <f t="shared" si="134"/>
        <v>112.2324973042723</v>
      </c>
      <c r="AD499" s="73">
        <f t="shared" si="137"/>
        <v>148.95123939908302</v>
      </c>
      <c r="AE499" s="73">
        <f t="shared" si="138"/>
        <v>148.4818846703553</v>
      </c>
      <c r="AF499" s="73">
        <f t="shared" si="139"/>
        <v>130.95123939908302</v>
      </c>
      <c r="AG499" s="73">
        <f t="shared" si="140"/>
        <v>130.4818846703553</v>
      </c>
      <c r="AH499" s="73">
        <f t="shared" si="141"/>
        <v>136.95123939908302</v>
      </c>
      <c r="AI499" s="73">
        <f t="shared" si="142"/>
        <v>136.4818846703553</v>
      </c>
    </row>
    <row r="500" spans="16:35" x14ac:dyDescent="0.2">
      <c r="P500" s="68">
        <v>5.8000000000003498</v>
      </c>
      <c r="Q500" s="70">
        <f t="shared" si="135"/>
        <v>20.941465075301803</v>
      </c>
      <c r="R500" s="70">
        <f t="shared" si="136"/>
        <v>20.383238853354143</v>
      </c>
      <c r="S500" s="71">
        <f t="shared" si="133"/>
        <v>112.85291479080901</v>
      </c>
      <c r="T500" s="71">
        <f t="shared" si="134"/>
        <v>112.38356006208127</v>
      </c>
      <c r="AD500" s="73">
        <f t="shared" si="137"/>
        <v>149.10230215689199</v>
      </c>
      <c r="AE500" s="73">
        <f t="shared" si="138"/>
        <v>148.63294742816427</v>
      </c>
      <c r="AF500" s="73">
        <f t="shared" si="139"/>
        <v>131.10230215689199</v>
      </c>
      <c r="AG500" s="73">
        <f t="shared" si="140"/>
        <v>130.63294742816427</v>
      </c>
      <c r="AH500" s="73">
        <f t="shared" si="141"/>
        <v>137.10230215689199</v>
      </c>
      <c r="AI500" s="73">
        <f t="shared" si="142"/>
        <v>136.63294742816427</v>
      </c>
    </row>
    <row r="501" spans="16:35" x14ac:dyDescent="0.2">
      <c r="P501" s="68">
        <v>5.9000000000003903</v>
      </c>
      <c r="Q501" s="70">
        <f t="shared" si="135"/>
        <v>21.121223437373807</v>
      </c>
      <c r="R501" s="70">
        <f t="shared" si="136"/>
        <v>20.558205486148267</v>
      </c>
      <c r="S501" s="71">
        <f t="shared" si="133"/>
        <v>113.0013951523932</v>
      </c>
      <c r="T501" s="71">
        <f t="shared" si="134"/>
        <v>112.53204042366546</v>
      </c>
      <c r="AD501" s="73">
        <f t="shared" si="137"/>
        <v>149.2507825184762</v>
      </c>
      <c r="AE501" s="73">
        <f t="shared" si="138"/>
        <v>148.78142778974848</v>
      </c>
      <c r="AF501" s="73">
        <f t="shared" si="139"/>
        <v>131.2507825184762</v>
      </c>
      <c r="AG501" s="73">
        <f t="shared" si="140"/>
        <v>130.78142778974848</v>
      </c>
      <c r="AH501" s="73">
        <f t="shared" si="141"/>
        <v>137.2507825184762</v>
      </c>
      <c r="AI501" s="73">
        <f t="shared" si="142"/>
        <v>136.78142778974848</v>
      </c>
    </row>
    <row r="502" spans="16:35" x14ac:dyDescent="0.2">
      <c r="P502" s="68">
        <v>6.0000000000004396</v>
      </c>
      <c r="Q502" s="70">
        <f t="shared" si="135"/>
        <v>21.299464769868106</v>
      </c>
      <c r="R502" s="70">
        <f t="shared" si="136"/>
        <v>20.731695528067846</v>
      </c>
      <c r="S502" s="71">
        <f t="shared" si="133"/>
        <v>113.14737992722326</v>
      </c>
      <c r="T502" s="71">
        <f t="shared" si="134"/>
        <v>112.67802519849552</v>
      </c>
      <c r="AD502" s="73">
        <f t="shared" si="137"/>
        <v>149.39676729330625</v>
      </c>
      <c r="AE502" s="73">
        <f t="shared" si="138"/>
        <v>148.9274125645785</v>
      </c>
      <c r="AF502" s="73">
        <f t="shared" si="139"/>
        <v>131.39676729330625</v>
      </c>
      <c r="AG502" s="73">
        <f t="shared" si="140"/>
        <v>130.9274125645785</v>
      </c>
      <c r="AH502" s="73">
        <f t="shared" si="141"/>
        <v>137.39676729330625</v>
      </c>
      <c r="AI502" s="73">
        <f t="shared" si="142"/>
        <v>136.9274125645785</v>
      </c>
    </row>
    <row r="503" spans="16:35" x14ac:dyDescent="0.2">
      <c r="P503" s="68">
        <v>6.1000000000004899</v>
      </c>
      <c r="Q503" s="70">
        <f t="shared" si="135"/>
        <v>21.476226844449116</v>
      </c>
      <c r="R503" s="70">
        <f t="shared" si="136"/>
        <v>20.903745743916801</v>
      </c>
      <c r="S503" s="71">
        <f t="shared" si="133"/>
        <v>113.29095161976578</v>
      </c>
      <c r="T503" s="71">
        <f t="shared" si="134"/>
        <v>112.82159689103804</v>
      </c>
      <c r="AD503" s="73">
        <f t="shared" si="137"/>
        <v>149.54033898584879</v>
      </c>
      <c r="AE503" s="73">
        <f t="shared" si="138"/>
        <v>149.07098425712104</v>
      </c>
      <c r="AF503" s="73">
        <f t="shared" si="139"/>
        <v>131.54033898584879</v>
      </c>
      <c r="AG503" s="73">
        <f t="shared" si="140"/>
        <v>131.07098425712104</v>
      </c>
      <c r="AH503" s="73">
        <f t="shared" si="141"/>
        <v>137.54033898584879</v>
      </c>
      <c r="AI503" s="73">
        <f t="shared" si="142"/>
        <v>137.07098425712104</v>
      </c>
    </row>
    <row r="504" spans="16:35" x14ac:dyDescent="0.2">
      <c r="P504" s="68">
        <v>6.2000000000005402</v>
      </c>
      <c r="Q504" s="70">
        <f t="shared" si="135"/>
        <v>21.651545890897047</v>
      </c>
      <c r="R504" s="70">
        <f t="shared" si="136"/>
        <v>21.074391397716123</v>
      </c>
      <c r="S504" s="71">
        <f t="shared" si="133"/>
        <v>113.43218870951557</v>
      </c>
      <c r="T504" s="71">
        <f t="shared" si="134"/>
        <v>112.96283398078785</v>
      </c>
      <c r="AD504" s="73">
        <f t="shared" si="137"/>
        <v>149.68157607559857</v>
      </c>
      <c r="AE504" s="73">
        <f t="shared" si="138"/>
        <v>149.21222134687085</v>
      </c>
      <c r="AF504" s="73">
        <f t="shared" si="139"/>
        <v>131.68157607559857</v>
      </c>
      <c r="AG504" s="73">
        <f t="shared" si="140"/>
        <v>131.21222134687085</v>
      </c>
      <c r="AH504" s="73">
        <f t="shared" si="141"/>
        <v>137.68157607559857</v>
      </c>
      <c r="AI504" s="73">
        <f t="shared" si="142"/>
        <v>137.21222134687085</v>
      </c>
    </row>
    <row r="505" spans="16:35" x14ac:dyDescent="0.2">
      <c r="P505" s="68">
        <v>6.3000000000005896</v>
      </c>
      <c r="Q505" s="70">
        <f t="shared" si="135"/>
        <v>21.825456683813169</v>
      </c>
      <c r="R505" s="70">
        <f t="shared" si="136"/>
        <v>21.243666337097814</v>
      </c>
      <c r="S505" s="71">
        <f t="shared" si="133"/>
        <v>113.57116590862219</v>
      </c>
      <c r="T505" s="71">
        <f t="shared" si="134"/>
        <v>113.10181117989445</v>
      </c>
      <c r="AD505" s="73">
        <f t="shared" si="137"/>
        <v>149.82055327470519</v>
      </c>
      <c r="AE505" s="73">
        <f t="shared" si="138"/>
        <v>149.35119854597747</v>
      </c>
      <c r="AF505" s="73">
        <f t="shared" si="139"/>
        <v>131.82055327470519</v>
      </c>
      <c r="AG505" s="73">
        <f t="shared" si="140"/>
        <v>131.35119854597747</v>
      </c>
      <c r="AH505" s="73">
        <f t="shared" si="141"/>
        <v>137.82055327470519</v>
      </c>
      <c r="AI505" s="73">
        <f t="shared" si="142"/>
        <v>137.35119854597747</v>
      </c>
    </row>
    <row r="506" spans="16:35" x14ac:dyDescent="0.2">
      <c r="P506" s="68">
        <v>6.4000000000006398</v>
      </c>
      <c r="Q506" s="70">
        <f t="shared" si="135"/>
        <v>21.997992623155167</v>
      </c>
      <c r="R506" s="70">
        <f t="shared" si="136"/>
        <v>21.411603071693499</v>
      </c>
      <c r="S506" s="71">
        <f t="shared" si="133"/>
        <v>113.70795439922836</v>
      </c>
      <c r="T506" s="71">
        <f t="shared" si="134"/>
        <v>113.23859967050062</v>
      </c>
      <c r="AD506" s="73">
        <f t="shared" si="137"/>
        <v>149.95734176531136</v>
      </c>
      <c r="AE506" s="73">
        <f t="shared" si="138"/>
        <v>149.4879870365836</v>
      </c>
      <c r="AF506" s="73">
        <f t="shared" si="139"/>
        <v>131.95734176531136</v>
      </c>
      <c r="AG506" s="73">
        <f t="shared" si="140"/>
        <v>131.4879870365836</v>
      </c>
      <c r="AH506" s="73">
        <f t="shared" si="141"/>
        <v>137.95734176531136</v>
      </c>
      <c r="AI506" s="73">
        <f t="shared" si="142"/>
        <v>137.4879870365836</v>
      </c>
    </row>
    <row r="507" spans="16:35" x14ac:dyDescent="0.2">
      <c r="P507" s="68">
        <v>6.5000000000006901</v>
      </c>
      <c r="Q507" s="70">
        <f t="shared" si="135"/>
        <v>22.169185809130951</v>
      </c>
      <c r="R507" s="70">
        <f t="shared" si="136"/>
        <v>21.578232846031806</v>
      </c>
      <c r="S507" s="71">
        <f t="shared" si="133"/>
        <v>113.84262205240778</v>
      </c>
      <c r="T507" s="71">
        <f t="shared" si="134"/>
        <v>113.37326732368004</v>
      </c>
      <c r="AD507" s="73">
        <f t="shared" si="137"/>
        <v>150.09200941849076</v>
      </c>
      <c r="AE507" s="73">
        <f t="shared" si="138"/>
        <v>149.62265468976304</v>
      </c>
      <c r="AF507" s="73">
        <f t="shared" si="139"/>
        <v>132.09200941849076</v>
      </c>
      <c r="AG507" s="73">
        <f t="shared" si="140"/>
        <v>131.62265468976304</v>
      </c>
      <c r="AH507" s="73">
        <f t="shared" si="141"/>
        <v>138.09200941849076</v>
      </c>
      <c r="AI507" s="73">
        <f t="shared" si="142"/>
        <v>137.62265468976304</v>
      </c>
    </row>
    <row r="508" spans="16:35" x14ac:dyDescent="0.2">
      <c r="P508" s="68">
        <v>6.6000000000007404</v>
      </c>
      <c r="Q508" s="70">
        <f t="shared" si="135"/>
        <v>22.339067111926525</v>
      </c>
      <c r="R508" s="70">
        <f t="shared" si="136"/>
        <v>21.74358570740754</v>
      </c>
      <c r="S508" s="71">
        <f t="shared" si="133"/>
        <v>113.97523363038809</v>
      </c>
      <c r="T508" s="71">
        <f t="shared" si="134"/>
        <v>113.50587890166035</v>
      </c>
      <c r="AD508" s="73">
        <f t="shared" si="137"/>
        <v>150.22462099647109</v>
      </c>
      <c r="AE508" s="73">
        <f t="shared" si="138"/>
        <v>149.75526626774337</v>
      </c>
      <c r="AF508" s="73">
        <f t="shared" si="139"/>
        <v>132.22462099647109</v>
      </c>
      <c r="AG508" s="73">
        <f t="shared" si="140"/>
        <v>131.75526626774337</v>
      </c>
      <c r="AH508" s="73">
        <f t="shared" si="141"/>
        <v>138.22462099647109</v>
      </c>
      <c r="AI508" s="73">
        <f t="shared" si="142"/>
        <v>137.75526626774337</v>
      </c>
    </row>
    <row r="509" spans="16:35" x14ac:dyDescent="0.2">
      <c r="P509" s="68">
        <v>6.7000000000007898</v>
      </c>
      <c r="Q509" s="70">
        <f t="shared" si="135"/>
        <v>22.507666236696807</v>
      </c>
      <c r="R509" s="70">
        <f t="shared" si="136"/>
        <v>21.907690569140073</v>
      </c>
      <c r="S509" s="71">
        <f t="shared" si="133"/>
        <v>114.1058509735673</v>
      </c>
      <c r="T509" s="71">
        <f t="shared" si="134"/>
        <v>113.63649624483956</v>
      </c>
      <c r="AD509" s="73">
        <f t="shared" si="137"/>
        <v>150.3552383396503</v>
      </c>
      <c r="AE509" s="73">
        <f t="shared" si="138"/>
        <v>149.88588361092258</v>
      </c>
      <c r="AF509" s="73">
        <f t="shared" si="139"/>
        <v>132.3552383396503</v>
      </c>
      <c r="AG509" s="73">
        <f t="shared" si="140"/>
        <v>131.88588361092258</v>
      </c>
      <c r="AH509" s="73">
        <f t="shared" si="141"/>
        <v>138.3552383396503</v>
      </c>
      <c r="AI509" s="73">
        <f t="shared" si="142"/>
        <v>137.88588361092258</v>
      </c>
    </row>
    <row r="510" spans="16:35" x14ac:dyDescent="0.2">
      <c r="P510" s="68">
        <v>6.80000000000084</v>
      </c>
      <c r="Q510" s="70">
        <f t="shared" si="135"/>
        <v>22.67501178420698</v>
      </c>
      <c r="R510" s="70">
        <f t="shared" si="136"/>
        <v>22.070575269598219</v>
      </c>
      <c r="S510" s="71">
        <f t="shared" si="133"/>
        <v>114.23453317367554</v>
      </c>
      <c r="T510" s="71">
        <f t="shared" si="134"/>
        <v>113.76517844494781</v>
      </c>
      <c r="AF510" s="73">
        <f t="shared" si="139"/>
        <v>132.48392053975854</v>
      </c>
      <c r="AG510" s="73">
        <f t="shared" si="140"/>
        <v>132.01456581103082</v>
      </c>
      <c r="AH510" s="73">
        <f t="shared" si="141"/>
        <v>138.48392053975854</v>
      </c>
      <c r="AI510" s="73">
        <f t="shared" si="142"/>
        <v>138.01456581103082</v>
      </c>
    </row>
    <row r="511" spans="16:35" x14ac:dyDescent="0.2">
      <c r="P511" s="68">
        <v>6.9000000000008903</v>
      </c>
      <c r="Q511" s="70">
        <f t="shared" si="135"/>
        <v>22.841131307474889</v>
      </c>
      <c r="R511" s="70">
        <f t="shared" si="136"/>
        <v>22.232266627332717</v>
      </c>
      <c r="S511" s="71">
        <f t="shared" si="133"/>
        <v>114.36133673429597</v>
      </c>
      <c r="T511" s="71">
        <f t="shared" si="134"/>
        <v>113.89198200556824</v>
      </c>
      <c r="AF511" s="73">
        <f t="shared" si="139"/>
        <v>132.61072410037897</v>
      </c>
      <c r="AG511" s="73">
        <f t="shared" si="140"/>
        <v>132.14136937165125</v>
      </c>
      <c r="AH511" s="73">
        <f t="shared" si="141"/>
        <v>138.61072410037897</v>
      </c>
      <c r="AI511" s="73">
        <f t="shared" si="142"/>
        <v>138.14136937165125</v>
      </c>
    </row>
    <row r="512" spans="16:35" x14ac:dyDescent="0.2">
      <c r="P512" s="68">
        <v>7.0000000000009397</v>
      </c>
      <c r="Q512" s="70">
        <f t="shared" si="135"/>
        <v>23.006051364732141</v>
      </c>
      <c r="R512" s="70">
        <f t="shared" si="136"/>
        <v>22.392790492625601</v>
      </c>
      <c r="S512" s="71">
        <f t="shared" si="133"/>
        <v>114.48631571983604</v>
      </c>
      <c r="T512" s="71">
        <f t="shared" si="134"/>
        <v>114.01696099110831</v>
      </c>
      <c r="AF512" s="73">
        <f t="shared" si="139"/>
        <v>132.73570308591906</v>
      </c>
      <c r="AG512" s="73">
        <f t="shared" si="140"/>
        <v>132.2663483571913</v>
      </c>
      <c r="AH512" s="73">
        <f t="shared" si="141"/>
        <v>138.73570308591906</v>
      </c>
      <c r="AI512" s="73">
        <f t="shared" si="142"/>
        <v>138.2663483571913</v>
      </c>
    </row>
    <row r="513" spans="16:35" x14ac:dyDescent="0.2">
      <c r="P513" s="68">
        <v>7.10000000000099</v>
      </c>
      <c r="Q513" s="70">
        <f t="shared" si="135"/>
        <v>23.16979756899222</v>
      </c>
      <c r="R513" s="70">
        <f t="shared" si="136"/>
        <v>22.552171795736992</v>
      </c>
      <c r="S513" s="71">
        <f t="shared" si="133"/>
        <v>114.60952189393245</v>
      </c>
      <c r="T513" s="71">
        <f t="shared" si="134"/>
        <v>114.14016716520473</v>
      </c>
      <c r="AF513" s="73">
        <f t="shared" si="139"/>
        <v>132.85890926001545</v>
      </c>
      <c r="AG513" s="73">
        <f t="shared" si="140"/>
        <v>132.38955453128773</v>
      </c>
      <c r="AH513" s="73">
        <f t="shared" si="141"/>
        <v>138.85890926001545</v>
      </c>
      <c r="AI513" s="73">
        <f t="shared" si="142"/>
        <v>138.38955453128773</v>
      </c>
    </row>
    <row r="514" spans="16:35" x14ac:dyDescent="0.2">
      <c r="P514" s="68">
        <v>7.2000000000010402</v>
      </c>
      <c r="Q514" s="70">
        <f t="shared" si="135"/>
        <v>23.332394634487517</v>
      </c>
      <c r="R514" s="70">
        <f t="shared" si="136"/>
        <v>22.710434592104278</v>
      </c>
      <c r="S514" s="71">
        <f t="shared" si="133"/>
        <v>114.73100484817637</v>
      </c>
      <c r="T514" s="71">
        <f t="shared" si="134"/>
        <v>114.26165011944863</v>
      </c>
      <c r="AF514" s="73">
        <f t="shared" si="139"/>
        <v>132.98039221425938</v>
      </c>
      <c r="AG514" s="73">
        <f t="shared" si="140"/>
        <v>132.51103748553163</v>
      </c>
      <c r="AH514" s="73">
        <f t="shared" si="141"/>
        <v>138.98039221425938</v>
      </c>
      <c r="AI514" s="73">
        <f t="shared" si="142"/>
        <v>138.51103748553163</v>
      </c>
    </row>
    <row r="515" spans="16:35" x14ac:dyDescent="0.2">
      <c r="P515" s="68">
        <v>7.3000000000010896</v>
      </c>
      <c r="Q515" s="70">
        <f t="shared" si="135"/>
        <v>23.49386642021372</v>
      </c>
      <c r="R515" s="70">
        <f t="shared" si="136"/>
        <v>22.867602104725762</v>
      </c>
      <c r="S515" s="71">
        <f t="shared" ref="S515:S578" si="143">(20*LOG10(P515)+20*LOG10(1806/1000)+92.45)</f>
        <v>114.85081212196016</v>
      </c>
      <c r="T515" s="71">
        <f t="shared" ref="T515:T578" si="144">(20*LOG10(P515)+20*LOG10(1711/1000)+92.45)</f>
        <v>114.38145739323242</v>
      </c>
      <c r="AF515" s="73">
        <f t="shared" si="139"/>
        <v>133.10019948804316</v>
      </c>
      <c r="AG515" s="73">
        <f t="shared" si="140"/>
        <v>132.63084475931544</v>
      </c>
      <c r="AH515" s="73">
        <f t="shared" si="141"/>
        <v>139.10019948804316</v>
      </c>
      <c r="AI515" s="73">
        <f t="shared" si="142"/>
        <v>138.63084475931544</v>
      </c>
    </row>
    <row r="516" spans="16:35" x14ac:dyDescent="0.2">
      <c r="P516" s="68">
        <v>7.4000000000011399</v>
      </c>
      <c r="Q516" s="70">
        <f t="shared" ref="Q516:Q579" si="145">SQRT((4*3.14*P516)/0.166112957)</f>
        <v>23.654235970798762</v>
      </c>
      <c r="R516" s="70">
        <f t="shared" ref="R516:R579" si="146">SQRT((4*3.14*P516)/0.175336061)</f>
        <v>23.023696763940183</v>
      </c>
      <c r="S516" s="71">
        <f t="shared" si="143"/>
        <v>114.9689893141706</v>
      </c>
      <c r="T516" s="71">
        <f t="shared" si="144"/>
        <v>114.49963458544286</v>
      </c>
      <c r="AF516" s="73">
        <f t="shared" si="139"/>
        <v>133.21837668025358</v>
      </c>
      <c r="AG516" s="73">
        <f t="shared" si="140"/>
        <v>132.74902195152586</v>
      </c>
      <c r="AH516" s="73">
        <f t="shared" si="141"/>
        <v>139.21837668025358</v>
      </c>
      <c r="AI516" s="73">
        <f t="shared" si="142"/>
        <v>138.74902195152586</v>
      </c>
    </row>
    <row r="517" spans="16:35" x14ac:dyDescent="0.2">
      <c r="P517" s="68">
        <v>7.5000000000011804</v>
      </c>
      <c r="Q517" s="70">
        <f t="shared" si="145"/>
        <v>23.8135255548945</v>
      </c>
      <c r="R517" s="70">
        <f t="shared" si="146"/>
        <v>23.178740244795026</v>
      </c>
      <c r="S517" s="71">
        <f t="shared" si="143"/>
        <v>115.0855801873851</v>
      </c>
      <c r="T517" s="71">
        <f t="shared" si="144"/>
        <v>114.61622545865737</v>
      </c>
      <c r="AF517" s="73">
        <f t="shared" si="139"/>
        <v>133.33496755346812</v>
      </c>
      <c r="AG517" s="73">
        <f t="shared" si="140"/>
        <v>132.86561282474037</v>
      </c>
      <c r="AH517" s="73">
        <f t="shared" si="141"/>
        <v>139.33496755346812</v>
      </c>
      <c r="AI517" s="73">
        <f t="shared" si="142"/>
        <v>138.86561282474037</v>
      </c>
    </row>
    <row r="518" spans="16:35" x14ac:dyDescent="0.2">
      <c r="P518" s="68">
        <v>7.6000000000012298</v>
      </c>
      <c r="Q518" s="70">
        <f t="shared" si="145"/>
        <v>23.971756701272387</v>
      </c>
      <c r="R518" s="70">
        <f t="shared" si="146"/>
        <v>23.332753502179976</v>
      </c>
      <c r="S518" s="71">
        <f t="shared" si="143"/>
        <v>115.20062676516697</v>
      </c>
      <c r="T518" s="71">
        <f t="shared" si="144"/>
        <v>114.73127203643924</v>
      </c>
      <c r="AF518" s="73">
        <f t="shared" si="139"/>
        <v>133.45001413124999</v>
      </c>
      <c r="AG518" s="73">
        <f t="shared" si="140"/>
        <v>132.98065940252224</v>
      </c>
      <c r="AH518" s="73">
        <f t="shared" si="141"/>
        <v>139.45001413124999</v>
      </c>
      <c r="AI518" s="73">
        <f t="shared" si="142"/>
        <v>138.98065940252224</v>
      </c>
    </row>
    <row r="519" spans="16:35" x14ac:dyDescent="0.2">
      <c r="P519" s="68">
        <v>7.70000000000128</v>
      </c>
      <c r="Q519" s="70">
        <f t="shared" si="145"/>
        <v>24.128950232788444</v>
      </c>
      <c r="R519" s="70">
        <f t="shared" si="146"/>
        <v>23.485756803886552</v>
      </c>
      <c r="S519" s="71">
        <f t="shared" si="143"/>
        <v>115.31416942300082</v>
      </c>
      <c r="T519" s="71">
        <f t="shared" si="144"/>
        <v>114.84481469427308</v>
      </c>
      <c r="AF519" s="73">
        <f t="shared" si="139"/>
        <v>133.5635567890838</v>
      </c>
      <c r="AG519" s="73">
        <f t="shared" si="140"/>
        <v>133.09420206035608</v>
      </c>
      <c r="AH519" s="73">
        <f t="shared" si="141"/>
        <v>139.5635567890838</v>
      </c>
      <c r="AI519" s="73">
        <f t="shared" si="142"/>
        <v>139.09420206035608</v>
      </c>
    </row>
    <row r="520" spans="16:35" x14ac:dyDescent="0.2">
      <c r="P520" s="68">
        <v>7.8000000000013303</v>
      </c>
      <c r="Q520" s="70">
        <f t="shared" si="145"/>
        <v>24.285126298369661</v>
      </c>
      <c r="R520" s="70">
        <f t="shared" si="146"/>
        <v>23.637769761741801</v>
      </c>
      <c r="S520" s="71">
        <f t="shared" si="143"/>
        <v>115.42624697336083</v>
      </c>
      <c r="T520" s="71">
        <f t="shared" si="144"/>
        <v>114.9568922446331</v>
      </c>
      <c r="AF520" s="73">
        <f t="shared" si="139"/>
        <v>133.67563433944383</v>
      </c>
      <c r="AG520" s="73">
        <f t="shared" si="140"/>
        <v>133.20627961071608</v>
      </c>
      <c r="AH520" s="73">
        <f t="shared" si="141"/>
        <v>139.67563433944383</v>
      </c>
      <c r="AI520" s="73">
        <f t="shared" si="142"/>
        <v>139.20627961071608</v>
      </c>
    </row>
    <row r="521" spans="16:35" x14ac:dyDescent="0.2">
      <c r="P521" s="68">
        <v>7.9000000000013797</v>
      </c>
      <c r="Q521" s="70">
        <f t="shared" si="145"/>
        <v>24.440304403160567</v>
      </c>
      <c r="R521" s="70">
        <f t="shared" si="146"/>
        <v>23.788811360951318</v>
      </c>
      <c r="S521" s="71">
        <f t="shared" si="143"/>
        <v>115.53689674536008</v>
      </c>
      <c r="T521" s="71">
        <f t="shared" si="144"/>
        <v>115.06754201663236</v>
      </c>
      <c r="AF521" s="73">
        <f t="shared" si="139"/>
        <v>133.78628411144308</v>
      </c>
      <c r="AG521" s="73">
        <f t="shared" si="140"/>
        <v>133.31692938271536</v>
      </c>
      <c r="AH521" s="73">
        <f t="shared" si="141"/>
        <v>139.78628411144308</v>
      </c>
      <c r="AI521" s="73">
        <f t="shared" si="142"/>
        <v>139.31692938271536</v>
      </c>
    </row>
    <row r="522" spans="16:35" x14ac:dyDescent="0.2">
      <c r="P522" s="68">
        <v>8.00000000000143</v>
      </c>
      <c r="Q522" s="70">
        <f t="shared" si="145"/>
        <v>24.594503436957901</v>
      </c>
      <c r="R522" s="70">
        <f t="shared" si="146"/>
        <v>23.938899987775923</v>
      </c>
      <c r="S522" s="71">
        <f t="shared" si="143"/>
        <v>115.64615465939016</v>
      </c>
      <c r="T522" s="71">
        <f t="shared" si="144"/>
        <v>115.17679993066244</v>
      </c>
      <c r="AF522" s="73">
        <f t="shared" si="139"/>
        <v>133.89554202547316</v>
      </c>
      <c r="AG522" s="73">
        <f t="shared" si="140"/>
        <v>133.42618729674544</v>
      </c>
      <c r="AH522" s="73">
        <f t="shared" si="141"/>
        <v>139.89554202547316</v>
      </c>
      <c r="AI522" s="73">
        <f t="shared" si="142"/>
        <v>139.42618729674544</v>
      </c>
    </row>
    <row r="523" spans="16:35" x14ac:dyDescent="0.2">
      <c r="P523" s="68">
        <v>8.1000000000014793</v>
      </c>
      <c r="Q523" s="70">
        <f t="shared" si="145"/>
        <v>24.747741701050582</v>
      </c>
      <c r="R523" s="70">
        <f t="shared" si="146"/>
        <v>24.08805345565618</v>
      </c>
      <c r="S523" s="71">
        <f t="shared" si="143"/>
        <v>115.75405529712432</v>
      </c>
      <c r="T523" s="71">
        <f t="shared" si="144"/>
        <v>115.28470056839659</v>
      </c>
      <c r="AF523" s="73">
        <f t="shared" si="139"/>
        <v>134.00344266320732</v>
      </c>
      <c r="AG523" s="73">
        <f t="shared" si="140"/>
        <v>133.5340879344796</v>
      </c>
      <c r="AH523" s="73">
        <f t="shared" si="141"/>
        <v>140.00344266320732</v>
      </c>
      <c r="AI523" s="73">
        <f t="shared" si="142"/>
        <v>139.5340879344796</v>
      </c>
    </row>
    <row r="524" spans="16:35" x14ac:dyDescent="0.2">
      <c r="P524" s="68">
        <v>8.2000000000015305</v>
      </c>
      <c r="Q524" s="70">
        <f t="shared" si="145"/>
        <v>24.900036933573055</v>
      </c>
      <c r="R524" s="70">
        <f t="shared" si="146"/>
        <v>24.236289029889893</v>
      </c>
      <c r="S524" s="71">
        <f t="shared" si="143"/>
        <v>115.8606319672257</v>
      </c>
      <c r="T524" s="71">
        <f t="shared" si="144"/>
        <v>115.39127723849796</v>
      </c>
      <c r="AF524" s="73">
        <f t="shared" si="139"/>
        <v>134.11001933330868</v>
      </c>
      <c r="AG524" s="73">
        <f t="shared" si="140"/>
        <v>133.64066460458096</v>
      </c>
      <c r="AH524" s="73">
        <f t="shared" si="141"/>
        <v>140.11001933330868</v>
      </c>
      <c r="AI524" s="73">
        <f t="shared" si="142"/>
        <v>139.64066460458096</v>
      </c>
    </row>
    <row r="525" spans="16:35" x14ac:dyDescent="0.2">
      <c r="P525" s="68">
        <v>8.3000000000015799</v>
      </c>
      <c r="Q525" s="70">
        <f t="shared" si="145"/>
        <v>25.051406333471306</v>
      </c>
      <c r="R525" s="70">
        <f t="shared" si="146"/>
        <v>24.383623450959306</v>
      </c>
      <c r="S525" s="71">
        <f t="shared" si="143"/>
        <v>115.96591676707287</v>
      </c>
      <c r="T525" s="71">
        <f t="shared" si="144"/>
        <v>115.49656203834513</v>
      </c>
      <c r="AF525" s="73">
        <f t="shared" si="139"/>
        <v>134.21530413315588</v>
      </c>
      <c r="AG525" s="73">
        <f t="shared" si="140"/>
        <v>133.74594940442813</v>
      </c>
      <c r="AH525" s="73">
        <f t="shared" si="141"/>
        <v>140.21530413315588</v>
      </c>
      <c r="AI525" s="73">
        <f t="shared" si="142"/>
        <v>139.74594940442813</v>
      </c>
    </row>
    <row r="526" spans="16:35" x14ac:dyDescent="0.2">
      <c r="P526" s="68">
        <v>8.4000000000016293</v>
      </c>
      <c r="Q526" s="70">
        <f t="shared" si="145"/>
        <v>25.201866583173366</v>
      </c>
      <c r="R526" s="70">
        <f t="shared" si="146"/>
        <v>24.530072956597259</v>
      </c>
      <c r="S526" s="71">
        <f t="shared" si="143"/>
        <v>116.06994064078906</v>
      </c>
      <c r="T526" s="71">
        <f t="shared" si="144"/>
        <v>115.60058591206132</v>
      </c>
      <c r="AF526" s="73">
        <f t="shared" si="139"/>
        <v>134.31932800687207</v>
      </c>
      <c r="AG526" s="73">
        <f t="shared" si="140"/>
        <v>133.84997327814432</v>
      </c>
      <c r="AH526" s="73">
        <f t="shared" si="141"/>
        <v>140.31932800687207</v>
      </c>
      <c r="AI526" s="73">
        <f t="shared" si="142"/>
        <v>139.84997327814432</v>
      </c>
    </row>
    <row r="527" spans="16:35" x14ac:dyDescent="0.2">
      <c r="P527" s="68">
        <v>8.5000000000016804</v>
      </c>
      <c r="Q527" s="70">
        <f t="shared" si="145"/>
        <v>25.351433870048741</v>
      </c>
      <c r="R527" s="70">
        <f t="shared" si="146"/>
        <v>24.675653302674597</v>
      </c>
      <c r="S527" s="71">
        <f t="shared" si="143"/>
        <v>116.17273343383731</v>
      </c>
      <c r="T527" s="71">
        <f t="shared" si="144"/>
        <v>115.70337870510957</v>
      </c>
      <c r="AF527" s="73">
        <f t="shared" si="139"/>
        <v>134.42212079992032</v>
      </c>
      <c r="AG527" s="73">
        <f t="shared" si="140"/>
        <v>133.95276607119257</v>
      </c>
      <c r="AH527" s="73">
        <f t="shared" si="141"/>
        <v>140.42212079992032</v>
      </c>
      <c r="AI527" s="73">
        <f t="shared" si="142"/>
        <v>139.95276607119257</v>
      </c>
    </row>
    <row r="528" spans="16:35" x14ac:dyDescent="0.2">
      <c r="P528" s="68">
        <v>8.6000000000017298</v>
      </c>
      <c r="Q528" s="70">
        <f t="shared" si="145"/>
        <v>25.500123906735016</v>
      </c>
      <c r="R528" s="70">
        <f t="shared" si="146"/>
        <v>24.820379782984936</v>
      </c>
      <c r="S528" s="71">
        <f t="shared" si="143"/>
        <v>116.27432394442285</v>
      </c>
      <c r="T528" s="71">
        <f t="shared" si="144"/>
        <v>115.80496921569511</v>
      </c>
      <c r="AF528" s="73">
        <f t="shared" ref="AF528:AF559" si="147">$S528+$F$46-($D$47)-($D$48)-$D$51</f>
        <v>134.52371131050586</v>
      </c>
      <c r="AG528" s="73">
        <f t="shared" ref="AG528:AG559" si="148">$T528+$F$46-($D$47)-($D$48)-$D$51</f>
        <v>134.05435658177811</v>
      </c>
      <c r="AH528" s="73">
        <f t="shared" ref="AH528:AH559" si="149">$S528+$F$46-($D$47)-($D$48)-$D$50</f>
        <v>140.52371131050586</v>
      </c>
      <c r="AI528" s="73">
        <f t="shared" ref="AI528:AI559" si="150">$T528+$F$46-$D$47-$D$48-$D$50</f>
        <v>140.05435658177811</v>
      </c>
    </row>
    <row r="529" spans="16:35" x14ac:dyDescent="0.2">
      <c r="P529" s="68">
        <v>8.7000000000017792</v>
      </c>
      <c r="Q529" s="70">
        <f t="shared" si="145"/>
        <v>25.647951950403812</v>
      </c>
      <c r="R529" s="70">
        <f t="shared" si="146"/>
        <v>24.964267247997061</v>
      </c>
      <c r="S529" s="71">
        <f t="shared" si="143"/>
        <v>116.37473997192389</v>
      </c>
      <c r="T529" s="71">
        <f t="shared" si="144"/>
        <v>115.90538524319615</v>
      </c>
      <c r="AF529" s="73">
        <f t="shared" si="147"/>
        <v>134.62412733800687</v>
      </c>
      <c r="AG529" s="73">
        <f t="shared" si="148"/>
        <v>134.15477260927915</v>
      </c>
      <c r="AH529" s="73">
        <f t="shared" si="149"/>
        <v>140.62412733800687</v>
      </c>
      <c r="AI529" s="73">
        <f t="shared" si="150"/>
        <v>140.15477260927915</v>
      </c>
    </row>
    <row r="530" spans="16:35" x14ac:dyDescent="0.2">
      <c r="P530" s="68">
        <v>8.8000000000018304</v>
      </c>
      <c r="Q530" s="70">
        <f t="shared" si="145"/>
        <v>25.794932821033029</v>
      </c>
      <c r="R530" s="70">
        <f t="shared" si="146"/>
        <v>25.107330122640089</v>
      </c>
      <c r="S530" s="71">
        <f t="shared" si="143"/>
        <v>116.47400836255493</v>
      </c>
      <c r="T530" s="71">
        <f t="shared" si="144"/>
        <v>116.00465363382719</v>
      </c>
      <c r="AF530" s="73">
        <f t="shared" si="147"/>
        <v>134.72339572863791</v>
      </c>
      <c r="AG530" s="73">
        <f t="shared" si="148"/>
        <v>134.25404099991019</v>
      </c>
      <c r="AH530" s="73">
        <f t="shared" si="149"/>
        <v>140.72339572863791</v>
      </c>
      <c r="AI530" s="73">
        <f t="shared" si="150"/>
        <v>140.25404099991019</v>
      </c>
    </row>
    <row r="531" spans="16:35" x14ac:dyDescent="0.2">
      <c r="P531" s="68">
        <v>8.9000000000018797</v>
      </c>
      <c r="Q531" s="70">
        <f t="shared" si="145"/>
        <v>25.941080918747215</v>
      </c>
      <c r="R531" s="70">
        <f t="shared" si="146"/>
        <v>25.249582423181611</v>
      </c>
      <c r="S531" s="71">
        <f t="shared" si="143"/>
        <v>116.57215505244983</v>
      </c>
      <c r="T531" s="71">
        <f t="shared" si="144"/>
        <v>116.10280032372211</v>
      </c>
      <c r="AF531" s="73">
        <f t="shared" si="147"/>
        <v>134.82154241853283</v>
      </c>
      <c r="AG531" s="73">
        <f t="shared" si="148"/>
        <v>134.35218768980511</v>
      </c>
      <c r="AH531" s="73">
        <f t="shared" si="149"/>
        <v>140.82154241853283</v>
      </c>
      <c r="AI531" s="73">
        <f t="shared" si="150"/>
        <v>140.35218768980511</v>
      </c>
    </row>
    <row r="532" spans="16:35" x14ac:dyDescent="0.2">
      <c r="P532" s="68">
        <v>9.0000000000019291</v>
      </c>
      <c r="Q532" s="70">
        <f t="shared" si="145"/>
        <v>26.086410240283637</v>
      </c>
      <c r="R532" s="70">
        <f t="shared" si="146"/>
        <v>25.391037773254826</v>
      </c>
      <c r="S532" s="71">
        <f t="shared" si="143"/>
        <v>116.6692051083381</v>
      </c>
      <c r="T532" s="71">
        <f t="shared" si="144"/>
        <v>116.19985037961037</v>
      </c>
      <c r="AF532" s="73">
        <f t="shared" si="147"/>
        <v>134.9185924744211</v>
      </c>
      <c r="AG532" s="73">
        <f t="shared" si="148"/>
        <v>134.44923774569338</v>
      </c>
      <c r="AH532" s="73">
        <f t="shared" si="149"/>
        <v>140.9185924744211</v>
      </c>
      <c r="AI532" s="73">
        <f t="shared" si="150"/>
        <v>140.44923774569338</v>
      </c>
    </row>
    <row r="533" spans="16:35" x14ac:dyDescent="0.2">
      <c r="P533" s="68">
        <v>9.1000000000019696</v>
      </c>
      <c r="Q533" s="70">
        <f t="shared" si="145"/>
        <v>26.230934394637153</v>
      </c>
      <c r="R533" s="70">
        <f t="shared" si="146"/>
        <v>25.531709419086379</v>
      </c>
      <c r="S533" s="71">
        <f t="shared" si="143"/>
        <v>116.76518276597349</v>
      </c>
      <c r="T533" s="71">
        <f t="shared" si="144"/>
        <v>116.29582803724577</v>
      </c>
      <c r="AF533" s="73">
        <f t="shared" si="147"/>
        <v>135.01457013205649</v>
      </c>
      <c r="AG533" s="73">
        <f t="shared" si="148"/>
        <v>134.54521540332877</v>
      </c>
      <c r="AH533" s="73">
        <f t="shared" si="149"/>
        <v>141.01457013205649</v>
      </c>
      <c r="AI533" s="73">
        <f t="shared" si="150"/>
        <v>140.54521540332877</v>
      </c>
    </row>
    <row r="534" spans="16:35" x14ac:dyDescent="0.2">
      <c r="P534" s="68">
        <v>9.2000000000020208</v>
      </c>
      <c r="Q534" s="70">
        <f t="shared" si="145"/>
        <v>26.374666617933631</v>
      </c>
      <c r="R534" s="70">
        <f t="shared" si="146"/>
        <v>25.671610243973316</v>
      </c>
      <c r="S534" s="71">
        <f t="shared" si="143"/>
        <v>116.86011146646275</v>
      </c>
      <c r="T534" s="71">
        <f t="shared" si="144"/>
        <v>116.39075673773502</v>
      </c>
      <c r="AF534" s="73">
        <f t="shared" si="147"/>
        <v>135.10949883254574</v>
      </c>
      <c r="AG534" s="73">
        <f t="shared" si="148"/>
        <v>134.64014410381802</v>
      </c>
      <c r="AH534" s="73">
        <f t="shared" si="149"/>
        <v>141.10949883254574</v>
      </c>
      <c r="AI534" s="73">
        <f t="shared" si="150"/>
        <v>140.64014410381802</v>
      </c>
    </row>
    <row r="535" spans="16:35" x14ac:dyDescent="0.2">
      <c r="P535" s="68">
        <v>9.3000000000020702</v>
      </c>
      <c r="Q535" s="70">
        <f t="shared" si="145"/>
        <v>26.517619787577594</v>
      </c>
      <c r="R535" s="70">
        <f t="shared" si="146"/>
        <v>25.810752782053594</v>
      </c>
      <c r="S535" s="71">
        <f t="shared" si="143"/>
        <v>116.95401389063038</v>
      </c>
      <c r="T535" s="71">
        <f t="shared" si="144"/>
        <v>116.48465916190264</v>
      </c>
      <c r="AF535" s="73">
        <f t="shared" si="147"/>
        <v>135.20340125671339</v>
      </c>
      <c r="AG535" s="73">
        <f t="shared" si="148"/>
        <v>134.73404652798564</v>
      </c>
      <c r="AH535" s="73">
        <f t="shared" si="149"/>
        <v>141.20340125671339</v>
      </c>
      <c r="AI535" s="73">
        <f t="shared" si="150"/>
        <v>140.73404652798564</v>
      </c>
    </row>
    <row r="536" spans="16:35" x14ac:dyDescent="0.2">
      <c r="P536" s="68">
        <v>9.4000000000021195</v>
      </c>
      <c r="Q536" s="70">
        <f t="shared" si="145"/>
        <v>26.659806435717247</v>
      </c>
      <c r="R536" s="70">
        <f t="shared" si="146"/>
        <v>25.949149231412168</v>
      </c>
      <c r="S536" s="71">
        <f t="shared" si="143"/>
        <v>117.04691199154567</v>
      </c>
      <c r="T536" s="71">
        <f t="shared" si="144"/>
        <v>116.57755726281795</v>
      </c>
      <c r="AF536" s="73">
        <f t="shared" si="147"/>
        <v>135.29629935762867</v>
      </c>
      <c r="AG536" s="73">
        <f t="shared" si="148"/>
        <v>134.82694462890095</v>
      </c>
      <c r="AH536" s="73">
        <f t="shared" si="149"/>
        <v>141.29629935762867</v>
      </c>
      <c r="AI536" s="73">
        <f t="shared" si="150"/>
        <v>140.82694462890095</v>
      </c>
    </row>
    <row r="537" spans="16:35" x14ac:dyDescent="0.2">
      <c r="P537" s="68">
        <v>9.5000000000021707</v>
      </c>
      <c r="Q537" s="70">
        <f t="shared" si="145"/>
        <v>26.801238762066482</v>
      </c>
      <c r="R537" s="70">
        <f t="shared" si="146"/>
        <v>26.08681146656123</v>
      </c>
      <c r="S537" s="71">
        <f t="shared" si="143"/>
        <v>117.13882702532868</v>
      </c>
      <c r="T537" s="71">
        <f t="shared" si="144"/>
        <v>116.66947229660094</v>
      </c>
      <c r="AF537" s="73">
        <f t="shared" si="147"/>
        <v>135.38821439141168</v>
      </c>
      <c r="AG537" s="73">
        <f t="shared" si="148"/>
        <v>134.91885966268393</v>
      </c>
      <c r="AH537" s="73">
        <f t="shared" si="149"/>
        <v>141.38821439141168</v>
      </c>
      <c r="AI537" s="73">
        <f t="shared" si="150"/>
        <v>140.91885966268393</v>
      </c>
    </row>
    <row r="538" spans="16:35" x14ac:dyDescent="0.2">
      <c r="P538" s="68">
        <v>9.6000000000022201</v>
      </c>
      <c r="Q538" s="70">
        <f t="shared" si="145"/>
        <v>26.941928646121067</v>
      </c>
      <c r="R538" s="70">
        <f t="shared" si="146"/>
        <v>26.223751050330726</v>
      </c>
      <c r="S538" s="71">
        <f t="shared" si="143"/>
        <v>117.22977958034312</v>
      </c>
      <c r="T538" s="71">
        <f t="shared" si="144"/>
        <v>116.76042485161538</v>
      </c>
      <c r="AF538" s="73">
        <f t="shared" si="147"/>
        <v>135.47916694642612</v>
      </c>
      <c r="AG538" s="73">
        <f t="shared" si="148"/>
        <v>135.00981221769837</v>
      </c>
      <c r="AH538" s="73">
        <f t="shared" si="149"/>
        <v>141.47916694642612</v>
      </c>
      <c r="AI538" s="73">
        <f t="shared" si="150"/>
        <v>141.00981221769837</v>
      </c>
    </row>
    <row r="539" spans="16:35" x14ac:dyDescent="0.2">
      <c r="P539" s="68">
        <v>9.7000000000022695</v>
      </c>
      <c r="Q539" s="70">
        <f t="shared" si="145"/>
        <v>27.08188765880368</v>
      </c>
      <c r="R539" s="70">
        <f t="shared" si="146"/>
        <v>26.359979245203007</v>
      </c>
      <c r="S539" s="71">
        <f t="shared" si="143"/>
        <v>117.31978960487668</v>
      </c>
      <c r="T539" s="71">
        <f t="shared" si="144"/>
        <v>116.85043487614894</v>
      </c>
      <c r="AF539" s="73">
        <f t="shared" si="147"/>
        <v>135.56917697095969</v>
      </c>
      <c r="AG539" s="73">
        <f t="shared" si="148"/>
        <v>135.09982224223194</v>
      </c>
      <c r="AH539" s="73">
        <f t="shared" si="149"/>
        <v>141.56917697095969</v>
      </c>
      <c r="AI539" s="73">
        <f t="shared" si="150"/>
        <v>141.09982224223194</v>
      </c>
    </row>
    <row r="540" spans="16:35" x14ac:dyDescent="0.2">
      <c r="P540" s="68">
        <v>9.8000000000023206</v>
      </c>
      <c r="Q540" s="70">
        <f t="shared" si="145"/>
        <v>27.221127073570027</v>
      </c>
      <c r="R540" s="70">
        <f t="shared" si="146"/>
        <v>26.495507024122883</v>
      </c>
      <c r="S540" s="71">
        <f t="shared" si="143"/>
        <v>117.4088764334017</v>
      </c>
      <c r="T540" s="71">
        <f t="shared" si="144"/>
        <v>116.93952170467396</v>
      </c>
      <c r="AF540" s="73">
        <f t="shared" si="147"/>
        <v>135.6582637994847</v>
      </c>
      <c r="AG540" s="73">
        <f t="shared" si="148"/>
        <v>135.18890907075695</v>
      </c>
      <c r="AH540" s="73">
        <f t="shared" si="149"/>
        <v>141.6582637994847</v>
      </c>
      <c r="AI540" s="73">
        <f t="shared" si="150"/>
        <v>141.18890907075695</v>
      </c>
    </row>
    <row r="541" spans="16:35" x14ac:dyDescent="0.2">
      <c r="P541" s="68">
        <v>9.90000000000237</v>
      </c>
      <c r="Q541" s="70">
        <f t="shared" si="145"/>
        <v>27.359657877006267</v>
      </c>
      <c r="R541" s="70">
        <f t="shared" si="146"/>
        <v>26.630345080812535</v>
      </c>
      <c r="S541" s="71">
        <f t="shared" si="143"/>
        <v>117.49705881150282</v>
      </c>
      <c r="T541" s="71">
        <f t="shared" si="144"/>
        <v>117.02770408277509</v>
      </c>
      <c r="AF541" s="73">
        <f t="shared" si="147"/>
        <v>135.74644617758582</v>
      </c>
      <c r="AG541" s="73">
        <f t="shared" si="148"/>
        <v>135.27709144885807</v>
      </c>
      <c r="AH541" s="73">
        <f t="shared" si="149"/>
        <v>141.74644617758582</v>
      </c>
      <c r="AI541" s="73">
        <f t="shared" si="150"/>
        <v>141.27709144885807</v>
      </c>
    </row>
    <row r="542" spans="16:35" x14ac:dyDescent="0.2">
      <c r="P542" s="68">
        <v>10.0000000000024</v>
      </c>
      <c r="Q542" s="70">
        <f t="shared" si="145"/>
        <v>27.497490778945881</v>
      </c>
      <c r="R542" s="70">
        <f t="shared" si="146"/>
        <v>26.764503839618744</v>
      </c>
      <c r="S542" s="71">
        <f t="shared" si="143"/>
        <v>117.58435491955183</v>
      </c>
      <c r="T542" s="71">
        <f t="shared" si="144"/>
        <v>117.11500019082409</v>
      </c>
      <c r="AF542" s="73">
        <f t="shared" si="147"/>
        <v>135.83374228563483</v>
      </c>
      <c r="AG542" s="73">
        <f t="shared" si="148"/>
        <v>135.3643875569071</v>
      </c>
      <c r="AH542" s="73">
        <f t="shared" si="149"/>
        <v>141.83374228563483</v>
      </c>
      <c r="AI542" s="73">
        <f t="shared" si="150"/>
        <v>141.3643875569071</v>
      </c>
    </row>
    <row r="543" spans="16:35" x14ac:dyDescent="0.2">
      <c r="P543" s="68">
        <v>10.100000000002501</v>
      </c>
      <c r="Q543" s="70">
        <f t="shared" si="145"/>
        <v>27.634636222132574</v>
      </c>
      <c r="R543" s="70">
        <f t="shared" si="146"/>
        <v>26.897993464918191</v>
      </c>
      <c r="S543" s="71">
        <f t="shared" si="143"/>
        <v>117.67078239520474</v>
      </c>
      <c r="T543" s="71">
        <f t="shared" si="144"/>
        <v>117.201427666477</v>
      </c>
      <c r="AF543" s="73">
        <f t="shared" si="147"/>
        <v>135.92016976128775</v>
      </c>
      <c r="AG543" s="73">
        <f t="shared" si="148"/>
        <v>135.45081503256</v>
      </c>
      <c r="AH543" s="73">
        <f t="shared" si="149"/>
        <v>141.92016976128775</v>
      </c>
      <c r="AI543" s="73">
        <f t="shared" si="150"/>
        <v>141.45081503256</v>
      </c>
    </row>
    <row r="544" spans="16:35" x14ac:dyDescent="0.2">
      <c r="P544" s="68">
        <v>10.2000000000025</v>
      </c>
      <c r="Q544" s="70">
        <f t="shared" si="145"/>
        <v>27.771104391453033</v>
      </c>
      <c r="R544" s="70">
        <f t="shared" si="146"/>
        <v>27.030823870104101</v>
      </c>
      <c r="S544" s="71">
        <f t="shared" si="143"/>
        <v>117.75635835479022</v>
      </c>
      <c r="T544" s="71">
        <f t="shared" si="144"/>
        <v>117.2870036260625</v>
      </c>
      <c r="AF544" s="73">
        <f t="shared" si="147"/>
        <v>136.00574572087322</v>
      </c>
      <c r="AG544" s="73">
        <f t="shared" si="148"/>
        <v>135.5363909921455</v>
      </c>
      <c r="AH544" s="73">
        <f t="shared" si="149"/>
        <v>142.00574572087322</v>
      </c>
      <c r="AI544" s="73">
        <f t="shared" si="150"/>
        <v>141.5363909921455</v>
      </c>
    </row>
    <row r="545" spans="16:35" x14ac:dyDescent="0.2">
      <c r="P545" s="68">
        <v>10.3000000000026</v>
      </c>
      <c r="Q545" s="70">
        <f t="shared" si="145"/>
        <v>27.906905222764667</v>
      </c>
      <c r="R545" s="70">
        <f t="shared" si="146"/>
        <v>27.163004726178666</v>
      </c>
      <c r="S545" s="71">
        <f t="shared" si="143"/>
        <v>117.84109941365537</v>
      </c>
      <c r="T545" s="71">
        <f t="shared" si="144"/>
        <v>117.37174468492765</v>
      </c>
      <c r="AF545" s="73">
        <f t="shared" si="147"/>
        <v>136.09048677973837</v>
      </c>
      <c r="AG545" s="73">
        <f t="shared" si="148"/>
        <v>135.62113205101065</v>
      </c>
      <c r="AH545" s="73">
        <f t="shared" si="149"/>
        <v>142.09048677973837</v>
      </c>
      <c r="AI545" s="73">
        <f t="shared" si="150"/>
        <v>141.62113205101065</v>
      </c>
    </row>
    <row r="546" spans="16:35" x14ac:dyDescent="0.2">
      <c r="P546" s="68">
        <v>10.400000000002599</v>
      </c>
      <c r="Q546" s="70">
        <f t="shared" si="145"/>
        <v>28.042048411336683</v>
      </c>
      <c r="R546" s="70">
        <f t="shared" si="146"/>
        <v>27.294545469969133</v>
      </c>
      <c r="S546" s="71">
        <f t="shared" si="143"/>
        <v>117.92502170552751</v>
      </c>
      <c r="T546" s="71">
        <f t="shared" si="144"/>
        <v>117.45566697679979</v>
      </c>
      <c r="AF546" s="73">
        <f t="shared" si="147"/>
        <v>136.17440907161051</v>
      </c>
      <c r="AG546" s="73">
        <f t="shared" si="148"/>
        <v>135.70505434288279</v>
      </c>
      <c r="AH546" s="73">
        <f t="shared" si="149"/>
        <v>142.17440907161051</v>
      </c>
      <c r="AI546" s="73">
        <f t="shared" si="150"/>
        <v>141.70505434288279</v>
      </c>
    </row>
    <row r="547" spans="16:35" x14ac:dyDescent="0.2">
      <c r="P547" s="68">
        <v>10.5000000000027</v>
      </c>
      <c r="Q547" s="70">
        <f t="shared" si="145"/>
        <v>28.17654341992889</v>
      </c>
      <c r="R547" s="70">
        <f t="shared" si="146"/>
        <v>27.425455311991229</v>
      </c>
      <c r="S547" s="71">
        <f t="shared" si="143"/>
        <v>118.00814090095074</v>
      </c>
      <c r="T547" s="71">
        <f t="shared" si="144"/>
        <v>117.53878617222301</v>
      </c>
      <c r="AF547" s="73">
        <f t="shared" si="147"/>
        <v>136.25752826703373</v>
      </c>
      <c r="AG547" s="73">
        <f t="shared" si="148"/>
        <v>135.78817353830601</v>
      </c>
      <c r="AH547" s="73">
        <f t="shared" si="149"/>
        <v>142.25752826703373</v>
      </c>
      <c r="AI547" s="73">
        <f t="shared" si="150"/>
        <v>141.78817353830601</v>
      </c>
    </row>
    <row r="548" spans="16:35" x14ac:dyDescent="0.2">
      <c r="P548" s="68">
        <v>10.6000000000027</v>
      </c>
      <c r="Q548" s="70">
        <f t="shared" si="145"/>
        <v>28.31039948652294</v>
      </c>
      <c r="R548" s="70">
        <f t="shared" si="146"/>
        <v>27.555743243974305</v>
      </c>
      <c r="S548" s="71">
        <f t="shared" si="143"/>
        <v>118.09047222484736</v>
      </c>
      <c r="T548" s="71">
        <f t="shared" si="144"/>
        <v>117.62111749611962</v>
      </c>
      <c r="AF548" s="73">
        <f t="shared" si="147"/>
        <v>136.33985959093036</v>
      </c>
      <c r="AG548" s="73">
        <f t="shared" si="148"/>
        <v>135.87050486220261</v>
      </c>
      <c r="AH548" s="73">
        <f t="shared" si="149"/>
        <v>142.33985959093036</v>
      </c>
      <c r="AI548" s="73">
        <f t="shared" si="150"/>
        <v>141.87050486220261</v>
      </c>
    </row>
    <row r="549" spans="16:35" x14ac:dyDescent="0.2">
      <c r="P549" s="68">
        <v>10.700000000002801</v>
      </c>
      <c r="Q549" s="70">
        <f t="shared" si="145"/>
        <v>28.443625631728214</v>
      </c>
      <c r="R549" s="70">
        <f t="shared" si="146"/>
        <v>27.685418046069863</v>
      </c>
      <c r="S549" s="71">
        <f t="shared" si="143"/>
        <v>118.17203047325621</v>
      </c>
      <c r="T549" s="71">
        <f t="shared" si="144"/>
        <v>117.70267574452848</v>
      </c>
      <c r="AF549" s="73">
        <f t="shared" si="147"/>
        <v>136.4214178393392</v>
      </c>
      <c r="AG549" s="73">
        <f t="shared" si="148"/>
        <v>135.95206311061148</v>
      </c>
      <c r="AH549" s="73">
        <f t="shared" si="149"/>
        <v>142.4214178393392</v>
      </c>
      <c r="AI549" s="73">
        <f t="shared" si="150"/>
        <v>141.95206311061148</v>
      </c>
    </row>
    <row r="550" spans="16:35" x14ac:dyDescent="0.2">
      <c r="P550" s="68">
        <v>10.8000000000028</v>
      </c>
      <c r="Q550" s="70">
        <f t="shared" si="145"/>
        <v>28.57623066587486</v>
      </c>
      <c r="R550" s="70">
        <f t="shared" si="146"/>
        <v>27.814488293755449</v>
      </c>
      <c r="S550" s="71">
        <f t="shared" si="143"/>
        <v>118.25283002929099</v>
      </c>
      <c r="T550" s="71">
        <f t="shared" si="144"/>
        <v>117.78347530056325</v>
      </c>
      <c r="AF550" s="73">
        <f t="shared" si="147"/>
        <v>136.50221739537398</v>
      </c>
      <c r="AG550" s="73">
        <f t="shared" si="148"/>
        <v>136.03286266664625</v>
      </c>
      <c r="AH550" s="73">
        <f t="shared" si="149"/>
        <v>142.50221739537398</v>
      </c>
      <c r="AI550" s="73">
        <f t="shared" si="150"/>
        <v>142.03286266664625</v>
      </c>
    </row>
    <row r="551" spans="16:35" x14ac:dyDescent="0.2">
      <c r="P551" s="68">
        <v>10.900000000002899</v>
      </c>
      <c r="Q551" s="70">
        <f t="shared" si="145"/>
        <v>28.708223195814025</v>
      </c>
      <c r="R551" s="70">
        <f t="shared" si="146"/>
        <v>27.942962364453663</v>
      </c>
      <c r="S551" s="71">
        <f t="shared" si="143"/>
        <v>118.33288487836452</v>
      </c>
      <c r="T551" s="71">
        <f t="shared" si="144"/>
        <v>117.8635301496368</v>
      </c>
      <c r="AF551" s="73">
        <f t="shared" si="147"/>
        <v>136.58227224444752</v>
      </c>
      <c r="AG551" s="73">
        <f t="shared" si="148"/>
        <v>136.1129175157198</v>
      </c>
      <c r="AH551" s="73">
        <f t="shared" si="149"/>
        <v>142.58227224444752</v>
      </c>
      <c r="AI551" s="73">
        <f t="shared" si="150"/>
        <v>142.1129175157198</v>
      </c>
    </row>
    <row r="552" spans="16:35" x14ac:dyDescent="0.2">
      <c r="P552" s="68">
        <v>11.000000000002901</v>
      </c>
      <c r="Q552" s="70">
        <f t="shared" si="145"/>
        <v>28.839611631435936</v>
      </c>
      <c r="R552" s="70">
        <f t="shared" si="146"/>
        <v>28.070848443876464</v>
      </c>
      <c r="S552" s="71">
        <f t="shared" si="143"/>
        <v>118.41220862271653</v>
      </c>
      <c r="T552" s="71">
        <f t="shared" si="144"/>
        <v>117.9428538939888</v>
      </c>
      <c r="AF552" s="73">
        <f t="shared" si="147"/>
        <v>136.66159598879955</v>
      </c>
      <c r="AG552" s="73">
        <f t="shared" si="148"/>
        <v>136.1922412600718</v>
      </c>
      <c r="AH552" s="73">
        <f t="shared" si="149"/>
        <v>142.66159598879955</v>
      </c>
      <c r="AI552" s="73">
        <f t="shared" si="150"/>
        <v>142.1922412600718</v>
      </c>
    </row>
    <row r="553" spans="16:35" x14ac:dyDescent="0.2">
      <c r="P553" s="68">
        <v>11.100000000003</v>
      </c>
      <c r="Q553" s="70">
        <f t="shared" si="145"/>
        <v>28.970404191923915</v>
      </c>
      <c r="R553" s="70">
        <f t="shared" si="146"/>
        <v>28.198154532112504</v>
      </c>
      <c r="S553" s="71">
        <f t="shared" si="143"/>
        <v>118.49081449528524</v>
      </c>
      <c r="T553" s="71">
        <f t="shared" si="144"/>
        <v>118.02145976655751</v>
      </c>
      <c r="AF553" s="73">
        <f t="shared" si="147"/>
        <v>136.74020186136823</v>
      </c>
      <c r="AG553" s="73">
        <f t="shared" si="148"/>
        <v>136.27084713264051</v>
      </c>
      <c r="AH553" s="73">
        <f t="shared" si="149"/>
        <v>142.74020186136823</v>
      </c>
      <c r="AI553" s="73">
        <f t="shared" si="150"/>
        <v>142.27084713264051</v>
      </c>
    </row>
    <row r="554" spans="16:35" x14ac:dyDescent="0.2">
      <c r="P554" s="68">
        <v>11.200000000003</v>
      </c>
      <c r="Q554" s="70">
        <f t="shared" si="145"/>
        <v>29.100608911753429</v>
      </c>
      <c r="R554" s="70">
        <f t="shared" si="146"/>
        <v>28.324888449466219</v>
      </c>
      <c r="S554" s="71">
        <f t="shared" si="143"/>
        <v>118.56871537295569</v>
      </c>
      <c r="T554" s="71">
        <f t="shared" si="144"/>
        <v>118.09936064422797</v>
      </c>
      <c r="AF554" s="73">
        <f t="shared" si="147"/>
        <v>136.81810273903869</v>
      </c>
      <c r="AG554" s="73">
        <f t="shared" si="148"/>
        <v>136.34874801031097</v>
      </c>
      <c r="AH554" s="73">
        <f t="shared" si="149"/>
        <v>142.81810273903869</v>
      </c>
      <c r="AI554" s="73">
        <f t="shared" si="150"/>
        <v>142.34874801031097</v>
      </c>
    </row>
    <row r="555" spans="16:35" x14ac:dyDescent="0.2">
      <c r="P555" s="68">
        <v>11.3000000000031</v>
      </c>
      <c r="Q555" s="70">
        <f t="shared" si="145"/>
        <v>29.230233646452621</v>
      </c>
      <c r="R555" s="70">
        <f t="shared" si="146"/>
        <v>28.451057842064852</v>
      </c>
      <c r="S555" s="71">
        <f t="shared" si="143"/>
        <v>118.64592378922052</v>
      </c>
      <c r="T555" s="71">
        <f t="shared" si="144"/>
        <v>118.1765690604928</v>
      </c>
      <c r="AF555" s="73">
        <f t="shared" si="147"/>
        <v>136.89531115530352</v>
      </c>
      <c r="AG555" s="73">
        <f t="shared" si="148"/>
        <v>136.42595642657579</v>
      </c>
      <c r="AH555" s="73">
        <f t="shared" si="149"/>
        <v>142.89531115530352</v>
      </c>
      <c r="AI555" s="73">
        <f t="shared" si="150"/>
        <v>142.42595642657579</v>
      </c>
    </row>
    <row r="556" spans="16:35" x14ac:dyDescent="0.2">
      <c r="P556" s="68">
        <v>11.4000000000031</v>
      </c>
      <c r="Q556" s="70">
        <f t="shared" si="145"/>
        <v>29.359286078131927</v>
      </c>
      <c r="R556" s="70">
        <f t="shared" si="146"/>
        <v>28.576670187240637</v>
      </c>
      <c r="S556" s="71">
        <f t="shared" si="143"/>
        <v>118.72245194628155</v>
      </c>
      <c r="T556" s="71">
        <f t="shared" si="144"/>
        <v>118.25309721755383</v>
      </c>
      <c r="AF556" s="73">
        <f t="shared" si="147"/>
        <v>136.97183931236455</v>
      </c>
      <c r="AG556" s="73">
        <f t="shared" si="148"/>
        <v>136.50248458363683</v>
      </c>
      <c r="AH556" s="73">
        <f t="shared" si="149"/>
        <v>142.97183931236455</v>
      </c>
      <c r="AI556" s="73">
        <f t="shared" si="150"/>
        <v>142.50248458363683</v>
      </c>
    </row>
    <row r="557" spans="16:35" x14ac:dyDescent="0.2">
      <c r="P557" s="68">
        <v>11.500000000003199</v>
      </c>
      <c r="Q557" s="70">
        <f t="shared" si="145"/>
        <v>29.487773720797897</v>
      </c>
      <c r="R557" s="70">
        <f t="shared" si="146"/>
        <v>28.701732798702988</v>
      </c>
      <c r="S557" s="71">
        <f t="shared" si="143"/>
        <v>118.79831172662439</v>
      </c>
      <c r="T557" s="71">
        <f t="shared" si="144"/>
        <v>118.32895699789665</v>
      </c>
      <c r="AF557" s="73">
        <f t="shared" si="147"/>
        <v>137.04769909270738</v>
      </c>
      <c r="AG557" s="73">
        <f t="shared" si="148"/>
        <v>136.57834436397965</v>
      </c>
      <c r="AH557" s="73">
        <f t="shared" si="149"/>
        <v>143.04769909270738</v>
      </c>
      <c r="AI557" s="73">
        <f t="shared" si="150"/>
        <v>142.57834436397965</v>
      </c>
    </row>
    <row r="558" spans="16:35" x14ac:dyDescent="0.2">
      <c r="P558" s="68">
        <v>11.600000000003201</v>
      </c>
      <c r="Q558" s="70">
        <f t="shared" si="145"/>
        <v>29.615703925457513</v>
      </c>
      <c r="R558" s="70">
        <f t="shared" si="146"/>
        <v>28.826252831506753</v>
      </c>
      <c r="S558" s="71">
        <f t="shared" si="143"/>
        <v>118.87351470409051</v>
      </c>
      <c r="T558" s="71">
        <f t="shared" si="144"/>
        <v>118.40415997536277</v>
      </c>
      <c r="AF558" s="73">
        <f t="shared" si="147"/>
        <v>137.1229020701735</v>
      </c>
      <c r="AG558" s="73">
        <f t="shared" si="148"/>
        <v>136.65354734144577</v>
      </c>
      <c r="AH558" s="73">
        <f t="shared" si="149"/>
        <v>143.1229020701735</v>
      </c>
      <c r="AI558" s="73">
        <f t="shared" si="150"/>
        <v>142.65354734144577</v>
      </c>
    </row>
    <row r="559" spans="16:35" x14ac:dyDescent="0.2">
      <c r="P559" s="68">
        <v>11.7000000000033</v>
      </c>
      <c r="Q559" s="70">
        <f t="shared" si="145"/>
        <v>29.743083885026905</v>
      </c>
      <c r="R559" s="70">
        <f t="shared" si="146"/>
        <v>28.95023728683007</v>
      </c>
      <c r="S559" s="71">
        <f t="shared" si="143"/>
        <v>118.94807215447543</v>
      </c>
      <c r="T559" s="71">
        <f t="shared" si="144"/>
        <v>118.47871742574769</v>
      </c>
      <c r="AF559" s="73">
        <f t="shared" si="147"/>
        <v>137.19745952055843</v>
      </c>
      <c r="AG559" s="73">
        <f t="shared" si="148"/>
        <v>136.72810479183067</v>
      </c>
      <c r="AH559" s="73">
        <f t="shared" si="149"/>
        <v>143.19745952055843</v>
      </c>
      <c r="AI559" s="73">
        <f t="shared" si="150"/>
        <v>142.72810479183067</v>
      </c>
    </row>
    <row r="560" spans="16:35" x14ac:dyDescent="0.2">
      <c r="P560" s="68">
        <v>11.800000000003299</v>
      </c>
      <c r="Q560" s="70">
        <f t="shared" si="145"/>
        <v>29.869920639049706</v>
      </c>
      <c r="R560" s="70">
        <f t="shared" si="146"/>
        <v>29.073693016566953</v>
      </c>
      <c r="S560" s="71">
        <f t="shared" si="143"/>
        <v>119.02199506567467</v>
      </c>
      <c r="T560" s="71">
        <f t="shared" si="144"/>
        <v>118.55264033694695</v>
      </c>
      <c r="AF560" s="73">
        <f t="shared" ref="AF560:AF591" si="151">$S560+$F$46-($D$47)-($D$48)-$D$51</f>
        <v>137.27138243175767</v>
      </c>
      <c r="AG560" s="73">
        <f t="shared" ref="AG560:AG591" si="152">$T560+$F$46-($D$47)-($D$48)-$D$51</f>
        <v>136.80202770302995</v>
      </c>
      <c r="AH560" s="73">
        <f t="shared" ref="AH560:AH591" si="153">$S560+$F$46-($D$47)-($D$48)-$D$50</f>
        <v>143.27138243175767</v>
      </c>
      <c r="AI560" s="73">
        <f t="shared" ref="AI560:AI591" si="154">$T560+$F$46-$D$47-$D$48-$D$50</f>
        <v>142.80202770302995</v>
      </c>
    </row>
    <row r="561" spans="16:35" x14ac:dyDescent="0.2">
      <c r="P561" s="68">
        <v>11.9000000000034</v>
      </c>
      <c r="Q561" s="70">
        <f t="shared" si="145"/>
        <v>29.996221078237767</v>
      </c>
      <c r="R561" s="70">
        <f t="shared" si="146"/>
        <v>29.196626727746978</v>
      </c>
      <c r="S561" s="71">
        <f t="shared" si="143"/>
        <v>119.09529414740284</v>
      </c>
      <c r="T561" s="71">
        <f t="shared" si="144"/>
        <v>118.6259394186751</v>
      </c>
      <c r="AF561" s="73">
        <f t="shared" si="151"/>
        <v>137.34468151348585</v>
      </c>
      <c r="AG561" s="73">
        <f t="shared" si="152"/>
        <v>136.8753267847581</v>
      </c>
      <c r="AH561" s="73">
        <f t="shared" si="153"/>
        <v>143.34468151348585</v>
      </c>
      <c r="AI561" s="73">
        <f t="shared" si="154"/>
        <v>142.8753267847581</v>
      </c>
    </row>
    <row r="562" spans="16:35" x14ac:dyDescent="0.2">
      <c r="P562" s="68">
        <v>12.0000000000034</v>
      </c>
      <c r="Q562" s="70">
        <f t="shared" si="145"/>
        <v>30.121991948838577</v>
      </c>
      <c r="R562" s="70">
        <f t="shared" si="146"/>
        <v>29.31904498678627</v>
      </c>
      <c r="S562" s="71">
        <f t="shared" si="143"/>
        <v>119.1679798405047</v>
      </c>
      <c r="T562" s="71">
        <f t="shared" si="144"/>
        <v>118.69862511177696</v>
      </c>
      <c r="AF562" s="73">
        <f t="shared" si="151"/>
        <v>137.4173672065877</v>
      </c>
      <c r="AG562" s="73">
        <f t="shared" si="152"/>
        <v>136.94801247785995</v>
      </c>
      <c r="AH562" s="73">
        <f t="shared" si="153"/>
        <v>143.4173672065877</v>
      </c>
      <c r="AI562" s="73">
        <f t="shared" si="154"/>
        <v>142.94801247785995</v>
      </c>
    </row>
    <row r="563" spans="16:35" x14ac:dyDescent="0.2">
      <c r="P563" s="68">
        <v>12.100000000003501</v>
      </c>
      <c r="Q563" s="70">
        <f t="shared" si="145"/>
        <v>30.247239856841215</v>
      </c>
      <c r="R563" s="70">
        <f t="shared" si="146"/>
        <v>29.440954223581343</v>
      </c>
      <c r="S563" s="71">
        <f t="shared" si="143"/>
        <v>119.24006232588125</v>
      </c>
      <c r="T563" s="71">
        <f t="shared" si="144"/>
        <v>118.77070759715352</v>
      </c>
      <c r="AF563" s="73">
        <f t="shared" si="151"/>
        <v>137.48944969196424</v>
      </c>
      <c r="AG563" s="73">
        <f t="shared" si="152"/>
        <v>137.02009496323652</v>
      </c>
      <c r="AH563" s="73">
        <f t="shared" si="153"/>
        <v>143.48944969196424</v>
      </c>
      <c r="AI563" s="73">
        <f t="shared" si="154"/>
        <v>143.02009496323652</v>
      </c>
    </row>
    <row r="564" spans="16:35" x14ac:dyDescent="0.2">
      <c r="P564" s="68">
        <v>12.2000000000035</v>
      </c>
      <c r="Q564" s="70">
        <f t="shared" si="145"/>
        <v>30.371971272024215</v>
      </c>
      <c r="R564" s="70">
        <f t="shared" si="146"/>
        <v>29.562360735449058</v>
      </c>
      <c r="S564" s="71">
        <f t="shared" si="143"/>
        <v>119.31155153304719</v>
      </c>
      <c r="T564" s="71">
        <f t="shared" si="144"/>
        <v>118.84219680431946</v>
      </c>
      <c r="AF564" s="73">
        <f t="shared" si="151"/>
        <v>137.56093889913018</v>
      </c>
      <c r="AG564" s="73">
        <f t="shared" si="152"/>
        <v>137.09158417040246</v>
      </c>
      <c r="AH564" s="73">
        <f t="shared" si="153"/>
        <v>143.56093889913018</v>
      </c>
      <c r="AI564" s="73">
        <f t="shared" si="154"/>
        <v>143.09158417040246</v>
      </c>
    </row>
    <row r="565" spans="16:35" x14ac:dyDescent="0.2">
      <c r="P565" s="68">
        <v>12.3000000000035</v>
      </c>
      <c r="Q565" s="70">
        <f t="shared" si="145"/>
        <v>30.496192531856241</v>
      </c>
      <c r="R565" s="70">
        <f t="shared" si="146"/>
        <v>29.683270690923333</v>
      </c>
      <c r="S565" s="71">
        <f t="shared" si="143"/>
        <v>119.38245714834017</v>
      </c>
      <c r="T565" s="71">
        <f t="shared" si="144"/>
        <v>118.91310241961244</v>
      </c>
      <c r="AF565" s="73">
        <f t="shared" si="151"/>
        <v>137.63184451442316</v>
      </c>
      <c r="AG565" s="73">
        <f t="shared" si="152"/>
        <v>137.16248978569544</v>
      </c>
      <c r="AH565" s="73">
        <f t="shared" si="153"/>
        <v>143.63184451442316</v>
      </c>
      <c r="AI565" s="73">
        <f t="shared" si="154"/>
        <v>143.16248978569544</v>
      </c>
    </row>
    <row r="566" spans="16:35" x14ac:dyDescent="0.2">
      <c r="P566" s="68">
        <v>12.400000000003599</v>
      </c>
      <c r="Q566" s="70">
        <f t="shared" si="145"/>
        <v>30.619909845253176</v>
      </c>
      <c r="R566" s="70">
        <f t="shared" si="146"/>
        <v>29.803690133412058</v>
      </c>
      <c r="S566" s="71">
        <f t="shared" si="143"/>
        <v>119.45278862279696</v>
      </c>
      <c r="T566" s="71">
        <f t="shared" si="144"/>
        <v>118.98343389406924</v>
      </c>
      <c r="AF566" s="73">
        <f t="shared" si="151"/>
        <v>137.70217598887996</v>
      </c>
      <c r="AG566" s="73">
        <f t="shared" si="152"/>
        <v>137.23282126015224</v>
      </c>
      <c r="AH566" s="73">
        <f t="shared" si="153"/>
        <v>143.70217598887996</v>
      </c>
      <c r="AI566" s="73">
        <f t="shared" si="154"/>
        <v>143.23282126015224</v>
      </c>
    </row>
    <row r="567" spans="16:35" x14ac:dyDescent="0.2">
      <c r="P567" s="68">
        <v>12.5000000000037</v>
      </c>
      <c r="Q567" s="70">
        <f t="shared" si="145"/>
        <v>30.743129296199179</v>
      </c>
      <c r="R567" s="70">
        <f t="shared" si="146"/>
        <v>29.923624984721659</v>
      </c>
      <c r="S567" s="71">
        <f t="shared" si="143"/>
        <v>119.52255517971344</v>
      </c>
      <c r="T567" s="71">
        <f t="shared" si="144"/>
        <v>119.05320045098571</v>
      </c>
      <c r="AF567" s="73">
        <f t="shared" si="151"/>
        <v>137.77194254579643</v>
      </c>
      <c r="AG567" s="73">
        <f t="shared" si="152"/>
        <v>137.30258781706871</v>
      </c>
      <c r="AH567" s="73">
        <f t="shared" si="153"/>
        <v>143.77194254579643</v>
      </c>
      <c r="AI567" s="73">
        <f t="shared" si="154"/>
        <v>143.30258781706871</v>
      </c>
    </row>
    <row r="568" spans="16:35" x14ac:dyDescent="0.2">
      <c r="P568" s="68">
        <v>12.6000000000037</v>
      </c>
      <c r="Q568" s="70">
        <f t="shared" si="145"/>
        <v>30.865856847238188</v>
      </c>
      <c r="R568" s="70">
        <f t="shared" si="146"/>
        <v>30.043081048455502</v>
      </c>
      <c r="S568" s="71">
        <f t="shared" si="143"/>
        <v>119.59176582190355</v>
      </c>
      <c r="T568" s="71">
        <f t="shared" si="144"/>
        <v>119.12241109317581</v>
      </c>
      <c r="AF568" s="73">
        <f t="shared" si="151"/>
        <v>137.84115318798655</v>
      </c>
      <c r="AG568" s="73">
        <f t="shared" si="152"/>
        <v>137.3717984592588</v>
      </c>
      <c r="AH568" s="73">
        <f t="shared" si="153"/>
        <v>143.84115318798655</v>
      </c>
      <c r="AI568" s="73">
        <f t="shared" si="154"/>
        <v>143.3717984592588</v>
      </c>
    </row>
    <row r="569" spans="16:35" x14ac:dyDescent="0.2">
      <c r="P569" s="68">
        <v>12.700000000003801</v>
      </c>
      <c r="Q569" s="70">
        <f t="shared" si="145"/>
        <v>30.988098342841052</v>
      </c>
      <c r="R569" s="70">
        <f t="shared" si="146"/>
        <v>30.162064013291289</v>
      </c>
      <c r="S569" s="71">
        <f t="shared" si="143"/>
        <v>119.66042933867148</v>
      </c>
      <c r="T569" s="71">
        <f t="shared" si="144"/>
        <v>119.19107460994374</v>
      </c>
      <c r="AF569" s="73">
        <f t="shared" si="151"/>
        <v>137.90981670475446</v>
      </c>
      <c r="AG569" s="73">
        <f t="shared" si="152"/>
        <v>137.44046197602674</v>
      </c>
      <c r="AH569" s="73">
        <f t="shared" si="153"/>
        <v>143.90981670475446</v>
      </c>
      <c r="AI569" s="73">
        <f t="shared" si="154"/>
        <v>143.44046197602674</v>
      </c>
    </row>
    <row r="570" spans="16:35" x14ac:dyDescent="0.2">
      <c r="P570" s="68">
        <v>12.8000000000038</v>
      </c>
      <c r="Q570" s="70">
        <f t="shared" si="145"/>
        <v>31.109859512652395</v>
      </c>
      <c r="R570" s="70">
        <f t="shared" si="146"/>
        <v>30.280579456141346</v>
      </c>
      <c r="S570" s="71">
        <f t="shared" si="143"/>
        <v>119.72855431250969</v>
      </c>
      <c r="T570" s="71">
        <f t="shared" si="144"/>
        <v>119.25919958378196</v>
      </c>
      <c r="AF570" s="73">
        <f t="shared" si="151"/>
        <v>137.97794167859269</v>
      </c>
      <c r="AG570" s="73">
        <f t="shared" si="152"/>
        <v>137.50858694986496</v>
      </c>
      <c r="AH570" s="73">
        <f t="shared" si="153"/>
        <v>143.97794167859269</v>
      </c>
      <c r="AI570" s="73">
        <f t="shared" si="154"/>
        <v>143.50858694986496</v>
      </c>
    </row>
    <row r="571" spans="16:35" x14ac:dyDescent="0.2">
      <c r="P571" s="68">
        <v>12.9000000000038</v>
      </c>
      <c r="Q571" s="70">
        <f t="shared" si="145"/>
        <v>31.231145974625218</v>
      </c>
      <c r="R571" s="70">
        <f t="shared" si="146"/>
        <v>30.3986328452037</v>
      </c>
      <c r="S571" s="71">
        <f t="shared" si="143"/>
        <v>119.79614912553728</v>
      </c>
      <c r="T571" s="71">
        <f t="shared" si="144"/>
        <v>119.32679439680955</v>
      </c>
      <c r="AF571" s="73">
        <f t="shared" si="151"/>
        <v>138.04553649162028</v>
      </c>
      <c r="AG571" s="73">
        <f t="shared" si="152"/>
        <v>137.57618176289253</v>
      </c>
      <c r="AH571" s="73">
        <f t="shared" si="153"/>
        <v>144.04553649162028</v>
      </c>
      <c r="AI571" s="73">
        <f t="shared" si="154"/>
        <v>143.57618176289253</v>
      </c>
    </row>
    <row r="572" spans="16:35" x14ac:dyDescent="0.2">
      <c r="P572" s="68">
        <v>13.000000000003901</v>
      </c>
      <c r="Q572" s="70">
        <f t="shared" si="145"/>
        <v>31.35196323804519</v>
      </c>
      <c r="R572" s="70">
        <f t="shared" si="146"/>
        <v>30.51622954290573</v>
      </c>
      <c r="S572" s="71">
        <f t="shared" si="143"/>
        <v>119.86322196568908</v>
      </c>
      <c r="T572" s="71">
        <f t="shared" si="144"/>
        <v>119.39386723696134</v>
      </c>
      <c r="AF572" s="73">
        <f t="shared" si="151"/>
        <v>138.11260933177209</v>
      </c>
      <c r="AG572" s="73">
        <f t="shared" si="152"/>
        <v>137.64325460304434</v>
      </c>
      <c r="AH572" s="73">
        <f t="shared" si="153"/>
        <v>144.11260933177209</v>
      </c>
      <c r="AI572" s="73">
        <f t="shared" si="154"/>
        <v>143.64325460304434</v>
      </c>
    </row>
    <row r="573" spans="16:35" x14ac:dyDescent="0.2">
      <c r="P573" s="68">
        <v>13.100000000004</v>
      </c>
      <c r="Q573" s="70">
        <f t="shared" si="145"/>
        <v>31.472316706450524</v>
      </c>
      <c r="R573" s="70">
        <f t="shared" si="146"/>
        <v>30.633374808746218</v>
      </c>
      <c r="S573" s="71">
        <f t="shared" si="143"/>
        <v>119.92978083266767</v>
      </c>
      <c r="T573" s="71">
        <f t="shared" si="144"/>
        <v>119.46042610393994</v>
      </c>
      <c r="AF573" s="73">
        <f t="shared" si="151"/>
        <v>138.17916819875069</v>
      </c>
      <c r="AG573" s="73">
        <f t="shared" si="152"/>
        <v>137.70981347002294</v>
      </c>
      <c r="AH573" s="73">
        <f t="shared" si="153"/>
        <v>144.17916819875069</v>
      </c>
      <c r="AI573" s="73">
        <f t="shared" si="154"/>
        <v>143.70981347002294</v>
      </c>
    </row>
    <row r="574" spans="16:35" x14ac:dyDescent="0.2">
      <c r="P574" s="68">
        <v>13.200000000004</v>
      </c>
      <c r="Q574" s="70">
        <f t="shared" si="145"/>
        <v>31.592211680452273</v>
      </c>
      <c r="R574" s="70">
        <f t="shared" si="146"/>
        <v>30.750073802040465</v>
      </c>
      <c r="S574" s="71">
        <f t="shared" si="143"/>
        <v>119.99583354366938</v>
      </c>
      <c r="T574" s="71">
        <f t="shared" si="144"/>
        <v>119.52647881494164</v>
      </c>
      <c r="AF574" s="73">
        <f t="shared" si="151"/>
        <v>138.24522090975239</v>
      </c>
      <c r="AG574" s="73">
        <f t="shared" si="152"/>
        <v>137.77586618102464</v>
      </c>
      <c r="AH574" s="73">
        <f t="shared" si="153"/>
        <v>144.24522090975239</v>
      </c>
      <c r="AI574" s="73">
        <f t="shared" si="154"/>
        <v>143.77586618102464</v>
      </c>
    </row>
    <row r="575" spans="16:35" x14ac:dyDescent="0.2">
      <c r="P575" s="68">
        <v>13.300000000004101</v>
      </c>
      <c r="Q575" s="70">
        <f t="shared" si="145"/>
        <v>31.711653360458723</v>
      </c>
      <c r="R575" s="70">
        <f t="shared" si="146"/>
        <v>30.866331584572055</v>
      </c>
      <c r="S575" s="71">
        <f t="shared" si="143"/>
        <v>120.06138773889414</v>
      </c>
      <c r="T575" s="71">
        <f t="shared" si="144"/>
        <v>119.5920330101664</v>
      </c>
      <c r="AF575" s="73">
        <f t="shared" si="151"/>
        <v>138.31077510497715</v>
      </c>
      <c r="AG575" s="73">
        <f t="shared" si="152"/>
        <v>137.8414203762494</v>
      </c>
      <c r="AH575" s="73">
        <f t="shared" si="153"/>
        <v>144.31077510497715</v>
      </c>
      <c r="AI575" s="73">
        <f t="shared" si="154"/>
        <v>143.8414203762494</v>
      </c>
    </row>
    <row r="576" spans="16:35" x14ac:dyDescent="0.2">
      <c r="P576" s="68">
        <v>13.4000000000041</v>
      </c>
      <c r="Q576" s="70">
        <f t="shared" si="145"/>
        <v>31.830646849306618</v>
      </c>
      <c r="R576" s="70">
        <f t="shared" si="146"/>
        <v>30.982153123153957</v>
      </c>
      <c r="S576" s="71">
        <f t="shared" si="143"/>
        <v>120.12645088684854</v>
      </c>
      <c r="T576" s="71">
        <f t="shared" si="144"/>
        <v>119.65709615812082</v>
      </c>
      <c r="AF576" s="73">
        <f t="shared" si="151"/>
        <v>138.37583825293154</v>
      </c>
      <c r="AG576" s="73">
        <f t="shared" si="152"/>
        <v>137.90648352420382</v>
      </c>
      <c r="AH576" s="73">
        <f t="shared" si="153"/>
        <v>144.37583825293154</v>
      </c>
      <c r="AI576" s="73">
        <f t="shared" si="154"/>
        <v>143.90648352420382</v>
      </c>
    </row>
    <row r="577" spans="16:35" x14ac:dyDescent="0.2">
      <c r="P577" s="68">
        <v>13.5000000000041</v>
      </c>
      <c r="Q577" s="70">
        <f t="shared" si="145"/>
        <v>31.949197154805841</v>
      </c>
      <c r="R577" s="70">
        <f t="shared" si="146"/>
        <v>31.09754329210535</v>
      </c>
      <c r="S577" s="71">
        <f t="shared" si="143"/>
        <v>120.1910302894525</v>
      </c>
      <c r="T577" s="71">
        <f t="shared" si="144"/>
        <v>119.72167556072478</v>
      </c>
      <c r="AF577" s="73">
        <f t="shared" si="151"/>
        <v>138.4404176555355</v>
      </c>
      <c r="AG577" s="73">
        <f t="shared" si="152"/>
        <v>137.97106292680778</v>
      </c>
      <c r="AH577" s="73">
        <f t="shared" si="153"/>
        <v>144.4404176555355</v>
      </c>
      <c r="AI577" s="73">
        <f t="shared" si="154"/>
        <v>143.97106292680778</v>
      </c>
    </row>
    <row r="578" spans="16:35" x14ac:dyDescent="0.2">
      <c r="P578" s="68">
        <v>13.600000000004201</v>
      </c>
      <c r="Q578" s="70">
        <f t="shared" si="145"/>
        <v>32.067309192198238</v>
      </c>
      <c r="R578" s="70">
        <f t="shared" si="146"/>
        <v>31.212506875644923</v>
      </c>
      <c r="S578" s="71">
        <f t="shared" si="143"/>
        <v>120.25513308695677</v>
      </c>
      <c r="T578" s="71">
        <f t="shared" si="144"/>
        <v>119.78577835822904</v>
      </c>
      <c r="AF578" s="73">
        <f t="shared" si="151"/>
        <v>138.50452045303979</v>
      </c>
      <c r="AG578" s="73">
        <f t="shared" si="152"/>
        <v>138.03516572431204</v>
      </c>
      <c r="AH578" s="73">
        <f t="shared" si="153"/>
        <v>144.50452045303979</v>
      </c>
      <c r="AI578" s="73">
        <f t="shared" si="154"/>
        <v>144.03516572431204</v>
      </c>
    </row>
    <row r="579" spans="16:35" x14ac:dyDescent="0.2">
      <c r="P579" s="68">
        <v>13.7000000000043</v>
      </c>
      <c r="Q579" s="70">
        <f t="shared" si="145"/>
        <v>32.184987786535345</v>
      </c>
      <c r="R579" s="70">
        <f t="shared" si="146"/>
        <v>31.327048570205214</v>
      </c>
      <c r="S579" s="71">
        <f t="shared" ref="S579:S648" si="155">(20*LOG10(P579)+20*LOG10(1806/1000)+92.45)</f>
        <v>120.3187662626806</v>
      </c>
      <c r="T579" s="71">
        <f t="shared" ref="T579:T648" si="156">(20*LOG10(P579)+20*LOG10(1711/1000)+92.45)</f>
        <v>119.84941153395286</v>
      </c>
      <c r="AF579" s="73">
        <f t="shared" si="151"/>
        <v>138.56815362876358</v>
      </c>
      <c r="AG579" s="73">
        <f t="shared" si="152"/>
        <v>138.09879890003586</v>
      </c>
      <c r="AH579" s="73">
        <f t="shared" si="153"/>
        <v>144.56815362876358</v>
      </c>
      <c r="AI579" s="73">
        <f t="shared" si="154"/>
        <v>144.09879890003586</v>
      </c>
    </row>
    <row r="580" spans="16:35" x14ac:dyDescent="0.2">
      <c r="P580" s="68">
        <v>13.800000000004299</v>
      </c>
      <c r="Q580" s="70">
        <f t="shared" ref="Q580:Q648" si="157">SQRT((4*3.14*P580)/0.166112957)</f>
        <v>32.302237674978642</v>
      </c>
      <c r="R580" s="70">
        <f t="shared" ref="R580:R648" si="158">SQRT((4*3.14*P580)/0.175336061)</f>
        <v>31.441172986671546</v>
      </c>
      <c r="S580" s="71">
        <f t="shared" si="155"/>
        <v>120.38193664757718</v>
      </c>
      <c r="T580" s="71">
        <f t="shared" si="156"/>
        <v>119.91258191884944</v>
      </c>
      <c r="AF580" s="73">
        <f t="shared" si="151"/>
        <v>138.63132401366016</v>
      </c>
      <c r="AG580" s="73">
        <f t="shared" si="152"/>
        <v>138.16196928493244</v>
      </c>
      <c r="AH580" s="73">
        <f t="shared" si="153"/>
        <v>144.63132401366016</v>
      </c>
      <c r="AI580" s="73">
        <f t="shared" si="154"/>
        <v>144.16196928493244</v>
      </c>
    </row>
    <row r="581" spans="16:35" x14ac:dyDescent="0.2">
      <c r="P581" s="68">
        <v>13.9000000000044</v>
      </c>
      <c r="Q581" s="70">
        <f t="shared" si="157"/>
        <v>32.419063509025023</v>
      </c>
      <c r="R581" s="70">
        <f t="shared" si="158"/>
        <v>31.554884652548164</v>
      </c>
      <c r="S581" s="71">
        <f t="shared" si="155"/>
        <v>120.4446509246344</v>
      </c>
      <c r="T581" s="71">
        <f t="shared" si="156"/>
        <v>119.97529619590667</v>
      </c>
      <c r="AF581" s="73">
        <f t="shared" si="151"/>
        <v>138.6940382907174</v>
      </c>
      <c r="AG581" s="73">
        <f t="shared" si="152"/>
        <v>138.22468356198965</v>
      </c>
      <c r="AH581" s="73">
        <f t="shared" si="153"/>
        <v>144.6940382907174</v>
      </c>
      <c r="AI581" s="73">
        <f t="shared" si="154"/>
        <v>144.22468356198965</v>
      </c>
    </row>
    <row r="582" spans="16:35" x14ac:dyDescent="0.2">
      <c r="P582" s="68">
        <v>14.0000000000044</v>
      </c>
      <c r="Q582" s="70">
        <f t="shared" si="157"/>
        <v>32.535469856659176</v>
      </c>
      <c r="R582" s="70">
        <f t="shared" si="158"/>
        <v>31.668188014053278</v>
      </c>
      <c r="S582" s="71">
        <f t="shared" si="155"/>
        <v>120.50691563311723</v>
      </c>
      <c r="T582" s="71">
        <f t="shared" si="156"/>
        <v>120.03756090438949</v>
      </c>
      <c r="AF582" s="73">
        <f t="shared" si="151"/>
        <v>138.75630299920022</v>
      </c>
      <c r="AG582" s="73">
        <f t="shared" si="152"/>
        <v>138.28694827047249</v>
      </c>
      <c r="AH582" s="73">
        <f t="shared" si="153"/>
        <v>144.75630299920022</v>
      </c>
      <c r="AI582" s="73">
        <f t="shared" si="154"/>
        <v>144.28694827047249</v>
      </c>
    </row>
    <row r="583" spans="16:35" x14ac:dyDescent="0.2">
      <c r="P583" s="68">
        <v>14.1000000000044</v>
      </c>
      <c r="Q583" s="70">
        <f t="shared" si="157"/>
        <v>32.65146120443859</v>
      </c>
      <c r="R583" s="70">
        <f t="shared" si="158"/>
        <v>31.781087438148422</v>
      </c>
      <c r="S583" s="71">
        <f t="shared" si="155"/>
        <v>120.56873717266005</v>
      </c>
      <c r="T583" s="71">
        <f t="shared" si="156"/>
        <v>120.09938244393231</v>
      </c>
      <c r="AF583" s="73">
        <f t="shared" si="151"/>
        <v>138.81812453874306</v>
      </c>
      <c r="AG583" s="73">
        <f t="shared" si="152"/>
        <v>138.34876981001531</v>
      </c>
      <c r="AH583" s="73">
        <f t="shared" si="153"/>
        <v>144.81812453874306</v>
      </c>
      <c r="AI583" s="73">
        <f t="shared" si="154"/>
        <v>144.34876981001531</v>
      </c>
    </row>
    <row r="584" spans="16:35" x14ac:dyDescent="0.2">
      <c r="P584" s="68">
        <v>14.200000000004501</v>
      </c>
      <c r="Q584" s="70">
        <f t="shared" si="157"/>
        <v>32.767041959510877</v>
      </c>
      <c r="R584" s="70">
        <f t="shared" si="158"/>
        <v>31.893587214502084</v>
      </c>
      <c r="S584" s="71">
        <f t="shared" si="155"/>
        <v>120.63012180721363</v>
      </c>
      <c r="T584" s="71">
        <f t="shared" si="156"/>
        <v>120.16076707848589</v>
      </c>
      <c r="AF584" s="73">
        <f t="shared" si="151"/>
        <v>138.87950917329664</v>
      </c>
      <c r="AG584" s="73">
        <f t="shared" si="152"/>
        <v>138.41015444456889</v>
      </c>
      <c r="AH584" s="73">
        <f t="shared" si="153"/>
        <v>144.87950917329664</v>
      </c>
      <c r="AI584" s="73">
        <f t="shared" si="154"/>
        <v>144.41015444456889</v>
      </c>
    </row>
    <row r="585" spans="16:35" x14ac:dyDescent="0.2">
      <c r="P585" s="68">
        <v>14.3000000000045</v>
      </c>
      <c r="Q585" s="70">
        <f t="shared" si="157"/>
        <v>32.882216451567352</v>
      </c>
      <c r="R585" s="70">
        <f t="shared" si="158"/>
        <v>32.005691557391145</v>
      </c>
      <c r="S585" s="71">
        <f t="shared" si="155"/>
        <v>120.69107566885371</v>
      </c>
      <c r="T585" s="71">
        <f t="shared" si="156"/>
        <v>120.22172094012598</v>
      </c>
      <c r="AF585" s="73">
        <f t="shared" si="151"/>
        <v>138.94046303493673</v>
      </c>
      <c r="AG585" s="73">
        <f t="shared" si="152"/>
        <v>138.47110830620898</v>
      </c>
      <c r="AH585" s="73">
        <f t="shared" si="153"/>
        <v>144.94046303493673</v>
      </c>
      <c r="AI585" s="73">
        <f t="shared" si="154"/>
        <v>144.47110830620898</v>
      </c>
    </row>
    <row r="586" spans="16:35" x14ac:dyDescent="0.2">
      <c r="P586" s="68">
        <v>14.400000000004599</v>
      </c>
      <c r="Q586" s="70">
        <f t="shared" si="157"/>
        <v>32.996988934736372</v>
      </c>
      <c r="R586" s="70">
        <f t="shared" si="158"/>
        <v>32.117404607543769</v>
      </c>
      <c r="S586" s="71">
        <f t="shared" si="155"/>
        <v>120.75160476145751</v>
      </c>
      <c r="T586" s="71">
        <f t="shared" si="156"/>
        <v>120.28225003272978</v>
      </c>
      <c r="AF586" s="73">
        <f t="shared" si="151"/>
        <v>139.00099212754051</v>
      </c>
      <c r="AG586" s="73">
        <f t="shared" si="152"/>
        <v>138.53163739881279</v>
      </c>
      <c r="AH586" s="73">
        <f t="shared" si="153"/>
        <v>145.00099212754051</v>
      </c>
      <c r="AI586" s="73">
        <f t="shared" si="154"/>
        <v>144.53163739881279</v>
      </c>
    </row>
    <row r="587" spans="16:35" x14ac:dyDescent="0.2">
      <c r="P587" s="68">
        <v>14.500000000004601</v>
      </c>
      <c r="Q587" s="70">
        <f t="shared" si="157"/>
        <v>33.111363589415866</v>
      </c>
      <c r="R587" s="70">
        <f t="shared" si="158"/>
        <v>32.228730433923111</v>
      </c>
      <c r="S587" s="71">
        <f t="shared" si="155"/>
        <v>120.81171496425199</v>
      </c>
      <c r="T587" s="71">
        <f t="shared" si="156"/>
        <v>120.34236023552427</v>
      </c>
      <c r="AF587" s="73">
        <f t="shared" si="151"/>
        <v>139.06110233033499</v>
      </c>
      <c r="AG587" s="73">
        <f t="shared" si="152"/>
        <v>138.59174760160727</v>
      </c>
      <c r="AH587" s="73">
        <f t="shared" si="153"/>
        <v>145.06110233033499</v>
      </c>
      <c r="AI587" s="73">
        <f t="shared" si="154"/>
        <v>144.59174760160727</v>
      </c>
    </row>
    <row r="588" spans="16:35" x14ac:dyDescent="0.2">
      <c r="P588" s="68">
        <v>14.6000000000047</v>
      </c>
      <c r="Q588" s="70">
        <f t="shared" si="157"/>
        <v>33.225344524050954</v>
      </c>
      <c r="R588" s="70">
        <f t="shared" si="158"/>
        <v>32.339673035457501</v>
      </c>
      <c r="S588" s="71">
        <f t="shared" si="155"/>
        <v>120.87141203524128</v>
      </c>
      <c r="T588" s="71">
        <f t="shared" si="156"/>
        <v>120.40205730651354</v>
      </c>
      <c r="AF588" s="73">
        <f t="shared" si="151"/>
        <v>139.12079940132429</v>
      </c>
      <c r="AG588" s="73">
        <f t="shared" si="152"/>
        <v>138.65144467259654</v>
      </c>
      <c r="AH588" s="73">
        <f t="shared" si="153"/>
        <v>145.12079940132429</v>
      </c>
      <c r="AI588" s="73">
        <f t="shared" si="154"/>
        <v>144.65144467259654</v>
      </c>
    </row>
    <row r="589" spans="16:35" x14ac:dyDescent="0.2">
      <c r="P589" s="68">
        <v>14.7000000000047</v>
      </c>
      <c r="Q589" s="70">
        <f t="shared" si="157"/>
        <v>33.33893577685501</v>
      </c>
      <c r="R589" s="70">
        <f t="shared" si="158"/>
        <v>32.450236342715669</v>
      </c>
      <c r="S589" s="71">
        <f t="shared" si="155"/>
        <v>120.93070161451604</v>
      </c>
      <c r="T589" s="71">
        <f t="shared" si="156"/>
        <v>120.46134688578832</v>
      </c>
      <c r="AF589" s="73">
        <f t="shared" si="151"/>
        <v>139.18008898059904</v>
      </c>
      <c r="AG589" s="73">
        <f t="shared" si="152"/>
        <v>138.71073425187132</v>
      </c>
      <c r="AH589" s="73">
        <f t="shared" si="153"/>
        <v>145.18008898059904</v>
      </c>
      <c r="AI589" s="73">
        <f t="shared" si="154"/>
        <v>144.71073425187132</v>
      </c>
    </row>
    <row r="590" spans="16:35" x14ac:dyDescent="0.2">
      <c r="P590" s="68">
        <v>14.8000000000048</v>
      </c>
      <c r="Q590" s="70">
        <f t="shared" si="157"/>
        <v>33.45214131747997</v>
      </c>
      <c r="R590" s="70">
        <f t="shared" si="158"/>
        <v>32.560424219532521</v>
      </c>
      <c r="S590" s="71">
        <f t="shared" si="155"/>
        <v>120.9895892274517</v>
      </c>
      <c r="T590" s="71">
        <f t="shared" si="156"/>
        <v>120.52023449872397</v>
      </c>
      <c r="AF590" s="73">
        <f t="shared" si="151"/>
        <v>139.23897659353469</v>
      </c>
      <c r="AG590" s="73">
        <f t="shared" si="152"/>
        <v>138.76962186480696</v>
      </c>
      <c r="AH590" s="73">
        <f t="shared" si="153"/>
        <v>145.23897659353469</v>
      </c>
      <c r="AI590" s="73">
        <f t="shared" si="154"/>
        <v>144.76962186480696</v>
      </c>
    </row>
    <row r="591" spans="16:35" x14ac:dyDescent="0.2">
      <c r="P591" s="68">
        <v>14.9000000000048</v>
      </c>
      <c r="Q591" s="70">
        <f t="shared" si="157"/>
        <v>33.564965048634136</v>
      </c>
      <c r="R591" s="70">
        <f t="shared" si="158"/>
        <v>32.670240464583785</v>
      </c>
      <c r="S591" s="71">
        <f t="shared" si="155"/>
        <v>121.04808028779802</v>
      </c>
      <c r="T591" s="71">
        <f t="shared" si="156"/>
        <v>120.57872555907028</v>
      </c>
      <c r="AF591" s="73">
        <f t="shared" si="151"/>
        <v>139.29746765388103</v>
      </c>
      <c r="AG591" s="73">
        <f t="shared" si="152"/>
        <v>138.82811292515328</v>
      </c>
      <c r="AH591" s="73">
        <f t="shared" si="153"/>
        <v>145.29746765388103</v>
      </c>
      <c r="AI591" s="73">
        <f t="shared" si="154"/>
        <v>144.82811292515328</v>
      </c>
    </row>
    <row r="592" spans="16:35" x14ac:dyDescent="0.2">
      <c r="P592" s="68">
        <v>15.0000000000048</v>
      </c>
      <c r="Q592" s="70">
        <f t="shared" si="157"/>
        <v>33.677410807652826</v>
      </c>
      <c r="R592" s="70">
        <f t="shared" si="158"/>
        <v>32.779688812914863</v>
      </c>
      <c r="S592" s="71">
        <f t="shared" si="155"/>
        <v>121.10618010066614</v>
      </c>
      <c r="T592" s="71">
        <f t="shared" si="156"/>
        <v>120.63682537193841</v>
      </c>
      <c r="AF592" s="73">
        <f t="shared" ref="AF592:AF623" si="159">$S592+$F$46-($D$47)-($D$48)-$D$51</f>
        <v>139.35556746674914</v>
      </c>
      <c r="AG592" s="73">
        <f t="shared" ref="AG592:AG623" si="160">$T592+$F$46-($D$47)-($D$48)-$D$51</f>
        <v>138.88621273802141</v>
      </c>
      <c r="AH592" s="73">
        <f t="shared" ref="AH592:AH623" si="161">$S592+$F$46-($D$47)-($D$48)-$D$50</f>
        <v>145.35556746674914</v>
      </c>
      <c r="AI592" s="73">
        <f t="shared" ref="AI592:AI623" si="162">$T592+$F$46-$D$47-$D$48-$D$50</f>
        <v>144.88621273802141</v>
      </c>
    </row>
    <row r="593" spans="16:35" x14ac:dyDescent="0.2">
      <c r="P593" s="68">
        <v>15.100000000005</v>
      </c>
      <c r="Q593" s="70">
        <f t="shared" si="157"/>
        <v>33.789482368021076</v>
      </c>
      <c r="R593" s="70">
        <f t="shared" si="158"/>
        <v>32.888772937422857</v>
      </c>
      <c r="S593" s="71">
        <f t="shared" si="155"/>
        <v>121.163893865416</v>
      </c>
      <c r="T593" s="71">
        <f t="shared" si="156"/>
        <v>120.69453913668826</v>
      </c>
      <c r="AF593" s="73">
        <f t="shared" si="159"/>
        <v>139.41328123149901</v>
      </c>
      <c r="AG593" s="73">
        <f t="shared" si="160"/>
        <v>138.94392650277126</v>
      </c>
      <c r="AH593" s="73">
        <f t="shared" si="161"/>
        <v>145.41328123149901</v>
      </c>
      <c r="AI593" s="73">
        <f t="shared" si="162"/>
        <v>144.94392650277126</v>
      </c>
    </row>
    <row r="594" spans="16:35" x14ac:dyDescent="0.2">
      <c r="P594" s="68">
        <v>15.2000000000049</v>
      </c>
      <c r="Q594" s="70">
        <f t="shared" si="157"/>
        <v>33.901183440850254</v>
      </c>
      <c r="R594" s="70">
        <f t="shared" si="158"/>
        <v>32.997496450293902</v>
      </c>
      <c r="S594" s="71">
        <f t="shared" si="155"/>
        <v>121.22122667844799</v>
      </c>
      <c r="T594" s="71">
        <f t="shared" si="156"/>
        <v>120.75187194972025</v>
      </c>
      <c r="AF594" s="73">
        <f t="shared" si="159"/>
        <v>139.47061404453098</v>
      </c>
      <c r="AG594" s="73">
        <f t="shared" si="160"/>
        <v>139.00125931580325</v>
      </c>
      <c r="AH594" s="73">
        <f t="shared" si="161"/>
        <v>145.47061404453098</v>
      </c>
      <c r="AI594" s="73">
        <f t="shared" si="162"/>
        <v>145.00125931580325</v>
      </c>
    </row>
    <row r="595" spans="16:35" x14ac:dyDescent="0.2">
      <c r="P595" s="68">
        <v>15.300000000005101</v>
      </c>
      <c r="Q595" s="70">
        <f t="shared" si="157"/>
        <v>34.01251767631404</v>
      </c>
      <c r="R595" s="70">
        <f t="shared" si="158"/>
        <v>33.105862904400801</v>
      </c>
      <c r="S595" s="71">
        <f t="shared" si="155"/>
        <v>121.27818353590462</v>
      </c>
      <c r="T595" s="71">
        <f t="shared" si="156"/>
        <v>120.80882880717688</v>
      </c>
      <c r="AF595" s="73">
        <f t="shared" si="159"/>
        <v>139.52757090198762</v>
      </c>
      <c r="AG595" s="73">
        <f t="shared" si="160"/>
        <v>139.05821617325989</v>
      </c>
      <c r="AH595" s="73">
        <f t="shared" si="161"/>
        <v>145.52757090198762</v>
      </c>
      <c r="AI595" s="73">
        <f t="shared" si="162"/>
        <v>145.05821617325989</v>
      </c>
    </row>
    <row r="596" spans="16:35" x14ac:dyDescent="0.2">
      <c r="P596" s="68">
        <v>15.4000000000051</v>
      </c>
      <c r="Q596" s="70">
        <f t="shared" si="157"/>
        <v>34.123488665037684</v>
      </c>
      <c r="R596" s="70">
        <f t="shared" si="158"/>
        <v>33.213875794655301</v>
      </c>
      <c r="S596" s="71">
        <f t="shared" si="155"/>
        <v>121.33476933628188</v>
      </c>
      <c r="T596" s="71">
        <f t="shared" si="156"/>
        <v>120.86541460755416</v>
      </c>
      <c r="AF596" s="73">
        <f t="shared" si="159"/>
        <v>139.58415670236488</v>
      </c>
      <c r="AG596" s="73">
        <f t="shared" si="160"/>
        <v>139.11480197363716</v>
      </c>
      <c r="AH596" s="73">
        <f t="shared" si="161"/>
        <v>145.58415670236488</v>
      </c>
      <c r="AI596" s="73">
        <f t="shared" si="162"/>
        <v>145.11480197363716</v>
      </c>
    </row>
    <row r="597" spans="16:35" x14ac:dyDescent="0.2">
      <c r="P597" s="68">
        <v>15.5000000000051</v>
      </c>
      <c r="Q597" s="70">
        <f t="shared" si="157"/>
        <v>34.234099939451241</v>
      </c>
      <c r="R597" s="70">
        <f t="shared" si="158"/>
        <v>33.321538559325212</v>
      </c>
      <c r="S597" s="71">
        <f t="shared" si="155"/>
        <v>121.39098888295842</v>
      </c>
      <c r="T597" s="71">
        <f t="shared" si="156"/>
        <v>120.9216341542307</v>
      </c>
      <c r="AF597" s="73">
        <f t="shared" si="159"/>
        <v>139.64037624904142</v>
      </c>
      <c r="AG597" s="73">
        <f t="shared" si="160"/>
        <v>139.1710215203137</v>
      </c>
      <c r="AH597" s="73">
        <f t="shared" si="161"/>
        <v>145.64037624904142</v>
      </c>
      <c r="AI597" s="73">
        <f t="shared" si="162"/>
        <v>145.1710215203137</v>
      </c>
    </row>
    <row r="598" spans="16:35" x14ac:dyDescent="0.2">
      <c r="P598" s="68">
        <v>15.600000000005201</v>
      </c>
      <c r="Q598" s="70">
        <f t="shared" si="157"/>
        <v>34.344354975100693</v>
      </c>
      <c r="R598" s="70">
        <f t="shared" si="158"/>
        <v>33.428854581310617</v>
      </c>
      <c r="S598" s="71">
        <f t="shared" si="155"/>
        <v>121.44684688664186</v>
      </c>
      <c r="T598" s="71">
        <f t="shared" si="156"/>
        <v>120.97749215791413</v>
      </c>
      <c r="AF598" s="73">
        <f t="shared" si="159"/>
        <v>139.69623425272488</v>
      </c>
      <c r="AG598" s="73">
        <f t="shared" si="160"/>
        <v>139.22687952399713</v>
      </c>
      <c r="AH598" s="73">
        <f t="shared" si="161"/>
        <v>145.69623425272488</v>
      </c>
      <c r="AI598" s="73">
        <f t="shared" si="162"/>
        <v>145.22687952399713</v>
      </c>
    </row>
    <row r="599" spans="16:35" x14ac:dyDescent="0.2">
      <c r="P599" s="68">
        <v>15.7000000000053</v>
      </c>
      <c r="Q599" s="70">
        <f t="shared" si="157"/>
        <v>34.454257191922039</v>
      </c>
      <c r="R599" s="70">
        <f t="shared" si="158"/>
        <v>33.535827189384001</v>
      </c>
      <c r="S599" s="71">
        <f t="shared" si="155"/>
        <v>121.50234796773735</v>
      </c>
      <c r="T599" s="71">
        <f t="shared" si="156"/>
        <v>121.03299323900961</v>
      </c>
      <c r="AF599" s="73">
        <f t="shared" si="159"/>
        <v>139.75173533382036</v>
      </c>
      <c r="AG599" s="73">
        <f t="shared" si="160"/>
        <v>139.28238060509261</v>
      </c>
      <c r="AH599" s="73">
        <f t="shared" si="161"/>
        <v>145.75173533382036</v>
      </c>
      <c r="AI599" s="73">
        <f t="shared" si="162"/>
        <v>145.28238060509261</v>
      </c>
    </row>
    <row r="600" spans="16:35" x14ac:dyDescent="0.2">
      <c r="P600" s="68">
        <v>15.8000000000052</v>
      </c>
      <c r="Q600" s="70">
        <f t="shared" si="157"/>
        <v>34.563809955479215</v>
      </c>
      <c r="R600" s="70">
        <f t="shared" si="158"/>
        <v>33.642459659395122</v>
      </c>
      <c r="S600" s="71">
        <f t="shared" si="155"/>
        <v>121.55749665864106</v>
      </c>
      <c r="T600" s="71">
        <f t="shared" si="156"/>
        <v>121.08814192991332</v>
      </c>
      <c r="AF600" s="73">
        <f t="shared" si="159"/>
        <v>139.80688402472407</v>
      </c>
      <c r="AG600" s="73">
        <f t="shared" si="160"/>
        <v>139.33752929599632</v>
      </c>
      <c r="AH600" s="73">
        <f t="shared" si="161"/>
        <v>145.80688402472407</v>
      </c>
      <c r="AI600" s="73">
        <f t="shared" si="162"/>
        <v>145.33752929599632</v>
      </c>
    </row>
    <row r="601" spans="16:35" x14ac:dyDescent="0.2">
      <c r="P601" s="68">
        <v>15.9000000000054</v>
      </c>
      <c r="Q601" s="70">
        <f t="shared" si="157"/>
        <v>34.67301657816752</v>
      </c>
      <c r="R601" s="70">
        <f t="shared" si="158"/>
        <v>33.748755215442394</v>
      </c>
      <c r="S601" s="71">
        <f t="shared" si="155"/>
        <v>121.61229740596173</v>
      </c>
      <c r="T601" s="71">
        <f t="shared" si="156"/>
        <v>121.14294267723399</v>
      </c>
      <c r="AF601" s="73">
        <f t="shared" si="159"/>
        <v>139.86168477204473</v>
      </c>
      <c r="AG601" s="73">
        <f t="shared" si="160"/>
        <v>139.39233004331697</v>
      </c>
      <c r="AH601" s="73">
        <f t="shared" si="161"/>
        <v>145.86168477204473</v>
      </c>
      <c r="AI601" s="73">
        <f t="shared" si="162"/>
        <v>145.39233004331697</v>
      </c>
    </row>
    <row r="602" spans="16:35" x14ac:dyDescent="0.2">
      <c r="P602" s="68">
        <v>16.0000000000054</v>
      </c>
      <c r="Q602" s="70">
        <f t="shared" si="157"/>
        <v>34.781880320380324</v>
      </c>
      <c r="R602" s="70">
        <f t="shared" si="158"/>
        <v>33.854717031008519</v>
      </c>
      <c r="S602" s="71">
        <f t="shared" si="155"/>
        <v>121.66675457267117</v>
      </c>
      <c r="T602" s="71">
        <f t="shared" si="156"/>
        <v>121.19739984394343</v>
      </c>
      <c r="AF602" s="73">
        <f t="shared" si="159"/>
        <v>139.91614193875415</v>
      </c>
      <c r="AG602" s="73">
        <f t="shared" si="160"/>
        <v>139.44678721002643</v>
      </c>
      <c r="AH602" s="73">
        <f t="shared" si="161"/>
        <v>145.91614193875415</v>
      </c>
      <c r="AI602" s="73">
        <f t="shared" si="162"/>
        <v>145.44678721002643</v>
      </c>
    </row>
    <row r="603" spans="16:35" x14ac:dyDescent="0.2">
      <c r="P603" s="68">
        <v>16.100000000005501</v>
      </c>
      <c r="Q603" s="70">
        <f t="shared" si="157"/>
        <v>34.890404391646825</v>
      </c>
      <c r="R603" s="70">
        <f t="shared" si="158"/>
        <v>33.960348230067865</v>
      </c>
      <c r="S603" s="71">
        <f t="shared" si="155"/>
        <v>121.72087244018971</v>
      </c>
      <c r="T603" s="71">
        <f t="shared" si="156"/>
        <v>121.25151771146197</v>
      </c>
      <c r="AF603" s="73">
        <f t="shared" si="159"/>
        <v>139.97025980627271</v>
      </c>
      <c r="AG603" s="73">
        <f t="shared" si="160"/>
        <v>139.50090507754499</v>
      </c>
      <c r="AH603" s="73">
        <f t="shared" si="161"/>
        <v>145.97025980627271</v>
      </c>
      <c r="AI603" s="73">
        <f t="shared" si="162"/>
        <v>145.50090507754499</v>
      </c>
    </row>
    <row r="604" spans="16:35" x14ac:dyDescent="0.2">
      <c r="P604" s="68">
        <v>16.200000000005499</v>
      </c>
      <c r="Q604" s="70">
        <f t="shared" si="157"/>
        <v>34.998591951734689</v>
      </c>
      <c r="R604" s="70">
        <f t="shared" si="158"/>
        <v>34.065651888159742</v>
      </c>
      <c r="S604" s="71">
        <f t="shared" si="155"/>
        <v>121.77465521040531</v>
      </c>
      <c r="T604" s="71">
        <f t="shared" si="156"/>
        <v>121.30530048167758</v>
      </c>
      <c r="AF604" s="73">
        <f t="shared" si="159"/>
        <v>140.02404257648831</v>
      </c>
      <c r="AG604" s="73">
        <f t="shared" si="160"/>
        <v>139.55468784776059</v>
      </c>
      <c r="AH604" s="73">
        <f t="shared" si="161"/>
        <v>146.02404257648831</v>
      </c>
      <c r="AI604" s="73">
        <f t="shared" si="162"/>
        <v>145.55468784776059</v>
      </c>
    </row>
    <row r="605" spans="16:35" x14ac:dyDescent="0.2">
      <c r="P605" s="68">
        <v>16.3000000000056</v>
      </c>
      <c r="Q605" s="70">
        <f t="shared" si="157"/>
        <v>35.106446111724495</v>
      </c>
      <c r="R605" s="70">
        <f t="shared" si="158"/>
        <v>34.170631033434198</v>
      </c>
      <c r="S605" s="71">
        <f t="shared" si="155"/>
        <v>121.82810700763189</v>
      </c>
      <c r="T605" s="71">
        <f t="shared" si="156"/>
        <v>121.35875227890415</v>
      </c>
      <c r="AF605" s="73">
        <f t="shared" si="159"/>
        <v>140.0774943737149</v>
      </c>
      <c r="AG605" s="73">
        <f t="shared" si="160"/>
        <v>139.60813964498715</v>
      </c>
      <c r="AH605" s="73">
        <f t="shared" si="161"/>
        <v>146.0774943737149</v>
      </c>
      <c r="AI605" s="73">
        <f t="shared" si="162"/>
        <v>145.60813964498715</v>
      </c>
    </row>
    <row r="606" spans="16:35" x14ac:dyDescent="0.2">
      <c r="P606" s="68">
        <v>16.400000000005502</v>
      </c>
      <c r="Q606" s="70">
        <f t="shared" si="157"/>
        <v>35.21396993505261</v>
      </c>
      <c r="R606" s="70">
        <f t="shared" si="158"/>
        <v>34.275288647667104</v>
      </c>
      <c r="S606" s="71">
        <f t="shared" si="155"/>
        <v>121.88123188050662</v>
      </c>
      <c r="T606" s="71">
        <f t="shared" si="156"/>
        <v>121.41187715177888</v>
      </c>
      <c r="AF606" s="73">
        <f t="shared" si="159"/>
        <v>140.13061924658962</v>
      </c>
      <c r="AG606" s="73">
        <f t="shared" si="160"/>
        <v>139.66126451786187</v>
      </c>
      <c r="AH606" s="73">
        <f t="shared" si="161"/>
        <v>146.13061924658962</v>
      </c>
      <c r="AI606" s="73">
        <f t="shared" si="162"/>
        <v>145.66126451786187</v>
      </c>
    </row>
    <row r="607" spans="16:35" x14ac:dyDescent="0.2">
      <c r="P607" s="68">
        <v>16.500000000005599</v>
      </c>
      <c r="Q607" s="70">
        <f t="shared" si="157"/>
        <v>35.321166438527712</v>
      </c>
      <c r="R607" s="70">
        <f t="shared" si="158"/>
        <v>34.379627667249565</v>
      </c>
      <c r="S607" s="71">
        <f t="shared" si="155"/>
        <v>121.93403380383081</v>
      </c>
      <c r="T607" s="71">
        <f t="shared" si="156"/>
        <v>121.46467907510308</v>
      </c>
      <c r="AF607" s="73">
        <f t="shared" si="159"/>
        <v>140.1834211699138</v>
      </c>
      <c r="AG607" s="73">
        <f t="shared" si="160"/>
        <v>139.71406644118608</v>
      </c>
      <c r="AH607" s="73">
        <f t="shared" si="161"/>
        <v>146.1834211699138</v>
      </c>
      <c r="AI607" s="73">
        <f t="shared" si="162"/>
        <v>145.71406644118608</v>
      </c>
    </row>
    <row r="608" spans="16:35" x14ac:dyDescent="0.2">
      <c r="P608" s="68">
        <v>16.6000000000057</v>
      </c>
      <c r="Q608" s="70">
        <f t="shared" si="157"/>
        <v>35.428038593317083</v>
      </c>
      <c r="R608" s="70">
        <f t="shared" si="158"/>
        <v>34.483650984147943</v>
      </c>
      <c r="S608" s="71">
        <f t="shared" si="155"/>
        <v>121.98651668035383</v>
      </c>
      <c r="T608" s="71">
        <f t="shared" si="156"/>
        <v>121.51716195162609</v>
      </c>
      <c r="AF608" s="73">
        <f t="shared" si="159"/>
        <v>140.23590404643681</v>
      </c>
      <c r="AG608" s="73">
        <f t="shared" si="160"/>
        <v>139.76654931770909</v>
      </c>
      <c r="AH608" s="73">
        <f t="shared" si="161"/>
        <v>146.23590404643681</v>
      </c>
      <c r="AI608" s="73">
        <f t="shared" si="162"/>
        <v>145.76654931770909</v>
      </c>
    </row>
    <row r="609" spans="16:35" x14ac:dyDescent="0.2">
      <c r="P609" s="68">
        <v>16.700000000005801</v>
      </c>
      <c r="Q609" s="70">
        <f t="shared" si="157"/>
        <v>35.53458932590825</v>
      </c>
      <c r="R609" s="70">
        <f t="shared" si="158"/>
        <v>34.587361446839836</v>
      </c>
      <c r="S609" s="71">
        <f t="shared" si="155"/>
        <v>122.03868434250442</v>
      </c>
      <c r="T609" s="71">
        <f t="shared" si="156"/>
        <v>121.56932961377669</v>
      </c>
      <c r="AF609" s="73">
        <f t="shared" si="159"/>
        <v>140.28807170858744</v>
      </c>
      <c r="AG609" s="73">
        <f t="shared" si="160"/>
        <v>139.81871697985969</v>
      </c>
      <c r="AH609" s="73">
        <f t="shared" si="161"/>
        <v>146.28807170858744</v>
      </c>
      <c r="AI609" s="73">
        <f t="shared" si="162"/>
        <v>145.81871697985969</v>
      </c>
    </row>
    <row r="610" spans="16:35" x14ac:dyDescent="0.2">
      <c r="P610" s="68">
        <v>16.800000000005799</v>
      </c>
      <c r="Q610" s="70">
        <f t="shared" si="157"/>
        <v>35.640821519043762</v>
      </c>
      <c r="R610" s="70">
        <f t="shared" si="158"/>
        <v>34.690761861223955</v>
      </c>
      <c r="S610" s="71">
        <f t="shared" si="155"/>
        <v>122.09054055407</v>
      </c>
      <c r="T610" s="71">
        <f t="shared" si="156"/>
        <v>121.62118582534227</v>
      </c>
      <c r="AF610" s="73">
        <f t="shared" si="159"/>
        <v>140.339927920153</v>
      </c>
      <c r="AG610" s="73">
        <f t="shared" si="160"/>
        <v>139.87057319142525</v>
      </c>
      <c r="AH610" s="73">
        <f t="shared" si="161"/>
        <v>146.339927920153</v>
      </c>
      <c r="AI610" s="73">
        <f t="shared" si="162"/>
        <v>145.87057319142525</v>
      </c>
    </row>
    <row r="611" spans="16:35" x14ac:dyDescent="0.2">
      <c r="P611" s="68">
        <v>16.9000000000058</v>
      </c>
      <c r="Q611" s="70">
        <f t="shared" si="157"/>
        <v>35.746738012631489</v>
      </c>
      <c r="R611" s="70">
        <f t="shared" si="158"/>
        <v>34.793854991506166</v>
      </c>
      <c r="S611" s="71">
        <f t="shared" si="155"/>
        <v>122.1420890118262</v>
      </c>
      <c r="T611" s="71">
        <f t="shared" si="156"/>
        <v>121.67273428309846</v>
      </c>
      <c r="AF611" s="73">
        <f t="shared" si="159"/>
        <v>140.39147637790921</v>
      </c>
      <c r="AG611" s="73">
        <f t="shared" si="160"/>
        <v>139.92212164918146</v>
      </c>
      <c r="AH611" s="73">
        <f t="shared" si="161"/>
        <v>146.39147637790921</v>
      </c>
      <c r="AI611" s="73">
        <f t="shared" si="162"/>
        <v>145.92212164918146</v>
      </c>
    </row>
    <row r="612" spans="16:35" x14ac:dyDescent="0.2">
      <c r="P612" s="68">
        <v>17.000000000005802</v>
      </c>
      <c r="Q612" s="70">
        <f t="shared" si="157"/>
        <v>35.852341604630148</v>
      </c>
      <c r="R612" s="70">
        <f t="shared" si="158"/>
        <v>34.896643561061381</v>
      </c>
      <c r="S612" s="71">
        <f t="shared" si="155"/>
        <v>122.19333334711818</v>
      </c>
      <c r="T612" s="71">
        <f t="shared" si="156"/>
        <v>121.72397861839045</v>
      </c>
      <c r="AF612" s="73">
        <f t="shared" si="159"/>
        <v>140.4427207132012</v>
      </c>
      <c r="AG612" s="73">
        <f t="shared" si="160"/>
        <v>139.97336598447345</v>
      </c>
      <c r="AH612" s="73">
        <f t="shared" si="161"/>
        <v>146.4427207132012</v>
      </c>
      <c r="AI612" s="73">
        <f t="shared" si="162"/>
        <v>145.97336598447345</v>
      </c>
    </row>
    <row r="613" spans="16:35" x14ac:dyDescent="0.2">
      <c r="P613" s="68">
        <v>17.100000000005899</v>
      </c>
      <c r="Q613" s="70">
        <f t="shared" si="157"/>
        <v>35.957635051911872</v>
      </c>
      <c r="R613" s="70">
        <f t="shared" si="158"/>
        <v>34.999130253273172</v>
      </c>
      <c r="S613" s="71">
        <f t="shared" si="155"/>
        <v>122.24427712739582</v>
      </c>
      <c r="T613" s="71">
        <f t="shared" si="156"/>
        <v>121.77492239866808</v>
      </c>
      <c r="AF613" s="73">
        <f t="shared" si="159"/>
        <v>140.49366449347883</v>
      </c>
      <c r="AG613" s="73">
        <f t="shared" si="160"/>
        <v>140.02430976475108</v>
      </c>
      <c r="AH613" s="73">
        <f t="shared" si="161"/>
        <v>146.49366449347883</v>
      </c>
      <c r="AI613" s="73">
        <f t="shared" si="162"/>
        <v>146.02430976475108</v>
      </c>
    </row>
    <row r="614" spans="16:35" x14ac:dyDescent="0.2">
      <c r="P614" s="68">
        <v>17.200000000006</v>
      </c>
      <c r="Q614" s="70">
        <f t="shared" si="157"/>
        <v>36.062621071101709</v>
      </c>
      <c r="R614" s="70">
        <f t="shared" si="158"/>
        <v>35.101317712350863</v>
      </c>
      <c r="S614" s="71">
        <f t="shared" si="155"/>
        <v>122.29492385770375</v>
      </c>
      <c r="T614" s="71">
        <f t="shared" si="156"/>
        <v>121.82556912897601</v>
      </c>
      <c r="AF614" s="73">
        <f t="shared" si="159"/>
        <v>140.54431122378674</v>
      </c>
      <c r="AG614" s="73">
        <f t="shared" si="160"/>
        <v>140.07495649505901</v>
      </c>
      <c r="AH614" s="73">
        <f t="shared" si="161"/>
        <v>146.54431122378674</v>
      </c>
      <c r="AI614" s="73">
        <f t="shared" si="162"/>
        <v>146.07495649505901</v>
      </c>
    </row>
    <row r="615" spans="16:35" x14ac:dyDescent="0.2">
      <c r="P615" s="68">
        <v>17.300000000006101</v>
      </c>
      <c r="Q615" s="70">
        <f t="shared" si="157"/>
        <v>36.167302339395697</v>
      </c>
      <c r="R615" s="70">
        <f t="shared" si="158"/>
        <v>35.2032085441258</v>
      </c>
      <c r="S615" s="71">
        <f t="shared" si="155"/>
        <v>122.34527698212871</v>
      </c>
      <c r="T615" s="71">
        <f t="shared" si="156"/>
        <v>121.87592225340097</v>
      </c>
      <c r="AF615" s="73">
        <f t="shared" si="159"/>
        <v>140.59466434821172</v>
      </c>
      <c r="AG615" s="73">
        <f t="shared" si="160"/>
        <v>140.12530961948397</v>
      </c>
      <c r="AH615" s="73">
        <f t="shared" si="161"/>
        <v>146.59466434821172</v>
      </c>
      <c r="AI615" s="73">
        <f t="shared" si="162"/>
        <v>146.12530961948397</v>
      </c>
    </row>
    <row r="616" spans="16:35" x14ac:dyDescent="0.2">
      <c r="P616" s="68">
        <v>17.400000000006099</v>
      </c>
      <c r="Q616" s="70">
        <f t="shared" si="157"/>
        <v>36.271681495357193</v>
      </c>
      <c r="R616" s="70">
        <f t="shared" si="158"/>
        <v>35.304805316826481</v>
      </c>
      <c r="S616" s="71">
        <f t="shared" si="155"/>
        <v>122.39533988520478</v>
      </c>
      <c r="T616" s="71">
        <f t="shared" si="156"/>
        <v>121.92598515647705</v>
      </c>
      <c r="AF616" s="73">
        <f t="shared" si="159"/>
        <v>140.64472725128778</v>
      </c>
      <c r="AG616" s="73">
        <f t="shared" si="160"/>
        <v>140.17537252256005</v>
      </c>
      <c r="AH616" s="73">
        <f t="shared" si="161"/>
        <v>146.64472725128778</v>
      </c>
      <c r="AI616" s="73">
        <f t="shared" si="162"/>
        <v>146.17537252256005</v>
      </c>
    </row>
    <row r="617" spans="16:35" x14ac:dyDescent="0.2">
      <c r="P617" s="68">
        <v>17.5000000000061</v>
      </c>
      <c r="Q617" s="70">
        <f t="shared" si="157"/>
        <v>36.375761139693253</v>
      </c>
      <c r="R617" s="70">
        <f t="shared" si="158"/>
        <v>35.406110561834204</v>
      </c>
      <c r="S617" s="71">
        <f t="shared" si="155"/>
        <v>122.44511589327865</v>
      </c>
      <c r="T617" s="71">
        <f t="shared" si="156"/>
        <v>121.97576116455093</v>
      </c>
      <c r="AF617" s="73">
        <f t="shared" si="159"/>
        <v>140.69450325936165</v>
      </c>
      <c r="AG617" s="73">
        <f t="shared" si="160"/>
        <v>140.22514853063393</v>
      </c>
      <c r="AH617" s="73">
        <f t="shared" si="161"/>
        <v>146.69450325936165</v>
      </c>
      <c r="AI617" s="73">
        <f t="shared" si="162"/>
        <v>146.22514853063393</v>
      </c>
    </row>
    <row r="618" spans="16:35" x14ac:dyDescent="0.2">
      <c r="P618" s="68">
        <v>17.600000000006101</v>
      </c>
      <c r="Q618" s="70">
        <f t="shared" si="157"/>
        <v>36.479543836010315</v>
      </c>
      <c r="R618" s="70">
        <f t="shared" si="158"/>
        <v>35.507126774418616</v>
      </c>
      <c r="S618" s="71">
        <f t="shared" si="155"/>
        <v>122.49460827583576</v>
      </c>
      <c r="T618" s="71">
        <f t="shared" si="156"/>
        <v>122.02525354710802</v>
      </c>
      <c r="AF618" s="73">
        <f t="shared" si="159"/>
        <v>140.74399564191876</v>
      </c>
      <c r="AG618" s="73">
        <f t="shared" si="160"/>
        <v>140.27464091319104</v>
      </c>
      <c r="AH618" s="73">
        <f t="shared" si="161"/>
        <v>146.74399564191876</v>
      </c>
      <c r="AI618" s="73">
        <f t="shared" si="162"/>
        <v>146.27464091319104</v>
      </c>
    </row>
    <row r="619" spans="16:35" x14ac:dyDescent="0.2">
      <c r="P619" s="68">
        <v>17.700000000006199</v>
      </c>
      <c r="Q619" s="70">
        <f t="shared" si="157"/>
        <v>36.583032111551198</v>
      </c>
      <c r="R619" s="70">
        <f t="shared" si="158"/>
        <v>35.607856414455092</v>
      </c>
      <c r="S619" s="71">
        <f t="shared" si="155"/>
        <v>122.54382024678891</v>
      </c>
      <c r="T619" s="71">
        <f t="shared" si="156"/>
        <v>122.07446551806117</v>
      </c>
      <c r="AF619" s="73">
        <f t="shared" si="159"/>
        <v>140.79320761287192</v>
      </c>
      <c r="AG619" s="73">
        <f t="shared" si="160"/>
        <v>140.32385288414417</v>
      </c>
      <c r="AH619" s="73">
        <f t="shared" si="161"/>
        <v>146.79320761287192</v>
      </c>
      <c r="AI619" s="73">
        <f t="shared" si="162"/>
        <v>146.32385288414417</v>
      </c>
    </row>
    <row r="620" spans="16:35" x14ac:dyDescent="0.2">
      <c r="P620" s="68">
        <v>17.8000000000062</v>
      </c>
      <c r="Q620" s="70">
        <f t="shared" si="157"/>
        <v>36.68622845791274</v>
      </c>
      <c r="R620" s="70">
        <f t="shared" si="158"/>
        <v>35.7083019071232</v>
      </c>
      <c r="S620" s="71">
        <f t="shared" si="155"/>
        <v>122.59275496573065</v>
      </c>
      <c r="T620" s="71">
        <f t="shared" si="156"/>
        <v>122.12340023700291</v>
      </c>
      <c r="AF620" s="73">
        <f t="shared" si="159"/>
        <v>140.84214233181365</v>
      </c>
      <c r="AG620" s="73">
        <f t="shared" si="160"/>
        <v>140.3727876030859</v>
      </c>
      <c r="AH620" s="73">
        <f t="shared" si="161"/>
        <v>146.84214233181365</v>
      </c>
      <c r="AI620" s="73">
        <f t="shared" si="162"/>
        <v>146.3727876030859</v>
      </c>
    </row>
    <row r="621" spans="16:35" x14ac:dyDescent="0.2">
      <c r="P621" s="68">
        <v>17.900000000006401</v>
      </c>
      <c r="Q621" s="70">
        <f t="shared" si="157"/>
        <v>36.789135331746543</v>
      </c>
      <c r="R621" s="70">
        <f t="shared" si="158"/>
        <v>35.808465643588818</v>
      </c>
      <c r="S621" s="71">
        <f t="shared" si="155"/>
        <v>122.64141553915071</v>
      </c>
      <c r="T621" s="71">
        <f t="shared" si="156"/>
        <v>122.17206081042298</v>
      </c>
      <c r="AF621" s="73">
        <f t="shared" si="159"/>
        <v>140.89080290523373</v>
      </c>
      <c r="AG621" s="73">
        <f t="shared" si="160"/>
        <v>140.42144817650598</v>
      </c>
      <c r="AH621" s="73">
        <f t="shared" si="161"/>
        <v>146.89080290523373</v>
      </c>
      <c r="AI621" s="73">
        <f t="shared" si="162"/>
        <v>146.42144817650598</v>
      </c>
    </row>
    <row r="622" spans="16:35" x14ac:dyDescent="0.2">
      <c r="P622" s="68">
        <v>18.000000000006398</v>
      </c>
      <c r="Q622" s="70">
        <f t="shared" si="157"/>
        <v>36.891755155440109</v>
      </c>
      <c r="R622" s="70">
        <f t="shared" si="158"/>
        <v>35.908349981667058</v>
      </c>
      <c r="S622" s="71">
        <f t="shared" si="155"/>
        <v>122.68980502161895</v>
      </c>
      <c r="T622" s="71">
        <f t="shared" si="156"/>
        <v>122.22045029289123</v>
      </c>
      <c r="AF622" s="73">
        <f t="shared" si="159"/>
        <v>140.93919238770195</v>
      </c>
      <c r="AG622" s="73">
        <f t="shared" si="160"/>
        <v>140.46983765897423</v>
      </c>
      <c r="AH622" s="73">
        <f t="shared" si="161"/>
        <v>146.93919238770195</v>
      </c>
      <c r="AI622" s="73">
        <f t="shared" si="162"/>
        <v>146.46983765897423</v>
      </c>
    </row>
    <row r="623" spans="16:35" x14ac:dyDescent="0.2">
      <c r="P623" s="68">
        <v>18.1000000000064</v>
      </c>
      <c r="Q623" s="70">
        <f t="shared" si="157"/>
        <v>36.994090317783495</v>
      </c>
      <c r="R623" s="70">
        <f t="shared" si="158"/>
        <v>36.007957246471186</v>
      </c>
      <c r="S623" s="71">
        <f t="shared" si="155"/>
        <v>122.7379264169365</v>
      </c>
      <c r="T623" s="71">
        <f t="shared" si="156"/>
        <v>122.26857168820877</v>
      </c>
      <c r="AF623" s="73">
        <f t="shared" si="159"/>
        <v>140.98731378301949</v>
      </c>
      <c r="AG623" s="73">
        <f t="shared" si="160"/>
        <v>140.51795905429177</v>
      </c>
      <c r="AH623" s="73">
        <f t="shared" si="161"/>
        <v>146.98731378301949</v>
      </c>
      <c r="AI623" s="73">
        <f t="shared" si="162"/>
        <v>146.51795905429177</v>
      </c>
    </row>
    <row r="624" spans="16:35" x14ac:dyDescent="0.2">
      <c r="P624" s="68">
        <v>18.200000000006501</v>
      </c>
      <c r="Q624" s="70">
        <f t="shared" si="157"/>
        <v>37.096143174617367</v>
      </c>
      <c r="R624" s="70">
        <f t="shared" si="158"/>
        <v>36.107289731043394</v>
      </c>
      <c r="S624" s="71">
        <f t="shared" si="155"/>
        <v>122.78578267925434</v>
      </c>
      <c r="T624" s="71">
        <f t="shared" si="156"/>
        <v>122.3164279505266</v>
      </c>
      <c r="AF624" s="73">
        <f t="shared" ref="AF624:AF655" si="163">$S624+$F$46-($D$47)-($D$48)-$D$51</f>
        <v>141.03517004533734</v>
      </c>
      <c r="AG624" s="73">
        <f t="shared" ref="AG624:AG655" si="164">$T624+$F$46-($D$47)-($D$48)-$D$51</f>
        <v>140.56581531660959</v>
      </c>
      <c r="AH624" s="73">
        <f t="shared" ref="AH624:AH655" si="165">$S624+$F$46-($D$47)-($D$48)-$D$50</f>
        <v>147.03517004533734</v>
      </c>
      <c r="AI624" s="73">
        <f t="shared" ref="AI624:AI655" si="166">$T624+$F$46-$D$47-$D$48-$D$50</f>
        <v>146.56581531660959</v>
      </c>
    </row>
    <row r="625" spans="16:35" x14ac:dyDescent="0.2">
      <c r="P625" s="68">
        <v>18.300000000006499</v>
      </c>
      <c r="Q625" s="70">
        <f t="shared" si="157"/>
        <v>37.197916049465604</v>
      </c>
      <c r="R625" s="70">
        <f t="shared" si="158"/>
        <v>36.206349696970555</v>
      </c>
      <c r="S625" s="71">
        <f t="shared" si="155"/>
        <v>122.83337671416142</v>
      </c>
      <c r="T625" s="71">
        <f t="shared" si="156"/>
        <v>122.36402198543368</v>
      </c>
      <c r="AF625" s="73">
        <f t="shared" si="163"/>
        <v>141.08276408024443</v>
      </c>
      <c r="AG625" s="73">
        <f t="shared" si="164"/>
        <v>140.61340935151668</v>
      </c>
      <c r="AH625" s="73">
        <f t="shared" si="165"/>
        <v>147.08276408024443</v>
      </c>
      <c r="AI625" s="73">
        <f t="shared" si="166"/>
        <v>146.61340935151668</v>
      </c>
    </row>
    <row r="626" spans="16:35" x14ac:dyDescent="0.2">
      <c r="P626" s="68">
        <v>18.4000000000065</v>
      </c>
      <c r="Q626" s="70">
        <f t="shared" si="157"/>
        <v>37.299411234153162</v>
      </c>
      <c r="R626" s="70">
        <f t="shared" si="158"/>
        <v>36.305139374985572</v>
      </c>
      <c r="S626" s="71">
        <f t="shared" si="155"/>
        <v>122.88071137974353</v>
      </c>
      <c r="T626" s="71">
        <f t="shared" si="156"/>
        <v>122.41135665101581</v>
      </c>
      <c r="AF626" s="73">
        <f t="shared" si="163"/>
        <v>141.13009874582653</v>
      </c>
      <c r="AG626" s="73">
        <f t="shared" si="164"/>
        <v>140.66074401709881</v>
      </c>
      <c r="AH626" s="73">
        <f t="shared" si="165"/>
        <v>147.13009874582653</v>
      </c>
      <c r="AI626" s="73">
        <f t="shared" si="166"/>
        <v>146.66074401709881</v>
      </c>
    </row>
    <row r="627" spans="16:35" x14ac:dyDescent="0.2">
      <c r="P627" s="68">
        <v>18.5000000000067</v>
      </c>
      <c r="Q627" s="70">
        <f t="shared" si="157"/>
        <v>37.400630989408008</v>
      </c>
      <c r="R627" s="70">
        <f t="shared" si="158"/>
        <v>36.403660965553314</v>
      </c>
      <c r="S627" s="71">
        <f t="shared" si="155"/>
        <v>122.92778948761317</v>
      </c>
      <c r="T627" s="71">
        <f t="shared" si="156"/>
        <v>122.45843475888543</v>
      </c>
      <c r="AF627" s="73">
        <f t="shared" si="163"/>
        <v>141.17717685369615</v>
      </c>
      <c r="AG627" s="73">
        <f t="shared" si="164"/>
        <v>140.70782212496843</v>
      </c>
      <c r="AH627" s="73">
        <f t="shared" si="165"/>
        <v>147.17717685369615</v>
      </c>
      <c r="AI627" s="73">
        <f t="shared" si="166"/>
        <v>146.70782212496843</v>
      </c>
    </row>
    <row r="628" spans="16:35" x14ac:dyDescent="0.2">
      <c r="P628" s="68">
        <v>18.600000000006698</v>
      </c>
      <c r="Q628" s="70">
        <f t="shared" si="157"/>
        <v>37.501577545447958</v>
      </c>
      <c r="R628" s="70">
        <f t="shared" si="158"/>
        <v>36.501916639441795</v>
      </c>
      <c r="S628" s="71">
        <f t="shared" si="155"/>
        <v>122.9746138039112</v>
      </c>
      <c r="T628" s="71">
        <f t="shared" si="156"/>
        <v>122.50525907518346</v>
      </c>
      <c r="AF628" s="73">
        <f t="shared" si="163"/>
        <v>141.22400116999421</v>
      </c>
      <c r="AG628" s="73">
        <f t="shared" si="164"/>
        <v>140.75464644126646</v>
      </c>
      <c r="AH628" s="73">
        <f t="shared" si="165"/>
        <v>147.22400116999421</v>
      </c>
      <c r="AI628" s="73">
        <f t="shared" si="166"/>
        <v>146.75464644126646</v>
      </c>
    </row>
    <row r="629" spans="16:35" x14ac:dyDescent="0.2">
      <c r="P629" s="68">
        <v>18.7000000000067</v>
      </c>
      <c r="Q629" s="70">
        <f t="shared" si="157"/>
        <v>37.602253102555267</v>
      </c>
      <c r="R629" s="70">
        <f t="shared" si="158"/>
        <v>36.599908538281433</v>
      </c>
      <c r="S629" s="71">
        <f t="shared" si="155"/>
        <v>123.02118705028283</v>
      </c>
      <c r="T629" s="71">
        <f t="shared" si="156"/>
        <v>122.5518323215551</v>
      </c>
      <c r="AF629" s="73">
        <f t="shared" si="163"/>
        <v>141.27057441636583</v>
      </c>
      <c r="AG629" s="73">
        <f t="shared" si="164"/>
        <v>140.80121968763808</v>
      </c>
      <c r="AH629" s="73">
        <f t="shared" si="165"/>
        <v>147.27057441636583</v>
      </c>
      <c r="AI629" s="73">
        <f t="shared" si="166"/>
        <v>146.80121968763808</v>
      </c>
    </row>
    <row r="630" spans="16:35" x14ac:dyDescent="0.2">
      <c r="P630" s="68">
        <v>18.800000000006801</v>
      </c>
      <c r="Q630" s="70">
        <f t="shared" si="157"/>
        <v>37.702659831635422</v>
      </c>
      <c r="R630" s="70">
        <f t="shared" si="158"/>
        <v>36.697638775108963</v>
      </c>
      <c r="S630" s="71">
        <f t="shared" si="155"/>
        <v>123.06751190482649</v>
      </c>
      <c r="T630" s="71">
        <f t="shared" si="156"/>
        <v>122.59815717609875</v>
      </c>
      <c r="AF630" s="73">
        <f t="shared" si="163"/>
        <v>141.31689927090949</v>
      </c>
      <c r="AG630" s="73">
        <f t="shared" si="164"/>
        <v>140.84754454218177</v>
      </c>
      <c r="AH630" s="73">
        <f t="shared" si="165"/>
        <v>147.31689927090949</v>
      </c>
      <c r="AI630" s="73">
        <f t="shared" si="166"/>
        <v>146.84754454218177</v>
      </c>
    </row>
    <row r="631" spans="16:35" x14ac:dyDescent="0.2">
      <c r="P631" s="68">
        <v>18.900000000006798</v>
      </c>
      <c r="Q631" s="70">
        <f t="shared" si="157"/>
        <v>37.802799874763181</v>
      </c>
      <c r="R631" s="70">
        <f t="shared" si="158"/>
        <v>36.79510943489894</v>
      </c>
      <c r="S631" s="71">
        <f t="shared" si="155"/>
        <v>123.11359100301775</v>
      </c>
      <c r="T631" s="71">
        <f t="shared" si="156"/>
        <v>122.64423627429002</v>
      </c>
      <c r="AF631" s="73">
        <f t="shared" si="163"/>
        <v>141.36297836910074</v>
      </c>
      <c r="AG631" s="73">
        <f t="shared" si="164"/>
        <v>140.89362364037302</v>
      </c>
      <c r="AH631" s="73">
        <f t="shared" si="165"/>
        <v>147.36297836910074</v>
      </c>
      <c r="AI631" s="73">
        <f t="shared" si="166"/>
        <v>146.89362364037302</v>
      </c>
    </row>
    <row r="632" spans="16:35" x14ac:dyDescent="0.2">
      <c r="P632" s="68">
        <v>19.0000000000068</v>
      </c>
      <c r="Q632" s="70">
        <f t="shared" si="157"/>
        <v>37.902675345716368</v>
      </c>
      <c r="R632" s="70">
        <f t="shared" si="158"/>
        <v>36.892322575083249</v>
      </c>
      <c r="S632" s="71">
        <f t="shared" si="155"/>
        <v>123.15942693860943</v>
      </c>
      <c r="T632" s="71">
        <f t="shared" si="156"/>
        <v>122.69007220988169</v>
      </c>
      <c r="AF632" s="73">
        <f t="shared" si="163"/>
        <v>141.40881430469244</v>
      </c>
      <c r="AG632" s="73">
        <f t="shared" si="164"/>
        <v>140.93945957596469</v>
      </c>
      <c r="AH632" s="73">
        <f t="shared" si="165"/>
        <v>147.40881430469244</v>
      </c>
      <c r="AI632" s="73">
        <f t="shared" si="166"/>
        <v>146.93945957596469</v>
      </c>
    </row>
    <row r="633" spans="16:35" x14ac:dyDescent="0.2">
      <c r="P633" s="68">
        <v>19.100000000007</v>
      </c>
      <c r="Q633" s="70">
        <f t="shared" si="157"/>
        <v>38.002288330496242</v>
      </c>
      <c r="R633" s="70">
        <f t="shared" si="158"/>
        <v>36.989280226057645</v>
      </c>
      <c r="S633" s="71">
        <f t="shared" si="155"/>
        <v>123.20502226450748</v>
      </c>
      <c r="T633" s="71">
        <f t="shared" si="156"/>
        <v>122.73566753577974</v>
      </c>
      <c r="AF633" s="73">
        <f t="shared" si="163"/>
        <v>141.45440963059048</v>
      </c>
      <c r="AG633" s="73">
        <f t="shared" si="164"/>
        <v>140.98505490186272</v>
      </c>
      <c r="AH633" s="73">
        <f t="shared" si="165"/>
        <v>147.45440963059048</v>
      </c>
      <c r="AI633" s="73">
        <f t="shared" si="166"/>
        <v>146.98505490186272</v>
      </c>
    </row>
    <row r="634" spans="16:35" x14ac:dyDescent="0.2">
      <c r="P634" s="68">
        <v>19.200000000007002</v>
      </c>
      <c r="Q634" s="70">
        <f t="shared" si="157"/>
        <v>38.101640887835153</v>
      </c>
      <c r="R634" s="70">
        <f t="shared" si="158"/>
        <v>37.085984391675879</v>
      </c>
      <c r="S634" s="71">
        <f t="shared" si="155"/>
        <v>123.25037949362391</v>
      </c>
      <c r="T634" s="71">
        <f t="shared" si="156"/>
        <v>122.78102476489617</v>
      </c>
      <c r="AF634" s="73">
        <f t="shared" si="163"/>
        <v>141.49976685970691</v>
      </c>
      <c r="AG634" s="73">
        <f t="shared" si="164"/>
        <v>141.03041213097919</v>
      </c>
      <c r="AH634" s="73">
        <f t="shared" si="165"/>
        <v>147.49976685970691</v>
      </c>
      <c r="AI634" s="73">
        <f t="shared" si="166"/>
        <v>147.03041213097919</v>
      </c>
    </row>
    <row r="635" spans="16:35" x14ac:dyDescent="0.2">
      <c r="P635" s="68">
        <v>19.300000000007099</v>
      </c>
      <c r="Q635" s="70">
        <f t="shared" si="157"/>
        <v>38.200735049694259</v>
      </c>
      <c r="R635" s="70">
        <f t="shared" si="158"/>
        <v>37.182437049734141</v>
      </c>
      <c r="S635" s="71">
        <f t="shared" si="155"/>
        <v>123.29550109970842</v>
      </c>
      <c r="T635" s="71">
        <f t="shared" si="156"/>
        <v>122.82614637098068</v>
      </c>
      <c r="AF635" s="73">
        <f t="shared" si="163"/>
        <v>141.54488846579142</v>
      </c>
      <c r="AG635" s="73">
        <f t="shared" si="164"/>
        <v>141.07553373706367</v>
      </c>
      <c r="AH635" s="73">
        <f t="shared" si="165"/>
        <v>147.54488846579142</v>
      </c>
      <c r="AI635" s="73">
        <f t="shared" si="166"/>
        <v>147.07553373706367</v>
      </c>
    </row>
    <row r="636" spans="16:35" x14ac:dyDescent="0.2">
      <c r="P636" s="68">
        <v>19.4000000000071</v>
      </c>
      <c r="Q636" s="70">
        <f t="shared" si="157"/>
        <v>38.299572821747233</v>
      </c>
      <c r="R636" s="70">
        <f t="shared" si="158"/>
        <v>37.278640152441859</v>
      </c>
      <c r="S636" s="71">
        <f t="shared" si="155"/>
        <v>123.34038951815744</v>
      </c>
      <c r="T636" s="71">
        <f t="shared" si="156"/>
        <v>122.8710347894297</v>
      </c>
      <c r="AF636" s="73">
        <f t="shared" si="163"/>
        <v>141.58977688424045</v>
      </c>
      <c r="AG636" s="73">
        <f t="shared" si="164"/>
        <v>141.1204221555127</v>
      </c>
      <c r="AH636" s="73">
        <f t="shared" si="165"/>
        <v>147.58977688424045</v>
      </c>
      <c r="AI636" s="73">
        <f t="shared" si="166"/>
        <v>147.1204221555127</v>
      </c>
    </row>
    <row r="637" spans="16:35" x14ac:dyDescent="0.2">
      <c r="P637" s="68">
        <v>19.500000000007098</v>
      </c>
      <c r="Q637" s="70">
        <f t="shared" si="157"/>
        <v>38.398156183854709</v>
      </c>
      <c r="R637" s="70">
        <f t="shared" si="158"/>
        <v>37.374595626883483</v>
      </c>
      <c r="S637" s="71">
        <f t="shared" si="155"/>
        <v>123.38504714680326</v>
      </c>
      <c r="T637" s="71">
        <f t="shared" si="156"/>
        <v>122.91569241807554</v>
      </c>
      <c r="AF637" s="73">
        <f t="shared" si="163"/>
        <v>141.63443451288626</v>
      </c>
      <c r="AG637" s="73">
        <f t="shared" si="164"/>
        <v>141.16507978415854</v>
      </c>
      <c r="AH637" s="73">
        <f t="shared" si="165"/>
        <v>147.63443451288626</v>
      </c>
      <c r="AI637" s="73">
        <f t="shared" si="166"/>
        <v>147.16507978415854</v>
      </c>
    </row>
    <row r="638" spans="16:35" x14ac:dyDescent="0.2">
      <c r="P638" s="68">
        <v>19.6000000000071</v>
      </c>
      <c r="Q638" s="70">
        <f t="shared" si="157"/>
        <v>38.496487090526585</v>
      </c>
      <c r="R638" s="70">
        <f t="shared" si="158"/>
        <v>37.470305375468534</v>
      </c>
      <c r="S638" s="71">
        <f t="shared" si="155"/>
        <v>123.42947634668241</v>
      </c>
      <c r="T638" s="71">
        <f t="shared" si="156"/>
        <v>122.96012161795468</v>
      </c>
      <c r="AF638" s="73">
        <f t="shared" si="163"/>
        <v>141.67886371276541</v>
      </c>
      <c r="AG638" s="73">
        <f t="shared" si="164"/>
        <v>141.20950898403768</v>
      </c>
      <c r="AH638" s="73">
        <f t="shared" si="165"/>
        <v>147.67886371276541</v>
      </c>
      <c r="AI638" s="73">
        <f t="shared" si="166"/>
        <v>147.20950898403768</v>
      </c>
    </row>
    <row r="639" spans="16:35" x14ac:dyDescent="0.2">
      <c r="P639" s="68">
        <v>19.7000000000073</v>
      </c>
      <c r="Q639" s="70">
        <f t="shared" si="157"/>
        <v>38.594567471374461</v>
      </c>
      <c r="R639" s="70">
        <f t="shared" si="158"/>
        <v>37.565771276371905</v>
      </c>
      <c r="S639" s="71">
        <f t="shared" si="155"/>
        <v>123.47367944278483</v>
      </c>
      <c r="T639" s="71">
        <f t="shared" si="156"/>
        <v>123.00432471405709</v>
      </c>
      <c r="AF639" s="73">
        <f t="shared" si="163"/>
        <v>141.72306680886783</v>
      </c>
      <c r="AG639" s="73">
        <f t="shared" si="164"/>
        <v>141.25371208014008</v>
      </c>
      <c r="AH639" s="73">
        <f t="shared" si="165"/>
        <v>147.72306680886783</v>
      </c>
      <c r="AI639" s="73">
        <f t="shared" si="166"/>
        <v>147.25371208014008</v>
      </c>
    </row>
    <row r="640" spans="16:35" x14ac:dyDescent="0.2">
      <c r="P640" s="68">
        <v>19.800000000007302</v>
      </c>
      <c r="Q640" s="70">
        <f t="shared" si="157"/>
        <v>38.692399231552649</v>
      </c>
      <c r="R640" s="70">
        <f t="shared" si="158"/>
        <v>37.660995183963159</v>
      </c>
      <c r="S640" s="71">
        <f t="shared" si="155"/>
        <v>123.51765872478357</v>
      </c>
      <c r="T640" s="71">
        <f t="shared" si="156"/>
        <v>123.04830399605584</v>
      </c>
      <c r="AF640" s="73">
        <f t="shared" si="163"/>
        <v>141.76704609086659</v>
      </c>
      <c r="AG640" s="73">
        <f t="shared" si="164"/>
        <v>141.29769136213883</v>
      </c>
      <c r="AH640" s="73">
        <f t="shared" si="165"/>
        <v>147.76704609086659</v>
      </c>
      <c r="AI640" s="73">
        <f t="shared" si="166"/>
        <v>147.29769136213883</v>
      </c>
    </row>
    <row r="641" spans="16:35" x14ac:dyDescent="0.2">
      <c r="P641" s="68">
        <v>19.900000000007399</v>
      </c>
      <c r="Q641" s="70">
        <f t="shared" si="157"/>
        <v>38.789984252191232</v>
      </c>
      <c r="R641" s="70">
        <f t="shared" si="158"/>
        <v>37.755978929228029</v>
      </c>
      <c r="S641" s="71">
        <f t="shared" si="155"/>
        <v>123.56141644774711</v>
      </c>
      <c r="T641" s="71">
        <f t="shared" si="156"/>
        <v>123.09206171901937</v>
      </c>
      <c r="AF641" s="73">
        <f t="shared" si="163"/>
        <v>141.81080381383009</v>
      </c>
      <c r="AG641" s="73">
        <f t="shared" si="164"/>
        <v>141.34144908510237</v>
      </c>
      <c r="AH641" s="73">
        <f t="shared" si="165"/>
        <v>147.81080381383009</v>
      </c>
      <c r="AI641" s="73">
        <f t="shared" si="166"/>
        <v>147.34144908510237</v>
      </c>
    </row>
    <row r="642" spans="16:35" x14ac:dyDescent="0.2">
      <c r="P642" s="68">
        <v>20.0000000000074</v>
      </c>
      <c r="Q642" s="70">
        <f t="shared" si="157"/>
        <v>38.887324390816914</v>
      </c>
      <c r="R642" s="70">
        <f t="shared" si="158"/>
        <v>37.850724320178067</v>
      </c>
      <c r="S642" s="71">
        <f t="shared" si="155"/>
        <v>123.60495483283258</v>
      </c>
      <c r="T642" s="71">
        <f t="shared" si="156"/>
        <v>123.13560010410484</v>
      </c>
      <c r="AF642" s="73">
        <f t="shared" si="163"/>
        <v>141.85434219891556</v>
      </c>
      <c r="AG642" s="73">
        <f t="shared" si="164"/>
        <v>141.38498747018784</v>
      </c>
      <c r="AH642" s="73">
        <f t="shared" si="165"/>
        <v>147.85434219891556</v>
      </c>
      <c r="AI642" s="73">
        <f t="shared" si="166"/>
        <v>147.38498747018784</v>
      </c>
    </row>
    <row r="643" spans="16:35" x14ac:dyDescent="0.2">
      <c r="P643" s="68">
        <v>21</v>
      </c>
      <c r="Q643" s="70">
        <f t="shared" si="157"/>
        <v>39.847649845252704</v>
      </c>
      <c r="R643" s="70">
        <f t="shared" si="158"/>
        <v>38.785450856470248</v>
      </c>
      <c r="S643" s="71">
        <f t="shared" si="155"/>
        <v>124.02874081422813</v>
      </c>
      <c r="T643" s="71">
        <f t="shared" si="156"/>
        <v>123.55938608550039</v>
      </c>
      <c r="AF643" s="73">
        <f t="shared" si="163"/>
        <v>142.27812818031111</v>
      </c>
      <c r="AG643" s="73">
        <f t="shared" si="164"/>
        <v>141.80877345158339</v>
      </c>
      <c r="AH643" s="73">
        <f t="shared" si="165"/>
        <v>148.27812818031111</v>
      </c>
      <c r="AI643" s="73">
        <f t="shared" si="166"/>
        <v>147.80877345158339</v>
      </c>
    </row>
    <row r="644" spans="16:35" x14ac:dyDescent="0.2">
      <c r="P644" s="68">
        <v>22</v>
      </c>
      <c r="Q644" s="70">
        <f t="shared" si="157"/>
        <v>40.785369902744186</v>
      </c>
      <c r="R644" s="70">
        <f t="shared" si="158"/>
        <v>39.698174576644554</v>
      </c>
      <c r="S644" s="71">
        <f t="shared" si="155"/>
        <v>124.43280853599387</v>
      </c>
      <c r="T644" s="71">
        <f t="shared" si="156"/>
        <v>123.96345380726613</v>
      </c>
      <c r="AF644" s="73">
        <f t="shared" si="163"/>
        <v>142.68219590207687</v>
      </c>
      <c r="AG644" s="73">
        <f t="shared" si="164"/>
        <v>142.21284117334915</v>
      </c>
      <c r="AH644" s="73">
        <f t="shared" si="165"/>
        <v>148.68219590207687</v>
      </c>
      <c r="AI644" s="73">
        <f t="shared" si="166"/>
        <v>148.21284117334915</v>
      </c>
    </row>
    <row r="645" spans="16:35" x14ac:dyDescent="0.2">
      <c r="P645" s="68">
        <v>23</v>
      </c>
      <c r="Q645" s="70">
        <f t="shared" si="157"/>
        <v>41.702009520135526</v>
      </c>
      <c r="R645" s="70">
        <f t="shared" si="158"/>
        <v>40.590379787528811</v>
      </c>
      <c r="S645" s="71">
        <f t="shared" si="155"/>
        <v>124.8189116399016</v>
      </c>
      <c r="T645" s="71">
        <f t="shared" si="156"/>
        <v>124.34955691117386</v>
      </c>
      <c r="AF645" s="73">
        <f t="shared" si="163"/>
        <v>143.06829900598461</v>
      </c>
      <c r="AG645" s="73">
        <f t="shared" si="164"/>
        <v>142.59894427725686</v>
      </c>
      <c r="AH645" s="73">
        <f t="shared" si="165"/>
        <v>149.06829900598461</v>
      </c>
      <c r="AI645" s="73">
        <f t="shared" si="166"/>
        <v>148.59894427725686</v>
      </c>
    </row>
    <row r="646" spans="16:35" x14ac:dyDescent="0.2">
      <c r="P646" s="68">
        <v>24</v>
      </c>
      <c r="Q646" s="70">
        <f t="shared" si="157"/>
        <v>42.598929539734655</v>
      </c>
      <c r="R646" s="70">
        <f t="shared" si="158"/>
        <v>41.463391056134171</v>
      </c>
      <c r="S646" s="71">
        <f t="shared" si="155"/>
        <v>125.18857975378187</v>
      </c>
      <c r="T646" s="71">
        <f t="shared" si="156"/>
        <v>124.71922502505413</v>
      </c>
      <c r="AF646" s="73">
        <f t="shared" si="163"/>
        <v>143.43796711986488</v>
      </c>
      <c r="AG646" s="73">
        <f t="shared" si="164"/>
        <v>142.96861239113713</v>
      </c>
      <c r="AH646" s="73">
        <f t="shared" si="165"/>
        <v>149.43796711986488</v>
      </c>
      <c r="AI646" s="73">
        <f t="shared" si="166"/>
        <v>148.96861239113713</v>
      </c>
    </row>
    <row r="647" spans="16:35" x14ac:dyDescent="0.2">
      <c r="P647" s="68">
        <v>25</v>
      </c>
      <c r="Q647" s="70">
        <f t="shared" si="157"/>
        <v>43.477350400468069</v>
      </c>
      <c r="R647" s="70">
        <f t="shared" si="158"/>
        <v>42.318396288753505</v>
      </c>
      <c r="S647" s="71">
        <f t="shared" si="155"/>
        <v>125.5431550929905</v>
      </c>
      <c r="T647" s="71">
        <f t="shared" si="156"/>
        <v>125.07380036426275</v>
      </c>
      <c r="AF647" s="73">
        <f t="shared" si="163"/>
        <v>143.7925424590735</v>
      </c>
      <c r="AG647" s="73">
        <f t="shared" si="164"/>
        <v>143.32318773034575</v>
      </c>
      <c r="AH647" s="73">
        <f t="shared" si="165"/>
        <v>149.7925424590735</v>
      </c>
      <c r="AI647" s="73">
        <f t="shared" si="166"/>
        <v>149.32318773034575</v>
      </c>
    </row>
    <row r="648" spans="16:35" x14ac:dyDescent="0.2">
      <c r="P648" s="68">
        <v>25.999999999962998</v>
      </c>
      <c r="Q648" s="70">
        <f t="shared" si="157"/>
        <v>44.338371618228003</v>
      </c>
      <c r="R648" s="70">
        <f t="shared" si="158"/>
        <v>43.156465692030615</v>
      </c>
      <c r="S648" s="71">
        <f t="shared" si="155"/>
        <v>125.88382187895374</v>
      </c>
      <c r="T648" s="71">
        <f t="shared" si="156"/>
        <v>125.414467150226</v>
      </c>
      <c r="AF648" s="73">
        <f t="shared" si="163"/>
        <v>144.13320924503674</v>
      </c>
      <c r="AG648" s="73">
        <f t="shared" si="164"/>
        <v>143.66385451630902</v>
      </c>
      <c r="AH648" s="73">
        <f t="shared" si="165"/>
        <v>150.13320924503674</v>
      </c>
      <c r="AI648" s="73">
        <f t="shared" si="166"/>
        <v>149.66385451630902</v>
      </c>
    </row>
    <row r="649" spans="16:35" x14ac:dyDescent="0.2">
      <c r="P649" s="68">
        <v>26.999999999955602</v>
      </c>
      <c r="Q649" s="70">
        <f t="shared" ref="Q649:Q712" si="167">SQRT((4*3.14*P649)/0.166112957)</f>
        <v>45.182987923214313</v>
      </c>
      <c r="R649" s="70">
        <f t="shared" ref="R649:R712" si="168">SQRT((4*3.14*P649)/0.175336061)</f>
        <v>43.978567480137016</v>
      </c>
      <c r="S649" s="71">
        <f t="shared" ref="S649:S712" si="169">(20*LOG10(P649)+20*LOG10(1806/1000)+92.45)</f>
        <v>126.21163020271521</v>
      </c>
      <c r="T649" s="71">
        <f t="shared" ref="T649:T712" si="170">(20*LOG10(P649)+20*LOG10(1711/1000)+92.45)</f>
        <v>125.74227547398748</v>
      </c>
      <c r="AF649" s="73">
        <f t="shared" si="163"/>
        <v>144.46101756879821</v>
      </c>
      <c r="AG649" s="73">
        <f t="shared" si="164"/>
        <v>143.99166284007049</v>
      </c>
      <c r="AH649" s="73">
        <f t="shared" si="165"/>
        <v>150.46101756879821</v>
      </c>
      <c r="AI649" s="73">
        <f t="shared" si="166"/>
        <v>149.99166284007049</v>
      </c>
    </row>
    <row r="650" spans="16:35" x14ac:dyDescent="0.2">
      <c r="P650" s="68">
        <v>27.999999999948201</v>
      </c>
      <c r="Q650" s="70">
        <f t="shared" si="167"/>
        <v>46.012102729418636</v>
      </c>
      <c r="R650" s="70">
        <f t="shared" si="168"/>
        <v>44.785580985206771</v>
      </c>
      <c r="S650" s="71">
        <f t="shared" si="169"/>
        <v>126.52751554637805</v>
      </c>
      <c r="T650" s="71">
        <f t="shared" si="170"/>
        <v>126.05816081765033</v>
      </c>
      <c r="AF650" s="73">
        <f t="shared" si="163"/>
        <v>144.77690291246105</v>
      </c>
      <c r="AG650" s="73">
        <f t="shared" si="164"/>
        <v>144.30754818373333</v>
      </c>
      <c r="AH650" s="73">
        <f t="shared" si="165"/>
        <v>150.77690291246105</v>
      </c>
      <c r="AI650" s="73">
        <f t="shared" si="166"/>
        <v>150.30754818373333</v>
      </c>
    </row>
    <row r="651" spans="16:35" x14ac:dyDescent="0.2">
      <c r="P651" s="68">
        <v>28.999999999940801</v>
      </c>
      <c r="Q651" s="70">
        <f t="shared" si="167"/>
        <v>46.826539456763378</v>
      </c>
      <c r="R651" s="70">
        <f t="shared" si="168"/>
        <v>45.578307677666835</v>
      </c>
      <c r="S651" s="71">
        <f t="shared" si="169"/>
        <v>126.83231487751112</v>
      </c>
      <c r="T651" s="71">
        <f t="shared" si="170"/>
        <v>126.3629601487834</v>
      </c>
      <c r="AF651" s="73">
        <f t="shared" si="163"/>
        <v>145.08170224359412</v>
      </c>
      <c r="AG651" s="73">
        <f t="shared" si="164"/>
        <v>144.6123475148664</v>
      </c>
      <c r="AH651" s="73">
        <f t="shared" si="165"/>
        <v>151.08170224359412</v>
      </c>
      <c r="AI651" s="73">
        <f t="shared" si="166"/>
        <v>150.6123475148664</v>
      </c>
    </row>
    <row r="652" spans="16:35" x14ac:dyDescent="0.2">
      <c r="P652" s="68">
        <v>29.999999999933401</v>
      </c>
      <c r="Q652" s="70">
        <f t="shared" si="167"/>
        <v>47.627051109732392</v>
      </c>
      <c r="R652" s="70">
        <f t="shared" si="168"/>
        <v>46.357480489534943</v>
      </c>
      <c r="S652" s="71">
        <f t="shared" si="169"/>
        <v>127.12678001392371</v>
      </c>
      <c r="T652" s="71">
        <f t="shared" si="170"/>
        <v>126.65742528519597</v>
      </c>
      <c r="AF652" s="73">
        <f t="shared" si="163"/>
        <v>145.37616738000671</v>
      </c>
      <c r="AG652" s="73">
        <f t="shared" si="164"/>
        <v>144.90681265127898</v>
      </c>
      <c r="AH652" s="73">
        <f t="shared" si="165"/>
        <v>151.37616738000671</v>
      </c>
      <c r="AI652" s="73">
        <f t="shared" si="166"/>
        <v>150.90681265127898</v>
      </c>
    </row>
    <row r="653" spans="16:35" x14ac:dyDescent="0.2">
      <c r="P653" s="68">
        <v>30.999999999926001</v>
      </c>
      <c r="Q653" s="70">
        <f t="shared" si="167"/>
        <v>48.414328429942152</v>
      </c>
      <c r="R653" s="70">
        <f t="shared" si="168"/>
        <v>47.123771749671761</v>
      </c>
      <c r="S653" s="71">
        <f t="shared" si="169"/>
        <v>127.41158879621446</v>
      </c>
      <c r="T653" s="71">
        <f t="shared" si="170"/>
        <v>126.94223406748672</v>
      </c>
      <c r="AF653" s="73">
        <f t="shared" si="163"/>
        <v>145.66097616229746</v>
      </c>
      <c r="AG653" s="73">
        <f t="shared" si="164"/>
        <v>145.19162143356971</v>
      </c>
      <c r="AH653" s="73">
        <f t="shared" si="165"/>
        <v>151.66097616229746</v>
      </c>
      <c r="AI653" s="73">
        <f t="shared" si="166"/>
        <v>151.19162143356971</v>
      </c>
    </row>
    <row r="654" spans="16:35" x14ac:dyDescent="0.2">
      <c r="P654" s="68">
        <v>31.9999999999186</v>
      </c>
      <c r="Q654" s="70">
        <f t="shared" si="167"/>
        <v>49.18900687384884</v>
      </c>
      <c r="R654" s="70">
        <f t="shared" si="168"/>
        <v>47.877799975486674</v>
      </c>
      <c r="S654" s="71">
        <f t="shared" si="169"/>
        <v>127.68735448592577</v>
      </c>
      <c r="T654" s="71">
        <f t="shared" si="170"/>
        <v>127.21799975719803</v>
      </c>
      <c r="AF654" s="73">
        <f t="shared" si="163"/>
        <v>145.93674185200877</v>
      </c>
      <c r="AG654" s="73">
        <f t="shared" si="164"/>
        <v>145.46738712328101</v>
      </c>
      <c r="AH654" s="73">
        <f t="shared" si="165"/>
        <v>151.93674185200877</v>
      </c>
      <c r="AI654" s="73">
        <f t="shared" si="166"/>
        <v>151.46738712328101</v>
      </c>
    </row>
    <row r="655" spans="16:35" x14ac:dyDescent="0.2">
      <c r="P655" s="68">
        <v>32.999999999911203</v>
      </c>
      <c r="Q655" s="70">
        <f t="shared" si="167"/>
        <v>49.95167261612761</v>
      </c>
      <c r="R655" s="70">
        <f t="shared" si="168"/>
        <v>48.620135716287969</v>
      </c>
      <c r="S655" s="71">
        <f t="shared" si="169"/>
        <v>127.95463371708412</v>
      </c>
      <c r="T655" s="71">
        <f t="shared" si="170"/>
        <v>127.48527898835638</v>
      </c>
      <c r="AF655" s="73">
        <f t="shared" si="163"/>
        <v>146.20402108316711</v>
      </c>
      <c r="AG655" s="73">
        <f t="shared" si="164"/>
        <v>145.73466635443938</v>
      </c>
      <c r="AH655" s="73">
        <f t="shared" si="165"/>
        <v>152.20402108316711</v>
      </c>
      <c r="AI655" s="73">
        <f t="shared" si="166"/>
        <v>151.73466635443938</v>
      </c>
    </row>
    <row r="656" spans="16:35" x14ac:dyDescent="0.2">
      <c r="P656" s="68">
        <v>33.9999999999038</v>
      </c>
      <c r="Q656" s="70">
        <f t="shared" si="167"/>
        <v>50.702867740020743</v>
      </c>
      <c r="R656" s="70">
        <f t="shared" si="168"/>
        <v>49.351306605274502</v>
      </c>
      <c r="S656" s="71">
        <f t="shared" si="169"/>
        <v>128.21393326037025</v>
      </c>
      <c r="T656" s="71">
        <f t="shared" si="170"/>
        <v>127.74457853164253</v>
      </c>
      <c r="AF656" s="73">
        <f t="shared" ref="AF656:AF662" si="171">$S656+$F$46-($D$47)-($D$48)-$D$51</f>
        <v>146.46332062645325</v>
      </c>
      <c r="AG656" s="73">
        <f t="shared" ref="AG656:AG662" si="172">$T656+$F$46-($D$47)-($D$48)-$D$51</f>
        <v>145.99396589772553</v>
      </c>
      <c r="AH656" s="73">
        <f t="shared" ref="AH656:AH662" si="173">$S656+$F$46-($D$47)-($D$48)-$D$50</f>
        <v>152.46332062645325</v>
      </c>
      <c r="AI656" s="73">
        <f t="shared" ref="AI656:AI662" si="174">$T656+$F$46-$D$47-$D$48-$D$50</f>
        <v>151.99396589772553</v>
      </c>
    </row>
    <row r="657" spans="16:35" x14ac:dyDescent="0.2">
      <c r="P657" s="68">
        <v>34.999999999896403</v>
      </c>
      <c r="Q657" s="70">
        <f t="shared" si="167"/>
        <v>51.443094745313296</v>
      </c>
      <c r="R657" s="70">
        <f t="shared" si="168"/>
        <v>50.071801747344381</v>
      </c>
      <c r="S657" s="71">
        <f t="shared" si="169"/>
        <v>128.46571580652954</v>
      </c>
      <c r="T657" s="71">
        <f t="shared" si="170"/>
        <v>127.99636107780182</v>
      </c>
      <c r="AF657" s="73">
        <f t="shared" si="171"/>
        <v>146.71510317261254</v>
      </c>
      <c r="AG657" s="73">
        <f t="shared" si="172"/>
        <v>146.24574844388482</v>
      </c>
      <c r="AH657" s="73">
        <f t="shared" si="173"/>
        <v>152.71510317261254</v>
      </c>
      <c r="AI657" s="73">
        <f t="shared" si="174"/>
        <v>152.24574844388482</v>
      </c>
    </row>
    <row r="658" spans="16:35" x14ac:dyDescent="0.2">
      <c r="P658" s="68">
        <v>35.999999999888999</v>
      </c>
      <c r="Q658" s="70">
        <f t="shared" si="167"/>
        <v>52.172820480481242</v>
      </c>
      <c r="R658" s="70">
        <f t="shared" si="168"/>
        <v>50.782075546425915</v>
      </c>
      <c r="S658" s="71">
        <f t="shared" si="169"/>
        <v>128.71040493486871</v>
      </c>
      <c r="T658" s="71">
        <f t="shared" si="170"/>
        <v>128.24105020614098</v>
      </c>
      <c r="AF658" s="73">
        <f t="shared" si="171"/>
        <v>146.9597923009517</v>
      </c>
      <c r="AG658" s="73">
        <f t="shared" si="172"/>
        <v>146.49043757222398</v>
      </c>
      <c r="AH658" s="73">
        <f t="shared" si="173"/>
        <v>152.9597923009517</v>
      </c>
      <c r="AI658" s="73">
        <f t="shared" si="174"/>
        <v>152.49043757222398</v>
      </c>
    </row>
    <row r="659" spans="16:35" x14ac:dyDescent="0.2">
      <c r="P659" s="68">
        <v>36.999999999881602</v>
      </c>
      <c r="Q659" s="70">
        <f t="shared" si="167"/>
        <v>52.892479586438064</v>
      </c>
      <c r="R659" s="70">
        <f t="shared" si="168"/>
        <v>51.482551057425844</v>
      </c>
      <c r="S659" s="71">
        <f t="shared" si="169"/>
        <v>128.94838940086186</v>
      </c>
      <c r="T659" s="71">
        <f t="shared" si="170"/>
        <v>128.47903467213411</v>
      </c>
      <c r="AF659" s="73">
        <f t="shared" si="171"/>
        <v>147.19777676694486</v>
      </c>
      <c r="AG659" s="73">
        <f t="shared" si="172"/>
        <v>146.7284220382171</v>
      </c>
      <c r="AH659" s="73">
        <f t="shared" si="173"/>
        <v>153.19777676694486</v>
      </c>
      <c r="AI659" s="73">
        <f t="shared" si="174"/>
        <v>152.7284220382171</v>
      </c>
    </row>
    <row r="660" spans="16:35" x14ac:dyDescent="0.2">
      <c r="P660" s="68">
        <v>37.999999999874198</v>
      </c>
      <c r="Q660" s="70">
        <f t="shared" si="167"/>
        <v>53.602477524038108</v>
      </c>
      <c r="R660" s="70">
        <f t="shared" si="168"/>
        <v>52.173622933030131</v>
      </c>
      <c r="S660" s="71">
        <f t="shared" si="169"/>
        <v>129.18002685185718</v>
      </c>
      <c r="T660" s="71">
        <f t="shared" si="170"/>
        <v>128.71067212312946</v>
      </c>
      <c r="AF660" s="73">
        <f t="shared" si="171"/>
        <v>147.42941421794018</v>
      </c>
      <c r="AG660" s="73">
        <f t="shared" si="172"/>
        <v>146.96005948921245</v>
      </c>
      <c r="AH660" s="73">
        <f t="shared" si="173"/>
        <v>153.42941421794018</v>
      </c>
      <c r="AI660" s="73">
        <f t="shared" si="174"/>
        <v>152.96005948921245</v>
      </c>
    </row>
    <row r="661" spans="16:35" x14ac:dyDescent="0.2">
      <c r="P661" s="68">
        <v>38.999999999866802</v>
      </c>
      <c r="Q661" s="70">
        <f t="shared" si="167"/>
        <v>54.303193245225046</v>
      </c>
      <c r="R661" s="70">
        <f t="shared" si="168"/>
        <v>52.855660023648909</v>
      </c>
      <c r="S661" s="71">
        <f t="shared" si="169"/>
        <v>129.40564706005006</v>
      </c>
      <c r="T661" s="71">
        <f t="shared" si="170"/>
        <v>128.93629233132233</v>
      </c>
      <c r="AF661" s="73">
        <f t="shared" si="171"/>
        <v>147.65503442613306</v>
      </c>
      <c r="AG661" s="73">
        <f t="shared" si="172"/>
        <v>147.18567969740533</v>
      </c>
      <c r="AH661" s="73">
        <f t="shared" si="173"/>
        <v>153.65503442613306</v>
      </c>
      <c r="AI661" s="73">
        <f t="shared" si="174"/>
        <v>153.18567969740533</v>
      </c>
    </row>
    <row r="662" spans="16:35" x14ac:dyDescent="0.2">
      <c r="P662" s="68">
        <v>39.999999999859398</v>
      </c>
      <c r="Q662" s="70">
        <f t="shared" si="167"/>
        <v>54.994981557788513</v>
      </c>
      <c r="R662" s="70">
        <f t="shared" si="168"/>
        <v>53.529007679136988</v>
      </c>
      <c r="S662" s="71">
        <f t="shared" si="169"/>
        <v>129.62555474607845</v>
      </c>
      <c r="T662" s="71">
        <f t="shared" si="170"/>
        <v>129.15620001735073</v>
      </c>
      <c r="AF662" s="73">
        <f t="shared" si="171"/>
        <v>147.87494211216145</v>
      </c>
      <c r="AG662" s="73">
        <f t="shared" si="172"/>
        <v>147.40558738343373</v>
      </c>
      <c r="AH662" s="73">
        <f t="shared" si="173"/>
        <v>153.87494211216145</v>
      </c>
      <c r="AI662" s="73">
        <f t="shared" si="174"/>
        <v>153.40558738343373</v>
      </c>
    </row>
    <row r="663" spans="16:35" x14ac:dyDescent="0.2">
      <c r="P663" s="68">
        <v>40.999999999852001</v>
      </c>
      <c r="Q663" s="70">
        <f t="shared" si="167"/>
        <v>55.678175225619079</v>
      </c>
      <c r="R663" s="70">
        <f t="shared" si="168"/>
        <v>54.193989793063359</v>
      </c>
      <c r="S663" s="71">
        <f t="shared" si="169"/>
        <v>129.84003205391309</v>
      </c>
      <c r="T663" s="71">
        <f t="shared" si="170"/>
        <v>129.37067732518537</v>
      </c>
    </row>
    <row r="664" spans="16:35" x14ac:dyDescent="0.2">
      <c r="P664" s="68">
        <v>41.999999999844597</v>
      </c>
      <c r="Q664" s="70">
        <f t="shared" si="167"/>
        <v>56.353086839746283</v>
      </c>
      <c r="R664" s="70">
        <f t="shared" si="168"/>
        <v>54.850910623873929</v>
      </c>
      <c r="S664" s="71">
        <f t="shared" si="169"/>
        <v>130.04934072747562</v>
      </c>
      <c r="T664" s="71">
        <f t="shared" si="170"/>
        <v>129.57998599874787</v>
      </c>
    </row>
    <row r="665" spans="16:35" x14ac:dyDescent="0.2">
      <c r="P665" s="68">
        <v>42.9999999998372</v>
      </c>
      <c r="Q665" s="70">
        <f t="shared" si="167"/>
        <v>57.020010490013327</v>
      </c>
      <c r="R665" s="70">
        <f t="shared" si="168"/>
        <v>55.500056422005152</v>
      </c>
      <c r="S665" s="71">
        <f t="shared" si="169"/>
        <v>130.25372403110859</v>
      </c>
      <c r="T665" s="71">
        <f t="shared" si="170"/>
        <v>129.78436930238087</v>
      </c>
    </row>
    <row r="666" spans="16:35" x14ac:dyDescent="0.2">
      <c r="P666" s="68">
        <v>43.999999999829797</v>
      </c>
      <c r="Q666" s="70">
        <f t="shared" si="167"/>
        <v>57.679223262752707</v>
      </c>
      <c r="R666" s="70">
        <f t="shared" si="168"/>
        <v>56.141696887636947</v>
      </c>
      <c r="S666" s="71">
        <f t="shared" si="169"/>
        <v>130.45340844923987</v>
      </c>
      <c r="T666" s="71">
        <f t="shared" si="170"/>
        <v>129.98405372051215</v>
      </c>
    </row>
    <row r="667" spans="16:35" x14ac:dyDescent="0.2">
      <c r="P667" s="68">
        <v>44.9999999998224</v>
      </c>
      <c r="Q667" s="70">
        <f t="shared" si="167"/>
        <v>58.330986586099478</v>
      </c>
      <c r="R667" s="70">
        <f t="shared" si="168"/>
        <v>56.776086480144556</v>
      </c>
      <c r="S667" s="71">
        <f t="shared" si="169"/>
        <v>130.64860519502236</v>
      </c>
      <c r="T667" s="71">
        <f t="shared" si="170"/>
        <v>130.1792504662946</v>
      </c>
    </row>
    <row r="668" spans="16:35" x14ac:dyDescent="0.2">
      <c r="P668" s="68">
        <v>45.999999999815003</v>
      </c>
      <c r="Q668" s="70">
        <f t="shared" si="167"/>
        <v>58.975547441469004</v>
      </c>
      <c r="R668" s="70">
        <f t="shared" si="168"/>
        <v>57.403465597282569</v>
      </c>
      <c r="S668" s="71">
        <f t="shared" si="169"/>
        <v>130.83951155314628</v>
      </c>
      <c r="T668" s="71">
        <f t="shared" si="170"/>
        <v>130.37015682441856</v>
      </c>
    </row>
    <row r="669" spans="16:35" x14ac:dyDescent="0.2">
      <c r="P669" s="68">
        <v>46.999999999807599</v>
      </c>
      <c r="Q669" s="70">
        <f t="shared" si="167"/>
        <v>59.613139457121399</v>
      </c>
      <c r="R669" s="70">
        <f t="shared" si="168"/>
        <v>58.024061639598727</v>
      </c>
      <c r="S669" s="71">
        <f t="shared" si="169"/>
        <v>131.02631207822853</v>
      </c>
      <c r="T669" s="71">
        <f t="shared" si="170"/>
        <v>130.55695734950081</v>
      </c>
    </row>
    <row r="670" spans="16:35" x14ac:dyDescent="0.2">
      <c r="P670" s="68">
        <v>47.999999999800202</v>
      </c>
      <c r="Q670" s="70">
        <f t="shared" si="167"/>
        <v>60.243983897543231</v>
      </c>
      <c r="R670" s="70">
        <f t="shared" si="168"/>
        <v>58.638089973442192</v>
      </c>
      <c r="S670" s="71">
        <f t="shared" si="169"/>
        <v>131.20917966702535</v>
      </c>
      <c r="T670" s="71">
        <f t="shared" si="170"/>
        <v>130.7398249382976</v>
      </c>
    </row>
    <row r="671" spans="16:35" x14ac:dyDescent="0.2">
      <c r="P671" s="68">
        <v>48.999999999792799</v>
      </c>
      <c r="Q671" s="70">
        <f t="shared" si="167"/>
        <v>60.868290560526603</v>
      </c>
      <c r="R671" s="70">
        <f t="shared" si="168"/>
        <v>59.245754804129639</v>
      </c>
      <c r="S671" s="71">
        <f t="shared" si="169"/>
        <v>131.38827652008328</v>
      </c>
      <c r="T671" s="71">
        <f t="shared" si="170"/>
        <v>130.91892179135556</v>
      </c>
    </row>
    <row r="672" spans="16:35" x14ac:dyDescent="0.2">
      <c r="P672" s="68">
        <v>49.999999999785402</v>
      </c>
      <c r="Q672" s="70">
        <f t="shared" si="167"/>
        <v>61.486258592257307</v>
      </c>
      <c r="R672" s="70">
        <f t="shared" si="168"/>
        <v>59.847249969306034</v>
      </c>
      <c r="S672" s="71">
        <f t="shared" si="169"/>
        <v>131.56375500623284</v>
      </c>
      <c r="T672" s="71">
        <f t="shared" si="170"/>
        <v>131.09440027750512</v>
      </c>
    </row>
    <row r="673" spans="16:20" x14ac:dyDescent="0.2">
      <c r="P673" s="68">
        <v>50.999999999777998</v>
      </c>
      <c r="Q673" s="70">
        <f t="shared" si="167"/>
        <v>62.098077229389148</v>
      </c>
      <c r="R673" s="70">
        <f t="shared" si="168"/>
        <v>60.442759661237751</v>
      </c>
      <c r="S673" s="71">
        <f t="shared" si="169"/>
        <v>131.73575844147067</v>
      </c>
      <c r="T673" s="71">
        <f t="shared" si="170"/>
        <v>131.26640371274294</v>
      </c>
    </row>
    <row r="674" spans="16:20" x14ac:dyDescent="0.2">
      <c r="P674" s="68">
        <v>52</v>
      </c>
      <c r="Q674" s="70">
        <f t="shared" si="167"/>
        <v>62.703926476080966</v>
      </c>
      <c r="R674" s="70">
        <f t="shared" si="168"/>
        <v>61.032459085802302</v>
      </c>
      <c r="S674" s="71">
        <f t="shared" si="169"/>
        <v>131.90442179224573</v>
      </c>
      <c r="T674" s="71">
        <f t="shared" si="170"/>
        <v>131.43506706351798</v>
      </c>
    </row>
    <row r="675" spans="16:20" x14ac:dyDescent="0.2">
      <c r="P675" s="68">
        <v>52.999999999763197</v>
      </c>
      <c r="Q675" s="70">
        <f t="shared" si="167"/>
        <v>63.303977721890952</v>
      </c>
      <c r="R675" s="70">
        <f t="shared" si="168"/>
        <v>61.616515063911621</v>
      </c>
      <c r="S675" s="71">
        <f t="shared" si="169"/>
        <v>132.06987231152672</v>
      </c>
      <c r="T675" s="71">
        <f t="shared" si="170"/>
        <v>131.600517582799</v>
      </c>
    </row>
    <row r="676" spans="16:20" x14ac:dyDescent="0.2">
      <c r="P676" s="68">
        <v>53.999999999755801</v>
      </c>
      <c r="Q676" s="70">
        <f t="shared" si="167"/>
        <v>63.898394309457494</v>
      </c>
      <c r="R676" s="70">
        <f t="shared" si="168"/>
        <v>62.195086584060626</v>
      </c>
      <c r="S676" s="71">
        <f t="shared" si="169"/>
        <v>132.23223011596986</v>
      </c>
      <c r="T676" s="71">
        <f t="shared" si="170"/>
        <v>131.7628753872421</v>
      </c>
    </row>
    <row r="677" spans="16:20" x14ac:dyDescent="0.2">
      <c r="P677" s="68">
        <v>54.999999999748397</v>
      </c>
      <c r="Q677" s="70">
        <f t="shared" si="167"/>
        <v>64.487332052428357</v>
      </c>
      <c r="R677" s="70">
        <f t="shared" si="168"/>
        <v>62.768325306450123</v>
      </c>
      <c r="S677" s="71">
        <f t="shared" si="169"/>
        <v>132.39160870939489</v>
      </c>
      <c r="T677" s="71">
        <f t="shared" si="170"/>
        <v>131.92225398066716</v>
      </c>
    </row>
    <row r="678" spans="16:20" x14ac:dyDescent="0.2">
      <c r="P678" s="68">
        <v>55.999999999741</v>
      </c>
      <c r="Q678" s="70">
        <f t="shared" si="167"/>
        <v>65.070939713157657</v>
      </c>
      <c r="R678" s="70">
        <f t="shared" si="168"/>
        <v>63.336376027950131</v>
      </c>
      <c r="S678" s="71">
        <f t="shared" si="169"/>
        <v>132.54811545963358</v>
      </c>
      <c r="T678" s="71">
        <f t="shared" si="170"/>
        <v>132.07876073090586</v>
      </c>
    </row>
    <row r="679" spans="16:20" x14ac:dyDescent="0.2">
      <c r="P679" s="68">
        <v>56.999999999733603</v>
      </c>
      <c r="Q679" s="70">
        <f t="shared" si="167"/>
        <v>65.64935944140386</v>
      </c>
      <c r="R679" s="70">
        <f t="shared" si="168"/>
        <v>63.899377109103703</v>
      </c>
      <c r="S679" s="71">
        <f t="shared" si="169"/>
        <v>132.70185203295898</v>
      </c>
      <c r="T679" s="71">
        <f t="shared" si="170"/>
        <v>132.23249730423123</v>
      </c>
    </row>
    <row r="680" spans="16:20" x14ac:dyDescent="0.2">
      <c r="P680" s="68">
        <v>57.999999999726199</v>
      </c>
      <c r="Q680" s="70">
        <f t="shared" si="167"/>
        <v>66.222727178664911</v>
      </c>
      <c r="R680" s="70">
        <f t="shared" si="168"/>
        <v>64.457460867683849</v>
      </c>
      <c r="S680" s="71">
        <f t="shared" si="169"/>
        <v>132.8529147907675</v>
      </c>
      <c r="T680" s="71">
        <f t="shared" si="170"/>
        <v>132.38356006203975</v>
      </c>
    </row>
    <row r="681" spans="16:20" x14ac:dyDescent="0.2">
      <c r="P681" s="68">
        <v>58.999999999718803</v>
      </c>
      <c r="Q681" s="70">
        <f t="shared" si="167"/>
        <v>66.791173031270603</v>
      </c>
      <c r="R681" s="70">
        <f t="shared" si="168"/>
        <v>65.010753941840605</v>
      </c>
      <c r="S681" s="71">
        <f t="shared" si="169"/>
        <v>133.00139515235122</v>
      </c>
      <c r="T681" s="71">
        <f t="shared" si="170"/>
        <v>132.5320404236235</v>
      </c>
    </row>
    <row r="682" spans="16:20" x14ac:dyDescent="0.2">
      <c r="P682" s="68">
        <v>59.999999999711399</v>
      </c>
      <c r="Q682" s="70">
        <f t="shared" si="167"/>
        <v>67.354821615132892</v>
      </c>
      <c r="R682" s="70">
        <f t="shared" si="168"/>
        <v>65.559377625661568</v>
      </c>
      <c r="S682" s="71">
        <f t="shared" si="169"/>
        <v>133.14737992718085</v>
      </c>
      <c r="T682" s="71">
        <f t="shared" si="170"/>
        <v>132.6780251984531</v>
      </c>
    </row>
    <row r="683" spans="16:20" x14ac:dyDescent="0.2">
      <c r="P683" s="68">
        <v>60.999999999704002</v>
      </c>
      <c r="Q683" s="70">
        <f t="shared" si="167"/>
        <v>67.913792374742386</v>
      </c>
      <c r="R683" s="70">
        <f t="shared" si="168"/>
        <v>66.103448179664909</v>
      </c>
      <c r="S683" s="71">
        <f t="shared" si="169"/>
        <v>133.29095161972293</v>
      </c>
      <c r="T683" s="71">
        <f t="shared" si="170"/>
        <v>132.82159689099521</v>
      </c>
    </row>
    <row r="684" spans="16:20" x14ac:dyDescent="0.2">
      <c r="P684" s="68">
        <v>61.999999999696598</v>
      </c>
      <c r="Q684" s="70">
        <f t="shared" si="167"/>
        <v>68.468199878723695</v>
      </c>
      <c r="R684" s="70">
        <f t="shared" si="168"/>
        <v>66.643077118476398</v>
      </c>
      <c r="S684" s="71">
        <f t="shared" si="169"/>
        <v>133.43218870947231</v>
      </c>
      <c r="T684" s="71">
        <f t="shared" si="170"/>
        <v>132.96283398074459</v>
      </c>
    </row>
    <row r="685" spans="16:20" x14ac:dyDescent="0.2">
      <c r="P685" s="68">
        <v>62.999999999689301</v>
      </c>
      <c r="Q685" s="70">
        <f t="shared" si="167"/>
        <v>69.018154094021611</v>
      </c>
      <c r="R685" s="70">
        <f t="shared" si="168"/>
        <v>67.178371477706648</v>
      </c>
      <c r="S685" s="71">
        <f t="shared" si="169"/>
        <v>133.57116590857854</v>
      </c>
      <c r="T685" s="71">
        <f t="shared" si="170"/>
        <v>133.10181117985081</v>
      </c>
    </row>
    <row r="686" spans="16:20" x14ac:dyDescent="0.2">
      <c r="P686" s="68">
        <v>63.999999999681897</v>
      </c>
      <c r="Q686" s="70">
        <f t="shared" si="167"/>
        <v>69.563760640576021</v>
      </c>
      <c r="R686" s="70">
        <f t="shared" si="168"/>
        <v>67.709434061837342</v>
      </c>
      <c r="S686" s="71">
        <f t="shared" si="169"/>
        <v>133.7079543991843</v>
      </c>
      <c r="T686" s="71">
        <f t="shared" si="170"/>
        <v>133.23859967045658</v>
      </c>
    </row>
    <row r="687" spans="16:20" x14ac:dyDescent="0.2">
      <c r="P687" s="68">
        <v>64.9999999996745</v>
      </c>
      <c r="Q687" s="70">
        <f t="shared" si="167"/>
        <v>70.105121028157413</v>
      </c>
      <c r="R687" s="70">
        <f t="shared" si="168"/>
        <v>68.236363674743458</v>
      </c>
      <c r="S687" s="71">
        <f t="shared" si="169"/>
        <v>133.84262205236337</v>
      </c>
      <c r="T687" s="71">
        <f t="shared" si="170"/>
        <v>133.37326732363562</v>
      </c>
    </row>
    <row r="688" spans="16:20" x14ac:dyDescent="0.2">
      <c r="P688" s="68">
        <v>65.999999999667097</v>
      </c>
      <c r="Q688" s="70">
        <f t="shared" si="167"/>
        <v>70.642332876865282</v>
      </c>
      <c r="R688" s="70">
        <f t="shared" si="168"/>
        <v>68.759255334314062</v>
      </c>
      <c r="S688" s="71">
        <f t="shared" si="169"/>
        <v>133.9752336303433</v>
      </c>
      <c r="T688" s="71">
        <f t="shared" si="170"/>
        <v>133.50587890161557</v>
      </c>
    </row>
    <row r="689" spans="16:20" x14ac:dyDescent="0.2">
      <c r="P689" s="68">
        <v>66.999999999659707</v>
      </c>
      <c r="Q689" s="70">
        <f t="shared" si="167"/>
        <v>71.17549012264746</v>
      </c>
      <c r="R689" s="70">
        <f t="shared" si="168"/>
        <v>69.278200472493126</v>
      </c>
      <c r="S689" s="71">
        <f t="shared" si="169"/>
        <v>134.10585097352214</v>
      </c>
      <c r="T689" s="71">
        <f t="shared" si="170"/>
        <v>133.63649624479442</v>
      </c>
    </row>
    <row r="690" spans="16:20" x14ac:dyDescent="0.2">
      <c r="P690" s="68">
        <v>67.999999999652303</v>
      </c>
      <c r="Q690" s="70">
        <f t="shared" si="167"/>
        <v>71.70468320906474</v>
      </c>
      <c r="R690" s="70">
        <f t="shared" si="168"/>
        <v>69.793287121932408</v>
      </c>
      <c r="S690" s="71">
        <f t="shared" si="169"/>
        <v>134.23453317363004</v>
      </c>
      <c r="T690" s="71">
        <f t="shared" si="170"/>
        <v>133.76517844490232</v>
      </c>
    </row>
    <row r="691" spans="16:20" x14ac:dyDescent="0.2">
      <c r="P691" s="68">
        <v>68.999999999644899</v>
      </c>
      <c r="Q691" s="70">
        <f t="shared" si="167"/>
        <v>72.229999266409891</v>
      </c>
      <c r="R691" s="70">
        <f t="shared" si="168"/>
        <v>70.304600090335811</v>
      </c>
      <c r="S691" s="71">
        <f t="shared" si="169"/>
        <v>134.36133673425013</v>
      </c>
      <c r="T691" s="71">
        <f t="shared" si="170"/>
        <v>133.89198200552241</v>
      </c>
    </row>
    <row r="692" spans="16:20" x14ac:dyDescent="0.2">
      <c r="P692" s="68">
        <v>69.999999999637495</v>
      </c>
      <c r="Q692" s="70">
        <f t="shared" si="167"/>
        <v>72.751522279185451</v>
      </c>
      <c r="R692" s="70">
        <f t="shared" si="168"/>
        <v>70.81222112347271</v>
      </c>
      <c r="S692" s="71">
        <f t="shared" si="169"/>
        <v>134.4863157197899</v>
      </c>
      <c r="T692" s="71">
        <f t="shared" si="170"/>
        <v>134.01696099106215</v>
      </c>
    </row>
    <row r="693" spans="16:20" x14ac:dyDescent="0.2">
      <c r="P693" s="68">
        <v>70.999999999630106</v>
      </c>
      <c r="Q693" s="70">
        <f t="shared" si="167"/>
        <v>73.269333242851758</v>
      </c>
      <c r="R693" s="70">
        <f t="shared" si="168"/>
        <v>71.316229057747748</v>
      </c>
      <c r="S693" s="71">
        <f t="shared" si="169"/>
        <v>134.60952189388598</v>
      </c>
      <c r="T693" s="71">
        <f t="shared" si="170"/>
        <v>134.14016716515826</v>
      </c>
    </row>
    <row r="694" spans="16:20" x14ac:dyDescent="0.2">
      <c r="P694" s="68">
        <v>71.999999999622702</v>
      </c>
      <c r="Q694" s="70">
        <f t="shared" si="167"/>
        <v>73.78351031067379</v>
      </c>
      <c r="R694" s="70">
        <f t="shared" si="168"/>
        <v>71.816699963133175</v>
      </c>
      <c r="S694" s="71">
        <f t="shared" si="169"/>
        <v>134.7310048481296</v>
      </c>
      <c r="T694" s="71">
        <f t="shared" si="170"/>
        <v>134.26165011940185</v>
      </c>
    </row>
    <row r="695" spans="16:20" x14ac:dyDescent="0.2">
      <c r="P695" s="68">
        <v>72.999999999615298</v>
      </c>
      <c r="Q695" s="70">
        <f t="shared" si="167"/>
        <v>74.294128931420602</v>
      </c>
      <c r="R695" s="70">
        <f t="shared" si="168"/>
        <v>72.31370727719775</v>
      </c>
      <c r="S695" s="71">
        <f t="shared" si="169"/>
        <v>134.85081212191309</v>
      </c>
      <c r="T695" s="71">
        <f t="shared" si="170"/>
        <v>134.38145739318537</v>
      </c>
    </row>
    <row r="696" spans="16:20" x14ac:dyDescent="0.2">
      <c r="P696" s="68">
        <v>73.999999999607894</v>
      </c>
      <c r="Q696" s="70">
        <f t="shared" si="167"/>
        <v>74.801261978604288</v>
      </c>
      <c r="R696" s="70">
        <f t="shared" si="168"/>
        <v>72.807321930900542</v>
      </c>
      <c r="S696" s="71">
        <f t="shared" si="169"/>
        <v>134.96898931412323</v>
      </c>
      <c r="T696" s="71">
        <f t="shared" si="170"/>
        <v>134.49963458539551</v>
      </c>
    </row>
    <row r="697" spans="16:20" x14ac:dyDescent="0.2">
      <c r="P697" s="68">
        <v>74.999999999600504</v>
      </c>
      <c r="Q697" s="70">
        <f t="shared" si="167"/>
        <v>75.304979871885209</v>
      </c>
      <c r="R697" s="70">
        <f t="shared" si="168"/>
        <v>73.297612466760071</v>
      </c>
      <c r="S697" s="71">
        <f t="shared" si="169"/>
        <v>135.08558018733748</v>
      </c>
      <c r="T697" s="71">
        <f t="shared" si="170"/>
        <v>134.61622545860973</v>
      </c>
    </row>
    <row r="698" spans="16:20" x14ac:dyDescent="0.2">
      <c r="P698" s="68">
        <v>75.999999999593101</v>
      </c>
      <c r="Q698" s="70">
        <f t="shared" si="167"/>
        <v>75.805350691216248</v>
      </c>
      <c r="R698" s="70">
        <f t="shared" si="168"/>
        <v>73.784645149955765</v>
      </c>
      <c r="S698" s="71">
        <f t="shared" si="169"/>
        <v>135.20062676511907</v>
      </c>
      <c r="T698" s="71">
        <f t="shared" si="170"/>
        <v>134.73127203639132</v>
      </c>
    </row>
    <row r="699" spans="16:20" x14ac:dyDescent="0.2">
      <c r="P699" s="68">
        <v>76.999999999585697</v>
      </c>
      <c r="Q699" s="70">
        <f t="shared" si="167"/>
        <v>76.302440284249911</v>
      </c>
      <c r="R699" s="70">
        <f t="shared" si="168"/>
        <v>74.268484072871985</v>
      </c>
      <c r="S699" s="71">
        <f t="shared" si="169"/>
        <v>135.31416942295266</v>
      </c>
      <c r="T699" s="71">
        <f t="shared" si="170"/>
        <v>134.84481469422491</v>
      </c>
    </row>
    <row r="700" spans="16:20" x14ac:dyDescent="0.2">
      <c r="P700" s="68">
        <v>77.999999999578307</v>
      </c>
      <c r="Q700" s="70">
        <f t="shared" si="167"/>
        <v>76.796312367487843</v>
      </c>
      <c r="R700" s="70">
        <f t="shared" si="168"/>
        <v>74.749191253551302</v>
      </c>
      <c r="S700" s="71">
        <f t="shared" si="169"/>
        <v>135.4262469733124</v>
      </c>
      <c r="T700" s="71">
        <f t="shared" si="170"/>
        <v>134.95689224458465</v>
      </c>
    </row>
    <row r="701" spans="16:20" x14ac:dyDescent="0.2">
      <c r="P701" s="68">
        <v>78.999999999570903</v>
      </c>
      <c r="Q701" s="70">
        <f t="shared" si="167"/>
        <v>77.28702862161289</v>
      </c>
      <c r="R701" s="70">
        <f t="shared" si="168"/>
        <v>75.226826728485221</v>
      </c>
      <c r="S701" s="71">
        <f t="shared" si="169"/>
        <v>135.5368967453114</v>
      </c>
      <c r="T701" s="71">
        <f t="shared" si="170"/>
        <v>135.06754201658367</v>
      </c>
    </row>
    <row r="702" spans="16:20" x14ac:dyDescent="0.2">
      <c r="P702" s="68">
        <v>79.999999999563499</v>
      </c>
      <c r="Q702" s="70">
        <f t="shared" si="167"/>
        <v>77.774648781407265</v>
      </c>
      <c r="R702" s="70">
        <f t="shared" si="168"/>
        <v>75.701448640135595</v>
      </c>
      <c r="S702" s="71">
        <f t="shared" si="169"/>
        <v>135.64615465934122</v>
      </c>
      <c r="T702" s="71">
        <f t="shared" si="170"/>
        <v>135.17679993061347</v>
      </c>
    </row>
    <row r="703" spans="16:20" x14ac:dyDescent="0.2">
      <c r="P703" s="68">
        <v>80.999999999556096</v>
      </c>
      <c r="Q703" s="70">
        <f t="shared" si="167"/>
        <v>78.259230720628082</v>
      </c>
      <c r="R703" s="70">
        <f t="shared" si="168"/>
        <v>76.173113319547582</v>
      </c>
      <c r="S703" s="71">
        <f t="shared" si="169"/>
        <v>135.75405529707513</v>
      </c>
      <c r="T703" s="71">
        <f t="shared" si="170"/>
        <v>135.2847005683474</v>
      </c>
    </row>
    <row r="704" spans="16:20" x14ac:dyDescent="0.2">
      <c r="P704" s="68">
        <v>81.999999999548706</v>
      </c>
      <c r="Q704" s="70">
        <f t="shared" si="167"/>
        <v>78.740830532181604</v>
      </c>
      <c r="R704" s="70">
        <f t="shared" si="168"/>
        <v>76.641875364386721</v>
      </c>
      <c r="S704" s="71">
        <f t="shared" si="169"/>
        <v>135.86063196717629</v>
      </c>
      <c r="T704" s="71">
        <f t="shared" si="170"/>
        <v>135.39127723844854</v>
      </c>
    </row>
    <row r="705" spans="16:20" x14ac:dyDescent="0.2">
      <c r="P705" s="68">
        <v>82.999999999541302</v>
      </c>
      <c r="Q705" s="70">
        <f t="shared" si="167"/>
        <v>79.219502603910527</v>
      </c>
      <c r="R705" s="70">
        <f t="shared" si="168"/>
        <v>77.107787712706013</v>
      </c>
      <c r="S705" s="71">
        <f t="shared" si="169"/>
        <v>135.9659167670232</v>
      </c>
      <c r="T705" s="71">
        <f t="shared" si="170"/>
        <v>135.49656203829548</v>
      </c>
    </row>
    <row r="706" spans="16:20" x14ac:dyDescent="0.2">
      <c r="P706" s="68">
        <v>83.999999999533898</v>
      </c>
      <c r="Q706" s="70">
        <f t="shared" si="167"/>
        <v>79.695299690284301</v>
      </c>
      <c r="R706" s="70">
        <f t="shared" si="168"/>
        <v>77.570901712725274</v>
      </c>
      <c r="S706" s="71">
        <f t="shared" si="169"/>
        <v>136.06994064073916</v>
      </c>
      <c r="T706" s="71">
        <f t="shared" si="170"/>
        <v>135.60058591201144</v>
      </c>
    </row>
    <row r="707" spans="16:20" x14ac:dyDescent="0.2">
      <c r="P707" s="68">
        <v>84.999999999526494</v>
      </c>
      <c r="Q707" s="70">
        <f t="shared" si="167"/>
        <v>80.168272980259914</v>
      </c>
      <c r="R707" s="70">
        <f t="shared" si="168"/>
        <v>78.031267188882907</v>
      </c>
      <c r="S707" s="71">
        <f t="shared" si="169"/>
        <v>136.17273343378722</v>
      </c>
      <c r="T707" s="71">
        <f t="shared" si="170"/>
        <v>135.70337870505949</v>
      </c>
    </row>
    <row r="708" spans="16:20" x14ac:dyDescent="0.2">
      <c r="P708" s="68">
        <v>85.999999999519105</v>
      </c>
      <c r="Q708" s="70">
        <f t="shared" si="167"/>
        <v>80.638472161560173</v>
      </c>
      <c r="R708" s="70">
        <f t="shared" si="168"/>
        <v>78.488932504400807</v>
      </c>
      <c r="S708" s="71">
        <f t="shared" si="169"/>
        <v>136.27432394437253</v>
      </c>
      <c r="T708" s="71">
        <f t="shared" si="170"/>
        <v>135.8049692156448</v>
      </c>
    </row>
    <row r="709" spans="16:20" x14ac:dyDescent="0.2">
      <c r="P709" s="68">
        <v>86.999999999511701</v>
      </c>
      <c r="Q709" s="70">
        <f t="shared" si="167"/>
        <v>81.105945481598084</v>
      </c>
      <c r="R709" s="70">
        <f t="shared" si="168"/>
        <v>78.943944620584645</v>
      </c>
      <c r="S709" s="71">
        <f t="shared" si="169"/>
        <v>136.37473997187337</v>
      </c>
      <c r="T709" s="71">
        <f t="shared" si="170"/>
        <v>135.90538524314564</v>
      </c>
    </row>
    <row r="710" spans="16:20" x14ac:dyDescent="0.2">
      <c r="P710" s="68">
        <v>87.999999999504297</v>
      </c>
      <c r="Q710" s="70">
        <f t="shared" si="167"/>
        <v>81.570739805258626</v>
      </c>
      <c r="R710" s="70">
        <f t="shared" si="168"/>
        <v>79.396349153065486</v>
      </c>
      <c r="S710" s="71">
        <f t="shared" si="169"/>
        <v>136.47400836250418</v>
      </c>
      <c r="T710" s="71">
        <f t="shared" si="170"/>
        <v>136.00465363377646</v>
      </c>
    </row>
    <row r="711" spans="16:20" ht="36" customHeight="1" x14ac:dyDescent="0.2">
      <c r="P711" s="68">
        <v>88.999999999496893</v>
      </c>
      <c r="Q711" s="70">
        <f t="shared" si="167"/>
        <v>82.032900669734005</v>
      </c>
      <c r="R711" s="70">
        <f t="shared" si="168"/>
        <v>79.846190425173276</v>
      </c>
      <c r="S711" s="71">
        <f t="shared" si="169"/>
        <v>136.5721550523989</v>
      </c>
      <c r="T711" s="71">
        <f t="shared" si="170"/>
        <v>136.10280032367118</v>
      </c>
    </row>
    <row r="712" spans="16:20" x14ac:dyDescent="0.2">
      <c r="P712" s="68">
        <v>89.999999999489503</v>
      </c>
      <c r="Q712" s="70">
        <f t="shared" si="167"/>
        <v>82.492472336593792</v>
      </c>
      <c r="R712" s="70">
        <f t="shared" si="168"/>
        <v>80.293511518618871</v>
      </c>
      <c r="S712" s="71">
        <f t="shared" si="169"/>
        <v>136.66920510828697</v>
      </c>
      <c r="T712" s="71">
        <f t="shared" si="170"/>
        <v>136.19985037955922</v>
      </c>
    </row>
    <row r="713" spans="16:20" x14ac:dyDescent="0.2">
      <c r="P713" s="68">
        <v>90.9999999994821</v>
      </c>
      <c r="Q713" s="70">
        <f t="shared" ref="Q713:Q772" si="175">SQRT((4*3.14*P713)/0.166112957)</f>
        <v>82.94949784125842</v>
      </c>
      <c r="R713" s="70">
        <f t="shared" ref="R713:R772" si="176">SQRT((4*3.14*P713)/0.175336061)</f>
        <v>80.738354321648956</v>
      </c>
      <c r="S713" s="71">
        <f t="shared" ref="S713:S772" si="177">(20*LOG10(P713)+20*LOG10(1806/1000)+92.45)</f>
        <v>136.76518276592219</v>
      </c>
      <c r="T713" s="71">
        <f t="shared" ref="T713:T772" si="178">(20*LOG10(P713)+20*LOG10(1711/1000)+92.45)</f>
        <v>136.29582803719444</v>
      </c>
    </row>
    <row r="714" spans="16:20" x14ac:dyDescent="0.2">
      <c r="P714" s="68">
        <v>91.999999999474696</v>
      </c>
      <c r="Q714" s="70">
        <f t="shared" si="175"/>
        <v>83.404019040032949</v>
      </c>
      <c r="R714" s="70">
        <f t="shared" si="176"/>
        <v>81.180759574825871</v>
      </c>
      <c r="S714" s="71">
        <f t="shared" si="177"/>
        <v>136.86011146641124</v>
      </c>
      <c r="T714" s="71">
        <f t="shared" si="178"/>
        <v>136.39075673768352</v>
      </c>
    </row>
    <row r="715" spans="16:20" x14ac:dyDescent="0.2">
      <c r="P715" s="68">
        <v>92.999999999467306</v>
      </c>
      <c r="Q715" s="70">
        <f t="shared" si="175"/>
        <v>83.856076654846092</v>
      </c>
      <c r="R715" s="70">
        <f t="shared" si="176"/>
        <v>81.620766914574077</v>
      </c>
      <c r="S715" s="71">
        <f t="shared" si="177"/>
        <v>136.95401389057869</v>
      </c>
      <c r="T715" s="71">
        <f t="shared" si="178"/>
        <v>136.48465916185097</v>
      </c>
    </row>
    <row r="716" spans="16:20" x14ac:dyDescent="0.2">
      <c r="P716" s="68">
        <v>93.999999999459902</v>
      </c>
      <c r="Q716" s="70">
        <f t="shared" si="175"/>
        <v>84.305710315830126</v>
      </c>
      <c r="R716" s="70">
        <f t="shared" si="176"/>
        <v>82.058414914625175</v>
      </c>
      <c r="S716" s="71">
        <f t="shared" si="177"/>
        <v>137.0469119914938</v>
      </c>
      <c r="T716" s="71">
        <f t="shared" si="178"/>
        <v>136.57755726276608</v>
      </c>
    </row>
    <row r="717" spans="16:20" x14ac:dyDescent="0.2">
      <c r="P717" s="68">
        <v>94.999999999452498</v>
      </c>
      <c r="Q717" s="70">
        <f t="shared" si="175"/>
        <v>84.752958601867746</v>
      </c>
      <c r="R717" s="70">
        <f t="shared" si="176"/>
        <v>82.493741125483751</v>
      </c>
      <c r="S717" s="71">
        <f t="shared" si="177"/>
        <v>137.13882702527664</v>
      </c>
      <c r="T717" s="71">
        <f t="shared" si="178"/>
        <v>136.66947229654892</v>
      </c>
    </row>
    <row r="718" spans="16:20" x14ac:dyDescent="0.2">
      <c r="P718" s="68">
        <v>95.999999999445095</v>
      </c>
      <c r="Q718" s="70">
        <f t="shared" si="175"/>
        <v>85.197859079223079</v>
      </c>
      <c r="R718" s="70">
        <f t="shared" si="176"/>
        <v>82.926782112028675</v>
      </c>
      <c r="S718" s="71">
        <f t="shared" si="177"/>
        <v>137.22977958029088</v>
      </c>
      <c r="T718" s="71">
        <f t="shared" si="178"/>
        <v>136.76042485156316</v>
      </c>
    </row>
    <row r="719" spans="16:20" x14ac:dyDescent="0.2">
      <c r="P719" s="68">
        <v>96.999999999437705</v>
      </c>
      <c r="Q719" s="70">
        <f t="shared" si="175"/>
        <v>85.640448338366369</v>
      </c>
      <c r="R719" s="70">
        <f t="shared" si="176"/>
        <v>83.357573489356255</v>
      </c>
      <c r="S719" s="71">
        <f t="shared" si="177"/>
        <v>137.31978960482428</v>
      </c>
      <c r="T719" s="71">
        <f t="shared" si="178"/>
        <v>136.85043487609656</v>
      </c>
    </row>
    <row r="720" spans="16:20" x14ac:dyDescent="0.2">
      <c r="P720" s="68">
        <v>97.999999999430301</v>
      </c>
      <c r="Q720" s="70">
        <f t="shared" si="175"/>
        <v>86.080762029094757</v>
      </c>
      <c r="R720" s="70">
        <f t="shared" si="176"/>
        <v>83.786149956964707</v>
      </c>
      <c r="S720" s="71">
        <f t="shared" si="177"/>
        <v>137.40887643334915</v>
      </c>
      <c r="T720" s="71">
        <f t="shared" si="178"/>
        <v>136.93952170462143</v>
      </c>
    </row>
    <row r="721" spans="16:20" x14ac:dyDescent="0.2">
      <c r="P721" s="68">
        <v>98.999999999422897</v>
      </c>
      <c r="Q721" s="70">
        <f t="shared" si="175"/>
        <v>86.518834894044218</v>
      </c>
      <c r="R721" s="70">
        <f t="shared" si="176"/>
        <v>84.212545331372851</v>
      </c>
      <c r="S721" s="71">
        <f t="shared" si="177"/>
        <v>137.4970588114501</v>
      </c>
      <c r="T721" s="71">
        <f t="shared" si="178"/>
        <v>137.02770408272238</v>
      </c>
    </row>
    <row r="722" spans="16:20" x14ac:dyDescent="0.2">
      <c r="P722" s="68">
        <v>99.999999999415493</v>
      </c>
      <c r="Q722" s="70">
        <f t="shared" si="175"/>
        <v>86.954700800682005</v>
      </c>
      <c r="R722" s="70">
        <f t="shared" si="176"/>
        <v>84.636792577259655</v>
      </c>
      <c r="S722" s="71">
        <f t="shared" si="177"/>
        <v>137.58435491949899</v>
      </c>
      <c r="T722" s="71">
        <f t="shared" si="178"/>
        <v>137.11500019077124</v>
      </c>
    </row>
    <row r="723" spans="16:20" x14ac:dyDescent="0.2">
      <c r="P723" s="68">
        <v>100.999999999408</v>
      </c>
      <c r="Q723" s="70">
        <f t="shared" si="175"/>
        <v>87.388392771862812</v>
      </c>
      <c r="R723" s="70">
        <f t="shared" si="176"/>
        <v>85.058923837206038</v>
      </c>
      <c r="S723" s="71">
        <f t="shared" si="177"/>
        <v>137.67078239515169</v>
      </c>
      <c r="T723" s="71">
        <f t="shared" si="178"/>
        <v>137.20142766642397</v>
      </c>
    </row>
    <row r="724" spans="16:20" x14ac:dyDescent="0.2">
      <c r="P724" s="68">
        <v>101.999999999401</v>
      </c>
      <c r="Q724" s="70">
        <f t="shared" si="175"/>
        <v>87.819943015027278</v>
      </c>
      <c r="R724" s="70">
        <f t="shared" si="176"/>
        <v>85.478970460114908</v>
      </c>
      <c r="S724" s="71">
        <f t="shared" si="177"/>
        <v>137.75635835473707</v>
      </c>
      <c r="T724" s="71">
        <f t="shared" si="178"/>
        <v>137.28700362600935</v>
      </c>
    </row>
    <row r="725" spans="16:20" x14ac:dyDescent="0.2">
      <c r="P725" s="68">
        <v>102.999999999393</v>
      </c>
      <c r="Q725" s="70">
        <f t="shared" si="175"/>
        <v>88.249382950113798</v>
      </c>
      <c r="R725" s="70">
        <f t="shared" si="176"/>
        <v>85.896963028378963</v>
      </c>
      <c r="S725" s="71">
        <f t="shared" si="177"/>
        <v>137.841099413602</v>
      </c>
      <c r="T725" s="71">
        <f t="shared" si="178"/>
        <v>137.37174468487427</v>
      </c>
    </row>
    <row r="726" spans="16:20" x14ac:dyDescent="0.2">
      <c r="P726" s="68">
        <v>103.99999999938601</v>
      </c>
      <c r="Q726" s="70">
        <f t="shared" si="175"/>
        <v>88.676743236257337</v>
      </c>
      <c r="R726" s="70">
        <f t="shared" si="176"/>
        <v>86.312931383867863</v>
      </c>
      <c r="S726" s="71">
        <f t="shared" si="177"/>
        <v>137.92502170547408</v>
      </c>
      <c r="T726" s="71">
        <f t="shared" si="178"/>
        <v>137.45566697674633</v>
      </c>
    </row>
    <row r="727" spans="16:20" x14ac:dyDescent="0.2">
      <c r="P727" s="68">
        <v>104.999999999379</v>
      </c>
      <c r="Q727" s="70">
        <f t="shared" si="175"/>
        <v>89.102053797330541</v>
      </c>
      <c r="R727" s="70">
        <f t="shared" si="176"/>
        <v>86.726904652788448</v>
      </c>
      <c r="S727" s="71">
        <f t="shared" si="177"/>
        <v>138.00814090089713</v>
      </c>
      <c r="T727" s="71">
        <f t="shared" si="178"/>
        <v>137.53878617216941</v>
      </c>
    </row>
    <row r="728" spans="16:20" x14ac:dyDescent="0.2">
      <c r="P728" s="68">
        <v>105.999999999371</v>
      </c>
      <c r="Q728" s="70">
        <f t="shared" si="175"/>
        <v>89.525343846396837</v>
      </c>
      <c r="R728" s="70">
        <f t="shared" si="176"/>
        <v>87.138911269486059</v>
      </c>
      <c r="S728" s="71">
        <f t="shared" si="177"/>
        <v>138.09047222479361</v>
      </c>
      <c r="T728" s="71">
        <f t="shared" si="178"/>
        <v>137.62111749606589</v>
      </c>
    </row>
    <row r="729" spans="16:20" x14ac:dyDescent="0.2">
      <c r="P729" s="68">
        <v>106.99999999936399</v>
      </c>
      <c r="Q729" s="70">
        <f t="shared" si="175"/>
        <v>89.946641909127749</v>
      </c>
      <c r="R729" s="70">
        <f t="shared" si="176"/>
        <v>87.548978999237576</v>
      </c>
      <c r="S729" s="71">
        <f t="shared" si="177"/>
        <v>138.17203047320231</v>
      </c>
      <c r="T729" s="71">
        <f t="shared" si="178"/>
        <v>137.70267574447456</v>
      </c>
    </row>
    <row r="730" spans="16:20" x14ac:dyDescent="0.2">
      <c r="P730" s="68">
        <v>107.99999999935601</v>
      </c>
      <c r="Q730" s="70">
        <f t="shared" si="175"/>
        <v>90.365975846233496</v>
      </c>
      <c r="R730" s="70">
        <f t="shared" si="176"/>
        <v>87.957134960084105</v>
      </c>
      <c r="S730" s="71">
        <f t="shared" si="177"/>
        <v>138.25283002923695</v>
      </c>
      <c r="T730" s="71">
        <f t="shared" si="178"/>
        <v>137.78347530050922</v>
      </c>
    </row>
    <row r="731" spans="16:20" x14ac:dyDescent="0.2">
      <c r="P731" s="68">
        <v>108.999999999349</v>
      </c>
      <c r="Q731" s="70">
        <f t="shared" si="175"/>
        <v>90.783372874967199</v>
      </c>
      <c r="R731" s="70">
        <f t="shared" si="176"/>
        <v>88.363405643761993</v>
      </c>
      <c r="S731" s="71">
        <f t="shared" si="177"/>
        <v>138.33288487831032</v>
      </c>
      <c r="T731" s="71">
        <f t="shared" si="178"/>
        <v>137.8635301495826</v>
      </c>
    </row>
    <row r="732" spans="16:20" x14ac:dyDescent="0.2">
      <c r="P732" s="68">
        <v>109.99999999934199</v>
      </c>
      <c r="Q732" s="70">
        <f t="shared" si="175"/>
        <v>91.198859589737211</v>
      </c>
      <c r="R732" s="70">
        <f t="shared" si="176"/>
        <v>88.767816935765666</v>
      </c>
      <c r="S732" s="71">
        <f t="shared" si="177"/>
        <v>138.41220862266226</v>
      </c>
      <c r="T732" s="71">
        <f t="shared" si="178"/>
        <v>137.94285389393454</v>
      </c>
    </row>
    <row r="733" spans="16:20" x14ac:dyDescent="0.2">
      <c r="P733" s="68">
        <v>110.99999999933399</v>
      </c>
      <c r="Q733" s="70">
        <f t="shared" si="175"/>
        <v>91.612461981882149</v>
      </c>
      <c r="R733" s="70">
        <f t="shared" si="176"/>
        <v>89.17039413459554</v>
      </c>
      <c r="S733" s="71">
        <f t="shared" si="177"/>
        <v>138.49081449523078</v>
      </c>
      <c r="T733" s="71">
        <f t="shared" si="178"/>
        <v>138.02145976650303</v>
      </c>
    </row>
    <row r="734" spans="16:20" x14ac:dyDescent="0.2">
      <c r="P734" s="68">
        <v>111.999999999327</v>
      </c>
      <c r="Q734" s="70">
        <f t="shared" si="175"/>
        <v>92.024205458645909</v>
      </c>
      <c r="R734" s="70">
        <f t="shared" si="176"/>
        <v>89.57116197022728</v>
      </c>
      <c r="S734" s="71">
        <f t="shared" si="177"/>
        <v>138.56871537290118</v>
      </c>
      <c r="T734" s="71">
        <f t="shared" si="178"/>
        <v>138.09936064417346</v>
      </c>
    </row>
    <row r="735" spans="16:20" x14ac:dyDescent="0.2">
      <c r="P735" s="68">
        <v>112.999999999319</v>
      </c>
      <c r="Q735" s="70">
        <f t="shared" si="175"/>
        <v>92.434114861388025</v>
      </c>
      <c r="R735" s="70">
        <f t="shared" si="176"/>
        <v>89.97014462183661</v>
      </c>
      <c r="S735" s="71">
        <f t="shared" si="177"/>
        <v>138.64592378916581</v>
      </c>
      <c r="T735" s="71">
        <f t="shared" si="178"/>
        <v>138.17656906043806</v>
      </c>
    </row>
    <row r="736" spans="16:20" x14ac:dyDescent="0.2">
      <c r="P736" s="68">
        <v>113.999999999312</v>
      </c>
      <c r="Q736" s="70">
        <f t="shared" si="175"/>
        <v>92.842214483076333</v>
      </c>
      <c r="R736" s="70">
        <f t="shared" si="176"/>
        <v>90.367365734825839</v>
      </c>
      <c r="S736" s="71">
        <f t="shared" si="177"/>
        <v>138.72245194622678</v>
      </c>
      <c r="T736" s="71">
        <f t="shared" si="178"/>
        <v>138.25309721749903</v>
      </c>
    </row>
    <row r="737" spans="16:20" x14ac:dyDescent="0.2">
      <c r="P737" s="68">
        <v>114.99999999930399</v>
      </c>
      <c r="Q737" s="70">
        <f t="shared" si="175"/>
        <v>93.248528085084246</v>
      </c>
      <c r="R737" s="70">
        <f t="shared" si="176"/>
        <v>90.762848437173233</v>
      </c>
      <c r="S737" s="71">
        <f t="shared" si="177"/>
        <v>138.79831172656941</v>
      </c>
      <c r="T737" s="71">
        <f t="shared" si="178"/>
        <v>138.32895699784166</v>
      </c>
    </row>
    <row r="738" spans="16:20" x14ac:dyDescent="0.2">
      <c r="P738" s="68">
        <v>115.999999999297</v>
      </c>
      <c r="Q738" s="70">
        <f t="shared" si="175"/>
        <v>93.653078913338561</v>
      </c>
      <c r="R738" s="70">
        <f t="shared" si="176"/>
        <v>91.156615355150493</v>
      </c>
      <c r="S738" s="71">
        <f t="shared" si="177"/>
        <v>138.87351470403547</v>
      </c>
      <c r="T738" s="71">
        <f t="shared" si="178"/>
        <v>138.40415997530775</v>
      </c>
    </row>
    <row r="739" spans="16:20" x14ac:dyDescent="0.2">
      <c r="P739" s="68">
        <v>116.99999999929</v>
      </c>
      <c r="Q739" s="70">
        <f t="shared" si="175"/>
        <v>94.055889713836066</v>
      </c>
      <c r="R739" s="70">
        <f t="shared" si="176"/>
        <v>91.54868862842568</v>
      </c>
      <c r="S739" s="71">
        <f t="shared" si="177"/>
        <v>138.94807215442026</v>
      </c>
      <c r="T739" s="71">
        <f t="shared" si="178"/>
        <v>138.47871742569254</v>
      </c>
    </row>
    <row r="740" spans="16:20" x14ac:dyDescent="0.2">
      <c r="P740" s="68">
        <v>117.999999999282</v>
      </c>
      <c r="Q740" s="70">
        <f t="shared" si="175"/>
        <v>94.456982747568702</v>
      </c>
      <c r="R740" s="70">
        <f t="shared" si="176"/>
        <v>91.939089924590519</v>
      </c>
      <c r="S740" s="71">
        <f t="shared" si="177"/>
        <v>139.02199506561939</v>
      </c>
      <c r="T740" s="71">
        <f t="shared" si="178"/>
        <v>138.55264033689167</v>
      </c>
    </row>
    <row r="741" spans="16:20" x14ac:dyDescent="0.2">
      <c r="P741" s="68">
        <v>118.999999999275</v>
      </c>
      <c r="Q741" s="70">
        <f t="shared" si="175"/>
        <v>94.856379804880632</v>
      </c>
      <c r="R741" s="70">
        <f t="shared" si="176"/>
        <v>92.327840453134826</v>
      </c>
      <c r="S741" s="71">
        <f t="shared" si="177"/>
        <v>139.09529414734743</v>
      </c>
      <c r="T741" s="71">
        <f t="shared" si="178"/>
        <v>138.62593941861971</v>
      </c>
    </row>
    <row r="742" spans="16:20" x14ac:dyDescent="0.2">
      <c r="P742" s="68">
        <v>119.999999999267</v>
      </c>
      <c r="Q742" s="70">
        <f t="shared" si="175"/>
        <v>95.254102219279602</v>
      </c>
      <c r="R742" s="70">
        <f t="shared" si="176"/>
        <v>92.714960978889636</v>
      </c>
      <c r="S742" s="71">
        <f t="shared" si="177"/>
        <v>139.16797984044916</v>
      </c>
      <c r="T742" s="71">
        <f t="shared" si="178"/>
        <v>138.69862511172144</v>
      </c>
    </row>
    <row r="743" spans="16:20" x14ac:dyDescent="0.2">
      <c r="P743" s="68">
        <v>120.99999999926</v>
      </c>
      <c r="Q743" s="70">
        <f t="shared" si="175"/>
        <v>95.650170880737264</v>
      </c>
      <c r="R743" s="70">
        <f t="shared" si="176"/>
        <v>93.100471834973021</v>
      </c>
      <c r="S743" s="71">
        <f t="shared" si="177"/>
        <v>139.24006232582562</v>
      </c>
      <c r="T743" s="71">
        <f t="shared" si="178"/>
        <v>138.7707075970979</v>
      </c>
    </row>
    <row r="744" spans="16:20" x14ac:dyDescent="0.2">
      <c r="P744" s="68">
        <v>121.99999999925301</v>
      </c>
      <c r="Q744" s="70">
        <f t="shared" si="175"/>
        <v>96.044606248490155</v>
      </c>
      <c r="R744" s="70">
        <f t="shared" si="176"/>
        <v>93.484392935249801</v>
      </c>
      <c r="S744" s="71">
        <f t="shared" si="177"/>
        <v>139.31155153299153</v>
      </c>
      <c r="T744" s="71">
        <f t="shared" si="178"/>
        <v>138.84219680426378</v>
      </c>
    </row>
    <row r="745" spans="16:20" x14ac:dyDescent="0.2">
      <c r="P745" s="68">
        <v>122.99999999924501</v>
      </c>
      <c r="Q745" s="70">
        <f t="shared" si="175"/>
        <v>96.437428363373058</v>
      </c>
      <c r="R745" s="70">
        <f t="shared" si="176"/>
        <v>93.86674378633623</v>
      </c>
      <c r="S745" s="71">
        <f t="shared" si="177"/>
        <v>139.3824571482844</v>
      </c>
      <c r="T745" s="71">
        <f t="shared" si="178"/>
        <v>138.91310241955665</v>
      </c>
    </row>
    <row r="746" spans="16:20" x14ac:dyDescent="0.2">
      <c r="P746" s="68">
        <v>123.999999999238</v>
      </c>
      <c r="Q746" s="70">
        <f t="shared" si="175"/>
        <v>96.828656859702363</v>
      </c>
      <c r="R746" s="70">
        <f t="shared" si="176"/>
        <v>94.24754349916644</v>
      </c>
      <c r="S746" s="71">
        <f t="shared" si="177"/>
        <v>139.45278862274108</v>
      </c>
      <c r="T746" s="71">
        <f t="shared" si="178"/>
        <v>138.98343389401333</v>
      </c>
    </row>
    <row r="747" spans="16:20" x14ac:dyDescent="0.2">
      <c r="P747" s="68">
        <v>124.99999999923</v>
      </c>
      <c r="Q747" s="70">
        <f t="shared" si="175"/>
        <v>97.218310976724865</v>
      </c>
      <c r="R747" s="70">
        <f t="shared" si="176"/>
        <v>94.626810800136212</v>
      </c>
      <c r="S747" s="71">
        <f t="shared" si="177"/>
        <v>139.52255517965736</v>
      </c>
      <c r="T747" s="71">
        <f t="shared" si="178"/>
        <v>139.05320045092964</v>
      </c>
    </row>
    <row r="748" spans="16:20" x14ac:dyDescent="0.2">
      <c r="P748" s="68">
        <v>125.99999999922299</v>
      </c>
      <c r="Q748" s="70">
        <f t="shared" si="175"/>
        <v>97.606409569661238</v>
      </c>
      <c r="R748" s="70">
        <f t="shared" si="176"/>
        <v>95.004564041851964</v>
      </c>
      <c r="S748" s="71">
        <f t="shared" si="177"/>
        <v>139.59176582184745</v>
      </c>
      <c r="T748" s="71">
        <f t="shared" si="178"/>
        <v>139.12241109311969</v>
      </c>
    </row>
    <row r="749" spans="16:20" x14ac:dyDescent="0.2">
      <c r="P749" s="68">
        <v>126.999999999216</v>
      </c>
      <c r="Q749" s="70">
        <f t="shared" si="175"/>
        <v>97.992971120349907</v>
      </c>
      <c r="R749" s="70">
        <f t="shared" si="176"/>
        <v>95.380821213490975</v>
      </c>
      <c r="S749" s="71">
        <f t="shared" si="177"/>
        <v>139.66042933861524</v>
      </c>
      <c r="T749" s="71">
        <f t="shared" si="178"/>
        <v>139.19107460988752</v>
      </c>
    </row>
    <row r="750" spans="16:20" x14ac:dyDescent="0.2">
      <c r="P750" s="68">
        <v>127.999999999208</v>
      </c>
      <c r="Q750" s="70">
        <f t="shared" si="175"/>
        <v>98.378013747518452</v>
      </c>
      <c r="R750" s="70">
        <f t="shared" si="176"/>
        <v>95.755599950798896</v>
      </c>
      <c r="S750" s="71">
        <f t="shared" si="177"/>
        <v>139.72855431245335</v>
      </c>
      <c r="T750" s="71">
        <f t="shared" si="178"/>
        <v>139.25919958372563</v>
      </c>
    </row>
    <row r="751" spans="16:20" x14ac:dyDescent="0.2">
      <c r="P751" s="68">
        <v>128.99999999920101</v>
      </c>
      <c r="Q751" s="70">
        <f t="shared" si="175"/>
        <v>98.761555216694546</v>
      </c>
      <c r="R751" s="70">
        <f t="shared" si="176"/>
        <v>96.128917545736542</v>
      </c>
      <c r="S751" s="71">
        <f t="shared" si="177"/>
        <v>139.79614912548092</v>
      </c>
      <c r="T751" s="71">
        <f t="shared" si="178"/>
        <v>139.3267943967532</v>
      </c>
    </row>
    <row r="752" spans="16:20" x14ac:dyDescent="0.2">
      <c r="P752" s="68">
        <v>129.99999999919299</v>
      </c>
      <c r="Q752" s="70">
        <f t="shared" si="175"/>
        <v>99.143612949767984</v>
      </c>
      <c r="R752" s="70">
        <f t="shared" si="176"/>
        <v>96.500790955787096</v>
      </c>
      <c r="S752" s="71">
        <f t="shared" si="177"/>
        <v>139.86322196563256</v>
      </c>
      <c r="T752" s="71">
        <f t="shared" si="178"/>
        <v>139.39386723690484</v>
      </c>
    </row>
    <row r="753" spans="16:20" x14ac:dyDescent="0.2">
      <c r="P753" s="68">
        <v>130.999999999186</v>
      </c>
      <c r="Q753" s="70">
        <f t="shared" si="175"/>
        <v>99.524204034228163</v>
      </c>
      <c r="R753" s="70">
        <f t="shared" si="176"/>
        <v>96.871236812947217</v>
      </c>
      <c r="S753" s="71">
        <f t="shared" si="177"/>
        <v>139.92978083261107</v>
      </c>
      <c r="T753" s="71">
        <f t="shared" si="178"/>
        <v>139.46042610388332</v>
      </c>
    </row>
    <row r="754" spans="16:20" x14ac:dyDescent="0.2">
      <c r="P754" s="68">
        <v>131.99999999917799</v>
      </c>
      <c r="Q754" s="70">
        <f t="shared" si="175"/>
        <v>99.90334523207855</v>
      </c>
      <c r="R754" s="70">
        <f t="shared" si="176"/>
        <v>97.240271432404001</v>
      </c>
      <c r="S754" s="71">
        <f t="shared" si="177"/>
        <v>139.99583354361266</v>
      </c>
      <c r="T754" s="71">
        <f t="shared" si="178"/>
        <v>139.52647881488491</v>
      </c>
    </row>
    <row r="755" spans="16:20" x14ac:dyDescent="0.2">
      <c r="P755" s="68">
        <v>132.999999999171</v>
      </c>
      <c r="Q755" s="70">
        <f t="shared" si="175"/>
        <v>100.28105298845415</v>
      </c>
      <c r="R755" s="70">
        <f t="shared" si="176"/>
        <v>97.607910820922626</v>
      </c>
      <c r="S755" s="71">
        <f t="shared" si="177"/>
        <v>140.06138773883731</v>
      </c>
      <c r="T755" s="71">
        <f t="shared" si="178"/>
        <v>139.59203301010959</v>
      </c>
    </row>
    <row r="756" spans="16:20" x14ac:dyDescent="0.2">
      <c r="P756" s="68">
        <v>133.999999999164</v>
      </c>
      <c r="Q756" s="70">
        <f t="shared" si="175"/>
        <v>100.65734343994194</v>
      </c>
      <c r="R756" s="70">
        <f t="shared" si="176"/>
        <v>97.974170684945136</v>
      </c>
      <c r="S756" s="71">
        <f t="shared" si="177"/>
        <v>140.1264508867917</v>
      </c>
      <c r="T756" s="71">
        <f t="shared" si="178"/>
        <v>139.65709615806398</v>
      </c>
    </row>
    <row r="757" spans="16:20" x14ac:dyDescent="0.2">
      <c r="P757" s="68">
        <v>134.99999999915599</v>
      </c>
      <c r="Q757" s="70">
        <f t="shared" si="175"/>
        <v>101.03223242262649</v>
      </c>
      <c r="R757" s="70">
        <f t="shared" si="176"/>
        <v>98.33906643842144</v>
      </c>
      <c r="S757" s="71">
        <f t="shared" si="177"/>
        <v>140.19103028939554</v>
      </c>
      <c r="T757" s="71">
        <f t="shared" si="178"/>
        <v>139.72167556066782</v>
      </c>
    </row>
    <row r="758" spans="16:20" x14ac:dyDescent="0.2">
      <c r="P758" s="68">
        <v>135.999999999149</v>
      </c>
      <c r="Q758" s="70">
        <f t="shared" si="175"/>
        <v>101.40573547986767</v>
      </c>
      <c r="R758" s="70">
        <f t="shared" si="176"/>
        <v>98.702613210379823</v>
      </c>
      <c r="S758" s="71">
        <f t="shared" si="177"/>
        <v>140.25513308689975</v>
      </c>
      <c r="T758" s="71">
        <f t="shared" si="178"/>
        <v>139.78577835817202</v>
      </c>
    </row>
    <row r="759" spans="16:20" x14ac:dyDescent="0.2">
      <c r="P759" s="68">
        <v>136.99999999914101</v>
      </c>
      <c r="Q759" s="70">
        <f t="shared" si="175"/>
        <v>101.77786786981781</v>
      </c>
      <c r="R759" s="70">
        <f t="shared" si="176"/>
        <v>99.064825852243601</v>
      </c>
      <c r="S759" s="71">
        <f t="shared" si="177"/>
        <v>140.3187662626234</v>
      </c>
      <c r="T759" s="71">
        <f t="shared" si="178"/>
        <v>139.84941153389568</v>
      </c>
    </row>
    <row r="760" spans="16:20" x14ac:dyDescent="0.2">
      <c r="P760" s="68">
        <v>137.99999999913399</v>
      </c>
      <c r="Q760" s="70">
        <f t="shared" si="175"/>
        <v>102.14864457269792</v>
      </c>
      <c r="R760" s="70">
        <f t="shared" si="176"/>
        <v>99.425718944913498</v>
      </c>
      <c r="S760" s="71">
        <f t="shared" si="177"/>
        <v>140.38193664751998</v>
      </c>
      <c r="T760" s="71">
        <f t="shared" si="178"/>
        <v>139.91258191879223</v>
      </c>
    </row>
    <row r="761" spans="16:20" x14ac:dyDescent="0.2">
      <c r="P761" s="68">
        <v>138.999999999127</v>
      </c>
      <c r="Q761" s="70">
        <f t="shared" si="175"/>
        <v>102.51808029783157</v>
      </c>
      <c r="R761" s="70">
        <f t="shared" si="176"/>
        <v>99.78530680561397</v>
      </c>
      <c r="S761" s="71">
        <f t="shared" si="177"/>
        <v>140.4446509245771</v>
      </c>
      <c r="T761" s="71">
        <f t="shared" si="178"/>
        <v>139.97529619584935</v>
      </c>
    </row>
    <row r="762" spans="16:20" x14ac:dyDescent="0.2">
      <c r="P762" s="68">
        <v>139.99999999911901</v>
      </c>
      <c r="Q762" s="70">
        <f t="shared" si="175"/>
        <v>102.88618949045514</v>
      </c>
      <c r="R762" s="70">
        <f t="shared" si="176"/>
        <v>100.14360349452188</v>
      </c>
      <c r="S762" s="71">
        <f t="shared" si="177"/>
        <v>140.50691563305986</v>
      </c>
      <c r="T762" s="71">
        <f t="shared" si="178"/>
        <v>140.03756090433211</v>
      </c>
    </row>
    <row r="763" spans="16:20" x14ac:dyDescent="0.2">
      <c r="P763" s="68">
        <v>140.99999999911199</v>
      </c>
      <c r="Q763" s="70">
        <f t="shared" si="175"/>
        <v>103.25298633830943</v>
      </c>
      <c r="R763" s="70">
        <f t="shared" si="176"/>
        <v>100.50062282118252</v>
      </c>
      <c r="S763" s="71">
        <f t="shared" si="177"/>
        <v>140.56873717260265</v>
      </c>
      <c r="T763" s="71">
        <f t="shared" si="178"/>
        <v>140.0993824438749</v>
      </c>
    </row>
    <row r="764" spans="16:20" x14ac:dyDescent="0.2">
      <c r="P764" s="68">
        <v>141.99999999910401</v>
      </c>
      <c r="Q764" s="70">
        <f t="shared" si="175"/>
        <v>103.61848477801783</v>
      </c>
      <c r="R764" s="70">
        <f t="shared" si="176"/>
        <v>100.85637835071761</v>
      </c>
      <c r="S764" s="71">
        <f t="shared" si="177"/>
        <v>140.63012180715606</v>
      </c>
      <c r="T764" s="71">
        <f t="shared" si="178"/>
        <v>140.16076707842834</v>
      </c>
    </row>
    <row r="765" spans="16:20" x14ac:dyDescent="0.2">
      <c r="P765" s="68">
        <v>142.99999999909701</v>
      </c>
      <c r="Q765" s="70">
        <f t="shared" si="175"/>
        <v>103.98269850126792</v>
      </c>
      <c r="R765" s="70">
        <f t="shared" si="176"/>
        <v>101.21088340984224</v>
      </c>
      <c r="S765" s="71">
        <f t="shared" si="177"/>
        <v>140.69107566879615</v>
      </c>
      <c r="T765" s="71">
        <f t="shared" si="178"/>
        <v>140.22172094006839</v>
      </c>
    </row>
    <row r="766" spans="16:20" x14ac:dyDescent="0.2">
      <c r="P766" s="68">
        <v>143.99999999908999</v>
      </c>
      <c r="Q766" s="70">
        <f t="shared" si="175"/>
        <v>104.34564096079366</v>
      </c>
      <c r="R766" s="70">
        <f t="shared" si="176"/>
        <v>101.56415109268751</v>
      </c>
      <c r="S766" s="71">
        <f t="shared" si="177"/>
        <v>140.75160476139985</v>
      </c>
      <c r="T766" s="71">
        <f t="shared" si="178"/>
        <v>140.28225003267212</v>
      </c>
    </row>
    <row r="767" spans="16:20" x14ac:dyDescent="0.2">
      <c r="P767" s="68">
        <v>144.99999999908201</v>
      </c>
      <c r="Q767" s="70">
        <f t="shared" si="175"/>
        <v>104.70732537617441</v>
      </c>
      <c r="R767" s="70">
        <f t="shared" si="176"/>
        <v>101.91619426644503</v>
      </c>
      <c r="S767" s="71">
        <f t="shared" si="177"/>
        <v>140.81171496419427</v>
      </c>
      <c r="T767" s="71">
        <f t="shared" si="178"/>
        <v>140.34236023546651</v>
      </c>
    </row>
    <row r="768" spans="16:20" x14ac:dyDescent="0.2">
      <c r="P768" s="68">
        <v>145.99999999907499</v>
      </c>
      <c r="Q768" s="70">
        <f t="shared" si="175"/>
        <v>105.06776473945436</v>
      </c>
      <c r="R768" s="70">
        <f t="shared" si="176"/>
        <v>102.26702557683653</v>
      </c>
      <c r="S768" s="71">
        <f t="shared" si="177"/>
        <v>140.87141203518345</v>
      </c>
      <c r="T768" s="71">
        <f t="shared" si="178"/>
        <v>140.40205730645573</v>
      </c>
    </row>
    <row r="769" spans="16:20" x14ac:dyDescent="0.2">
      <c r="P769" s="68">
        <v>146.999999999067</v>
      </c>
      <c r="Q769" s="70">
        <f t="shared" si="175"/>
        <v>105.42697182058549</v>
      </c>
      <c r="R769" s="70">
        <f t="shared" si="176"/>
        <v>102.61665745341175</v>
      </c>
      <c r="S769" s="71">
        <f t="shared" si="177"/>
        <v>140.93070161445814</v>
      </c>
      <c r="T769" s="71">
        <f t="shared" si="178"/>
        <v>140.46134688573039</v>
      </c>
    </row>
    <row r="770" spans="16:20" x14ac:dyDescent="0.2">
      <c r="P770" s="68">
        <v>147.99999999906001</v>
      </c>
      <c r="Q770" s="70">
        <f t="shared" si="175"/>
        <v>105.78495917270945</v>
      </c>
      <c r="R770" s="70">
        <f t="shared" si="176"/>
        <v>102.96510211468944</v>
      </c>
      <c r="S770" s="71">
        <f t="shared" si="177"/>
        <v>140.98958922739371</v>
      </c>
      <c r="T770" s="71">
        <f t="shared" si="178"/>
        <v>140.52023449866599</v>
      </c>
    </row>
    <row r="771" spans="16:20" x14ac:dyDescent="0.2">
      <c r="P771" s="68">
        <v>148.99999999905299</v>
      </c>
      <c r="Q771" s="70">
        <f t="shared" si="175"/>
        <v>106.14173913727379</v>
      </c>
      <c r="R771" s="70">
        <f t="shared" si="176"/>
        <v>103.31237157313737</v>
      </c>
      <c r="S771" s="71">
        <f t="shared" si="177"/>
        <v>141.04808028773999</v>
      </c>
      <c r="T771" s="71">
        <f t="shared" si="178"/>
        <v>140.57872555901227</v>
      </c>
    </row>
    <row r="772" spans="16:20" ht="17" thickBot="1" x14ac:dyDescent="0.25">
      <c r="P772" s="69">
        <v>149.999999999045</v>
      </c>
      <c r="Q772" s="70">
        <f t="shared" si="175"/>
        <v>106.49732384899762</v>
      </c>
      <c r="R772" s="70">
        <f t="shared" si="176"/>
        <v>103.65847764000544</v>
      </c>
      <c r="S772" s="71">
        <f t="shared" si="177"/>
        <v>141.10618010060807</v>
      </c>
      <c r="T772" s="71">
        <f t="shared" si="178"/>
        <v>140.63682537188035</v>
      </c>
    </row>
  </sheetData>
  <mergeCells count="8">
    <mergeCell ref="A36:I36"/>
    <mergeCell ref="A44:I44"/>
    <mergeCell ref="A64:I64"/>
    <mergeCell ref="A1:A2"/>
    <mergeCell ref="B1:B2"/>
    <mergeCell ref="C1:E1"/>
    <mergeCell ref="F1:H1"/>
    <mergeCell ref="I1:I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2017-02-02T22:24:27Z</dcterms:modified>
</cp:coreProperties>
</file>