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8_{91674DEF-7203-418E-A39F-912F7FD11B37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M20" i="5" s="1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I26" i="5"/>
  <c r="K26" i="5"/>
  <c r="L26" i="5"/>
  <c r="M26" i="5" s="1"/>
  <c r="I27" i="5"/>
  <c r="K27" i="5"/>
  <c r="L27" i="5"/>
  <c r="I28" i="5"/>
  <c r="K28" i="5"/>
  <c r="L28" i="5"/>
  <c r="M28" i="5" s="1"/>
  <c r="I29" i="5"/>
  <c r="K29" i="5"/>
  <c r="L29" i="5"/>
  <c r="N26" i="5"/>
  <c r="N25" i="5"/>
  <c r="N24" i="5"/>
  <c r="N23" i="5"/>
  <c r="N19" i="5"/>
  <c r="M27" i="5" l="1"/>
  <c r="M29" i="5"/>
  <c r="M25" i="5"/>
  <c r="M21" i="5"/>
  <c r="K8" i="5"/>
  <c r="L8" i="5"/>
  <c r="M8" i="5" s="1"/>
  <c r="K9" i="5"/>
  <c r="L9" i="5"/>
  <c r="K10" i="5"/>
  <c r="L10" i="5"/>
  <c r="K11" i="5"/>
  <c r="L11" i="5"/>
  <c r="M11" i="5" s="1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18" i="5" l="1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<sst xmlns="http://schemas.openxmlformats.org/spreadsheetml/2006/main" count="83" uniqueCount="54">
  <si>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</si>
  <si>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</si>
  <si>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</si>
  <si>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</si>
  <si>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</si>
  <si>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</si>
  <si>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</si>
  <si>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</si>
  <si>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</si>
  <si>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</si>
  <si>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</si>
  <si>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</si>
  <si>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</si>
  <si>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</si>
  <si>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</si>
  <si>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</si>
  <si>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</si>
  <si>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</si>
  <si>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</si>
  <si>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</si>
  <si>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</si>
  <si>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</si>
  <si>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</si>
  <si>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</si>
  <si>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</si>
  <si>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</si>
  <si>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</si>
  <si>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</si>
  <si>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</si>
  <si>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</si>
  <si>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</si>
  <si>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</si>
  <si>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Zertifizierung BAM-M313a AlMg3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</si>
  <si>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</si>
  <si>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</si>
  <si>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</si>
  <si>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</si>
  <si>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</si>
  <si>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</si>
  <si>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</si>
  <si>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</si>
  <si>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</si>
  <si>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</si>
  <si>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</si>
  <si>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</si>
  <si>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</si>
  <si>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</si>
  <si>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</si>
  <si>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</si>
  <si>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</si>
  <si>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</si>
  <si>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Aleris Duffel</t>
  </si>
  <si>
    <t>Probe-Nr. F3</t>
  </si>
  <si>
    <t>Zertifizierung BAM-M321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</si>
</sst>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5" formatCode="yyyy\-mm\-dd"/>
    <numFmt numFmtId="166" formatCode="0.000"/>
    <numFmt numFmtId="167" formatCode="0.0000"/>
    <numFmt numFmtId="168" formatCode="0.0"/>
    <numFmt numFmtId="169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5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5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6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5" xfId="0" applyNumberFormat="1" applyFont="1" applyFill="1" applyBorder="1" applyAlignment="1" applyProtection="1">
      <alignment horizontal="center" vertical="center"/>
      <protection locked="0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6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1" xfId="0" applyNumberFormat="1" applyFont="1" applyFill="1" applyBorder="1" applyAlignment="1" applyProtection="1">
      <alignment horizontal="center" vertical="center"/>
      <protection locked="0"/>
    </xf>
    <xf numFmtId="16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2" xfId="0" applyNumberFormat="1" applyFont="1" applyFill="1" applyBorder="1" applyAlignment="1" applyProtection="1">
      <alignment horizontal="right" vertical="center"/>
      <protection locked="0"/>
    </xf>
    <xf numFmtId="169" fontId="3" fillId="5" borderId="33" xfId="0" applyNumberFormat="1" applyFont="1" applyFill="1" applyBorder="1" applyAlignment="1" applyProtection="1">
      <alignment horizontal="center" vertical="center"/>
      <protection locked="0"/>
    </xf>
    <xf numFmtId="169" fontId="0" fillId="5" borderId="31" xfId="0" applyNumberFormat="1" applyFill="1" applyBorder="1" applyAlignment="1" applyProtection="1">
      <alignment horizontal="right" vertical="center"/>
      <protection locked="0"/>
    </xf>
    <xf numFmtId="169" fontId="5" fillId="5" borderId="31" xfId="0" applyNumberFormat="1" applyFont="1" applyFill="1" applyBorder="1" applyAlignment="1" applyProtection="1">
      <alignment horizontal="right" vertical="center"/>
      <protection locked="0"/>
    </xf>
    <xf numFmtId="169" fontId="0" fillId="5" borderId="31" xfId="0" applyNumberFormat="1" applyFill="1" applyBorder="1" applyAlignment="1" applyProtection="1">
      <alignment horizontal="center" vertical="center"/>
      <protection locked="0"/>
    </xf>
    <xf numFmtId="169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9" fontId="0" fillId="0" borderId="27" xfId="0" applyNumberFormat="1" applyBorder="1" applyAlignment="1" applyProtection="1">
      <alignment horizontal="center" vertical="center"/>
      <protection locked="0"/>
    </xf>
    <xf numFmtId="169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="110" zoomScaleNormal="110" workbookViewId="0">
      <selection activeCell="R10" sqref="R10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53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85" t="s">
        <v>51</v>
      </c>
      <c r="C2" s="86"/>
      <c r="D2" s="87"/>
      <c r="E2" s="87"/>
      <c r="F2" s="87"/>
      <c r="G2" s="87"/>
      <c r="H2" s="87"/>
      <c r="I2" s="87"/>
      <c r="J2" s="87"/>
      <c r="K2" s="87"/>
      <c r="L2" s="88"/>
      <c r="M2" s="88"/>
      <c r="N2" s="88"/>
      <c r="O2" s="89"/>
      <c r="P2"/>
    </row>
    <row r="3" spans="1:16" s="1" customFormat="1" ht="20.100000000000001" customHeight="1" x14ac:dyDescent="0.25">
      <c r="A3" s="30" t="s">
        <v>21</v>
      </c>
      <c r="B3" s="90">
        <v>43587</v>
      </c>
      <c r="C3" s="91"/>
      <c r="D3" s="92"/>
      <c r="E3" s="92"/>
      <c r="F3" s="92"/>
      <c r="G3" s="92"/>
      <c r="H3" s="92"/>
      <c r="I3" s="92"/>
      <c r="J3" s="92"/>
      <c r="K3" s="92"/>
      <c r="L3" s="93"/>
      <c r="M3" s="93"/>
      <c r="N3" s="93"/>
      <c r="O3" s="94"/>
      <c r="P3"/>
    </row>
    <row r="4" spans="1:16" s="14" customFormat="1" ht="33" customHeight="1" thickBot="1" x14ac:dyDescent="0.25">
      <c r="A4" s="29" t="s">
        <v>22</v>
      </c>
      <c r="B4" s="95" t="s">
        <v>52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/>
    </row>
    <row r="5" spans="1:16" s="1" customFormat="1" ht="16.5" customHeight="1" x14ac:dyDescent="0.2">
      <c r="A5" s="98" t="s">
        <v>0</v>
      </c>
      <c r="B5" s="103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100" t="s">
        <v>0</v>
      </c>
      <c r="O5"/>
    </row>
    <row r="6" spans="1:16" s="1" customFormat="1" ht="16.5" customHeight="1" x14ac:dyDescent="0.2">
      <c r="A6" s="99"/>
      <c r="B6" s="104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101"/>
      <c r="O6"/>
    </row>
    <row r="7" spans="1:16" ht="22.7" customHeight="1" thickBot="1" x14ac:dyDescent="0.25">
      <c r="A7" s="99"/>
      <c r="B7" s="104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102"/>
      <c r="O7"/>
    </row>
    <row r="8" spans="1:16" ht="15" customHeight="1" x14ac:dyDescent="0.2">
      <c r="A8" s="17" t="s">
        <v>2</v>
      </c>
      <c r="B8" s="79">
        <v>0.05</v>
      </c>
      <c r="C8" s="37">
        <v>5.04E-2</v>
      </c>
      <c r="D8" s="37">
        <v>5.1200000000000002E-2</v>
      </c>
      <c r="E8" s="37">
        <v>5.2400000000000002E-2</v>
      </c>
      <c r="F8" s="37">
        <v>5.1999999999999998E-2</v>
      </c>
      <c r="G8" s="37">
        <v>5.1999999999999998E-2</v>
      </c>
      <c r="H8" s="37">
        <v>5.0999999999999997E-2</v>
      </c>
      <c r="I8" s="50">
        <f t="shared" ref="I8:I18" si="0">COUNT(C8:H8)</f>
        <v>6</v>
      </c>
      <c r="J8" s="32"/>
      <c r="K8" s="22">
        <f t="shared" ref="K8:K11" si="1">AVERAGE(C8:H8)</f>
        <v>5.1499999999999997E-2</v>
      </c>
      <c r="L8" s="41">
        <f t="shared" ref="L8:L11" si="2">STDEV(C8:H8)</f>
        <v>7.5630681604756155E-4</v>
      </c>
      <c r="M8" s="41">
        <f t="shared" ref="M8:M11" si="3">L8/K8*100</f>
        <v>1.4685569243641972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80">
        <v>0.05</v>
      </c>
      <c r="C9" s="37">
        <v>4.9000000000000002E-2</v>
      </c>
      <c r="D9" s="37">
        <v>5.6300000000000003E-2</v>
      </c>
      <c r="E9" s="37">
        <v>5.1499999999999997E-2</v>
      </c>
      <c r="F9" s="37">
        <v>5.0500000000000003E-2</v>
      </c>
      <c r="G9" s="37">
        <v>5.0500000000000003E-2</v>
      </c>
      <c r="H9" s="37">
        <v>5.0500000000000003E-2</v>
      </c>
      <c r="I9" s="21">
        <f t="shared" si="0"/>
        <v>6</v>
      </c>
      <c r="J9" s="32"/>
      <c r="K9" s="22">
        <f t="shared" si="1"/>
        <v>5.1383333333333329E-2</v>
      </c>
      <c r="L9" s="41">
        <f t="shared" si="2"/>
        <v>2.5380438661825109E-3</v>
      </c>
      <c r="M9" s="41">
        <f t="shared" si="3"/>
        <v>4.9394301644810463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79">
        <v>4.3</v>
      </c>
      <c r="C10" s="37">
        <v>4.37</v>
      </c>
      <c r="D10" s="37">
        <v>4.3849999999999998</v>
      </c>
      <c r="E10" s="37">
        <v>4.34</v>
      </c>
      <c r="F10" s="37">
        <v>4.3879999999999999</v>
      </c>
      <c r="G10" s="37">
        <v>4.3289999999999997</v>
      </c>
      <c r="H10" s="37">
        <v>4.3650000000000002</v>
      </c>
      <c r="I10" s="21">
        <f t="shared" si="0"/>
        <v>6</v>
      </c>
      <c r="J10" s="32"/>
      <c r="K10" s="22">
        <f t="shared" si="1"/>
        <v>4.3628333333333336</v>
      </c>
      <c r="L10" s="41">
        <f t="shared" si="2"/>
        <v>2.3861405379119419E-2</v>
      </c>
      <c r="M10" s="41">
        <f t="shared" si="3"/>
        <v>0.54692452257598845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79">
        <v>0.8</v>
      </c>
      <c r="C11" s="37">
        <v>0.80500000000000005</v>
      </c>
      <c r="D11" s="37">
        <v>0.80889999999999995</v>
      </c>
      <c r="E11" s="37">
        <v>0.80900000000000005</v>
      </c>
      <c r="F11" s="37">
        <v>0.81299999999999994</v>
      </c>
      <c r="G11" s="37">
        <v>0.80900000000000005</v>
      </c>
      <c r="H11" s="37">
        <v>0.81200000000000006</v>
      </c>
      <c r="I11" s="21">
        <f t="shared" si="0"/>
        <v>6</v>
      </c>
      <c r="J11" s="32"/>
      <c r="K11" s="22">
        <f t="shared" si="1"/>
        <v>0.80948333333333344</v>
      </c>
      <c r="L11" s="41">
        <f t="shared" si="2"/>
        <v>2.8145455524234368E-3</v>
      </c>
      <c r="M11" s="41">
        <f t="shared" si="3"/>
        <v>0.3476965413029014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79">
        <v>1.5</v>
      </c>
      <c r="C12" s="37">
        <v>1.5069999999999999</v>
      </c>
      <c r="D12" s="37">
        <v>1.5109999999999999</v>
      </c>
      <c r="E12" s="37">
        <v>1.506</v>
      </c>
      <c r="F12" s="37">
        <v>1.5089999999999999</v>
      </c>
      <c r="G12" s="37">
        <v>1.498</v>
      </c>
      <c r="H12" s="37">
        <v>1.5109999999999999</v>
      </c>
      <c r="I12" s="21">
        <f t="shared" si="0"/>
        <v>6</v>
      </c>
      <c r="J12" s="32"/>
      <c r="K12" s="22">
        <f>AVERAGE(C12:H12)</f>
        <v>1.5069999999999999</v>
      </c>
      <c r="L12" s="41">
        <f>STDEV(C12:H12)</f>
        <v>4.8579831205964059E-3</v>
      </c>
      <c r="M12" s="41">
        <f>L12/K12*100</f>
        <v>0.32236118915702761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80">
        <v>0.05</v>
      </c>
      <c r="C13" s="37">
        <v>5.4899999999999997E-2</v>
      </c>
      <c r="D13" s="37">
        <v>5.5199999999999999E-2</v>
      </c>
      <c r="E13" s="37">
        <v>5.5E-2</v>
      </c>
      <c r="F13" s="37">
        <v>5.5500000000000001E-2</v>
      </c>
      <c r="G13" s="37">
        <v>5.5100000000000003E-2</v>
      </c>
      <c r="H13" s="37">
        <v>5.5399999999999998E-2</v>
      </c>
      <c r="I13" s="21">
        <f t="shared" si="0"/>
        <v>6</v>
      </c>
      <c r="J13" s="32"/>
      <c r="K13" s="22">
        <f t="shared" ref="K13:K18" si="5">AVERAGE(C13:H13)</f>
        <v>5.5183333333333334E-2</v>
      </c>
      <c r="L13" s="41">
        <f t="shared" ref="L13:L18" si="6">STDEV(C13:H13)</f>
        <v>2.3166067138525418E-4</v>
      </c>
      <c r="M13" s="41">
        <f t="shared" ref="M13:M18" si="7">L13/K13*100</f>
        <v>0.41980188109680616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79">
        <v>0.05</v>
      </c>
      <c r="C14" s="37">
        <v>4.9599999999999998E-2</v>
      </c>
      <c r="D14" s="37">
        <v>4.9700000000000001E-2</v>
      </c>
      <c r="E14" s="37">
        <v>4.9799999999999997E-2</v>
      </c>
      <c r="F14" s="37">
        <v>5.0599999999999999E-2</v>
      </c>
      <c r="G14" s="37">
        <v>4.99E-2</v>
      </c>
      <c r="H14" s="37">
        <v>5.0500000000000003E-2</v>
      </c>
      <c r="I14" s="21">
        <f t="shared" si="0"/>
        <v>6</v>
      </c>
      <c r="J14" s="32"/>
      <c r="K14" s="22">
        <f t="shared" si="5"/>
        <v>5.0016666666666675E-2</v>
      </c>
      <c r="L14" s="41">
        <f t="shared" si="6"/>
        <v>4.2622372841814838E-4</v>
      </c>
      <c r="M14" s="41">
        <f t="shared" si="7"/>
        <v>0.85216340236884036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79">
        <v>0.14000000000000001</v>
      </c>
      <c r="C15" s="37">
        <v>0.1459</v>
      </c>
      <c r="D15" s="37">
        <v>0.14710000000000001</v>
      </c>
      <c r="E15" s="37">
        <v>0.1474</v>
      </c>
      <c r="F15" s="37">
        <v>0.14979999999999999</v>
      </c>
      <c r="G15" s="37">
        <v>0.1487</v>
      </c>
      <c r="H15" s="37">
        <v>0.15010000000000001</v>
      </c>
      <c r="I15" s="21">
        <f t="shared" si="0"/>
        <v>6</v>
      </c>
      <c r="J15" s="32"/>
      <c r="K15" s="22">
        <f t="shared" si="5"/>
        <v>0.1481666666666667</v>
      </c>
      <c r="L15" s="41">
        <f t="shared" si="6"/>
        <v>1.6464102364437186E-3</v>
      </c>
      <c r="M15" s="41">
        <f t="shared" si="7"/>
        <v>1.1111880110981225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80">
        <v>0.05</v>
      </c>
      <c r="C16" s="78">
        <v>4.3400000000000001E-2</v>
      </c>
      <c r="D16" s="78">
        <v>4.3499999999999997E-2</v>
      </c>
      <c r="E16" s="78">
        <v>4.3400000000000001E-2</v>
      </c>
      <c r="F16" s="78">
        <v>4.3499999999999997E-2</v>
      </c>
      <c r="G16" s="78">
        <v>4.3299999999999998E-2</v>
      </c>
      <c r="H16" s="78">
        <v>4.3499999999999997E-2</v>
      </c>
      <c r="I16" s="21">
        <f t="shared" si="0"/>
        <v>6</v>
      </c>
      <c r="J16" s="32"/>
      <c r="K16" s="22">
        <f t="shared" si="5"/>
        <v>4.3433333333333331E-2</v>
      </c>
      <c r="L16" s="41">
        <f t="shared" si="6"/>
        <v>8.1649658092771538E-5</v>
      </c>
      <c r="M16" s="41">
        <f t="shared" si="7"/>
        <v>0.18798846836401736</v>
      </c>
      <c r="N16" s="3" t="str">
        <f t="shared" si="4"/>
        <v>Ti</v>
      </c>
      <c r="O16"/>
    </row>
    <row r="17" spans="1:15" ht="15" customHeight="1" x14ac:dyDescent="0.2">
      <c r="A17" s="36" t="s">
        <v>49</v>
      </c>
      <c r="B17" s="80">
        <v>0.05</v>
      </c>
      <c r="C17" s="39"/>
      <c r="D17" s="39"/>
      <c r="E17" s="39"/>
      <c r="F17" s="39"/>
      <c r="G17" s="39"/>
      <c r="H17" s="39"/>
      <c r="I17" s="21">
        <f t="shared" si="0"/>
        <v>0</v>
      </c>
      <c r="J17" s="32"/>
      <c r="K17" s="22" t="e">
        <f t="shared" si="5"/>
        <v>#DIV/0!</v>
      </c>
      <c r="L17" s="41" t="e">
        <f t="shared" si="6"/>
        <v>#DIV/0!</v>
      </c>
      <c r="M17" s="41" t="e">
        <f t="shared" si="7"/>
        <v>#DIV/0!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81">
        <v>2.5000000000000001E-2</v>
      </c>
      <c r="C18" s="39">
        <v>2.87E-2</v>
      </c>
      <c r="D18" s="39">
        <v>2.9000000000000001E-2</v>
      </c>
      <c r="E18" s="39">
        <v>2.86E-2</v>
      </c>
      <c r="F18" s="39">
        <v>2.8799999999999999E-2</v>
      </c>
      <c r="G18" s="39">
        <v>2.86E-2</v>
      </c>
      <c r="H18" s="39">
        <v>2.9100000000000001E-2</v>
      </c>
      <c r="I18" s="21">
        <f t="shared" si="0"/>
        <v>6</v>
      </c>
      <c r="J18" s="32"/>
      <c r="K18" s="22">
        <f t="shared" si="5"/>
        <v>2.8800000000000003E-2</v>
      </c>
      <c r="L18" s="41">
        <f t="shared" si="6"/>
        <v>2.097617696340307E-4</v>
      </c>
      <c r="M18" s="41">
        <f t="shared" si="7"/>
        <v>0.72833947789593989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80">
        <v>0.01</v>
      </c>
      <c r="C19" s="39">
        <v>1.0970000000000001E-2</v>
      </c>
      <c r="D19" s="39">
        <v>1.082E-2</v>
      </c>
      <c r="E19" s="39">
        <v>1.064E-2</v>
      </c>
      <c r="F19" s="39">
        <v>1.051E-2</v>
      </c>
      <c r="G19" s="39">
        <v>1.0370000000000001E-2</v>
      </c>
      <c r="H19" s="39">
        <v>1.0749999999999999E-2</v>
      </c>
      <c r="I19" s="21">
        <f t="shared" ref="I19:I29" si="8">COUNT(C19:H19)</f>
        <v>6</v>
      </c>
      <c r="J19" s="32"/>
      <c r="K19" s="22">
        <f t="shared" ref="K19:K29" si="9">AVERAGE(C19:H19)</f>
        <v>1.0676666666666666E-2</v>
      </c>
      <c r="L19" s="41">
        <f t="shared" ref="L19:L29" si="10">STDEV(C19:H19)</f>
        <v>2.1685632724609762E-4</v>
      </c>
      <c r="M19" s="41">
        <f t="shared" ref="M19:M29" si="11">L19/K19*100</f>
        <v>2.0311238892859595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80">
        <v>0.15</v>
      </c>
      <c r="C20" s="40">
        <v>0.15559999999999999</v>
      </c>
      <c r="D20" s="40">
        <v>0.15570000000000001</v>
      </c>
      <c r="E20" s="40">
        <v>0.156</v>
      </c>
      <c r="F20" s="40">
        <v>0.1565</v>
      </c>
      <c r="G20" s="40">
        <v>0.15559999999999999</v>
      </c>
      <c r="H20" s="40">
        <v>0.15659999999999999</v>
      </c>
      <c r="I20" s="24">
        <f t="shared" si="8"/>
        <v>6</v>
      </c>
      <c r="J20" s="34"/>
      <c r="K20" s="35">
        <f t="shared" si="9"/>
        <v>0.156</v>
      </c>
      <c r="L20" s="33">
        <f t="shared" si="10"/>
        <v>4.5166359162544925E-4</v>
      </c>
      <c r="M20" s="33">
        <f t="shared" si="11"/>
        <v>0.28952794334964693</v>
      </c>
      <c r="N20" s="12" t="str">
        <f t="shared" si="4"/>
        <v>Zr</v>
      </c>
      <c r="O20"/>
    </row>
    <row r="21" spans="1:15" ht="15" customHeight="1" x14ac:dyDescent="0.2">
      <c r="A21" s="31" t="s">
        <v>50</v>
      </c>
      <c r="B21" s="82">
        <v>5</v>
      </c>
      <c r="C21" s="38"/>
      <c r="D21" s="38"/>
      <c r="E21" s="38"/>
      <c r="F21" s="38"/>
      <c r="G21" s="38"/>
      <c r="H21" s="38"/>
      <c r="I21" s="18">
        <f t="shared" si="8"/>
        <v>0</v>
      </c>
      <c r="J21" s="77"/>
      <c r="K21" s="19" t="e">
        <f t="shared" si="9"/>
        <v>#DIV/0!</v>
      </c>
      <c r="L21" s="48" t="e">
        <f t="shared" si="10"/>
        <v>#DIV/0!</v>
      </c>
      <c r="M21" s="48" t="e">
        <f t="shared" si="11"/>
        <v>#DIV/0!</v>
      </c>
      <c r="N21" s="16" t="str">
        <f t="shared" si="4"/>
        <v>B</v>
      </c>
      <c r="O21"/>
    </row>
    <row r="22" spans="1:15" ht="15" x14ac:dyDescent="0.2">
      <c r="A22" s="20" t="s">
        <v>24</v>
      </c>
      <c r="B22" s="83">
        <v>5</v>
      </c>
      <c r="C22" s="39"/>
      <c r="D22" s="39"/>
      <c r="E22" s="39"/>
      <c r="F22" s="39"/>
      <c r="G22" s="39"/>
      <c r="H22" s="39"/>
      <c r="I22" s="21">
        <f t="shared" si="8"/>
        <v>0</v>
      </c>
      <c r="J22" s="32"/>
      <c r="K22" s="22" t="e">
        <f t="shared" si="9"/>
        <v>#DIV/0!</v>
      </c>
      <c r="L22" s="41" t="e">
        <f t="shared" si="10"/>
        <v>#DIV/0!</v>
      </c>
      <c r="M22" s="41" t="e">
        <f t="shared" si="11"/>
        <v>#DIV/0!</v>
      </c>
      <c r="N22" s="3" t="str">
        <f t="shared" si="4"/>
        <v>Be</v>
      </c>
      <c r="O22"/>
    </row>
    <row r="23" spans="1:15" ht="15" x14ac:dyDescent="0.2">
      <c r="A23" s="20" t="s">
        <v>44</v>
      </c>
      <c r="B23" s="83">
        <v>300</v>
      </c>
      <c r="C23" s="39">
        <v>253</v>
      </c>
      <c r="D23" s="39">
        <v>254</v>
      </c>
      <c r="E23" s="39">
        <v>251</v>
      </c>
      <c r="F23" s="39">
        <v>254</v>
      </c>
      <c r="G23" s="39">
        <v>256</v>
      </c>
      <c r="H23" s="39">
        <v>255</v>
      </c>
      <c r="I23" s="21">
        <f t="shared" si="8"/>
        <v>6</v>
      </c>
      <c r="J23" s="32"/>
      <c r="K23" s="22">
        <f t="shared" si="9"/>
        <v>253.83333333333334</v>
      </c>
      <c r="L23" s="41">
        <f t="shared" si="10"/>
        <v>1.7224014243685086</v>
      </c>
      <c r="M23" s="41">
        <f t="shared" si="11"/>
        <v>0.67855604374333889</v>
      </c>
      <c r="N23" s="3" t="str">
        <f t="shared" si="4"/>
        <v>Bi</v>
      </c>
      <c r="O23"/>
    </row>
    <row r="24" spans="1:15" ht="15" x14ac:dyDescent="0.2">
      <c r="A24" s="20" t="s">
        <v>25</v>
      </c>
      <c r="B24" s="83">
        <v>5</v>
      </c>
      <c r="C24" s="39"/>
      <c r="D24" s="39"/>
      <c r="E24" s="39"/>
      <c r="F24" s="39"/>
      <c r="G24" s="39"/>
      <c r="H24" s="39"/>
      <c r="I24" s="21">
        <f t="shared" si="8"/>
        <v>0</v>
      </c>
      <c r="J24" s="32"/>
      <c r="K24" s="22" t="e">
        <f t="shared" si="9"/>
        <v>#DIV/0!</v>
      </c>
      <c r="L24" s="41" t="e">
        <f t="shared" si="10"/>
        <v>#DIV/0!</v>
      </c>
      <c r="M24" s="41" t="e">
        <f t="shared" si="11"/>
        <v>#DIV/0!</v>
      </c>
      <c r="N24" s="3" t="str">
        <f t="shared" si="4"/>
        <v>Ca</v>
      </c>
      <c r="O24"/>
    </row>
    <row r="25" spans="1:15" ht="15" x14ac:dyDescent="0.2">
      <c r="A25" s="20" t="s">
        <v>30</v>
      </c>
      <c r="B25" s="83">
        <v>30</v>
      </c>
      <c r="C25" s="39">
        <v>30.9</v>
      </c>
      <c r="D25" s="39">
        <v>30.8</v>
      </c>
      <c r="E25" s="39">
        <v>30.3</v>
      </c>
      <c r="F25" s="39">
        <v>30.7</v>
      </c>
      <c r="G25" s="39">
        <v>30.5</v>
      </c>
      <c r="H25" s="39">
        <v>30.8</v>
      </c>
      <c r="I25" s="21">
        <f t="shared" si="8"/>
        <v>6</v>
      </c>
      <c r="J25" s="32"/>
      <c r="K25" s="22">
        <f t="shared" si="9"/>
        <v>30.666666666666668</v>
      </c>
      <c r="L25" s="41">
        <f t="shared" si="10"/>
        <v>0.22509257354845472</v>
      </c>
      <c r="M25" s="41">
        <f t="shared" si="11"/>
        <v>0.73399752244061323</v>
      </c>
      <c r="N25" s="3" t="str">
        <f t="shared" si="4"/>
        <v>Cd</v>
      </c>
      <c r="O25"/>
    </row>
    <row r="26" spans="1:15" ht="15" x14ac:dyDescent="0.2">
      <c r="A26" s="20" t="s">
        <v>28</v>
      </c>
      <c r="B26" s="83">
        <v>90</v>
      </c>
      <c r="C26" s="39"/>
      <c r="D26" s="39"/>
      <c r="E26" s="39"/>
      <c r="F26" s="39"/>
      <c r="G26" s="39"/>
      <c r="H26" s="39"/>
      <c r="I26" s="21">
        <f t="shared" si="8"/>
        <v>0</v>
      </c>
      <c r="J26" s="32"/>
      <c r="K26" s="22" t="e">
        <f t="shared" si="9"/>
        <v>#DIV/0!</v>
      </c>
      <c r="L26" s="41" t="e">
        <f t="shared" si="10"/>
        <v>#DIV/0!</v>
      </c>
      <c r="M26" s="41" t="e">
        <f t="shared" si="11"/>
        <v>#DIV/0!</v>
      </c>
      <c r="N26" s="3" t="str">
        <f t="shared" si="4"/>
        <v>Ga</v>
      </c>
      <c r="O26"/>
    </row>
    <row r="27" spans="1:15" ht="15" x14ac:dyDescent="0.2">
      <c r="A27" s="20" t="s">
        <v>31</v>
      </c>
      <c r="B27" s="83">
        <v>5</v>
      </c>
      <c r="C27" s="39">
        <v>6.2</v>
      </c>
      <c r="D27" s="39">
        <v>5.8</v>
      </c>
      <c r="E27" s="39">
        <v>5.9</v>
      </c>
      <c r="F27" s="39">
        <v>5.9</v>
      </c>
      <c r="G27" s="39">
        <v>5.9</v>
      </c>
      <c r="H27" s="39">
        <v>5.9</v>
      </c>
      <c r="I27" s="21">
        <f t="shared" si="8"/>
        <v>6</v>
      </c>
      <c r="J27" s="32"/>
      <c r="K27" s="22">
        <f t="shared" si="9"/>
        <v>5.9333333333333327</v>
      </c>
      <c r="L27" s="41">
        <f t="shared" si="10"/>
        <v>0.13662601021279469</v>
      </c>
      <c r="M27" s="41">
        <f t="shared" si="11"/>
        <v>2.3026855653841807</v>
      </c>
      <c r="N27" s="3" t="str">
        <f t="shared" si="4"/>
        <v>Li</v>
      </c>
      <c r="O27"/>
    </row>
    <row r="28" spans="1:15" ht="15" x14ac:dyDescent="0.2">
      <c r="A28" s="20" t="s">
        <v>26</v>
      </c>
      <c r="B28" s="83">
        <v>3</v>
      </c>
      <c r="C28" s="39"/>
      <c r="D28" s="39"/>
      <c r="E28" s="39"/>
      <c r="F28" s="39"/>
      <c r="G28" s="39"/>
      <c r="H28" s="39"/>
      <c r="I28" s="21">
        <f t="shared" si="8"/>
        <v>0</v>
      </c>
      <c r="J28" s="32"/>
      <c r="K28" s="22" t="e">
        <f t="shared" si="9"/>
        <v>#DIV/0!</v>
      </c>
      <c r="L28" s="41" t="e">
        <f t="shared" si="10"/>
        <v>#DIV/0!</v>
      </c>
      <c r="M28" s="41" t="e">
        <f t="shared" si="11"/>
        <v>#DIV/0!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84">
        <v>100</v>
      </c>
      <c r="C29" s="40">
        <v>101</v>
      </c>
      <c r="D29" s="40">
        <v>97</v>
      </c>
      <c r="E29" s="40">
        <v>106</v>
      </c>
      <c r="F29" s="40">
        <v>89</v>
      </c>
      <c r="G29" s="40">
        <v>95</v>
      </c>
      <c r="H29" s="40">
        <v>94</v>
      </c>
      <c r="I29" s="24">
        <f t="shared" si="8"/>
        <v>6</v>
      </c>
      <c r="J29" s="34"/>
      <c r="K29" s="35">
        <f t="shared" si="9"/>
        <v>97</v>
      </c>
      <c r="L29" s="33">
        <f t="shared" si="10"/>
        <v>5.8991524815010496</v>
      </c>
      <c r="M29" s="33">
        <f t="shared" si="11"/>
        <v>6.0816004963928343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L25" sqref="L25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32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33</v>
      </c>
      <c r="B4" s="55" t="s">
        <v>34</v>
      </c>
      <c r="C4" s="56"/>
      <c r="D4" s="53"/>
      <c r="E4" s="57" t="s">
        <v>35</v>
      </c>
      <c r="F4" s="56"/>
      <c r="G4" s="58" t="s">
        <v>36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37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38</v>
      </c>
      <c r="C6" s="67"/>
      <c r="D6" s="68" t="s">
        <v>39</v>
      </c>
      <c r="E6" s="69" t="s">
        <v>40</v>
      </c>
      <c r="F6" s="67"/>
      <c r="G6" s="66" t="s">
        <v>41</v>
      </c>
      <c r="H6" s="70"/>
      <c r="I6" s="66" t="s">
        <v>42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43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44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45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46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47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48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2019-12-17T15:51:16Z</dcterms:modified>
</cp:coreProperties>
</file>