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anma\Desktop\САПР\SAPR\Lab3\"/>
    </mc:Choice>
  </mc:AlternateContent>
  <xr:revisionPtr revIDLastSave="0" documentId="13_ncr:1_{E804E18E-6376-4FDA-9131-26A57238AFA0}" xr6:coauthVersionLast="47" xr6:coauthVersionMax="47" xr10:uidLastSave="{00000000-0000-0000-0000-000000000000}"/>
  <bookViews>
    <workbookView xWindow="-24885" yWindow="1935" windowWidth="21600" windowHeight="11295" firstSheet="3" activeTab="7" xr2:uid="{00000000-000D-0000-FFFF-FFFF00000000}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  <sheet name="Задача 6" sheetId="6" r:id="rId6"/>
    <sheet name="Задача 7 " sheetId="7" r:id="rId7"/>
    <sheet name="Задача 8 " sheetId="8" r:id="rId8"/>
  </sheets>
  <definedNames>
    <definedName name="solver_adj" localSheetId="0" hidden="1">'Задача 1'!$B$9:$D$9</definedName>
    <definedName name="solver_adj" localSheetId="1" hidden="1">'Задача 2'!$B$9:$E$9</definedName>
    <definedName name="solver_adj" localSheetId="2" hidden="1">'Задача 3'!$B$9:$D$9</definedName>
    <definedName name="solver_adj" localSheetId="3" hidden="1">'Задача 4'!$B$7:$C$7</definedName>
    <definedName name="solver_adj" localSheetId="4" hidden="1">'Задача 5'!$B$9:$E$9</definedName>
    <definedName name="solver_adj" localSheetId="5" hidden="1">'Задача 6'!$C$14:$F$14</definedName>
    <definedName name="solver_adj" localSheetId="6" hidden="1">'Задача 7 '!$B$12:$D$12</definedName>
    <definedName name="solver_adj" localSheetId="7" hidden="1">'Задача 8 '!$B$11:$C$11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0" hidden="1">'Задача 1'!$B$11</definedName>
    <definedName name="solver_lhs1" localSheetId="1" hidden="1">'Задача 2'!$B$11:$B$13</definedName>
    <definedName name="solver_lhs1" localSheetId="2" hidden="1">'Задача 3'!$B$11:$B$13</definedName>
    <definedName name="solver_lhs1" localSheetId="3" hidden="1">'Задача 4'!$B$10:$B$13</definedName>
    <definedName name="solver_lhs1" localSheetId="4" hidden="1">'Задача 5'!$B$13:$B$15</definedName>
    <definedName name="solver_lhs1" localSheetId="5" hidden="1">'Задача 6'!$C$19:$C$20</definedName>
    <definedName name="solver_lhs1" localSheetId="6" hidden="1">'Задача 7 '!$B$16:$B$17</definedName>
    <definedName name="solver_lhs1" localSheetId="7" hidden="1">'Задача 8 '!$B$15:$B$17</definedName>
    <definedName name="solver_lhs2" localSheetId="0" hidden="1">'Задача 1'!$B$12</definedName>
    <definedName name="solver_lhs2" localSheetId="6" hidden="1">'Задача 7 '!$B$18:$B$20</definedName>
    <definedName name="solver_lhs3" localSheetId="0" hidden="1">'Задача 1'!$B$13</definedName>
    <definedName name="solver_lhs3" localSheetId="6" hidden="1">'Задача 7 '!$B$21:$B$22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0" hidden="1">3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um" localSheetId="6" hidden="1">3</definedName>
    <definedName name="solver_num" localSheetId="7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0" hidden="1">'Задача 1'!$B$15</definedName>
    <definedName name="solver_opt" localSheetId="1" hidden="1">'Задача 2'!$B$15</definedName>
    <definedName name="solver_opt" localSheetId="2" hidden="1">'Задача 3'!$B$15</definedName>
    <definedName name="solver_opt" localSheetId="3" hidden="1">'Задача 4'!$C$15</definedName>
    <definedName name="solver_opt" localSheetId="4" hidden="1">'Задача 5'!$B$19</definedName>
    <definedName name="solver_opt" localSheetId="5" hidden="1">'Задача 6'!$B$24</definedName>
    <definedName name="solver_opt" localSheetId="6" hidden="1">'Задача 7 '!$B$25</definedName>
    <definedName name="solver_opt" localSheetId="7" hidden="1">'Задача 8 '!$B$20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0" hidden="1">1</definedName>
    <definedName name="solver_rel2" localSheetId="6" hidden="1">3</definedName>
    <definedName name="solver_rel3" localSheetId="0" hidden="1">1</definedName>
    <definedName name="solver_rel3" localSheetId="6" hidden="1">2</definedName>
    <definedName name="solver_rhs1" localSheetId="0" hidden="1">'Задача 1'!$D$11</definedName>
    <definedName name="solver_rhs1" localSheetId="1" hidden="1">'Задача 2'!$D$11:$D$13</definedName>
    <definedName name="solver_rhs1" localSheetId="2" hidden="1">'Задача 3'!$D$11:$D$13</definedName>
    <definedName name="solver_rhs1" localSheetId="3" hidden="1">'Задача 4'!$D$10:$D$13</definedName>
    <definedName name="solver_rhs1" localSheetId="4" hidden="1">'Задача 5'!$D$13:$D$15</definedName>
    <definedName name="solver_rhs1" localSheetId="5" hidden="1">'Задача 6'!$E$19:$E$20</definedName>
    <definedName name="solver_rhs1" localSheetId="6" hidden="1">'Задача 7 '!$D$16:$D$17</definedName>
    <definedName name="solver_rhs1" localSheetId="7" hidden="1">'Задача 8 '!$D$15:$D$17</definedName>
    <definedName name="solver_rhs2" localSheetId="0" hidden="1">'Задача 1'!$D$12</definedName>
    <definedName name="solver_rhs2" localSheetId="6" hidden="1">'Задача 7 '!$D$18:$D$20</definedName>
    <definedName name="solver_rhs3" localSheetId="0" hidden="1">'Задача 1'!$D$13</definedName>
    <definedName name="solver_rhs3" localSheetId="6" hidden="1">'Задача 7 '!$D$21:$D$22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8" l="1"/>
  <c r="D17" i="8"/>
  <c r="D16" i="8"/>
  <c r="D15" i="8"/>
  <c r="B17" i="8"/>
  <c r="B16" i="8"/>
  <c r="B15" i="8"/>
  <c r="D22" i="7"/>
  <c r="B22" i="7"/>
  <c r="B25" i="7"/>
  <c r="D21" i="7"/>
  <c r="B21" i="7"/>
  <c r="D20" i="7"/>
  <c r="B20" i="7"/>
  <c r="D19" i="7"/>
  <c r="B19" i="7"/>
  <c r="D18" i="7"/>
  <c r="B18" i="7"/>
  <c r="D17" i="7"/>
  <c r="D16" i="7"/>
  <c r="B17" i="7"/>
  <c r="B16" i="7"/>
  <c r="B24" i="6"/>
  <c r="E20" i="6"/>
  <c r="E19" i="6"/>
  <c r="C20" i="6"/>
  <c r="C19" i="6"/>
  <c r="F9" i="6"/>
  <c r="E9" i="6"/>
  <c r="D9" i="6"/>
  <c r="C9" i="6"/>
  <c r="B19" i="5"/>
  <c r="D15" i="5"/>
  <c r="D14" i="5"/>
  <c r="D13" i="5"/>
  <c r="B15" i="5"/>
  <c r="B14" i="5"/>
  <c r="B13" i="5"/>
  <c r="C15" i="4"/>
  <c r="B13" i="4"/>
  <c r="B12" i="4"/>
  <c r="B11" i="4"/>
  <c r="B10" i="4"/>
  <c r="B15" i="3"/>
  <c r="D13" i="3"/>
  <c r="B13" i="3"/>
  <c r="D12" i="3"/>
  <c r="B12" i="3"/>
  <c r="D11" i="3"/>
  <c r="B11" i="3"/>
  <c r="B15" i="2"/>
  <c r="B13" i="2"/>
  <c r="D12" i="2"/>
  <c r="B12" i="2"/>
  <c r="D11" i="2"/>
  <c r="B11" i="2"/>
  <c r="B15" i="1"/>
  <c r="D13" i="1"/>
  <c r="B13" i="1"/>
  <c r="D12" i="1"/>
  <c r="B12" i="1"/>
  <c r="D11" i="1"/>
  <c r="B11" i="1"/>
</calcChain>
</file>

<file path=xl/sharedStrings.xml><?xml version="1.0" encoding="utf-8"?>
<sst xmlns="http://schemas.openxmlformats.org/spreadsheetml/2006/main" count="119" uniqueCount="67">
  <si>
    <t>Задача 1</t>
  </si>
  <si>
    <t>Станок</t>
  </si>
  <si>
    <t>Длительность обработки детали</t>
  </si>
  <si>
    <t>A</t>
  </si>
  <si>
    <t>B</t>
  </si>
  <si>
    <t>C</t>
  </si>
  <si>
    <t>Фонд времени</t>
  </si>
  <si>
    <t>Цена за 1д</t>
  </si>
  <si>
    <t>Решение</t>
  </si>
  <si>
    <t>Станок 1</t>
  </si>
  <si>
    <t>&lt;=</t>
  </si>
  <si>
    <t>Станок 2</t>
  </si>
  <si>
    <t>Станок 3</t>
  </si>
  <si>
    <t>Целевая функция</t>
  </si>
  <si>
    <t>Задача 2</t>
  </si>
  <si>
    <t>Ресурсы</t>
  </si>
  <si>
    <t>Энергия</t>
  </si>
  <si>
    <t>Материалы</t>
  </si>
  <si>
    <t>Труд</t>
  </si>
  <si>
    <t>Затраты ресурсов на единицу изделия</t>
  </si>
  <si>
    <t>Запасы ресурсов</t>
  </si>
  <si>
    <t>Прибыль</t>
  </si>
  <si>
    <t xml:space="preserve">Расход материалов на производство одной запасной части, кг </t>
  </si>
  <si>
    <t>Запас ресурсов, кг</t>
  </si>
  <si>
    <t xml:space="preserve">Прибыль от реализации одной запасной части  </t>
  </si>
  <si>
    <t xml:space="preserve">Решение </t>
  </si>
  <si>
    <t>Ресурс 1</t>
  </si>
  <si>
    <t>Ресурс 2</t>
  </si>
  <si>
    <t>Ресурс 3</t>
  </si>
  <si>
    <t>Сырье</t>
  </si>
  <si>
    <t xml:space="preserve">Расход сырья на 1 единицу продукции </t>
  </si>
  <si>
    <t>П1</t>
  </si>
  <si>
    <t>П2</t>
  </si>
  <si>
    <t>Ограничения</t>
  </si>
  <si>
    <t xml:space="preserve"> </t>
  </si>
  <si>
    <t xml:space="preserve">Решения </t>
  </si>
  <si>
    <t>Цены</t>
  </si>
  <si>
    <t>целевая функция</t>
  </si>
  <si>
    <t>Норма расходов</t>
  </si>
  <si>
    <t>А</t>
  </si>
  <si>
    <t>D</t>
  </si>
  <si>
    <t>I</t>
  </si>
  <si>
    <t>II</t>
  </si>
  <si>
    <t>III</t>
  </si>
  <si>
    <t>Цена</t>
  </si>
  <si>
    <t xml:space="preserve">Ограничения </t>
  </si>
  <si>
    <t xml:space="preserve">&lt;= </t>
  </si>
  <si>
    <t xml:space="preserve">целевая функция </t>
  </si>
  <si>
    <t>Станки</t>
  </si>
  <si>
    <t>Стоимость часа</t>
  </si>
  <si>
    <t>работы</t>
  </si>
  <si>
    <t>Время обработки, часы</t>
  </si>
  <si>
    <t>Максимальная нагрузка, часы</t>
  </si>
  <si>
    <t>Цена единицы изделия</t>
  </si>
  <si>
    <t>Себестоимость</t>
  </si>
  <si>
    <t>Материал</t>
  </si>
  <si>
    <t>Расход материала на единицу изделия</t>
  </si>
  <si>
    <t>Доступно</t>
  </si>
  <si>
    <t>В</t>
  </si>
  <si>
    <t>Произвести не менее (штук)</t>
  </si>
  <si>
    <t>Доход на единицу изделия</t>
  </si>
  <si>
    <t>&gt;=</t>
  </si>
  <si>
    <t>=</t>
  </si>
  <si>
    <t>Сборочная линия</t>
  </si>
  <si>
    <t>Количество минут, затрачиваемое на сборку</t>
  </si>
  <si>
    <t>одного изделия</t>
  </si>
  <si>
    <t xml:space="preserve">Ограничение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</si>
</sst>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B15" sqref="B15"/>
    </sheetView>
  </sheetViews>
  <sheetFormatPr defaultRowHeight="15" x14ac:dyDescent="0.25"/>
  <cols>
    <col min="1" max="1" width="18.140625" customWidth="1"/>
  </cols>
  <sheetData>
    <row r="1" spans="1:5" x14ac:dyDescent="0.25">
      <c r="C1" t="s">
        <v>0</v>
      </c>
    </row>
    <row r="2" spans="1:5" x14ac:dyDescent="0.25">
      <c r="B2" t="s">
        <v>2</v>
      </c>
      <c r="E2" s="2" t="s">
        <v>6</v>
      </c>
    </row>
    <row r="3" spans="1:5" x14ac:dyDescent="0.25">
      <c r="A3" s="3" t="s">
        <v>1</v>
      </c>
      <c r="B3" s="4" t="s">
        <v>3</v>
      </c>
      <c r="C3" s="4" t="s">
        <v>4</v>
      </c>
      <c r="D3" s="4" t="s">
        <v>5</v>
      </c>
      <c r="E3" s="2"/>
    </row>
    <row r="4" spans="1:5" x14ac:dyDescent="0.25">
      <c r="A4" s="3">
        <v>1</v>
      </c>
      <c r="B4" s="3">
        <v>12</v>
      </c>
      <c r="C4" s="3">
        <v>10</v>
      </c>
      <c r="D4" s="3">
        <v>9</v>
      </c>
      <c r="E4" s="2">
        <v>220</v>
      </c>
    </row>
    <row r="5" spans="1:5" x14ac:dyDescent="0.25">
      <c r="A5" s="3">
        <v>2</v>
      </c>
      <c r="B5" s="3">
        <v>15</v>
      </c>
      <c r="C5" s="3">
        <v>18</v>
      </c>
      <c r="D5" s="3">
        <v>20</v>
      </c>
      <c r="E5" s="2">
        <v>400</v>
      </c>
    </row>
    <row r="6" spans="1:5" x14ac:dyDescent="0.25">
      <c r="A6" s="3">
        <v>3</v>
      </c>
      <c r="B6" s="3">
        <v>6</v>
      </c>
      <c r="C6" s="3">
        <v>4</v>
      </c>
      <c r="D6" s="3">
        <v>4</v>
      </c>
      <c r="E6" s="2">
        <v>100</v>
      </c>
    </row>
    <row r="7" spans="1:5" x14ac:dyDescent="0.25">
      <c r="A7" s="1" t="s">
        <v>7</v>
      </c>
      <c r="B7" s="1">
        <v>30</v>
      </c>
      <c r="C7" s="1">
        <v>32</v>
      </c>
      <c r="D7" s="1">
        <v>30</v>
      </c>
    </row>
    <row r="9" spans="1:5" x14ac:dyDescent="0.25">
      <c r="A9" t="s">
        <v>8</v>
      </c>
      <c r="B9">
        <v>0</v>
      </c>
      <c r="C9">
        <v>21.05263157894737</v>
      </c>
      <c r="D9">
        <v>1.0526315789473681</v>
      </c>
    </row>
    <row r="11" spans="1:5" x14ac:dyDescent="0.25">
      <c r="A11" t="s">
        <v>9</v>
      </c>
      <c r="B11">
        <f>B4*B9+C4*C9+D4*D9</f>
        <v>220</v>
      </c>
      <c r="C11" t="s">
        <v>10</v>
      </c>
      <c r="D11">
        <f>E4</f>
        <v>220</v>
      </c>
    </row>
    <row r="12" spans="1:5" x14ac:dyDescent="0.25">
      <c r="A12" t="s">
        <v>11</v>
      </c>
      <c r="B12">
        <f>B5*B9+C5*C9+D5*D9</f>
        <v>400</v>
      </c>
      <c r="C12" t="s">
        <v>10</v>
      </c>
      <c r="D12">
        <f>E5</f>
        <v>400</v>
      </c>
    </row>
    <row r="13" spans="1:5" x14ac:dyDescent="0.25">
      <c r="A13" t="s">
        <v>12</v>
      </c>
      <c r="B13">
        <f>B6*B9+C6*C9+D6*D9</f>
        <v>88.421052631578959</v>
      </c>
      <c r="C13" t="s">
        <v>10</v>
      </c>
      <c r="D13">
        <f>E6</f>
        <v>100</v>
      </c>
    </row>
    <row r="15" spans="1:5" x14ac:dyDescent="0.25">
      <c r="A15" t="s">
        <v>13</v>
      </c>
      <c r="B15">
        <f>B7*B9+C7*C9+D7*D9</f>
        <v>705.26315789473688</v>
      </c>
    </row>
    <row r="18" spans="1:7" x14ac:dyDescent="0.25">
      <c r="A18" s="8"/>
      <c r="B18" s="8"/>
      <c r="C18" s="8"/>
      <c r="D18" s="8"/>
      <c r="E18" s="8"/>
      <c r="F18" s="8"/>
      <c r="G18" s="8"/>
    </row>
    <row r="19" spans="1:7" x14ac:dyDescent="0.25">
      <c r="A19" s="8"/>
      <c r="B19" s="8"/>
      <c r="C19" s="8"/>
      <c r="D19" s="8"/>
      <c r="E19" s="8"/>
      <c r="F19" s="8"/>
      <c r="G19" s="8"/>
    </row>
    <row r="20" spans="1:7" x14ac:dyDescent="0.25">
      <c r="A20" s="8"/>
      <c r="B20" s="8"/>
      <c r="C20" s="8"/>
      <c r="D20" s="8"/>
      <c r="E20" s="8"/>
      <c r="F20" s="8"/>
      <c r="G20" s="8"/>
    </row>
    <row r="21" spans="1:7" x14ac:dyDescent="0.25">
      <c r="A21" s="8"/>
      <c r="B21" s="8"/>
      <c r="C21" s="8"/>
      <c r="D21" s="8"/>
      <c r="E21" s="8"/>
      <c r="F21" s="8"/>
      <c r="G21" s="8"/>
    </row>
    <row r="22" spans="1:7" x14ac:dyDescent="0.25">
      <c r="A22" s="8"/>
      <c r="B22" s="8"/>
      <c r="C22" s="8"/>
      <c r="D22" s="8"/>
      <c r="E22" s="8"/>
      <c r="F22" s="8"/>
      <c r="G22" s="8"/>
    </row>
    <row r="23" spans="1:7" x14ac:dyDescent="0.25">
      <c r="A23" s="8"/>
      <c r="B23" s="8"/>
      <c r="C23" s="8"/>
      <c r="D23" s="8"/>
      <c r="E23" s="8"/>
      <c r="F23" s="8"/>
      <c r="G23" s="8"/>
    </row>
    <row r="24" spans="1:7" x14ac:dyDescent="0.25">
      <c r="A24" s="8"/>
      <c r="B24" s="8"/>
      <c r="C24" s="8"/>
      <c r="D24" s="8"/>
      <c r="E24" s="8"/>
      <c r="F24" s="8"/>
      <c r="G24" s="8"/>
    </row>
    <row r="25" spans="1:7" x14ac:dyDescent="0.25">
      <c r="A25" s="8"/>
      <c r="B25" s="8"/>
      <c r="C25" s="8"/>
      <c r="D25" s="8"/>
      <c r="E25" s="8"/>
      <c r="F25" s="8"/>
      <c r="G25" s="8"/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 s="8"/>
      <c r="B27" s="8"/>
      <c r="C27" s="8"/>
      <c r="D27" s="8"/>
      <c r="E27" s="8"/>
      <c r="F27" s="8"/>
      <c r="G27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A068-5551-40A5-8F6C-DF2BBEBA0C1F}">
  <dimension ref="A1:F15"/>
  <sheetViews>
    <sheetView workbookViewId="0">
      <selection activeCell="F17" sqref="F17"/>
    </sheetView>
  </sheetViews>
  <sheetFormatPr defaultRowHeight="15" x14ac:dyDescent="0.25"/>
  <sheetData>
    <row r="1" spans="1:6" x14ac:dyDescent="0.25">
      <c r="C1" t="s">
        <v>14</v>
      </c>
    </row>
    <row r="2" spans="1:6" x14ac:dyDescent="0.25">
      <c r="A2" s="4" t="s">
        <v>15</v>
      </c>
      <c r="B2" t="s">
        <v>19</v>
      </c>
      <c r="F2" t="s">
        <v>20</v>
      </c>
    </row>
    <row r="3" spans="1:6" x14ac:dyDescent="0.25">
      <c r="B3">
        <v>1</v>
      </c>
      <c r="C3">
        <v>2</v>
      </c>
      <c r="D3">
        <v>3</v>
      </c>
      <c r="E3">
        <v>4</v>
      </c>
    </row>
    <row r="4" spans="1:6" x14ac:dyDescent="0.25">
      <c r="A4" s="3" t="s">
        <v>16</v>
      </c>
      <c r="B4" s="3">
        <v>2</v>
      </c>
      <c r="C4" s="3">
        <v>3</v>
      </c>
      <c r="D4" s="3">
        <v>1</v>
      </c>
      <c r="E4" s="3">
        <v>2</v>
      </c>
      <c r="F4" s="2">
        <v>30</v>
      </c>
    </row>
    <row r="5" spans="1:6" x14ac:dyDescent="0.25">
      <c r="A5" s="3" t="s">
        <v>17</v>
      </c>
      <c r="B5" s="3">
        <v>4</v>
      </c>
      <c r="C5" s="3">
        <v>2</v>
      </c>
      <c r="D5" s="3">
        <v>1</v>
      </c>
      <c r="E5" s="3">
        <v>2</v>
      </c>
      <c r="F5" s="2">
        <v>40</v>
      </c>
    </row>
    <row r="6" spans="1:6" x14ac:dyDescent="0.25">
      <c r="A6" s="3" t="s">
        <v>18</v>
      </c>
      <c r="B6" s="3">
        <v>1</v>
      </c>
      <c r="C6" s="3">
        <v>2</v>
      </c>
      <c r="D6" s="3">
        <v>3</v>
      </c>
      <c r="E6" s="3">
        <v>1</v>
      </c>
      <c r="F6" s="2">
        <v>25</v>
      </c>
    </row>
    <row r="7" spans="1:6" x14ac:dyDescent="0.25">
      <c r="A7" s="1" t="s">
        <v>21</v>
      </c>
      <c r="B7" s="1">
        <v>2</v>
      </c>
      <c r="C7" s="1">
        <v>1</v>
      </c>
      <c r="D7" s="1">
        <v>3</v>
      </c>
      <c r="E7" s="1">
        <v>4</v>
      </c>
    </row>
    <row r="9" spans="1:6" x14ac:dyDescent="0.25">
      <c r="A9" t="s">
        <v>8</v>
      </c>
      <c r="B9">
        <v>0</v>
      </c>
      <c r="C9">
        <v>0</v>
      </c>
      <c r="D9">
        <v>4</v>
      </c>
      <c r="E9">
        <v>13</v>
      </c>
    </row>
    <row r="11" spans="1:6" x14ac:dyDescent="0.25">
      <c r="A11" t="s">
        <v>16</v>
      </c>
      <c r="B11">
        <f>B4*B9+C4*C9+D4*D9+E4*E9</f>
        <v>30</v>
      </c>
      <c r="C11" t="s">
        <v>10</v>
      </c>
      <c r="D11">
        <f>F4</f>
        <v>30</v>
      </c>
    </row>
    <row r="12" spans="1:6" x14ac:dyDescent="0.25">
      <c r="A12" t="s">
        <v>17</v>
      </c>
      <c r="B12">
        <f>B5*B9+C5*C9+D5*D9+E5*E9</f>
        <v>30</v>
      </c>
      <c r="C12" t="s">
        <v>10</v>
      </c>
      <c r="D12">
        <f>F5</f>
        <v>40</v>
      </c>
    </row>
    <row r="13" spans="1:6" x14ac:dyDescent="0.25">
      <c r="A13" t="s">
        <v>18</v>
      </c>
      <c r="B13">
        <f>B6*B9+C6*C9+D6*D9+E6*E9</f>
        <v>25</v>
      </c>
      <c r="C13" t="s">
        <v>10</v>
      </c>
      <c r="D13">
        <v>25</v>
      </c>
    </row>
    <row r="15" spans="1:6" x14ac:dyDescent="0.25">
      <c r="A15" t="s">
        <v>13</v>
      </c>
      <c r="B15">
        <f>B7*B9+C7*C9+D7*D9+E7*E9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92FE-F0FB-4A49-899F-80F5B7D0770E}">
  <dimension ref="A1:G15"/>
  <sheetViews>
    <sheetView workbookViewId="0">
      <selection activeCell="F1" sqref="F1"/>
    </sheetView>
  </sheetViews>
  <sheetFormatPr defaultRowHeight="15" x14ac:dyDescent="0.25"/>
  <cols>
    <col min="1" max="1" width="20" customWidth="1"/>
    <col min="2" max="2" width="9.140625" customWidth="1"/>
    <col min="4" max="4" width="7.7109375" customWidth="1"/>
  </cols>
  <sheetData>
    <row r="1" spans="1:7" x14ac:dyDescent="0.25">
      <c r="A1" s="9" t="s">
        <v>15</v>
      </c>
      <c r="B1" t="s">
        <v>22</v>
      </c>
      <c r="F1" s="10" t="s">
        <v>23</v>
      </c>
      <c r="G1" s="10"/>
    </row>
    <row r="2" spans="1:7" x14ac:dyDescent="0.25">
      <c r="A2" s="9"/>
      <c r="B2" s="6">
        <v>1</v>
      </c>
      <c r="C2" s="6">
        <v>2</v>
      </c>
      <c r="D2" s="6">
        <v>3</v>
      </c>
      <c r="E2" s="10"/>
      <c r="F2" s="10"/>
    </row>
    <row r="3" spans="1:7" x14ac:dyDescent="0.25">
      <c r="A3" s="6">
        <v>1</v>
      </c>
      <c r="B3" s="8">
        <v>5</v>
      </c>
      <c r="C3" s="8">
        <v>5</v>
      </c>
      <c r="D3" s="8">
        <v>2</v>
      </c>
      <c r="E3" s="8">
        <v>1200</v>
      </c>
      <c r="F3" s="8"/>
    </row>
    <row r="4" spans="1:7" x14ac:dyDescent="0.25">
      <c r="A4" s="6">
        <v>2</v>
      </c>
      <c r="B4" s="8">
        <v>4</v>
      </c>
      <c r="C4" s="8">
        <v>0</v>
      </c>
      <c r="D4" s="8">
        <v>3</v>
      </c>
      <c r="E4" s="8">
        <v>300</v>
      </c>
      <c r="F4" s="8"/>
    </row>
    <row r="5" spans="1:7" x14ac:dyDescent="0.25">
      <c r="A5" s="5">
        <v>3</v>
      </c>
      <c r="B5" s="8">
        <v>0</v>
      </c>
      <c r="C5" s="8">
        <v>2</v>
      </c>
      <c r="D5" s="8">
        <v>4</v>
      </c>
      <c r="E5" s="8">
        <v>800</v>
      </c>
      <c r="F5" s="8"/>
    </row>
    <row r="6" spans="1:7" ht="45" x14ac:dyDescent="0.25">
      <c r="A6" s="5" t="s">
        <v>24</v>
      </c>
      <c r="B6" s="11">
        <v>5</v>
      </c>
      <c r="C6" s="11">
        <v>8</v>
      </c>
      <c r="D6" s="11">
        <v>6</v>
      </c>
      <c r="E6" s="7"/>
      <c r="F6" s="7"/>
    </row>
    <row r="9" spans="1:7" x14ac:dyDescent="0.25">
      <c r="A9" t="s">
        <v>25</v>
      </c>
      <c r="B9" s="8">
        <v>0</v>
      </c>
      <c r="C9" s="8">
        <v>200</v>
      </c>
      <c r="D9" s="8">
        <v>100</v>
      </c>
    </row>
    <row r="11" spans="1:7" x14ac:dyDescent="0.25">
      <c r="A11" t="s">
        <v>26</v>
      </c>
      <c r="B11" s="8">
        <f>B3*B9+C3*C9+D3*D9</f>
        <v>1200</v>
      </c>
      <c r="C11" s="8" t="s">
        <v>10</v>
      </c>
      <c r="D11" s="8">
        <f>E3</f>
        <v>1200</v>
      </c>
    </row>
    <row r="12" spans="1:7" x14ac:dyDescent="0.25">
      <c r="A12" t="s">
        <v>27</v>
      </c>
      <c r="B12" s="8">
        <f>B4*B9+C4*C9+D4*D9</f>
        <v>300</v>
      </c>
      <c r="C12" s="8" t="s">
        <v>10</v>
      </c>
      <c r="D12" s="8">
        <f>E4</f>
        <v>300</v>
      </c>
    </row>
    <row r="13" spans="1:7" x14ac:dyDescent="0.25">
      <c r="A13" t="s">
        <v>28</v>
      </c>
      <c r="B13" s="8">
        <f>B5*B9+C5*C9+D5*D9</f>
        <v>800</v>
      </c>
      <c r="C13" s="8" t="s">
        <v>10</v>
      </c>
      <c r="D13" s="8">
        <f>E5</f>
        <v>800</v>
      </c>
    </row>
    <row r="15" spans="1:7" x14ac:dyDescent="0.25">
      <c r="A15" t="s">
        <v>13</v>
      </c>
      <c r="B15" s="8">
        <f>B6*B9+C6*C9+D6*D9</f>
        <v>2200</v>
      </c>
      <c r="C15" s="8"/>
    </row>
  </sheetData>
  <mergeCells count="2">
    <mergeCell ref="A1:A2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F871-FB38-4DA4-B3E8-FAB356E47631}">
  <dimension ref="A1:D15"/>
  <sheetViews>
    <sheetView workbookViewId="0">
      <selection activeCell="B10" sqref="B10"/>
    </sheetView>
  </sheetViews>
  <sheetFormatPr defaultRowHeight="15" x14ac:dyDescent="0.25"/>
  <sheetData>
    <row r="1" spans="1:4" x14ac:dyDescent="0.25">
      <c r="A1" t="s">
        <v>29</v>
      </c>
      <c r="B1" t="s">
        <v>30</v>
      </c>
    </row>
    <row r="2" spans="1:4" x14ac:dyDescent="0.25">
      <c r="B2" t="s">
        <v>31</v>
      </c>
      <c r="C2" t="s">
        <v>32</v>
      </c>
    </row>
    <row r="3" spans="1:4" x14ac:dyDescent="0.25">
      <c r="A3" t="s">
        <v>3</v>
      </c>
      <c r="B3">
        <v>3</v>
      </c>
      <c r="C3">
        <v>2</v>
      </c>
    </row>
    <row r="4" spans="1:4" x14ac:dyDescent="0.25">
      <c r="A4" t="s">
        <v>4</v>
      </c>
      <c r="B4">
        <v>3</v>
      </c>
      <c r="C4">
        <v>3</v>
      </c>
    </row>
    <row r="5" spans="1:4" x14ac:dyDescent="0.25">
      <c r="A5" t="s">
        <v>36</v>
      </c>
      <c r="B5">
        <v>6</v>
      </c>
      <c r="C5">
        <v>4</v>
      </c>
    </row>
    <row r="6" spans="1:4" x14ac:dyDescent="0.25">
      <c r="A6" t="s">
        <v>35</v>
      </c>
      <c r="B6" t="s">
        <v>34</v>
      </c>
    </row>
    <row r="7" spans="1:4" x14ac:dyDescent="0.25">
      <c r="B7">
        <v>2.6</v>
      </c>
      <c r="C7">
        <v>0.60000000000000009</v>
      </c>
    </row>
    <row r="9" spans="1:4" x14ac:dyDescent="0.25">
      <c r="A9" t="s">
        <v>33</v>
      </c>
    </row>
    <row r="10" spans="1:4" x14ac:dyDescent="0.25">
      <c r="B10">
        <f>B3*B7+C3*C7</f>
        <v>9</v>
      </c>
      <c r="C10" t="s">
        <v>10</v>
      </c>
      <c r="D10">
        <v>9</v>
      </c>
    </row>
    <row r="11" spans="1:4" x14ac:dyDescent="0.25">
      <c r="B11">
        <f>B4*B7+C4*C7</f>
        <v>9.6000000000000014</v>
      </c>
      <c r="C11" t="s">
        <v>10</v>
      </c>
      <c r="D11">
        <v>12</v>
      </c>
    </row>
    <row r="12" spans="1:4" x14ac:dyDescent="0.25">
      <c r="B12">
        <f>B7-C7</f>
        <v>2</v>
      </c>
      <c r="C12" t="s">
        <v>10</v>
      </c>
      <c r="D12">
        <v>2</v>
      </c>
    </row>
    <row r="13" spans="1:4" x14ac:dyDescent="0.25">
      <c r="B13">
        <f>C7</f>
        <v>0.60000000000000009</v>
      </c>
      <c r="C13" t="s">
        <v>10</v>
      </c>
      <c r="D13">
        <v>2</v>
      </c>
    </row>
    <row r="15" spans="1:4" x14ac:dyDescent="0.25">
      <c r="A15" t="s">
        <v>37</v>
      </c>
      <c r="C15">
        <f>'Задача 4'!B5*'Задача 4'!B7+'Задача 4'!C5*'Задача 4'!C7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683F-BC1C-4B1D-AD23-ED3E38F0F0F3}">
  <dimension ref="A1:F19"/>
  <sheetViews>
    <sheetView workbookViewId="0">
      <selection activeCell="I22" sqref="I22"/>
    </sheetView>
  </sheetViews>
  <sheetFormatPr defaultRowHeight="15" x14ac:dyDescent="0.25"/>
  <sheetData>
    <row r="1" spans="1:6" ht="16.5" thickBot="1" x14ac:dyDescent="0.3">
      <c r="A1" s="15" t="s">
        <v>29</v>
      </c>
      <c r="B1" s="18" t="s">
        <v>38</v>
      </c>
      <c r="C1" s="17"/>
      <c r="D1" s="17"/>
      <c r="E1" s="19"/>
      <c r="F1" s="15" t="s">
        <v>15</v>
      </c>
    </row>
    <row r="2" spans="1:6" ht="16.5" thickBot="1" x14ac:dyDescent="0.3">
      <c r="A2" s="16"/>
      <c r="B2" s="13" t="s">
        <v>39</v>
      </c>
      <c r="C2" s="13" t="s">
        <v>4</v>
      </c>
      <c r="D2" s="13" t="s">
        <v>5</v>
      </c>
      <c r="E2" s="13" t="s">
        <v>40</v>
      </c>
      <c r="F2" s="16"/>
    </row>
    <row r="3" spans="1:6" ht="16.5" thickBot="1" x14ac:dyDescent="0.3">
      <c r="A3" s="14" t="s">
        <v>41</v>
      </c>
      <c r="B3" s="13">
        <v>7</v>
      </c>
      <c r="C3" s="13">
        <v>6</v>
      </c>
      <c r="D3" s="13">
        <v>7</v>
      </c>
      <c r="E3" s="13">
        <v>4</v>
      </c>
      <c r="F3" s="13">
        <v>1800</v>
      </c>
    </row>
    <row r="4" spans="1:6" ht="16.5" thickBot="1" x14ac:dyDescent="0.3">
      <c r="A4" s="14" t="s">
        <v>42</v>
      </c>
      <c r="B4" s="13">
        <v>2</v>
      </c>
      <c r="C4" s="13">
        <v>5</v>
      </c>
      <c r="D4" s="13">
        <v>3</v>
      </c>
      <c r="E4" s="13">
        <v>3</v>
      </c>
      <c r="F4" s="13">
        <v>2300</v>
      </c>
    </row>
    <row r="5" spans="1:6" ht="16.5" thickBot="1" x14ac:dyDescent="0.3">
      <c r="A5" s="14" t="s">
        <v>43</v>
      </c>
      <c r="B5" s="13">
        <v>4</v>
      </c>
      <c r="C5" s="13">
        <v>5</v>
      </c>
      <c r="D5" s="13">
        <v>4</v>
      </c>
      <c r="E5" s="13">
        <v>2</v>
      </c>
      <c r="F5" s="13">
        <v>2600</v>
      </c>
    </row>
    <row r="6" spans="1:6" ht="16.5" thickBot="1" x14ac:dyDescent="0.3">
      <c r="A6" s="14" t="s">
        <v>44</v>
      </c>
      <c r="B6" s="13">
        <v>8</v>
      </c>
      <c r="C6" s="13">
        <v>6</v>
      </c>
      <c r="D6" s="13">
        <v>12</v>
      </c>
      <c r="E6" s="13">
        <v>10</v>
      </c>
      <c r="F6" s="13"/>
    </row>
    <row r="8" spans="1:6" ht="31.5" x14ac:dyDescent="0.25">
      <c r="A8" s="20" t="s">
        <v>25</v>
      </c>
    </row>
    <row r="9" spans="1:6" ht="15.75" x14ac:dyDescent="0.25">
      <c r="B9" s="20">
        <v>0</v>
      </c>
      <c r="C9" s="20">
        <v>0</v>
      </c>
      <c r="D9" s="20">
        <v>0</v>
      </c>
      <c r="E9" s="20">
        <v>449.99999999999994</v>
      </c>
    </row>
    <row r="11" spans="1:6" x14ac:dyDescent="0.25">
      <c r="A11" t="s">
        <v>45</v>
      </c>
    </row>
    <row r="13" spans="1:6" x14ac:dyDescent="0.25">
      <c r="B13">
        <f>B3*B9+C3*C9+D3*D9+E3*E9</f>
        <v>1799.9999999999998</v>
      </c>
      <c r="C13" t="s">
        <v>46</v>
      </c>
      <c r="D13">
        <f>F3</f>
        <v>1800</v>
      </c>
    </row>
    <row r="14" spans="1:6" x14ac:dyDescent="0.25">
      <c r="B14">
        <f>B4*B9+C4*+C9+D4*D9+E4*E9</f>
        <v>1349.9999999999998</v>
      </c>
      <c r="C14" t="s">
        <v>46</v>
      </c>
      <c r="D14">
        <f>F4</f>
        <v>2300</v>
      </c>
    </row>
    <row r="15" spans="1:6" x14ac:dyDescent="0.25">
      <c r="B15">
        <f>B5*B9+C5*C9+D5*D9+E5*E9</f>
        <v>899.99999999999989</v>
      </c>
      <c r="C15" t="s">
        <v>46</v>
      </c>
      <c r="D15">
        <f>F5</f>
        <v>2600</v>
      </c>
    </row>
    <row r="17" spans="1:2" x14ac:dyDescent="0.25">
      <c r="A17" t="s">
        <v>47</v>
      </c>
    </row>
    <row r="19" spans="1:2" x14ac:dyDescent="0.25">
      <c r="B19">
        <f>B6*B9+C6*C9+D6*D9+E6*E9</f>
        <v>4499.9999999999991</v>
      </c>
    </row>
  </sheetData>
  <mergeCells count="3">
    <mergeCell ref="A1:A2"/>
    <mergeCell ref="B1:E1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5BA8-CBCA-419F-992B-B0D473F96144}">
  <dimension ref="A1:G24"/>
  <sheetViews>
    <sheetView workbookViewId="0">
      <selection activeCell="I14" sqref="I14"/>
    </sheetView>
  </sheetViews>
  <sheetFormatPr defaultRowHeight="15" x14ac:dyDescent="0.25"/>
  <sheetData>
    <row r="1" spans="1:7" ht="46.5" customHeight="1" thickBot="1" x14ac:dyDescent="0.3">
      <c r="A1" s="15" t="s">
        <v>48</v>
      </c>
      <c r="B1" s="12" t="s">
        <v>49</v>
      </c>
      <c r="C1" s="18" t="s">
        <v>51</v>
      </c>
      <c r="D1" s="17"/>
      <c r="E1" s="17"/>
      <c r="F1" s="19"/>
      <c r="G1" s="15" t="s">
        <v>52</v>
      </c>
    </row>
    <row r="2" spans="1:7" ht="16.5" thickBot="1" x14ac:dyDescent="0.3">
      <c r="A2" s="16"/>
      <c r="B2" s="13" t="s">
        <v>50</v>
      </c>
      <c r="C2" s="13">
        <v>1</v>
      </c>
      <c r="D2" s="13">
        <v>2</v>
      </c>
      <c r="E2" s="13">
        <v>3</v>
      </c>
      <c r="F2" s="13">
        <v>4</v>
      </c>
      <c r="G2" s="16"/>
    </row>
    <row r="3" spans="1:7" ht="15.75" x14ac:dyDescent="0.25">
      <c r="A3" s="21">
        <v>1</v>
      </c>
      <c r="B3" s="22">
        <v>10</v>
      </c>
      <c r="C3" s="22">
        <v>2</v>
      </c>
      <c r="D3" s="22">
        <v>3</v>
      </c>
      <c r="E3" s="22">
        <v>4</v>
      </c>
      <c r="F3" s="22">
        <v>2</v>
      </c>
      <c r="G3" s="22">
        <v>500</v>
      </c>
    </row>
    <row r="4" spans="1:7" ht="16.5" thickBot="1" x14ac:dyDescent="0.3">
      <c r="A4" s="14">
        <v>2</v>
      </c>
      <c r="B4" s="13">
        <v>5</v>
      </c>
      <c r="C4" s="13">
        <v>3</v>
      </c>
      <c r="D4" s="13">
        <v>2</v>
      </c>
      <c r="E4" s="13">
        <v>1</v>
      </c>
      <c r="F4" s="13">
        <v>2</v>
      </c>
      <c r="G4" s="13">
        <v>380</v>
      </c>
    </row>
    <row r="5" spans="1:7" ht="63.75" thickBot="1" x14ac:dyDescent="0.3">
      <c r="A5" s="14" t="s">
        <v>53</v>
      </c>
      <c r="B5" s="13"/>
      <c r="C5" s="13">
        <v>75</v>
      </c>
      <c r="D5" s="13">
        <v>70</v>
      </c>
      <c r="E5" s="13">
        <v>55</v>
      </c>
      <c r="F5" s="13">
        <v>45</v>
      </c>
      <c r="G5" s="13"/>
    </row>
    <row r="7" spans="1:7" x14ac:dyDescent="0.25">
      <c r="A7" t="s">
        <v>54</v>
      </c>
    </row>
    <row r="8" spans="1:7" ht="15.75" x14ac:dyDescent="0.25">
      <c r="C8" s="20"/>
      <c r="D8" s="20"/>
      <c r="E8" s="20"/>
      <c r="F8" s="20"/>
    </row>
    <row r="9" spans="1:7" x14ac:dyDescent="0.25">
      <c r="C9">
        <f>C5-C3*B3-C4*B4</f>
        <v>40</v>
      </c>
      <c r="D9">
        <f>D5-D3*B3-D4*B4</f>
        <v>30</v>
      </c>
      <c r="E9">
        <f>E5-E3*B3-E4*B4</f>
        <v>10</v>
      </c>
      <c r="F9">
        <f>F5-F3*B3-F4*B4</f>
        <v>15</v>
      </c>
    </row>
    <row r="13" spans="1:7" x14ac:dyDescent="0.25">
      <c r="A13" t="s">
        <v>35</v>
      </c>
    </row>
    <row r="14" spans="1:7" ht="15.75" x14ac:dyDescent="0.25">
      <c r="C14" s="20">
        <v>28</v>
      </c>
      <c r="D14" s="20">
        <v>148</v>
      </c>
      <c r="E14" s="20">
        <v>0</v>
      </c>
      <c r="F14" s="20">
        <v>0</v>
      </c>
    </row>
    <row r="17" spans="1:5" x14ac:dyDescent="0.25">
      <c r="A17" t="s">
        <v>33</v>
      </c>
    </row>
    <row r="19" spans="1:5" x14ac:dyDescent="0.25">
      <c r="C19">
        <f>C3*C14+D3*D14+E3*E14+F3*F14</f>
        <v>500</v>
      </c>
      <c r="D19" t="s">
        <v>10</v>
      </c>
      <c r="E19">
        <f>G3</f>
        <v>500</v>
      </c>
    </row>
    <row r="20" spans="1:5" x14ac:dyDescent="0.25">
      <c r="C20">
        <f>C4*C14+D4*D14+E4*E14+F4*F14</f>
        <v>380</v>
      </c>
      <c r="D20" t="s">
        <v>10</v>
      </c>
      <c r="E20">
        <f>G4</f>
        <v>380</v>
      </c>
    </row>
    <row r="22" spans="1:5" x14ac:dyDescent="0.25">
      <c r="A22" t="s">
        <v>13</v>
      </c>
    </row>
    <row r="24" spans="1:5" x14ac:dyDescent="0.25">
      <c r="B24">
        <f>C9*C14+D9*D14+E9*E14+F9*F14</f>
        <v>5560</v>
      </c>
    </row>
  </sheetData>
  <mergeCells count="3">
    <mergeCell ref="A1:A2"/>
    <mergeCell ref="C1:F1"/>
    <mergeCell ref="G1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31BC-87AC-4815-A1CA-C0BC0573562E}">
  <dimension ref="A1:E25"/>
  <sheetViews>
    <sheetView workbookViewId="0">
      <selection activeCell="B25" sqref="B25"/>
    </sheetView>
  </sheetViews>
  <sheetFormatPr defaultRowHeight="15" x14ac:dyDescent="0.25"/>
  <cols>
    <col min="1" max="1" width="12.140625" customWidth="1"/>
    <col min="2" max="2" width="17.85546875" customWidth="1"/>
    <col min="3" max="3" width="14.85546875" customWidth="1"/>
    <col min="4" max="4" width="16.5703125" customWidth="1"/>
    <col min="5" max="5" width="26.140625" customWidth="1"/>
  </cols>
  <sheetData>
    <row r="1" spans="1:5" ht="31.5" customHeight="1" thickBot="1" x14ac:dyDescent="0.3">
      <c r="A1" s="25" t="s">
        <v>55</v>
      </c>
      <c r="B1" s="28" t="s">
        <v>56</v>
      </c>
      <c r="C1" s="27"/>
      <c r="D1" s="29"/>
      <c r="E1" s="25" t="s">
        <v>57</v>
      </c>
    </row>
    <row r="2" spans="1:5" ht="16.5" thickBot="1" x14ac:dyDescent="0.3">
      <c r="A2" s="26"/>
      <c r="B2" s="13" t="s">
        <v>41</v>
      </c>
      <c r="C2" s="13" t="s">
        <v>42</v>
      </c>
      <c r="D2" s="13" t="s">
        <v>43</v>
      </c>
      <c r="E2" s="26"/>
    </row>
    <row r="3" spans="1:5" ht="15.75" x14ac:dyDescent="0.25">
      <c r="A3" s="21" t="s">
        <v>39</v>
      </c>
      <c r="B3" s="22">
        <v>2</v>
      </c>
      <c r="C3" s="22">
        <v>3</v>
      </c>
      <c r="D3" s="22">
        <v>5</v>
      </c>
      <c r="E3" s="22">
        <v>4000</v>
      </c>
    </row>
    <row r="4" spans="1:5" ht="16.5" thickBot="1" x14ac:dyDescent="0.3">
      <c r="A4" s="14" t="s">
        <v>58</v>
      </c>
      <c r="B4" s="13">
        <v>4</v>
      </c>
      <c r="C4" s="13">
        <v>2</v>
      </c>
      <c r="D4" s="13">
        <v>7</v>
      </c>
      <c r="E4" s="13">
        <v>6000</v>
      </c>
    </row>
    <row r="5" spans="1:5" ht="47.25" customHeight="1" x14ac:dyDescent="0.25">
      <c r="A5" s="30" t="s">
        <v>59</v>
      </c>
      <c r="B5" s="15">
        <v>200</v>
      </c>
      <c r="C5" s="15">
        <v>200</v>
      </c>
      <c r="D5" s="15">
        <v>150</v>
      </c>
      <c r="E5" s="25"/>
    </row>
    <row r="6" spans="1:5" ht="15.75" thickBot="1" x14ac:dyDescent="0.3">
      <c r="A6" s="31"/>
      <c r="B6" s="16"/>
      <c r="C6" s="16"/>
      <c r="D6" s="16"/>
      <c r="E6" s="26"/>
    </row>
    <row r="7" spans="1:5" ht="79.5" thickBot="1" x14ac:dyDescent="0.3">
      <c r="A7" s="23" t="s">
        <v>60</v>
      </c>
      <c r="B7" s="13">
        <v>30</v>
      </c>
      <c r="C7" s="13">
        <v>20</v>
      </c>
      <c r="D7" s="13">
        <v>50</v>
      </c>
      <c r="E7" s="24"/>
    </row>
    <row r="11" spans="1:5" x14ac:dyDescent="0.25">
      <c r="A11" t="s">
        <v>8</v>
      </c>
    </row>
    <row r="12" spans="1:5" x14ac:dyDescent="0.25">
      <c r="B12">
        <v>324.32432432432432</v>
      </c>
      <c r="C12">
        <v>216.21621621621622</v>
      </c>
      <c r="D12">
        <v>540.54054054054052</v>
      </c>
    </row>
    <row r="14" spans="1:5" x14ac:dyDescent="0.25">
      <c r="A14" t="s">
        <v>45</v>
      </c>
    </row>
    <row r="16" spans="1:5" x14ac:dyDescent="0.25">
      <c r="B16">
        <f>B3*B12+C3*C12+D3*D12</f>
        <v>4000</v>
      </c>
      <c r="C16" t="s">
        <v>10</v>
      </c>
      <c r="D16">
        <f>E3</f>
        <v>4000</v>
      </c>
    </row>
    <row r="17" spans="1:4" x14ac:dyDescent="0.25">
      <c r="B17">
        <f>-B4*B12+C4*C12+D4*D12</f>
        <v>2918.9189189189192</v>
      </c>
      <c r="C17" t="s">
        <v>10</v>
      </c>
      <c r="D17">
        <f>E4</f>
        <v>6000</v>
      </c>
    </row>
    <row r="18" spans="1:4" x14ac:dyDescent="0.25">
      <c r="B18">
        <f>B12</f>
        <v>324.32432432432432</v>
      </c>
      <c r="C18" t="s">
        <v>61</v>
      </c>
      <c r="D18">
        <f>B5</f>
        <v>200</v>
      </c>
    </row>
    <row r="19" spans="1:4" x14ac:dyDescent="0.25">
      <c r="B19">
        <f>C12</f>
        <v>216.21621621621622</v>
      </c>
      <c r="C19" t="s">
        <v>61</v>
      </c>
      <c r="D19">
        <f>C5</f>
        <v>200</v>
      </c>
    </row>
    <row r="20" spans="1:4" x14ac:dyDescent="0.25">
      <c r="B20">
        <f>D12</f>
        <v>540.54054054054052</v>
      </c>
      <c r="C20" t="s">
        <v>61</v>
      </c>
      <c r="D20">
        <f>D5</f>
        <v>150</v>
      </c>
    </row>
    <row r="21" spans="1:4" x14ac:dyDescent="0.25">
      <c r="B21">
        <f>3*C12</f>
        <v>648.64864864864865</v>
      </c>
      <c r="C21" t="s">
        <v>62</v>
      </c>
      <c r="D21">
        <f>2*B12</f>
        <v>648.64864864864865</v>
      </c>
    </row>
    <row r="22" spans="1:4" x14ac:dyDescent="0.25">
      <c r="B22">
        <f>2*D12</f>
        <v>1081.081081081081</v>
      </c>
      <c r="C22" t="s">
        <v>62</v>
      </c>
      <c r="D22">
        <f>5*C12</f>
        <v>1081.081081081081</v>
      </c>
    </row>
    <row r="23" spans="1:4" x14ac:dyDescent="0.25">
      <c r="A23" t="s">
        <v>13</v>
      </c>
    </row>
    <row r="25" spans="1:4" x14ac:dyDescent="0.25">
      <c r="B25">
        <f>B7*B12+C7*C12+D7*D12</f>
        <v>41081.08108108108</v>
      </c>
    </row>
  </sheetData>
  <mergeCells count="8">
    <mergeCell ref="A1:A2"/>
    <mergeCell ref="B1:D1"/>
    <mergeCell ref="E1:E2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638F-127F-4EC6-9B12-5111E43CE1EE}">
  <dimension ref="A1:D20"/>
  <sheetViews>
    <sheetView tabSelected="1" workbookViewId="0">
      <selection activeCell="B20" sqref="B20"/>
    </sheetView>
  </sheetViews>
  <sheetFormatPr defaultRowHeight="15" x14ac:dyDescent="0.25"/>
  <cols>
    <col min="1" max="1" width="18.140625" customWidth="1"/>
    <col min="2" max="2" width="18.5703125" customWidth="1"/>
    <col min="3" max="3" width="26.140625" customWidth="1"/>
  </cols>
  <sheetData>
    <row r="1" spans="1:4" ht="63" customHeight="1" x14ac:dyDescent="0.25">
      <c r="A1" s="15" t="s">
        <v>63</v>
      </c>
      <c r="B1" s="35" t="s">
        <v>64</v>
      </c>
      <c r="C1" s="34"/>
      <c r="D1" s="39"/>
    </row>
    <row r="2" spans="1:4" ht="16.5" thickBot="1" x14ac:dyDescent="0.3">
      <c r="A2" s="33"/>
      <c r="B2" s="37" t="s">
        <v>65</v>
      </c>
      <c r="C2" s="36"/>
      <c r="D2" s="39"/>
    </row>
    <row r="3" spans="1:4" ht="16.5" thickBot="1" x14ac:dyDescent="0.3">
      <c r="A3" s="16"/>
      <c r="B3" s="13" t="s">
        <v>41</v>
      </c>
      <c r="C3" s="32" t="s">
        <v>42</v>
      </c>
      <c r="D3" s="39"/>
    </row>
    <row r="4" spans="1:4" ht="15.75" x14ac:dyDescent="0.25">
      <c r="A4" s="21">
        <v>1</v>
      </c>
      <c r="B4" s="22">
        <v>6</v>
      </c>
      <c r="C4" s="38">
        <v>4</v>
      </c>
      <c r="D4" s="39">
        <v>0.1</v>
      </c>
    </row>
    <row r="5" spans="1:4" ht="15.75" x14ac:dyDescent="0.25">
      <c r="A5" s="21">
        <v>2</v>
      </c>
      <c r="B5" s="22">
        <v>5</v>
      </c>
      <c r="C5" s="38">
        <v>5</v>
      </c>
      <c r="D5" s="39">
        <v>0.14000000000000001</v>
      </c>
    </row>
    <row r="6" spans="1:4" ht="16.5" thickBot="1" x14ac:dyDescent="0.3">
      <c r="A6" s="14">
        <v>3</v>
      </c>
      <c r="B6" s="13">
        <v>4</v>
      </c>
      <c r="C6" s="32">
        <v>6</v>
      </c>
      <c r="D6" s="39">
        <v>0.12</v>
      </c>
    </row>
    <row r="10" spans="1:4" x14ac:dyDescent="0.25">
      <c r="A10" t="s">
        <v>25</v>
      </c>
    </row>
    <row r="11" spans="1:4" x14ac:dyDescent="0.25">
      <c r="B11">
        <v>50.88</v>
      </c>
      <c r="C11">
        <v>31.68</v>
      </c>
    </row>
    <row r="13" spans="1:4" x14ac:dyDescent="0.25">
      <c r="A13" t="s">
        <v>66</v>
      </c>
    </row>
    <row r="15" spans="1:4" x14ac:dyDescent="0.25">
      <c r="B15">
        <f>B4*B11+C4*C11</f>
        <v>432</v>
      </c>
      <c r="C15" t="s">
        <v>10</v>
      </c>
      <c r="D15">
        <f>480*0.9</f>
        <v>432</v>
      </c>
    </row>
    <row r="16" spans="1:4" x14ac:dyDescent="0.25">
      <c r="B16">
        <f>B5*B11+C5*C11</f>
        <v>412.8</v>
      </c>
      <c r="C16" t="s">
        <v>10</v>
      </c>
      <c r="D16">
        <f>480*0.86</f>
        <v>412.8</v>
      </c>
    </row>
    <row r="17" spans="1:4" x14ac:dyDescent="0.25">
      <c r="B17">
        <f>B6*B11+C6*C11</f>
        <v>393.6</v>
      </c>
      <c r="C17" t="s">
        <v>10</v>
      </c>
      <c r="D17">
        <f>480*0.88</f>
        <v>422.4</v>
      </c>
    </row>
    <row r="19" spans="1:4" x14ac:dyDescent="0.25">
      <c r="A19" t="s">
        <v>13</v>
      </c>
    </row>
    <row r="20" spans="1:4" x14ac:dyDescent="0.25">
      <c r="B20">
        <f>D15-(B4*B11+C4*C11)+D16-(B5*B11+C5*C11)+D17-(B6*B11+C6*C11)</f>
        <v>28.799999999999955</v>
      </c>
    </row>
  </sheetData>
  <mergeCells count="3">
    <mergeCell ref="A1:A3"/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Задача 1</vt:lpstr>
      <vt:lpstr>Задача 2</vt:lpstr>
      <vt:lpstr>Задача 3</vt:lpstr>
      <vt:lpstr>Задача 4</vt:lpstr>
      <vt:lpstr>Задача 5</vt:lpstr>
      <vt:lpstr>Задача 6</vt:lpstr>
      <vt:lpstr>Задача 7 </vt:lpstr>
      <vt:lpstr>Задача 8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 Мацулевич</dc:creator>
  <cp:lastModifiedBy>janma</cp:lastModifiedBy>
  <dcterms:created xsi:type="dcterms:W3CDTF">2015-06-05T18:17:20Z</dcterms:created>
  <dcterms:modified xsi:type="dcterms:W3CDTF">2022-12-04T20:52:51Z</dcterms:modified>
</cp:coreProperties>
</file>