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ameters" sheetId="1" r:id="rId3"/>
    <sheet state="visible" name="Initial Conditions" sheetId="2" r:id="rId4"/>
    <sheet state="visible" name="CurrentState" sheetId="3" r:id="rId5"/>
    <sheet state="visible" name="GDP" sheetId="4" r:id="rId6"/>
    <sheet state="visible" name="Costs-prelim" sheetId="5" r:id="rId7"/>
    <sheet state="visible" name="Costs" sheetId="6" r:id="rId8"/>
    <sheet state="visible" name="Costs-grouped" sheetId="7" r:id="rId9"/>
    <sheet state="visible" name="Parameters_OLD" sheetId="8" r:id="rId10"/>
  </sheets>
  <definedNames/>
  <calcPr/>
</workbook>
</file>

<file path=xl/comments1.xml><?xml version="1.0" encoding="utf-8"?>
<comments xmlns="http://schemas.openxmlformats.org/spreadsheetml/2006/main">
  <authors>
    <author/>
  </authors>
  <commentList>
    <comment authorId="0" ref="A1">
      <text>
        <t xml:space="preserve">2008
http://www.ncbi.nlm.nih.gov/pmc/articles/PMC3833352/pdf/nihms520658.pdf
total ART costs 681.9
	-Amber Tang
----
http://www.stats.govt.nz/browse_for_stats/snapshots-of-nz/top-statistics.aspx
2015
GDP per capita in current prices
	-Amber Tang</t>
      </text>
    </comment>
  </commentList>
</comments>
</file>

<file path=xl/comments2.xml><?xml version="1.0" encoding="utf-8"?>
<comments xmlns="http://schemas.openxmlformats.org/spreadsheetml/2006/main">
  <authors>
    <author/>
  </authors>
  <commentList>
    <comment authorId="0" ref="E45">
      <text>
        <t xml:space="preserve">+alyssa.parpia@gmail.com 
I  calculated the annual AIDS cost using this paper for SSA. Will you see if you can find things from difference source.
	-Abhishek Pandey</t>
      </text>
    </comment>
    <comment authorId="0" ref="AM5">
      <text>
        <t xml:space="preserve">83 per month (retail cost of drug)
(996)
http://www.who.int/whr/2004/media_centre/en/lancet.pdf
	-Amber Tang</t>
      </text>
    </comment>
    <comment authorId="0" ref="D13">
      <text>
        <t xml:space="preserve">http://www.tandfonline.com/doi/pdf/10.1080/09540120500159334
	-Amber Tang</t>
      </text>
    </comment>
    <comment authorId="0" ref="D10">
      <text>
        <t xml:space="preserve">http://www.tandfonline.com/doi/pdf/10.1080/09540120500159334
	-Amber Tang</t>
      </text>
    </comment>
    <comment authorId="0" ref="D5">
      <text>
        <t xml:space="preserve">South Africa ARV + clinic + lab costs 
Triple ARV first 3 months=164
Triple ARV after first 3 months=123
http://www.tandfonline.com/doi/pdf/10.1080/09540120500159334
	-Amber Tang</t>
      </text>
    </comment>
    <comment authorId="0" ref="BQ12">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D12">
      <text>
        <t xml:space="preserve">Costs for ARV and additional costs for dying patients?
http://download.springer.com/static/pdf/542/art%253A10.1186%252F1478-7547-4-20.pdf?originUrl=http%3A%2F%2Fresource-allocation.biomedcentral.com%2Farticle%2F10.1186%2F1478-7547-4-20&amp;token2=exp=1456027807~acl=%2Fstatic%2Fpdf%2F542%2Fart%25253A10.1186%25252F1478-7547-4-20.pdf*~hmac=56f0e5c4c506b46283ddc0f0371f86da2a96e8f1fce9b4150e8caa8bbe796cd9
	-Amber Tang</t>
      </text>
    </comment>
    <comment authorId="0" ref="Y5">
      <text>
        <t xml:space="preserve">http://www.scielosp.org/pdf/bwho/v87n4/v87n4a13.pdf
6 US$ out of pocket expenditure monthly for patients 
(72$)
	-Amber Tang</t>
      </text>
    </comment>
    <comment authorId="0" ref="AM2">
      <text>
        <t xml:space="preserve">2002-2003
fee charged for HIV test was $0.21
(kit)
https://www.researchgate.net/profile/Nell_Marshall/publication/7902687_Cost_and_efficiency_of_HIV_voluntary_counseling_and_testing_centres_in_Andhra_Pradesh_India/links/0f31752f1800939356000000.pdf
	-Amber Tang</t>
      </text>
    </comment>
    <comment authorId="0" ref="B2">
      <text>
        <t xml:space="preserve">estimated from averages of antibody/rapid kits from global price reporting mechanism
http://apps.who.int/hiv/amds/price/hdd/Default9.aspx
	-Amber Tang
Tanzania 
HIV testing kit 
$2.09
http://www.ncbi.nlm.nih.gov/pmc/articles/PMC1470448/pdf/0960114.pdf
	-Amber Tang</t>
      </text>
    </comment>
    <comment authorId="0" ref="BQ4">
      <text>
        <t xml:space="preserve">http://www.nejm.org/doi/pdf/10.1056/NEJM200103153441108
	-Amber Tang</t>
      </text>
    </comment>
    <comment authorId="0" ref="BQ3">
      <text>
        <t xml:space="preserve">66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$83
http://www.nejm.org/doi/pdf/10.1056/NEJM200103153441108
	-Amber Tang</t>
      </text>
    </comment>
    <comment authorId="0" ref="BP5">
      <text>
        <t xml:space="preserve">http://onlinelibrary.wiley.com/doi/10.1111/j.1468-1293.2006.00424.x/epdf
832 (pounds)
	-Amber Tang</t>
      </text>
    </comment>
    <comment authorId="0" ref="BQ5">
      <text>
        <t xml:space="preserve">http://cid.oxfordjournals.org/content/48/6/806.full.pdf+html
monthly costs in 2006 US$:
1139-3338
****
(1139-3338)*12
	-Amber Tang
1140 monthly costs for first line drugs
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8930-11610
http://www.nejm.org/doi/pdf/10.1056/NEJM200103153441108
	-Amber Tang
http://www.who.int/whr/2004/media_centre/en/lancet.pdf
retail cost of drugs: 768 per month
=9216
	-Amber Tang</t>
      </text>
    </comment>
    <comment authorId="0" ref="G1">
      <text>
        <t xml:space="preserve">of countries supported by global fund
	-Amber Tang
https://www.msfaccess.org/sites/default/files/MSF_IssueBrief_undetectable6.pdf
	-Amber Tang</t>
      </text>
    </comment>
    <comment authorId="0" ref="B6">
      <text>
        <t xml:space="preserve">2 tests/ year
	-Amber Tang</t>
      </text>
    </comment>
    <comment authorId="0" ref="B7">
      <text>
        <t xml:space="preserve">1 test/year?
	-Amber Tang</t>
      </text>
    </comment>
    <comment authorId="0" ref="AM3">
      <text>
        <t xml:space="preserve">https://www.msfaccess.org/sites/default/files/MSF_IssueBrief_undetectable6.pdf
gov lab, NGO lab, private lab
	-Amber Tang
2.93 only encompasses reagents; 19.05-24.42 for total costs in NGO and private labs
	-Amber Tang
$30 
http://europepmc.org/abstract/med/12447007
2000
	-Amber Tang</t>
      </text>
    </comment>
    <comment authorId="0" ref="B4">
      <text>
        <t xml:space="preserve">2014: Roche announced a global ceiling price of $9.40 per test for 83 LMIC
https://www.msfaccess.org/sites/default/files/MSF_IssueBrief_undetectable6.pdf
	-Amber Tang
only reagents
	-Amber Tang
http://molecular.roche.com/GlobalAccessProgram/Documents/GAP_Country_List_15July2015.pdf
	-Amber Tang</t>
      </text>
    </comment>
    <comment authorId="0" ref="N4">
      <text>
        <t xml:space="preserve">https://www.msfaccess.org/sites/default/files/MSF_assets/HIV_AIDS/Docs/MSF_ViralLoad_Report._FINAL_Sept2012_webres.pdf
	-Amber Tang</t>
      </text>
    </comment>
    <comment authorId="0" ref="AM4">
      <text>
        <t xml:space="preserve">https://www.msfaccess.org/sites/default/files/MSF_assets/HIV_AIDS/Docs/MSF_ViralLoad_Report._FINAL_Sept2012_webres.pdf
	-Amber Tang
https://www.msfaccess.org/sites/default/files/MSF_IssueBrief_undetectable6.pdf
differences range from NGO labs, gov labs, private labs
	-Amber Tang
96.33 and 41.56 for private and gov labs (total costs); costs listed here only include reagents and maintenance
	-Amber Tang</t>
      </text>
    </comment>
    <comment authorId="0" ref="AD12">
      <text>
        <t xml:space="preserve">http://www.nejm.org/doi/pdf/10.1056/NEJMsa060247
	-Amber Tang</t>
      </text>
    </comment>
    <comment authorId="0" ref="AD3">
      <text>
        <t xml:space="preserve">http://www.nejm.org/doi/pdf/10.1056/NEJMsa060247
	-Amber Tang</t>
      </text>
    </comment>
    <comment authorId="0" ref="AS4">
      <text>
        <t xml:space="preserve">http://www.msf.org/sites/msf.org/files/how_low_can_we_go_vl_pricing_brief.pdf
	-Amber Tang
total VL test cost= 35.38
	-Amber Tang
https://www.msfaccess.org/sites/default/files/MSF_IssueBrief_undetectable6.pdf
14.25 (for reagents) 20.76 total cost VL
	-Amber Tang</t>
      </text>
    </comment>
    <comment authorId="0" ref="AQ4">
      <text>
        <t xml:space="preserve">http://www.msf.org/sites/msf.org/files/how_low_can_we_go_vl_pricing_brief.pdf
	-Amber Tang
total VL cost; 34.17
	-Amber Tang
9.4 (eligible for Roch price ceiling for reagents only)
	-Amber Tang</t>
      </text>
    </comment>
    <comment authorId="0" ref="BM4">
      <text>
        <t xml:space="preserve">http://www.msf.org/sites/msf.org/files/how_low_can_we_go_vl_pricing_brief.pdf
	-Amber Tang
total cost of VL test is 44.07
	-Amber Tang</t>
      </text>
    </comment>
    <comment authorId="0" ref="AP4">
      <text>
        <t xml:space="preserve">http://www.msf.org/sites/msf.org/files/how_low_can_we_go_vl_pricing_brief.pdf
	-Amber Tang
total cost of VL test is 43.42
	-Amber Tang
https://www.msfaccess.org/sites/default/files/MSF_IssueBrief_undetectable6.pdf
10.50 public sector negotiated price
otherwise 46.82-79.62 for total cost (private labs and public sector)
	-Amber Tang
9.4 (eligible for Roch price ceiling for reagents only)
	-Amber Tang</t>
      </text>
    </comment>
    <comment authorId="0" ref="AB12">
      <text>
        <t xml:space="preserve">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B10">
      <text>
        <t xml:space="preserve">2007
inpatient + outpatient meds for OIs, costs of diagnosing OIs, medical service charges for OIs
1st year of ARV (i assume no vs yet)
	-Amber Tang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M5">
      <text>
        <t xml:space="preserve">$3415
http://www.ncbi.nlm.nih.gov/pmc/articles/PMC3833352/pdf/nihms520658.pdf
	-Amber Tang</t>
      </text>
    </comment>
    <comment authorId="0" ref="BE5">
      <text>
        <t xml:space="preserve">$362.1-420.5
http://www.ncbi.nlm.nih.gov/pmc/articles/PMC3833352/pdf/nihms520658.pdf
$371
2001-2004 probably
https://www.bu.edu/av/iaen/research-library-1/docs/13387/Rosen%20Cost%20of%20ART%20in%20Africa.pdf
	-Amber Tang</t>
      </text>
    </comment>
    <comment authorId="0" ref="AQ5">
      <text>
        <t xml:space="preserve">$127
http://www.ncbi.nlm.nih.gov/pmc/articles/PMC3833352/pdf/nihms520658.pdf
	-Amber Tang</t>
      </text>
    </comment>
    <comment authorId="0" ref="BN5">
      <text>
        <t xml:space="preserve">$416
http://www.ncbi.nlm.nih.gov/pmc/articles/PMC3833352/pdf/nihms520658.pdf
2009 USD
$321.36
https://www.bu.edu/av/iaen/research-library-1/docs/13387/Rosen%20Cost%20of%20ART%20in%20Africa.pdf
2004
	-Amber Tang</t>
      </text>
    </comment>
    <comment authorId="0" ref="U5">
      <text>
        <t xml:space="preserve">$500.5
http://www.ncbi.nlm.nih.gov/pmc/articles/PMC3833352/pdf/nihms520658.pdf
2009 USD
$1540
https://www.bu.edu/av/iaen/research-library-1/docs/13387/Rosen%20Cost%20of%20ART%20in%20Africa.pdf
2005
	-Amber Tang</t>
      </text>
    </comment>
    <comment authorId="0" ref="BS5">
      <text>
        <t xml:space="preserve">$153
http://www.ncbi.nlm.nih.gov/pmc/articles/PMC4229087/pdf/pone.0108304.pdf
2009-2011
	-Amber Tang</t>
      </text>
    </comment>
    <comment authorId="0" ref="BH5">
      <text>
        <t xml:space="preserve">$125
http://www.ncbi.nlm.nih.gov/pmc/articles/PMC4229087/pdf/pone.0108304.pdf 
2009-2011
$297
https://www.bu.edu/av/iaen/research-library-1/docs/13387/Rosen%20Cost%20of%20ART%20in%20Africa.pdf
2005
	-Amber Tang</t>
      </text>
    </comment>
    <comment authorId="0" ref="AD5">
      <text>
        <t xml:space="preserve">$295
https://www.bu.edu/av/iaen/research-library-1/docs/13387/Rosen%20Cost%20of%20ART%20in%20Africa.pdf
	-Amber Tang
$292 a year 
http://www.nejm.org/doi/pdf/10.1056/NEJMsa060247
	-Amber Tang</t>
      </text>
    </comment>
    <comment authorId="0" ref="AS5">
      <text>
        <t xml:space="preserve">$72
http://www.ncbi.nlm.nih.gov/pmc/articles/PMC4229087/pdf/pone.0108304.pdf
	-Amber Tang
$158 for ARVs
237 total ART treatment
http://ac.els-cdn.com/S0140673611607022/1-s2.0-S0140673611607022-main.pdf?_tid=185c3c90-d854-11e5-b48a-00000aab0f6c&amp;acdnat=1456029320_f4dfbb4ee8e270c48102b64ef7e8b946
	-Amber Tang</t>
      </text>
    </comment>
    <comment authorId="0" ref="AG5">
      <text>
        <t xml:space="preserve">$111 
http://www.ncbi.nlm.nih.gov/pmc/articles/PMC4229087/pdf/pone.0108304.pdf 
2009-2011
$262.8-804.1
http://www.ncbi.nlm.nih.gov/pmc/articles/PMC3833352/pdf/nihms520658.pdf
2009USD
	-Amber Tang</t>
      </text>
    </comment>
    <comment authorId="0" ref="AB5">
      <text>
        <t xml:space="preserve">$2242
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5">
      <text>
        <t xml:space="preserve">cost of three 1st line drugs (ABC + 3TC + ZDV or NFV)
regional data from http://apps.who.int/hiv/amds/price/hdd/Default2.aspx
2014 (for the most part)
	-Amber Tang
http://www.who.int/entity/hiv/data/tuapr_2009_figures_slideset.ppt?ua=1
charts breaking up first line ARVs by year and by income level
	-Amber Tang
In 2003 five
pharmaceutical companies agreed to provide a triple
antiretroviral (ARV) drug combination to African and
Caribbean countries at the reduced price of about
$140 per person per year (Clinton Foundation,
2003)
http://www.tandfonline.com/doi/pdf/10.1080/09540120500159334
	-Amber Tang</t>
      </text>
    </comment>
  </commentList>
</comments>
</file>

<file path=xl/comments3.xml><?xml version="1.0" encoding="utf-8"?>
<comments xmlns="http://schemas.openxmlformats.org/spreadsheetml/2006/main">
  <authors>
    <author/>
  </authors>
  <commentList>
    <comment authorId="0" ref="J10">
      <text>
        <t xml:space="preserve">http://www.tandfonline.com/doi/pdf/10.1080/09540120412331290167
	-Amber Tang</t>
      </text>
    </comment>
    <comment authorId="0" ref="I10">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
4897, 6620 for first line 2 drug regimen
	-Amber Tang</t>
      </text>
    </comment>
    <comment authorId="0" ref="I22">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t>
      </text>
    </comment>
    <comment authorId="0" ref="AI17">
      <text>
        <t xml:space="preserve">palliative care (drugs only)= 19
palliative care + treatment of low cost OIs= 1014
http://ac.els-cdn.com/S0140673600024405/1-s2.0-S0140673600024405-main.pdf?_tid=2ac88d6a-dcec-11e5-9ba5-00000aab0f27&amp;acdnat=1456534439_39c0db214a7e3e019746aca429d307f5
	-Amber Tang</t>
      </text>
    </comment>
    <comment authorId="0" ref="R17">
      <text>
        <t xml:space="preserve">palliative care plus treatment of all OIs
(drugs only= 19)
(low cost OIs + palliative care)=299
	-Amber Tang
http://ac.els-cdn.com/S0140673600024405/1-s2.0-S0140673600024405-main.pdf?_tid=2ac88d6a-dcec-11e5-9ba5-00000aab0f27&amp;acdnat=1456534439_39c0db214a7e3e019746aca429d307f5
	-Amber Tang</t>
      </text>
    </comment>
    <comment authorId="0" ref="H10">
      <text>
        <t xml:space="preserve">http://journals.plos.org/plosone/article?id=10.1371/journal.pone.0013856
	-Amber Tang</t>
      </text>
    </comment>
    <comment authorId="0" ref="H17">
      <text>
        <t xml:space="preserve">http://journals.plos.org/plosone/article?id=10.1371/journal.pone.0013856
	-Amber Tang</t>
      </text>
    </comment>
    <comment authorId="0" ref="G10">
      <text>
        <t xml:space="preserve">https://books.google.com/books?hl=en&amp;lr=&amp;id=8tDTtOjzl7wC&amp;oi=fnd&amp;pg=PA157&amp;dq=bhutan+aids+cost&amp;ots=lObmMxTckT&amp;sig=wBhs7DRi89kvEfgC3aiv6x7KMDw#v=onepage&amp;q=bhutan%20aids%20cost&amp;f=false
	-Amber Tang</t>
      </text>
    </comment>
    <comment authorId="0" ref="AE14">
      <text>
        <t xml:space="preserve">https://books.google.com/books?hl=en&amp;lr=&amp;id=8tDTtOjzl7wC&amp;oi=fnd&amp;pg=PA157&amp;dq=bhutan+aids+cost&amp;ots=lObmMxTckT&amp;sig=wBhs7DRi89kvEfgC3aiv6x7KMDw#v=onepage&amp;q=bhutan%20aids%20cost&amp;f=false
	-Amber Tang</t>
      </text>
    </comment>
    <comment authorId="0" ref="AE13">
      <text>
        <t xml:space="preserve">http://www.jgid.org/article.asp?issn=0974-777X;year=2009;volume=1;issue=2;spage=93;epage=101;aulast=
	-Amber Tang</t>
      </text>
    </comment>
    <comment authorId="0" ref="F17">
      <text>
        <t xml:space="preserve">old data 1997
costs of drugs, end of life care?
http://ac.els-cdn.com/S0168851096008664/1-s2.0-S0168851096008664-main.pdf?_tid=7eaf8bf6-dce5-11e5-8607-00000aab0f6c&amp;acdnat=1456531573_3e1857deb9fa6fb70d3485cf0c5a4996
	-Amber Tang</t>
      </text>
    </comment>
    <comment authorId="0" ref="N11">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F10">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E10">
      <text>
        <t xml:space="preserve">http://www.scielosp.org/pdf/rpsp/v17n1/24033.pdf
	-Amber Tang</t>
      </text>
    </comment>
    <comment authorId="0" ref="D17">
      <text>
        <t xml:space="preserve">cost of last 3 months of life http://journals.lww.com/aidsonline/abstract/1995/07000/the_usage_and_costs_of_health_services_for_hiv.16.aspx
	-Amber Tang</t>
      </text>
    </comment>
    <comment authorId="0" ref="D10">
      <text>
        <t xml:space="preserve">http://onlinelibrary.wiley.com/doi/10.1111/j.1468-1293.2008.00670.x/epdf
	-Amber Tang</t>
      </text>
    </comment>
    <comment authorId="0" ref="D2">
      <text>
        <t xml:space="preserve">http://jid.oxfordjournals.org/content/190/1/166.full.pdf
	-Amber Tang</t>
      </text>
    </comment>
    <comment authorId="0" ref="C25">
      <text>
        <t xml:space="preserve">with the assumption that after an HIV positive individual begins to suffer from opportunistic infections and falls ill, by the fifth year of infection, he or she will present three times annually to a health facility, for an average private cost of US$60 a year
	-Amber Tang</t>
      </text>
    </comment>
    <comment authorId="0" ref="Y3">
      <text>
        <t xml:space="preserve">unclear if this is for just the cost of HIV test kit alone or including administrative, etc.
http://www.ncbi.nlm.nih.gov/pmc/articles/PMC2140230/pdf/nihms33900.pdf
	-Amber Tang</t>
      </text>
    </comment>
    <comment authorId="0" ref="B1">
      <text>
        <t xml:space="preserve">excludes data from world bank global price reporting
	-Amber Tang</t>
      </text>
    </comment>
    <comment authorId="0" ref="AA11">
      <text>
        <t xml:space="preserve">http://www.ncbi.nlm.nih.gov/pmc/articles/PMC4229087/pdf/pone.0108304.pdf
2009-2011
	-Amber Tang</t>
      </text>
    </comment>
    <comment authorId="0" ref="M17">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M7">
      <text>
        <t xml:space="preserve">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9">
      <text>
        <t xml:space="preserve">http://www.nejm.org/doi/pdf/10.1056/NEJM200103153441108
	-Amber Tang</t>
      </text>
    </comment>
    <comment authorId="0" ref="M14">
      <text>
        <t xml:space="preserve">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13">
      <text>
        <t xml:space="preserve">http://www.who.int/whr/2004/media_centre/en/lancet.pdf
retail cost of drugs?
	-Amber Tang</t>
      </text>
    </comment>
    <comment authorId="0" ref="M12">
      <text>
        <t xml:space="preserve">http://cid.oxfordjournals.org/content/48/6/806.full.pdf+html
	-Amber Tang</t>
      </text>
    </comment>
    <comment authorId="0" ref="M6">
      <text>
        <t xml:space="preserve">http://www.nejm.org/doi/pdf/10.1056/NEJM200103153441108
	-Amber Tang</t>
      </text>
    </comment>
    <comment authorId="0" ref="M11">
      <text>
        <t xml:space="preserve">http://www.nejm.org/doi/pdf/10.1056/NEJM200103153441108
	-Amber Tang</t>
      </text>
    </comment>
    <comment authorId="0" ref="N10">
      <text>
        <t xml:space="preserve">http://onlinelibrary.wiley.com/doi/10.1111/j.1468-1293.2006.00424.x/epdf
	-Amber Tang</t>
      </text>
    </comment>
    <comment authorId="0" ref="AI8">
      <text>
        <t xml:space="preserve">http://www.msf.org/sites/msf.org/files/how_low_can_we_go_vl_pricing_brief.pdf
total is 44.07
	-Amber Tang</t>
      </text>
    </comment>
    <comment authorId="0" ref="W11">
      <text>
        <t xml:space="preserve">2009-2011
http://www.ncbi.nlm.nih.gov/pmc/articles/PMC4229087/pdf/pone.0108304.pdf
	-Amber Tang</t>
      </text>
    </comment>
    <comment authorId="0" ref="AD9">
      <text>
        <t xml:space="preserve">https://www.msfaccess.org/sites/default/files/MSF_IssueBrief_undetectable6.pdf
for reagents only
total is 20.76
	-Amber Tang</t>
      </text>
    </comment>
    <comment authorId="0" ref="AD8">
      <text>
        <t xml:space="preserve">http://www.msf.org/sites/msf.org/files/how_low_can_we_go_vl_pricing_brief.pdf
reagents only
total is 35.38
	-Amber Tang</t>
      </text>
    </comment>
    <comment authorId="0" ref="AD11">
      <text>
        <t xml:space="preserve">http://ac.els-cdn.com/S0140673611607022/1-s2.0-S0140673611607022-main.pdf?_tid=185c3c90-d854-11e5-b48a-00000aab0f6c&amp;acdnat=1456029320_f4dfbb4ee8e270c48102b64ef7e8b946
237 for total ART treatment
	-Amber Tang</t>
      </text>
    </comment>
    <comment authorId="0" ref="AD10">
      <text>
        <t xml:space="preserve">http://www.ncbi.nlm.nih.gov/pmc/articles/PMC4229087/pdf/pone.0108304.pdf
	-Amber Tang</t>
      </text>
    </comment>
    <comment authorId="0" ref="AB8">
      <text>
        <t xml:space="preserve">http://www.msf.org/sites/msf.org/files/how_low_can_we_go_vl_pricing_brief.pdf
	-Amber Tang</t>
      </text>
    </comment>
    <comment authorId="0" ref="AC9">
      <text>
        <t xml:space="preserve">https://www.msfaccess.org/sites/default/files/MSF_IssueBrief_undetectable6.pdf
10.50 is public sector negotiated price
otherwise 46.92-79.62 for costs of private lab and public sector tests
	-Amber Tang</t>
      </text>
    </comment>
    <comment authorId="0" ref="AC8">
      <text>
        <t xml:space="preserve">http://www.msf.org/sites/msf.org/files/how_low_can_we_go_vl_pricing_brief.pdf
	-Amber Tang</t>
      </text>
    </comment>
    <comment authorId="0" ref="AE23">
      <text>
        <t xml:space="preserve">haven't looked at this too closely, but there are tables at the end of costs of OI treatments, drug costs, and terminal care costs (not sure if this is per patient per year though)
	-Amber Tang</t>
      </text>
    </comment>
    <comment authorId="0" ref="AE12">
      <text>
        <t xml:space="preserve">http://www.who.int/whr/2004/media_centre/en/lancet.pdf
**retail cost of drug
	-Amber Tang</t>
      </text>
    </comment>
    <comment authorId="0" ref="AE9">
      <text>
        <t xml:space="preserve">https://www.msfaccess.org/sites/default/files/MSF_IssueBrief_undetectable6.pdf
reagents and maintenance costs
(differences are due to NGO lab, gov lab or private lab)
	-Amber Tang</t>
      </text>
    </comment>
    <comment authorId="0" ref="AE8">
      <text>
        <t xml:space="preserve">https://www.msfaccess.org/sites/default/files/MSF_assets/HIV_AIDS/Docs/MSF_ViralLoad_Report._FINAL_Sept2012_webres.pdf
	-Amber Tang</t>
      </text>
    </comment>
    <comment authorId="0" ref="AE6">
      <text>
        <t xml:space="preserve">2000
http://europepmc.org/abstract/med/12447007
	-Amber Tang</t>
      </text>
    </comment>
    <comment authorId="0" ref="AE5">
      <text>
        <t xml:space="preserve">https://www.msfaccess.org/sites/default/files/MSF_IssueBrief_undetectable6.pdf
reagents only
(19.05-24.42 for total costs)
	-Amber Tang</t>
      </text>
    </comment>
    <comment authorId="0" ref="AE3">
      <text>
        <t xml:space="preserve">2002-2003
fee charged to patients for HIV test kit
https://www.researchgate.net/profile/Nell_Marshall/publication/7902687_Cost_and_efficiency_of_HIV_voluntary_counseling_and_testing_centres_in_Andhra_Pradesh_India/links/0f31752f1800939356000000.pdf
	-Amber Tang</t>
      </text>
    </comment>
    <comment authorId="0" ref="U13">
      <text>
        <t xml:space="preserve">2009-2011
http://www.ncbi.nlm.nih.gov/pmc/articles/PMC4229087/pdf/pone.0108304.pdf
	-Amber Tang</t>
      </text>
    </comment>
    <comment authorId="0" ref="T17">
      <text>
        <t xml:space="preserve">http://www.nejm.org/doi/pdf/10.1056/NEJMsa060247
cost of long term/terminal care only?
	-Amber Tang</t>
      </text>
    </comment>
    <comment authorId="0" ref="T11">
      <text>
        <t xml:space="preserve">http://www.nejm.org/doi/pdf/10.1056/NEJMsa060247
	-Amber Tang</t>
      </text>
    </comment>
    <comment authorId="0" ref="T5">
      <text>
        <t xml:space="preserve">http://www.nejm.org/doi/pdf/10.1056/NEJMsa060247
	-Amber Tang</t>
      </text>
    </comment>
    <comment authorId="0" ref="M3">
      <text>
        <t xml:space="preserve">http://ac.els-cdn.com/S0749379703001156/1-s2.0-S0749379703001156-main.pdf?_tid=a77a81ca-d6a6-11e5-b05f-00000aab0f01&amp;acdnat=1455844876_d25fa8dc96e4814740d5ec964f43be07
	-Amber Tang</t>
      </text>
    </comment>
    <comment authorId="0" ref="AJ17">
      <text>
        <t xml:space="preserve">2007
cost of OIs for people with CD4 cell counts &gt;200 (not sure if they are vs or if they are on treatment)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8">
      <text>
        <t xml:space="preserve">2007
cost of OIs based on CD4 cell count
&lt;100 = $274
100-199= $51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7">
      <text>
        <t xml:space="preserve">http://zhyfyxzz.yiigle.com/CN112150201111/141643.htm?locale=zh_CN
2008-2010
Inpatient costs per visit for AIDS related OIs
	-Amber Tang</t>
      </text>
    </comment>
    <comment authorId="0" ref="AJ17">
      <text>
        <t xml:space="preserve">2007
inpatient+outpatient meds for OIs, costs of diagnosing OIs, medical service charges for OIs
-&gt; 1st year of ARVs (I assume that means they're not vs yet)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0">
      <text>
        <t xml:space="preserve">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Y11">
      <text>
        <t xml:space="preserve">http://www.ncbi.nlm.nih.gov/pmc/articles/PMC3833352/pdf/nihms520658.pdf
2009
(more data available here for South Africa; I just list the most recent one here)
	-Amber Tang</t>
      </text>
    </comment>
    <comment authorId="0" ref="AH10">
      <text>
        <t xml:space="preserve">(higher cost in 1st year of ART)
http://www.ncbi.nlm.nih.gov/pmc/articles/PMC3833352/pdf/nihms520658.pdf
2008
	-Amber Tang</t>
      </text>
    </comment>
    <comment authorId="0" ref="AG10">
      <text>
        <t xml:space="preserve">2007
http://www.ncbi.nlm.nih.gov/pmc/articles/PMC3833352/pdf/nihms520658.pdf
	-Amber Tang</t>
      </text>
    </comment>
    <comment authorId="0" ref="AI10">
      <text>
        <t xml:space="preserve">http://www.ncbi.nlm.nih.gov/pmc/articles/PMC3833352/pdf/nihms520658.pdf
2003
	-Amber Tang</t>
      </text>
    </comment>
    <comment authorId="0" ref="V12">
      <text>
        <t xml:space="preserve">http://www.ncbi.nlm.nih.gov/pmc/articles/PMC3833352/pdf/nihms520658.pdf
2004
	-Amber Tang</t>
      </text>
    </comment>
    <comment authorId="0" ref="V11">
      <text>
        <t xml:space="preserve">http://www.ncbi.nlm.nih.gov/pmc/articles/PMC3833352/pdf/nihms520658.pdf
2004
	-Amber Tang</t>
      </text>
    </comment>
    <comment authorId="0" ref="AB10">
      <text>
        <t xml:space="preserve">http://www.ncbi.nlm.nih.gov/pmc/articles/PMC3833352/pdf/nihms520658.pdf
	-Amber Tang
2007
	-Amber Tang</t>
      </text>
    </comment>
    <comment authorId="0" ref="AE11">
      <text>
        <t xml:space="preserve">http://www.ncbi.nlm.nih.gov/pmc/articles/PMC3833352/pdf/nihms520658.pdf
2006
	-Amber Tang</t>
      </text>
    </comment>
    <comment authorId="0" ref="AE10">
      <text>
        <t xml:space="preserve">http://www.ncbi.nlm.nih.gov/pmc/articles/PMC3833352/pdf/nihms520658.pdf
2009
___
46.2, 130.3, 60.7, 53.4, 118.3, 101.4
	-Amber Tang</t>
      </text>
    </comment>
    <comment authorId="0" ref="Z11">
      <text>
        <t xml:space="preserve">http://www.ncbi.nlm.nih.gov/pmc/articles/PMC3833352/pdf/nihms520658.pdf
2009
	-Amber Tang</t>
      </text>
    </comment>
    <comment authorId="0" ref="AF10">
      <text>
        <t xml:space="preserve">http://www.ncbi.nlm.nih.gov/pmc/articles/PMC3833352/pdf/nihms520658.pdf
2008
	-Amber Tang</t>
      </text>
    </comment>
    <comment authorId="0" ref="U12">
      <text>
        <t xml:space="preserve">http://www.ncbi.nlm.nih.gov/pmc/articles/PMC3833352/pdf/nihms520658.pdf
2009
	-Amber Tang</t>
      </text>
    </comment>
    <comment authorId="0" ref="U11">
      <text>
        <t xml:space="preserve">http://www.ncbi.nlm.nih.gov/pmc/articles/PMC3833352/pdf/nihms520658.pdf
2009
	-Amber Tang</t>
      </text>
    </comment>
    <comment authorId="0" ref="S11">
      <text>
        <t xml:space="preserve">http://www.ncbi.nlm.nih.gov/pmc/articles/PMC3833352/pdf/nihms520658.pdf
2008
total cost in source
	-Amber Tang</t>
      </text>
    </comment>
    <comment authorId="0" ref="W10">
      <text>
        <t xml:space="preserve">https://www.bu.edu/av/iaen/research-library-1/docs/13387/Rosen%20Cost%20of%20ART%20in%20Africa.pdf
	-Amber Tang
2005
	-Amber Tang</t>
      </text>
    </comment>
    <comment authorId="0" ref="V10">
      <text>
        <t xml:space="preserve">https://www.bu.edu/av/iaen/research-library-1/docs/13387/Rosen%20Cost%20of%20ART%20in%20Africa.pdf
	-Amber Tang
2001-2004
	-Amber Tang</t>
      </text>
    </comment>
    <comment authorId="0" ref="Y10">
      <text>
        <t xml:space="preserve">726.24
681.1
653.64
800.69
337.59
453.63
449.48
415.52
2000-2005 (year)
(total costs vary; see source)
https://www.bu.edu/av/iaen/research-library-1/docs/13387/Rosen%20Cost%20of%20ART%20in%20Africa.pdf
	-Amber Tang</t>
      </text>
    </comment>
    <comment authorId="0" ref="Z10">
      <text>
        <t xml:space="preserve">412 total
https://www.bu.edu/av/iaen/research-library-1/docs/13387/Rosen%20Cost%20of%20ART%20in%20Africa.pdf
2004
	-Amber Tang</t>
      </text>
    </comment>
    <comment authorId="0" ref="AA10">
      <text>
        <t xml:space="preserve">488 total
https://www.bu.edu/av/iaen/research-library-1/docs/13387/Rosen%20Cost%20of%20ART%20in%20Africa.pdf
2002-2003
	-Amber Tang</t>
      </text>
    </comment>
    <comment authorId="0" ref="U10">
      <text>
        <t xml:space="preserve">https://www.bu.edu/av/iaen/research-library-1/docs/13387/Rosen%20Cost%20of%20ART%20in%20Africa.pdf
total was 705
2003
	-Amber Tang</t>
      </text>
    </comment>
    <comment authorId="0" ref="T10">
      <text>
        <t xml:space="preserve">https://www.bu.edu/av/iaen/research-library-1/docs/13387/Rosen%20Cost%20of%20ART%20in%20Africa.pdf
total 1180?
2000
	-Amber Tang</t>
      </text>
    </comment>
    <comment authorId="0" ref="S10">
      <text>
        <t xml:space="preserve">https://www.bu.edu/av/iaen/research-library-1/docs/13387/Rosen%20Cost%20of%20ART%20in%20Africa.pdf
(total was $2000)
2005
	-Amber Tang</t>
      </text>
    </comment>
    <comment authorId="0" ref="R9">
      <text>
        <t xml:space="preserve">https://www.msfaccess.org/sites/default/files/MSF_assets/HIV_AIDS/Docs/MSF_ViralLoad_Report._FINAL_Sept2012_webres.pdf
	-Amber Tang</t>
      </text>
    </comment>
    <comment authorId="0" ref="O1">
      <text>
        <t xml:space="preserve">https://www.msfaccess.org/sites/default/files/MSF_IssueBrief_undetectable6.pdf
	-Amber Tang</t>
      </text>
    </comment>
    <comment authorId="0" ref="Y18">
      <text>
        <t xml:space="preserve">http://www.tandfonline.com/doi/pdf/10.1080/09540120500159334
South Africa
OI and TB treatment costs?
	-Amber Tang</t>
      </text>
    </comment>
    <comment authorId="0" ref="B17">
      <text>
        <t xml:space="preserve">what exactly is being included in this umbrella cost of AIDS?
data is inconsistent
	-Amber Tang</t>
      </text>
    </comment>
    <comment authorId="0" ref="Y17">
      <text>
        <t xml:space="preserve">http://www.tandfonline.com/doi/pdf/10.1080/09540120500159334
South Africa
dying patient care and ARVs
	-Amber Tang</t>
      </text>
    </comment>
    <comment authorId="0" ref="Y17">
      <text>
        <t xml:space="preserve">http://www.tandfonline.com/doi/pdf/10.1080/09540120500159334
South Africa: $186? [OI and TB treatment costs]
	-Amber Tang</t>
      </text>
    </comment>
    <comment authorId="0" ref="L10">
      <text>
        <t xml:space="preserve">$202 for pre-ART patients (probably lab costs etc.)
$880 for ART patients ($298 excluding ARVs)
http://www.ncbi.nlm.nih.gov/pmc/articles/PMC3225224/pdf/nihms315998.pdf
	-Amber Tang</t>
      </text>
    </comment>
  </commentList>
</comments>
</file>

<file path=xl/comments4.xml><?xml version="1.0" encoding="utf-8"?>
<comments xmlns="http://schemas.openxmlformats.org/spreadsheetml/2006/main">
  <authors>
    <author/>
  </authors>
  <commentList>
    <comment authorId="0" ref="T2">
      <text>
        <t xml:space="preserve">check this
	-Abhishek Pandey</t>
      </text>
    </comment>
  </commentList>
</comments>
</file>

<file path=xl/sharedStrings.xml><?xml version="1.0" encoding="utf-8"?>
<sst xmlns="http://schemas.openxmlformats.org/spreadsheetml/2006/main" count="813" uniqueCount="369">
  <si>
    <t>Country</t>
  </si>
  <si>
    <t>Afghanistan</t>
  </si>
  <si>
    <t>Argentina</t>
  </si>
  <si>
    <t>Australia</t>
  </si>
  <si>
    <t>Bahamas</t>
  </si>
  <si>
    <t>Bangladesh</t>
  </si>
  <si>
    <t>Belgium</t>
  </si>
  <si>
    <t>Benin</t>
  </si>
  <si>
    <t>Bhutan</t>
  </si>
  <si>
    <t>Botswana</t>
  </si>
  <si>
    <t>Brazil</t>
  </si>
  <si>
    <t>Burundi</t>
  </si>
  <si>
    <t>Cambodia</t>
  </si>
  <si>
    <t>Cameroon</t>
  </si>
  <si>
    <t>Canada</t>
  </si>
  <si>
    <t>Chad</t>
  </si>
  <si>
    <t>China</t>
  </si>
  <si>
    <t>Congo</t>
  </si>
  <si>
    <t>Côte d'Ivoire</t>
  </si>
  <si>
    <t>Democratic Republic of the Congo</t>
  </si>
  <si>
    <t>Denmark</t>
  </si>
  <si>
    <t>Egypt</t>
  </si>
  <si>
    <t>Estonia</t>
  </si>
  <si>
    <t>Ethiopia</t>
  </si>
  <si>
    <t>France</t>
  </si>
  <si>
    <t>Gambia</t>
  </si>
  <si>
    <t>Georgia</t>
  </si>
  <si>
    <t>Ghana</t>
  </si>
  <si>
    <t>Guinea</t>
  </si>
  <si>
    <t>Guyana</t>
  </si>
  <si>
    <t>Haiti</t>
  </si>
  <si>
    <t>India</t>
  </si>
  <si>
    <t>Iran (Islamic Republic of)</t>
  </si>
  <si>
    <t>Kazakhstan</t>
  </si>
  <si>
    <t>Kenya</t>
  </si>
  <si>
    <t>Lao People's Democratic Republic</t>
  </si>
  <si>
    <t>Lesotho</t>
  </si>
  <si>
    <t>Liberia</t>
  </si>
  <si>
    <t>Malawi</t>
  </si>
  <si>
    <t>Malaysia</t>
  </si>
  <si>
    <t>Mauritania</t>
  </si>
  <si>
    <t>Mauritius</t>
  </si>
  <si>
    <t>Mexico</t>
  </si>
  <si>
    <t>Mongolia</t>
  </si>
  <si>
    <t>Morocco</t>
  </si>
  <si>
    <t>Myanmar</t>
  </si>
  <si>
    <t>Namibia</t>
  </si>
  <si>
    <t>Nepal</t>
  </si>
  <si>
    <t>Netherlands</t>
  </si>
  <si>
    <t>New Zealand</t>
  </si>
  <si>
    <t>Nicaragua</t>
  </si>
  <si>
    <t>Niger</t>
  </si>
  <si>
    <t>Nigeria</t>
  </si>
  <si>
    <t>Paraguay</t>
  </si>
  <si>
    <t>Philippines</t>
  </si>
  <si>
    <t>Republic of Moldova</t>
  </si>
  <si>
    <t>Rwanda</t>
  </si>
  <si>
    <t>Saint Lucia</t>
  </si>
  <si>
    <t>Senegal</t>
  </si>
  <si>
    <t>Sierra Leone</t>
  </si>
  <si>
    <t>South Africa</t>
  </si>
  <si>
    <t>South Sudan</t>
  </si>
  <si>
    <t>Sri Lanka</t>
  </si>
  <si>
    <t>Suriname</t>
  </si>
  <si>
    <t>Thailand</t>
  </si>
  <si>
    <t>Timor-Leste</t>
  </si>
  <si>
    <t>Togo</t>
  </si>
  <si>
    <t>Uganda</t>
  </si>
  <si>
    <t>Ukraine</t>
  </si>
  <si>
    <t>United Kingdom</t>
  </si>
  <si>
    <t>United States of America</t>
  </si>
  <si>
    <t>Vietnam</t>
  </si>
  <si>
    <t>Zambia</t>
  </si>
  <si>
    <t>Zimbabwe</t>
  </si>
  <si>
    <t>Birth Rate (b)</t>
  </si>
  <si>
    <t>Death Rate (mu)</t>
  </si>
  <si>
    <t>Rate of diagnosis (delta)</t>
  </si>
  <si>
    <t>Rate of getting AIDS for non-viral suppressed (sigma)</t>
  </si>
  <si>
    <t>Rate of viral suppression (gamma)</t>
  </si>
  <si>
    <t>Death rate from AIDS (nu)</t>
  </si>
  <si>
    <t>Reduction life years for treated HIV+ (rly)</t>
  </si>
  <si>
    <t>Transmission probability in acute phase (tau_A)</t>
  </si>
  <si>
    <t>Transmission probability after acute phase (tau_U)</t>
  </si>
  <si>
    <t>Proportional reduction of transmission if on treatment (epsilon)</t>
  </si>
  <si>
    <t>Partners per year (c)</t>
  </si>
  <si>
    <t>Sex acts per year (n)</t>
  </si>
  <si>
    <t xml:space="preserve"> </t>
  </si>
  <si>
    <t>2013 data</t>
  </si>
  <si>
    <t>http://data.worldbank.org/indicator/SP.DYN.CDRT.IN</t>
  </si>
  <si>
    <t>2014 data</t>
  </si>
  <si>
    <t>http://data.worldbank.org/indicator/SP.POP.GROW</t>
  </si>
  <si>
    <t>Susceptible</t>
  </si>
  <si>
    <t>Acute Phase</t>
  </si>
  <si>
    <t>Undiagnosed</t>
  </si>
  <si>
    <t>Diagnosed but not on treatment</t>
  </si>
  <si>
    <t>Treated but not virally suppressed</t>
  </si>
  <si>
    <t>Virally Suppressed</t>
  </si>
  <si>
    <t>pD (C/B)</t>
  </si>
  <si>
    <t>pT (E/C)</t>
  </si>
  <si>
    <t>pV (G/E)</t>
  </si>
  <si>
    <t>Armenia</t>
  </si>
  <si>
    <t>The Bahamas</t>
  </si>
  <si>
    <t>Belize</t>
  </si>
  <si>
    <t>Burkina Faso</t>
  </si>
  <si>
    <t>Republic of Congo</t>
  </si>
  <si>
    <t>Ivory Coast</t>
  </si>
  <si>
    <t>Gabon</t>
  </si>
  <si>
    <t>Global</t>
  </si>
  <si>
    <t>Indonesia</t>
  </si>
  <si>
    <t>Iran</t>
  </si>
  <si>
    <t>Laos</t>
  </si>
  <si>
    <t>Mali</t>
  </si>
  <si>
    <t>Mozambique</t>
  </si>
  <si>
    <t>Pakistan</t>
  </si>
  <si>
    <t>Moldova</t>
  </si>
  <si>
    <t>Sao Tome and Principe</t>
  </si>
  <si>
    <t>Republic of Serbia</t>
  </si>
  <si>
    <t>Swaziland</t>
  </si>
  <si>
    <t>East Timor</t>
  </si>
  <si>
    <t>Tanzania</t>
  </si>
  <si>
    <t>GDP per capita</t>
  </si>
  <si>
    <t>GDP per capita (PPP)</t>
  </si>
  <si>
    <t>References</t>
  </si>
  <si>
    <t>2014 GDP per capita (current US$)</t>
  </si>
  <si>
    <t>GDP</t>
  </si>
  <si>
    <t>http://data.worldbank.org/indicator/NY.GDP.PCAP.CD</t>
  </si>
  <si>
    <t>http://data.un.org/CountryProfile.aspx?crName=gambia</t>
  </si>
  <si>
    <t>http://www.stats.govt.nz/browse_for_stats/snapshots-of-nz/top-statistics.aspx</t>
  </si>
  <si>
    <t>2014 GDP per capita (PPP)</t>
  </si>
  <si>
    <t>(PPP)</t>
  </si>
  <si>
    <t>http://data.worldbank.org/indicator/NY.GDP.PCAP.PP.CD</t>
  </si>
  <si>
    <t xml:space="preserve">https://www.cia.gov/library/publications/the-world-factbook/rankorder/2004rank.html </t>
  </si>
  <si>
    <t>https://www.cia.gov/library/publications/the-world-factbook/rankorder/2004rank.html</t>
  </si>
  <si>
    <t>http://knoema.com/atlas/ranks/GDP-per-capita-PPP-based</t>
  </si>
  <si>
    <t>Type</t>
  </si>
  <si>
    <t>Costs</t>
  </si>
  <si>
    <t>USA</t>
  </si>
  <si>
    <t>Africa (common)</t>
  </si>
  <si>
    <t>Lower quartile</t>
  </si>
  <si>
    <t>Median</t>
  </si>
  <si>
    <t>Upper quartile</t>
  </si>
  <si>
    <t>East Asia &amp; Pacific</t>
  </si>
  <si>
    <t>Europe &amp; Central Asia</t>
  </si>
  <si>
    <t>Latin America &amp; Caribbean</t>
  </si>
  <si>
    <t>Middle East and North Africa</t>
  </si>
  <si>
    <t>North America</t>
  </si>
  <si>
    <t>South Asia</t>
  </si>
  <si>
    <t>SSA</t>
  </si>
  <si>
    <t>United Kingdom of Great Britain and Northern Ireland</t>
  </si>
  <si>
    <t>United States</t>
  </si>
  <si>
    <t>Viet Nam</t>
  </si>
  <si>
    <t>Diagnosis</t>
  </si>
  <si>
    <t>HIV test (ELISA+Western blot)</t>
  </si>
  <si>
    <t>Pre-treatment</t>
  </si>
  <si>
    <t>CD4 test</t>
  </si>
  <si>
    <t>$38-67</t>
  </si>
  <si>
    <t>Viral load test</t>
  </si>
  <si>
    <t>$20-100</t>
  </si>
  <si>
    <t>22.79-24.69</t>
  </si>
  <si>
    <t>Treatment</t>
  </si>
  <si>
    <t xml:space="preserve">Annual ART cost </t>
  </si>
  <si>
    <t>832 pounds</t>
  </si>
  <si>
    <t>Annual CD4 tests</t>
  </si>
  <si>
    <t>Annual Viral load tests</t>
  </si>
  <si>
    <t>Annual cost of AIDS due to OI</t>
  </si>
  <si>
    <t>South Africa: $215 [OI and TB treatment costs]</t>
  </si>
  <si>
    <t>http://www.ncbi.nlm.nih.gov/pmc/articles/PMC2365748/pdf/nihms45505.pdf</t>
  </si>
  <si>
    <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t>
  </si>
  <si>
    <t>http://jama.jamanetwork.com/article.aspx?articleid=1150355</t>
  </si>
  <si>
    <t>http://www.tandfonline.com/doi/pdf/10.1080/09540120500159334</t>
  </si>
  <si>
    <t>Botswana, Ethiopia, Nigeria, Uganda, Vietnam (representation of PEPFAR supported clinics)</t>
  </si>
  <si>
    <t>$202 for pre-ART patients (probably lab costs etc.)</t>
  </si>
  <si>
    <t>$880 for ART patients ($298 excluding ARVs)</t>
  </si>
  <si>
    <t>http://www.ncbi.nlm.nih.gov/pmc/articles/PMC3225224/pdf/nihms315998.pdf</t>
  </si>
  <si>
    <t>OI cost for SSA: http://www.nejm.org/doi/pdf/10.1056/NEJMsa060247</t>
  </si>
  <si>
    <t>Probab.</t>
  </si>
  <si>
    <t>Cost</t>
  </si>
  <si>
    <t>Direct Product</t>
  </si>
  <si>
    <t>NTM</t>
  </si>
  <si>
    <t>Toxoplasma</t>
  </si>
  <si>
    <t>Isoporiasis</t>
  </si>
  <si>
    <t>Severe Malaria</t>
  </si>
  <si>
    <t>TB</t>
  </si>
  <si>
    <t>Severe Fungal Infection</t>
  </si>
  <si>
    <t>Mild Fungal Infection</t>
  </si>
  <si>
    <t>Severe Bacterial Infection</t>
  </si>
  <si>
    <t>Mild Bacterial Infection</t>
  </si>
  <si>
    <t>Other Mild Diseases</t>
  </si>
  <si>
    <t>Other Severe Diseases</t>
  </si>
  <si>
    <t>Annual CD4 (2)</t>
  </si>
  <si>
    <t>Annual VL</t>
  </si>
  <si>
    <t>Annual ART</t>
  </si>
  <si>
    <t>Total Annual cost</t>
  </si>
  <si>
    <t>Cost of terminal care</t>
  </si>
  <si>
    <t>OI cost for China: http://www.ncbi.nlm.nih.gov/pubmed/22336273</t>
  </si>
  <si>
    <t>Analysis of inpatient cost of AIDS related opportunistic infection in a high HIV epidemic area]</t>
  </si>
  <si>
    <t>Currency</t>
  </si>
  <si>
    <t>Inpatient cost per visit for AIDS related opportunistic infection</t>
  </si>
  <si>
    <t>yuan</t>
  </si>
  <si>
    <t>Inpatient cost per visit for AIDS related opportunistic infection Males</t>
  </si>
  <si>
    <t>Inpatient cost per visit for AIDS related opportunistic infection Females</t>
  </si>
  <si>
    <t>Inpatient cost per visit for AIDS related opportunistic infection &lt;29</t>
  </si>
  <si>
    <t>Inpatient cost per visit for AIDS related opportunistic infection 30-39</t>
  </si>
  <si>
    <t>Inpatient cost per visit for AIDS related opportunistic infection 40-49</t>
  </si>
  <si>
    <t>Inpatient cost per visit for AIDS related opportunistic infection &gt;50</t>
  </si>
  <si>
    <t xml:space="preserve">Examination </t>
  </si>
  <si>
    <t>Laboratory Test</t>
  </si>
  <si>
    <t>Medicine</t>
  </si>
  <si>
    <t>Diagnosis and treatment</t>
  </si>
  <si>
    <t>Nursing</t>
  </si>
  <si>
    <t>Bed</t>
  </si>
  <si>
    <t>Neurologic Diseases</t>
  </si>
  <si>
    <t>Respiratory Diseases</t>
  </si>
  <si>
    <t>Digestive System Diseases</t>
  </si>
  <si>
    <t>Skin and Mucous Membrane Diseases</t>
  </si>
  <si>
    <t>http://www.medscape.com/viewarticle/544519</t>
  </si>
  <si>
    <t>Brief Communication: Economic Comparison of Opportunistic Infection Management With Antiretroviral Treatment in People Living With HIV/AIDS Presenting at an NGO Clinic in Bangalore, India</t>
  </si>
  <si>
    <t>2005 currency</t>
  </si>
  <si>
    <t>Direct Medical Costs + Nonmedical Costs per patient per year managing OI</t>
  </si>
  <si>
    <t>USD</t>
  </si>
  <si>
    <t>HAART group: Direct Medical Costs + Nonmedical Costs per patient per year</t>
  </si>
  <si>
    <t>DMC plus NMC pppy in the OI arm: paid by NGOs</t>
  </si>
  <si>
    <t>Rs</t>
  </si>
  <si>
    <t>DMC plus NMC pppy in the OI arm: paid by PLHA</t>
  </si>
  <si>
    <t>DMC and NMC pppy in the HAART arm: paid by NGOs</t>
  </si>
  <si>
    <t>DMC and NMC pppy in the HAART arm: paid by PLHA</t>
  </si>
  <si>
    <t>http://www.ncbi.nlm.nih.gov/pmc/articles/PMC1466910/</t>
  </si>
  <si>
    <t>Prevalence of Primary HIV Infection in Symptomatic Ambulatory Patients</t>
  </si>
  <si>
    <t xml:space="preserve">Ninety percent of the estimated 40,000 new HIV infections in the United States each year are associated with the acute HIV syndrome.1,2 </t>
  </si>
  <si>
    <t xml:space="preserve">One to 4 weeks after infection, patients with the acute HIV syndrome experience symptoms of a viral illness, such as fever, fatigue, pharyngitis, myalgias, rash, and weight loss, as well as other non-specific symptoms.1–5 </t>
  </si>
  <si>
    <t>Most of these patients seek medical care, but seldom do they have primary HIV infection diagnosed.1,2,6</t>
  </si>
  <si>
    <t>Note: Symptoms reported by more than 25% of patients in Schacker et al,2 Hecht et al,4 and Daar et al.5</t>
  </si>
  <si>
    <t>http://www.ncbi.nlm.nih.gov/pubmed/8678387</t>
  </si>
  <si>
    <t>89% of people with HIV developed acute retroviral syndrome</t>
  </si>
  <si>
    <t>Clinical and epidemiologic features of primary HIV infection.</t>
  </si>
  <si>
    <t>https://www.aids.gov/hiv-aids-basics/just-diagnosed-with-hiv-aids/hiv-in-your-body/stages-of-hiv/</t>
  </si>
  <si>
    <t>Acute HIV</t>
  </si>
  <si>
    <t>2-4 weeks after HIV infection; acute retroviral syndrome/primary HIV infection</t>
  </si>
  <si>
    <t>high risk of HIV transmission</t>
  </si>
  <si>
    <t>CD4 count goes down until a viral set point, and then begins to increase (not up to pre-infection levels, though)</t>
  </si>
  <si>
    <t>Clinical latency stage/Asymptomatic HIV infection/chronic HIV infection</t>
  </si>
  <si>
    <t>people who are infected experience NO symptoms (or only mild ones)</t>
  </si>
  <si>
    <t>if you are on ART, you can live at this stage for several decades</t>
  </si>
  <si>
    <t>without ART, clinical latency lasts an average of 10 years</t>
  </si>
  <si>
    <t>People in this symptom-free stage are still able to pass HIV on to others, although ART greatly reduces transmission</t>
  </si>
  <si>
    <t>AIDS</t>
  </si>
  <si>
    <t>when immune system is badly damaged and you become vulnerable to OI</t>
  </si>
  <si>
    <t>CD4&lt;200 or development of one or more opportunistic infections regarless of CD4 count</t>
  </si>
  <si>
    <t>withut treatment, people who progess to AIDS survive about 3 years</t>
  </si>
  <si>
    <t>Once you have a dangerous OI with AIDS, life expectancy without treatment is 1 year</t>
  </si>
  <si>
    <t>if you are taking ART and maintain low viral load, you experience a normal life xpan and will "most likely" never progress to AIDS</t>
  </si>
  <si>
    <t>Annual ART cost</t>
  </si>
  <si>
    <t>Terminal care cost</t>
  </si>
  <si>
    <t>Sub-Saharan Africa</t>
  </si>
  <si>
    <t>Note: Have added dummy values for last row in India and last two rows in US</t>
  </si>
  <si>
    <t>Costs in USD</t>
  </si>
  <si>
    <t>PEPFAR clinics</t>
  </si>
  <si>
    <t>High Income, Dev.</t>
  </si>
  <si>
    <t>Global Fund Countries</t>
  </si>
  <si>
    <t>Latin Am. &amp; Carr.</t>
  </si>
  <si>
    <t>Australia (Au$)</t>
  </si>
  <si>
    <t>Canada (Canadian dollars)</t>
  </si>
  <si>
    <t>Botswana, Ethiopia, Nigeria, Uganda, Vietnam</t>
  </si>
  <si>
    <t>UK</t>
  </si>
  <si>
    <t>(general)</t>
  </si>
  <si>
    <t>Cote d'Ivoire</t>
  </si>
  <si>
    <t xml:space="preserve">HIV test </t>
  </si>
  <si>
    <t>4.5 (3-13.50)- antibody</t>
  </si>
  <si>
    <t>7.74-8.13</t>
  </si>
  <si>
    <t>110 (132-88)- western blot</t>
  </si>
  <si>
    <t>63 (76-51)- T cell test</t>
  </si>
  <si>
    <t>18 (21,14)- CMV antibody test</t>
  </si>
  <si>
    <t>176 (211,141)</t>
  </si>
  <si>
    <t>20-100</t>
  </si>
  <si>
    <t>41.56-96.33</t>
  </si>
  <si>
    <t>Annual ART cost (ARVs only)- first line drugs</t>
  </si>
  <si>
    <t>13300-24988</t>
  </si>
  <si>
    <t>337.59-800.69</t>
  </si>
  <si>
    <t>46.2-130.3</t>
  </si>
  <si>
    <t>3809.4- 6024.4</t>
  </si>
  <si>
    <t>8930-11610</t>
  </si>
  <si>
    <t>103.9-271.7</t>
  </si>
  <si>
    <t>13668-40,056</t>
  </si>
  <si>
    <t>610.8-741.7</t>
  </si>
  <si>
    <t/>
  </si>
  <si>
    <t>751.6 [OI treatment/care]</t>
  </si>
  <si>
    <t>15737-25200</t>
  </si>
  <si>
    <t>2935.7 yuan</t>
  </si>
  <si>
    <t>http://www.aidsdatahub.org/sites/default/files/documents/Responding_to_HIV_in_Afghanistan.pdf.pdf</t>
  </si>
  <si>
    <t>BELGIUM</t>
  </si>
  <si>
    <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t>
  </si>
  <si>
    <t>Average private health care costs, excepting final year of life</t>
  </si>
  <si>
    <t>US$60</t>
  </si>
  <si>
    <t># CD4 cells</t>
  </si>
  <si>
    <t>non ARV costs (in euros)</t>
  </si>
  <si>
    <t>Average public health care costs, excepting final year of life</t>
  </si>
  <si>
    <t>&gt;500 CD4s</t>
  </si>
  <si>
    <t>Opportunistic infections (CANADA $)</t>
  </si>
  <si>
    <t>Estimated cost</t>
  </si>
  <si>
    <t>Incidence (range is based on diff samples tested that were on diff drug regimens)</t>
  </si>
  <si>
    <t>&gt;500 CD4s: 1225</t>
  </si>
  <si>
    <t xml:space="preserve">Average public health care costs in final year of life </t>
  </si>
  <si>
    <t>US$420</t>
  </si>
  <si>
    <t xml:space="preserve">351-500 </t>
  </si>
  <si>
    <t>Caniddiasis, oesophageal</t>
  </si>
  <si>
    <t>0-2.2%</t>
  </si>
  <si>
    <t>351-500 CD4s: 1225</t>
  </si>
  <si>
    <t xml:space="preserve">201-350 </t>
  </si>
  <si>
    <t>Cryptococcosis</t>
  </si>
  <si>
    <t>0.4-0.9%</t>
  </si>
  <si>
    <t>201-350 CD4s: 1225</t>
  </si>
  <si>
    <t>Ave monthly expenditure for sick adult presenting to a health facility</t>
  </si>
  <si>
    <t>US$20</t>
  </si>
  <si>
    <t xml:space="preserve">101-200 </t>
  </si>
  <si>
    <t>CMV</t>
  </si>
  <si>
    <t>0-2.6%</t>
  </si>
  <si>
    <t>101-200 CD4s: 3066</t>
  </si>
  <si>
    <t xml:space="preserve">51-100 </t>
  </si>
  <si>
    <t>HIV dementia</t>
  </si>
  <si>
    <t>0.9-1.3%</t>
  </si>
  <si>
    <t>51-100 CD4s: 3066</t>
  </si>
  <si>
    <t xml:space="preserve">0-50 </t>
  </si>
  <si>
    <t>Kaposi's sarcoma</t>
  </si>
  <si>
    <t>0-3.2%</t>
  </si>
  <si>
    <t>0-50 CD4s: 5663</t>
  </si>
  <si>
    <t>Lymphoma</t>
  </si>
  <si>
    <t>0-0.6%</t>
  </si>
  <si>
    <t>MAC</t>
  </si>
  <si>
    <t>0-1.7%</t>
  </si>
  <si>
    <t>PCP</t>
  </si>
  <si>
    <t>0.4-3.0%</t>
  </si>
  <si>
    <t>Montthly Probability of Opportunistic Infections and of Chronic AIDS Death</t>
  </si>
  <si>
    <t>CD4 cell count, per mL</t>
  </si>
  <si>
    <t>Toxoplasmosis, cerebral</t>
  </si>
  <si>
    <t>0-0.4%</t>
  </si>
  <si>
    <t>(not country specific)</t>
  </si>
  <si>
    <t>0-50</t>
  </si>
  <si>
    <t>51-100</t>
  </si>
  <si>
    <t>101-200</t>
  </si>
  <si>
    <t>201-300</t>
  </si>
  <si>
    <t>301-500</t>
  </si>
  <si>
    <t>&gt;500</t>
  </si>
  <si>
    <t>0-0.9%</t>
  </si>
  <si>
    <t>http://archinte.jamanetwork.com/article.aspx?articleid=214173&amp;resultclick=1</t>
  </si>
  <si>
    <t>Wasting syndrome</t>
  </si>
  <si>
    <t>0-2.8%</t>
  </si>
  <si>
    <t>Pneumocystis carinii pneumonia</t>
  </si>
  <si>
    <t>91 (ERA-III: triple drug combination therapy with protease inhibitor or non-nucleoside reverse transcriptase inhibitor)</t>
  </si>
  <si>
    <t>Mycobacterium avium complex</t>
  </si>
  <si>
    <t>Toxoplasmosis</t>
  </si>
  <si>
    <t>Cytomegalovirus</t>
  </si>
  <si>
    <t>Fungal infections</t>
  </si>
  <si>
    <t>Ohter infections (include bacterial, TB, Kaposi sarcoma)</t>
  </si>
  <si>
    <t>Chronic AIDS death</t>
  </si>
  <si>
    <t>Parameters</t>
  </si>
  <si>
    <t>Angola</t>
  </si>
  <si>
    <t>Cape Verde</t>
  </si>
  <si>
    <t>Central African Republic</t>
  </si>
  <si>
    <t>Comoros</t>
  </si>
  <si>
    <t>Congo, Democratic Republic</t>
  </si>
  <si>
    <t>Congo, Republic</t>
  </si>
  <si>
    <t>Eritrea</t>
  </si>
  <si>
    <t>Guinea-Bissau</t>
  </si>
  <si>
    <t>Madagascar</t>
  </si>
  <si>
    <t>Somalia</t>
  </si>
  <si>
    <t>Sudan</t>
  </si>
  <si>
    <t>Birth rate (b)</t>
  </si>
  <si>
    <t>Death rate (mu)</t>
  </si>
  <si>
    <t>Rate of getting AIDS  (sigma)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</si>
</sst>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33">
    <font>
      <sz val="10.0"/>
      <color rgb="FF000000"/>
      <name val="Arial"/>
    </font>
    <font>
      <sz val="11.0"/>
      <color rgb="FF000000"/>
      <name val="Calibri"/>
    </font>
    <font>
      <sz val="11.0"/>
      <name val="Cambria"/>
    </font>
    <font/>
    <font>
      <u/>
      <color rgb="FF0000FF"/>
    </font>
    <font>
      <b/>
      <sz val="11.0"/>
      <color rgb="FF000000"/>
      <name val="Calibri"/>
    </font>
    <font>
      <b/>
      <sz val="11.0"/>
      <name val="Calibri"/>
    </font>
    <font>
      <color rgb="FF000000"/>
    </font>
    <font>
      <b/>
      <color rgb="FF000000"/>
    </font>
    <font>
      <color rgb="FFFF0000"/>
    </font>
    <font>
      <b/>
      <color rgb="FF4F81BD"/>
    </font>
    <font>
      <b/>
      <color rgb="FFFF0000"/>
    </font>
    <font>
      <sz val="11.0"/>
      <color rgb="FFFF0000"/>
      <name val="Calibri"/>
    </font>
    <font>
      <b/>
      <sz val="11.0"/>
      <name val="Cambria"/>
    </font>
    <font>
      <b/>
      <sz val="10.0"/>
      <color rgb="FF000000"/>
      <name val="Arial"/>
    </font>
    <font>
      <u/>
      <sz val="10.0"/>
      <color rgb="FF000000"/>
      <name val="Arial"/>
    </font>
    <font>
      <color rgb="FF000000"/>
      <name val="Arial"/>
    </font>
    <font>
      <sz val="11.0"/>
      <name val="Calibri"/>
    </font>
    <font>
      <sz val="10.0"/>
      <color rgb="FF000000"/>
      <name val="Calibri"/>
    </font>
    <font>
      <name val="Calibri"/>
    </font>
    <font>
      <sz val="10.0"/>
      <color rgb="FFFF0000"/>
      <name val="Calibri"/>
    </font>
    <font>
      <u/>
      <sz val="10.0"/>
      <color rgb="FF000000"/>
      <name val="Arial"/>
    </font>
    <font>
      <u/>
      <sz val="10.0"/>
      <color rgb="FF000000"/>
      <name val="Calibri"/>
    </font>
    <font>
      <b/>
      <sz val="10.0"/>
      <color rgb="FFFF0000"/>
      <name val="Arial"/>
    </font>
    <font>
      <b/>
      <color rgb="FF000000"/>
      <name val="Arial"/>
    </font>
    <font>
      <b/>
      <color rgb="FF000000"/>
      <name val="Proxima_nova_ltsemibold"/>
    </font>
    <font>
      <b/>
    </font>
    <font>
      <u/>
      <sz val="10.0"/>
      <color rgb="FF000000"/>
      <name val="Calibri"/>
    </font>
    <font>
      <b/>
      <sz val="10.0"/>
      <color rgb="FF000000"/>
      <name val="Calibri"/>
    </font>
    <font>
      <u/>
      <color rgb="FF000000"/>
      <name val="Arial"/>
    </font>
    <font>
      <u/>
      <color rgb="FF0000FF"/>
    </font>
    <font>
      <b/>
      <name val="Arial"/>
    </font>
    <font>
      <b/>
      <color rgb="FFFF0000"/>
      <name val="Arial"/>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00FF00"/>
        <bgColor rgb="FF00FF00"/>
      </patternFill>
    </fill>
  </fills>
  <borders count="1">
    <border>
      <left/>
      <right/>
      <top/>
      <bottom/>
    </border>
  </borders>
  <cellStyleXfs count="1">
    <xf borderId="0" fillId="0" fontId="0" numFmtId="0" applyAlignment="1" applyFont="1"/>
  </cellStyleXfs>
  <cellXfs count="118">
    <xf borderId="0" fillId="0" fontId="0" numFmtId="0" xfId="0" applyAlignment="1" applyFont="1">
      <alignment/>
    </xf>
    <xf borderId="0" fillId="0" fontId="1" numFmtId="0" xfId="0" applyAlignment="1" applyFont="1">
      <alignment/>
    </xf>
    <xf borderId="0" fillId="0" fontId="1" numFmtId="0" xfId="0" applyAlignment="1" applyFont="1">
      <alignment horizontal="right"/>
    </xf>
    <xf borderId="0" fillId="0" fontId="1" numFmtId="11" xfId="0" applyAlignment="1" applyFont="1" applyNumberFormat="1">
      <alignment horizontal="right"/>
    </xf>
    <xf borderId="0" fillId="0" fontId="0" numFmtId="0" xfId="0" applyAlignment="1" applyFont="1">
      <alignment/>
    </xf>
    <xf borderId="0" fillId="0" fontId="0" numFmtId="0" xfId="0" applyFont="1"/>
    <xf borderId="0" fillId="0" fontId="2" numFmtId="0" xfId="0" applyFont="1"/>
    <xf borderId="0" fillId="0" fontId="3" numFmtId="0" xfId="0" applyAlignment="1" applyFont="1">
      <alignment/>
    </xf>
    <xf borderId="0" fillId="0" fontId="4" numFmtId="0" xfId="0" applyAlignment="1" applyFont="1">
      <alignment/>
    </xf>
    <xf borderId="0" fillId="0" fontId="5" numFmtId="4" xfId="0" applyAlignment="1" applyFont="1" applyNumberFormat="1">
      <alignment/>
    </xf>
    <xf borderId="0" fillId="0" fontId="1" numFmtId="4" xfId="0" applyAlignment="1" applyFont="1" applyNumberFormat="1">
      <alignment/>
    </xf>
    <xf borderId="0" fillId="0" fontId="0" numFmtId="0" xfId="0" applyAlignment="1" applyFont="1">
      <alignment/>
    </xf>
    <xf borderId="0" fillId="0" fontId="1" numFmtId="3" xfId="0" applyAlignment="1" applyFont="1" applyNumberFormat="1">
      <alignment horizontal="right"/>
    </xf>
    <xf borderId="0" fillId="0" fontId="6" numFmtId="0" xfId="0" applyAlignment="1" applyFont="1">
      <alignment/>
    </xf>
    <xf borderId="0" fillId="0" fontId="2" numFmtId="0" xfId="0" applyAlignment="1" applyFont="1">
      <alignment/>
    </xf>
    <xf borderId="0" fillId="0" fontId="0" numFmtId="0" xfId="0" applyFont="1"/>
    <xf borderId="0" fillId="0" fontId="0" numFmtId="0" xfId="0" applyAlignment="1" applyFont="1">
      <alignment/>
    </xf>
    <xf borderId="0" fillId="0" fontId="7" numFmtId="0" xfId="0" applyAlignment="1" applyFont="1">
      <alignment horizontal="left"/>
    </xf>
    <xf borderId="0" fillId="0" fontId="7" numFmtId="0" xfId="0" applyAlignment="1" applyFont="1">
      <alignment horizontal="right"/>
    </xf>
    <xf borderId="0" fillId="0" fontId="8" numFmtId="0" xfId="0" applyAlignment="1" applyFont="1">
      <alignment horizontal="right"/>
    </xf>
    <xf borderId="0" fillId="0" fontId="3" numFmtId="0" xfId="0" applyAlignment="1" applyFont="1">
      <alignment horizontal="left"/>
    </xf>
    <xf borderId="0" fillId="0" fontId="9" numFmtId="0" xfId="0" applyAlignment="1" applyFont="1">
      <alignment horizontal="right"/>
    </xf>
    <xf borderId="0" fillId="0" fontId="10" numFmtId="0" xfId="0" applyAlignment="1" applyFont="1">
      <alignment horizontal="right"/>
    </xf>
    <xf borderId="0" fillId="2" fontId="7" numFmtId="0" xfId="0" applyAlignment="1" applyFill="1" applyFont="1">
      <alignment horizontal="right"/>
    </xf>
    <xf borderId="0" fillId="2" fontId="11" numFmtId="0" xfId="0" applyAlignment="1" applyFont="1">
      <alignment horizontal="right"/>
    </xf>
    <xf borderId="0" fillId="2" fontId="9" numFmtId="0" xfId="0" applyAlignment="1" applyFont="1">
      <alignment horizontal="right"/>
    </xf>
    <xf borderId="0" fillId="2" fontId="8" numFmtId="0" xfId="0" applyAlignment="1" applyFont="1">
      <alignment horizontal="right"/>
    </xf>
    <xf borderId="0" fillId="0" fontId="11" numFmtId="0" xfId="0" applyAlignment="1" applyFont="1">
      <alignment horizontal="right"/>
    </xf>
    <xf borderId="0" fillId="0" fontId="5" numFmtId="0" xfId="0" applyAlignment="1" applyFont="1">
      <alignment/>
    </xf>
    <xf borderId="0" fillId="0" fontId="1" numFmtId="0" xfId="0" applyAlignment="1" applyFont="1">
      <alignment/>
    </xf>
    <xf borderId="0" fillId="0" fontId="12" numFmtId="0" xfId="0" applyAlignment="1" applyFont="1">
      <alignment/>
    </xf>
    <xf borderId="0" fillId="2" fontId="12" numFmtId="0" xfId="0" applyAlignment="1" applyFont="1">
      <alignment/>
    </xf>
    <xf borderId="0" fillId="0" fontId="1" numFmtId="0" xfId="0" applyAlignment="1" applyFont="1">
      <alignment horizontal="right"/>
    </xf>
    <xf borderId="0" fillId="0" fontId="1" numFmtId="1" xfId="0" applyAlignment="1" applyFont="1" applyNumberFormat="1">
      <alignment horizontal="right"/>
    </xf>
    <xf borderId="0" fillId="0" fontId="1" numFmtId="11" xfId="0" applyAlignment="1" applyFont="1" applyNumberFormat="1">
      <alignment horizontal="right"/>
    </xf>
    <xf borderId="0" fillId="0" fontId="1" numFmtId="0" xfId="0" applyAlignment="1" applyFont="1">
      <alignment/>
    </xf>
    <xf borderId="0" fillId="0" fontId="1" numFmtId="3" xfId="0" applyAlignment="1" applyFont="1" applyNumberFormat="1">
      <alignment/>
    </xf>
    <xf borderId="0" fillId="0" fontId="1" numFmtId="0" xfId="0" applyAlignment="1" applyFont="1">
      <alignment horizontal="right"/>
    </xf>
    <xf borderId="0" fillId="0" fontId="1" numFmtId="1" xfId="0" applyAlignment="1" applyFont="1" applyNumberFormat="1">
      <alignment horizontal="right"/>
    </xf>
    <xf borderId="0" fillId="0" fontId="2" numFmtId="0" xfId="0" applyAlignment="1" applyFont="1">
      <alignment/>
    </xf>
    <xf borderId="0" fillId="0" fontId="0" numFmtId="0" xfId="0" applyAlignment="1" applyFont="1">
      <alignment/>
    </xf>
    <xf borderId="0" fillId="0" fontId="13" numFmtId="0" xfId="0" applyAlignment="1" applyFont="1">
      <alignment/>
    </xf>
    <xf borderId="0" fillId="0" fontId="14" numFmtId="0" xfId="0" applyAlignment="1" applyFont="1">
      <alignment/>
    </xf>
    <xf borderId="0" fillId="0" fontId="0" numFmtId="0" xfId="0" applyAlignment="1" applyFont="1">
      <alignment/>
    </xf>
    <xf borderId="0" fillId="0" fontId="15" numFmtId="0" xfId="0" applyAlignment="1" applyFont="1">
      <alignment/>
    </xf>
    <xf borderId="0" fillId="3" fontId="16" numFmtId="0" xfId="0" applyAlignment="1" applyFill="1" applyFont="1">
      <alignment/>
    </xf>
    <xf borderId="0" fillId="0" fontId="6" numFmtId="0" xfId="0" applyFont="1"/>
    <xf borderId="0" fillId="0" fontId="5" numFmtId="0" xfId="0" applyAlignment="1" applyFont="1">
      <alignment/>
    </xf>
    <xf borderId="0" fillId="4" fontId="5" numFmtId="0" xfId="0" applyAlignment="1" applyFill="1" applyFont="1">
      <alignment/>
    </xf>
    <xf borderId="0" fillId="0" fontId="17" numFmtId="0" xfId="0" applyAlignment="1" applyFont="1">
      <alignment/>
    </xf>
    <xf borderId="0" fillId="0" fontId="18" numFmtId="164" xfId="0" applyAlignment="1" applyFont="1" applyNumberFormat="1">
      <alignment/>
    </xf>
    <xf borderId="0" fillId="0" fontId="18" numFmtId="0" xfId="0" applyAlignment="1" applyFont="1">
      <alignment/>
    </xf>
    <xf borderId="0" fillId="0" fontId="18" numFmtId="0" xfId="0" applyFont="1"/>
    <xf borderId="0" fillId="0" fontId="19" numFmtId="165" xfId="0" applyAlignment="1" applyFont="1" applyNumberFormat="1">
      <alignment/>
    </xf>
    <xf borderId="0" fillId="0" fontId="19" numFmtId="0" xfId="0" applyAlignment="1" applyFont="1">
      <alignment/>
    </xf>
    <xf borderId="0" fillId="0" fontId="18" numFmtId="165" xfId="0" applyAlignment="1" applyFont="1" applyNumberFormat="1">
      <alignment/>
    </xf>
    <xf borderId="0" fillId="3" fontId="18" numFmtId="0" xfId="0" applyAlignment="1" applyFont="1">
      <alignment/>
    </xf>
    <xf borderId="0" fillId="3" fontId="18" numFmtId="0" xfId="0" applyFont="1"/>
    <xf borderId="0" fillId="3" fontId="20" numFmtId="0" xfId="0" applyAlignment="1" applyFont="1">
      <alignment/>
    </xf>
    <xf borderId="0" fillId="0" fontId="21" numFmtId="0" xfId="0" applyAlignment="1" applyFont="1">
      <alignment/>
    </xf>
    <xf borderId="0" fillId="0" fontId="22" numFmtId="0" xfId="0" applyAlignment="1" applyFont="1">
      <alignment/>
    </xf>
    <xf borderId="0" fillId="0" fontId="14" numFmtId="0" xfId="0" applyAlignment="1" applyFont="1">
      <alignment/>
    </xf>
    <xf borderId="0" fillId="0" fontId="0" numFmtId="0" xfId="0" applyFont="1"/>
    <xf borderId="0" fillId="0" fontId="23" numFmtId="0" xfId="0" applyFont="1"/>
    <xf borderId="0" fillId="0" fontId="14" numFmtId="0" xfId="0" applyFont="1"/>
    <xf borderId="0" fillId="3" fontId="24" numFmtId="0" xfId="0" applyAlignment="1" applyFont="1">
      <alignment horizontal="left"/>
    </xf>
    <xf borderId="0" fillId="0" fontId="3" numFmtId="0" xfId="0" applyAlignment="1" applyFont="1">
      <alignment horizontal="right"/>
    </xf>
    <xf borderId="0" fillId="3" fontId="16" numFmtId="0" xfId="0" applyAlignment="1" applyFont="1">
      <alignment horizontal="left"/>
    </xf>
    <xf borderId="0" fillId="3" fontId="16" numFmtId="0" xfId="0" applyAlignment="1" applyFont="1">
      <alignment horizontal="right"/>
    </xf>
    <xf borderId="0" fillId="3" fontId="25" numFmtId="0" xfId="0" applyAlignment="1" applyFont="1">
      <alignment horizontal="left"/>
    </xf>
    <xf borderId="0" fillId="0" fontId="7" numFmtId="0" xfId="0" applyAlignment="1" applyFont="1">
      <alignment/>
    </xf>
    <xf borderId="0" fillId="3" fontId="16" numFmtId="164" xfId="0" applyAlignment="1" applyFont="1" applyNumberFormat="1">
      <alignment horizontal="right"/>
    </xf>
    <xf borderId="0" fillId="0" fontId="7" numFmtId="164" xfId="0" applyAlignment="1" applyFont="1" applyNumberFormat="1">
      <alignment horizontal="right"/>
    </xf>
    <xf borderId="0" fillId="0" fontId="7" numFmtId="0" xfId="0" applyFont="1"/>
    <xf borderId="0" fillId="0" fontId="7" numFmtId="0" xfId="0" applyAlignment="1" applyFont="1">
      <alignment horizontal="right"/>
    </xf>
    <xf borderId="0" fillId="3" fontId="16" numFmtId="0" xfId="0" applyAlignment="1" applyFont="1">
      <alignment horizontal="left"/>
    </xf>
    <xf borderId="0" fillId="3" fontId="16" numFmtId="0" xfId="0" applyAlignment="1" applyFont="1">
      <alignment horizontal="right"/>
    </xf>
    <xf borderId="0" fillId="3" fontId="16" numFmtId="3" xfId="0" applyAlignment="1" applyFont="1" applyNumberFormat="1">
      <alignment horizontal="right"/>
    </xf>
    <xf borderId="0" fillId="0" fontId="3" numFmtId="0" xfId="0" applyFont="1"/>
    <xf borderId="0" fillId="5" fontId="5" numFmtId="0" xfId="0" applyAlignment="1" applyFill="1" applyFont="1">
      <alignment/>
    </xf>
    <xf borderId="0" fillId="2" fontId="5" numFmtId="0" xfId="0" applyAlignment="1" applyFont="1">
      <alignment/>
    </xf>
    <xf borderId="0" fillId="0" fontId="26" numFmtId="0" xfId="0" applyFont="1"/>
    <xf borderId="0" fillId="5" fontId="7" numFmtId="0" xfId="0" applyFont="1"/>
    <xf borderId="0" fillId="2" fontId="3" numFmtId="0" xfId="0" applyFont="1"/>
    <xf borderId="0" fillId="0" fontId="6" numFmtId="0" xfId="0" applyAlignment="1" applyFont="1">
      <alignment/>
    </xf>
    <xf borderId="0" fillId="0" fontId="5" numFmtId="0" xfId="0" applyAlignment="1" applyFont="1">
      <alignment/>
    </xf>
    <xf borderId="0" fillId="0" fontId="26" numFmtId="0" xfId="0" applyAlignment="1" applyFont="1">
      <alignment/>
    </xf>
    <xf borderId="0" fillId="0" fontId="17" numFmtId="0" xfId="0" applyAlignment="1" applyFont="1">
      <alignment/>
    </xf>
    <xf borderId="0" fillId="0" fontId="17" numFmtId="0" xfId="0" applyAlignment="1" applyFont="1">
      <alignment/>
    </xf>
    <xf borderId="0" fillId="4" fontId="17" numFmtId="0" xfId="0" applyAlignment="1" applyFont="1">
      <alignment/>
    </xf>
    <xf borderId="0" fillId="4" fontId="12" numFmtId="0" xfId="0" applyAlignment="1" applyFont="1">
      <alignment/>
    </xf>
    <xf borderId="0" fillId="4" fontId="17" numFmtId="164" xfId="0" applyAlignment="1" applyFont="1" applyNumberFormat="1">
      <alignment/>
    </xf>
    <xf borderId="0" fillId="0" fontId="18" numFmtId="0" xfId="0" applyAlignment="1" applyFont="1">
      <alignment/>
    </xf>
    <xf borderId="0" fillId="0" fontId="3" numFmtId="0" xfId="0" applyAlignment="1" applyFont="1">
      <alignment/>
    </xf>
    <xf borderId="0" fillId="0" fontId="3" numFmtId="0" xfId="0" applyAlignment="1" applyFont="1">
      <alignment/>
    </xf>
    <xf borderId="0" fillId="4" fontId="18" numFmtId="0" xfId="0" applyAlignment="1" applyFont="1">
      <alignment/>
    </xf>
    <xf borderId="0" fillId="4" fontId="3" numFmtId="0" xfId="0" applyAlignment="1" applyFont="1">
      <alignment/>
    </xf>
    <xf borderId="0" fillId="4" fontId="3" numFmtId="0" xfId="0" applyAlignment="1" applyFont="1">
      <alignment/>
    </xf>
    <xf borderId="0" fillId="3" fontId="18" numFmtId="0" xfId="0" applyAlignment="1" applyFont="1">
      <alignment/>
    </xf>
    <xf borderId="0" fillId="0" fontId="19" numFmtId="0" xfId="0" applyAlignment="1" applyFont="1">
      <alignment/>
    </xf>
    <xf borderId="0" fillId="3" fontId="20" numFmtId="0" xfId="0" applyAlignment="1" applyFont="1">
      <alignment/>
    </xf>
    <xf borderId="0" fillId="0" fontId="9" numFmtId="0" xfId="0" applyAlignment="1" applyFont="1">
      <alignment/>
    </xf>
    <xf borderId="0" fillId="4" fontId="18" numFmtId="0" xfId="0" applyAlignment="1" applyFont="1">
      <alignment/>
    </xf>
    <xf borderId="0" fillId="4" fontId="20" numFmtId="0" xfId="0" applyAlignment="1" applyFont="1">
      <alignment/>
    </xf>
    <xf borderId="0" fillId="0" fontId="18" numFmtId="0" xfId="0" applyAlignment="1" applyFont="1">
      <alignment/>
    </xf>
    <xf borderId="0" fillId="0" fontId="27" numFmtId="0" xfId="0" applyAlignment="1" applyFont="1">
      <alignment/>
    </xf>
    <xf borderId="0" fillId="0" fontId="28" numFmtId="0" xfId="0" applyAlignment="1" applyFont="1">
      <alignment/>
    </xf>
    <xf borderId="0" fillId="0" fontId="29" numFmtId="0" xfId="0" applyAlignment="1" applyFont="1">
      <alignment/>
    </xf>
    <xf borderId="0" fillId="0" fontId="18" numFmtId="0" xfId="0" applyAlignment="1" applyFont="1">
      <alignment/>
    </xf>
    <xf borderId="0" fillId="0" fontId="30" numFmtId="0" xfId="0" applyAlignment="1" applyFont="1">
      <alignment/>
    </xf>
    <xf borderId="0" fillId="0" fontId="19" numFmtId="0" xfId="0" applyAlignment="1" applyFont="1">
      <alignment/>
    </xf>
    <xf borderId="0" fillId="0" fontId="14" numFmtId="0" xfId="0" applyFont="1"/>
    <xf borderId="0" fillId="0" fontId="31" numFmtId="0" xfId="0" applyAlignment="1" applyFont="1">
      <alignment/>
    </xf>
    <xf borderId="0" fillId="2" fontId="31" numFmtId="0" xfId="0" applyAlignment="1" applyFont="1">
      <alignment/>
    </xf>
    <xf borderId="0" fillId="0" fontId="32" numFmtId="0" xfId="0" applyAlignment="1" applyFont="1">
      <alignment/>
    </xf>
    <xf borderId="0" fillId="2" fontId="32" numFmtId="0" xfId="0" applyAlignment="1" applyFont="1">
      <alignment/>
    </xf>
    <xf borderId="0" fillId="0" fontId="31" numFmtId="0" xfId="0" applyAlignment="1" applyFont="1">
      <alignment/>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data.worldbank.org/indicator/SP.DYN.CDRT.IN" TargetMode="External"/><Relationship Id="rId3" Type="http://schemas.openxmlformats.org/officeDocument/2006/relationships/hyperlink" Target="http://data.worldbank.org/indicator/SP.POP.GROW" TargetMode="External"/><Relationship Id="rId4" Type="http://schemas.openxmlformats.org/officeDocument/2006/relationships/drawing" Target="../drawings/worksheet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NY.GDP.PCAP.CD" TargetMode="External"/><Relationship Id="rId2" Type="http://schemas.openxmlformats.org/officeDocument/2006/relationships/hyperlink" Target="http://data.un.org/CountryProfile.aspx?crName=gambia" TargetMode="External"/><Relationship Id="rId3" Type="http://schemas.openxmlformats.org/officeDocument/2006/relationships/hyperlink" Target="http://www.stats.govt.nz/browse_for_stats/snapshots-of-nz/top-statistics.aspx" TargetMode="External"/><Relationship Id="rId4" Type="http://schemas.openxmlformats.org/officeDocument/2006/relationships/hyperlink" Target="http://data.worldbank.org/indicator/NY.GDP.PCAP.PP.CD" TargetMode="External"/><Relationship Id="rId10" Type="http://schemas.openxmlformats.org/officeDocument/2006/relationships/drawing" Target="../drawings/worksheetdrawing4.xml"/><Relationship Id="rId9" Type="http://schemas.openxmlformats.org/officeDocument/2006/relationships/hyperlink" Target="https://www.cia.gov/library/publications/the-world-factbook/rankorder/2004rank.html" TargetMode="External"/><Relationship Id="rId5" Type="http://schemas.openxmlformats.org/officeDocument/2006/relationships/hyperlink" Target="https://www.cia.gov/library/publications/the-world-factbook/rankorder/2004rank.html" TargetMode="External"/><Relationship Id="rId6" Type="http://schemas.openxmlformats.org/officeDocument/2006/relationships/hyperlink" Target="https://www.cia.gov/library/publications/the-world-factbook/rankorder/2004rank.html" TargetMode="External"/><Relationship Id="rId7" Type="http://schemas.openxmlformats.org/officeDocument/2006/relationships/hyperlink" Target="https://www.cia.gov/library/publications/the-world-factbook/rankorder/2004rank.html" TargetMode="External"/><Relationship Id="rId8" Type="http://schemas.openxmlformats.org/officeDocument/2006/relationships/hyperlink" Target="http://knoema.com/atlas/ranks/GDP-per-capita-PPP-based"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ncbi.nlm.nih.gov/pmc/articles/PMC2365748/pdf/nihms45505.pdf" TargetMode="External"/><Relationship Id="rId3"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4" Type="http://schemas.openxmlformats.org/officeDocument/2006/relationships/hyperlink" Target="http://jama.jamanetwork.com/article.aspx?articleid=1150355" TargetMode="External"/><Relationship Id="rId10" Type="http://schemas.openxmlformats.org/officeDocument/2006/relationships/vmlDrawing" Target="../drawings/vmlDrawing2.vml"/><Relationship Id="rId9" Type="http://schemas.openxmlformats.org/officeDocument/2006/relationships/drawing" Target="../drawings/worksheetdrawing5.xml"/><Relationship Id="rId5" Type="http://schemas.openxmlformats.org/officeDocument/2006/relationships/hyperlink" Target="http://www.tandfonline.com/doi/pdf/10.1080/09540120500159334" TargetMode="External"/><Relationship Id="rId6" Type="http://schemas.openxmlformats.org/officeDocument/2006/relationships/hyperlink" Target="http://www.ncbi.nlm.nih.gov/pmc/articles/PMC3225224/pdf/nihms315998.pdf" TargetMode="External"/><Relationship Id="rId7" Type="http://schemas.openxmlformats.org/officeDocument/2006/relationships/hyperlink" Target="http://www.medscape.com/viewarticle/544519" TargetMode="External"/><Relationship Id="rId8" Type="http://schemas.openxmlformats.org/officeDocument/2006/relationships/hyperlink" Target="https://www.aids.gov/hiv-aids-basics/just-diagnosed-with-hiv-aids/hiv-in-your-body/stages-of-hiv/"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aidsdatahub.org/sites/default/files/documents/Responding_to_HIV_in_Afghanistan.pdf.pdf" TargetMode="External"/><Relationship Id="rId3" Type="http://schemas.openxmlformats.org/officeDocument/2006/relationships/hyperlink" Targe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 TargetMode="External"/><Relationship Id="rId4"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9" Type="http://schemas.openxmlformats.org/officeDocument/2006/relationships/vmlDrawing" Target="../drawings/vmlDrawing3.vml"/><Relationship Id="rId5" Type="http://schemas.openxmlformats.org/officeDocument/2006/relationships/hyperlink" Target="http://jama.jamanetwork.com/article.aspx?articleid=1150355" TargetMode="External"/><Relationship Id="rId6" Type="http://schemas.openxmlformats.org/officeDocument/2006/relationships/hyperlink" Target="http://www.ncbi.nlm.nih.gov/pmc/articles/PMC2365748/pdf/nihms45505.pdf" TargetMode="External"/><Relationship Id="rId7" Type="http://schemas.openxmlformats.org/officeDocument/2006/relationships/hyperlink" Target="http://archinte.jamanetwork.com/article.aspx?articleid=214173&amp;resultclick=1" TargetMode="External"/><Relationship Id="rId8"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worksheetdrawing8.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50.14"/>
    <col customWidth="1" min="36" max="36" width="17.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c r="A2" s="1" t="s">
        <v>74</v>
      </c>
      <c r="B2" s="2">
        <v>0.03878</v>
      </c>
      <c r="C2" s="2">
        <v>0.017915</v>
      </c>
      <c r="D2" s="2">
        <v>0.021954</v>
      </c>
      <c r="E2" s="2">
        <v>0.019785</v>
      </c>
      <c r="F2" s="2">
        <v>0.017601</v>
      </c>
      <c r="G2" s="2">
        <v>0.013583</v>
      </c>
      <c r="H2" s="2">
        <v>0.035887</v>
      </c>
      <c r="I2" s="2">
        <v>0.019897</v>
      </c>
      <c r="J2" s="2">
        <v>0.02714</v>
      </c>
      <c r="K2" s="2">
        <v>0.014936</v>
      </c>
      <c r="L2" s="2">
        <v>0.044544</v>
      </c>
      <c r="M2" s="2">
        <v>0.022634</v>
      </c>
      <c r="N2" s="2">
        <v>0.03672</v>
      </c>
      <c r="O2" s="2">
        <v>0.01801</v>
      </c>
      <c r="P2" s="2">
        <v>0.047383</v>
      </c>
      <c r="Q2" s="2">
        <v>0.012263</v>
      </c>
      <c r="R2" s="2">
        <v>0.033737</v>
      </c>
      <c r="S2" s="2">
        <v>0.038197</v>
      </c>
      <c r="T2" s="2">
        <v>0.042081</v>
      </c>
      <c r="U2" s="2">
        <v>0.013677</v>
      </c>
      <c r="V2" s="2">
        <v>0.028378</v>
      </c>
      <c r="W2" s="2">
        <v>0.008293</v>
      </c>
      <c r="X2" s="2">
        <v>0.032711</v>
      </c>
      <c r="Y2" s="2">
        <v>0.01296</v>
      </c>
      <c r="Z2" s="2">
        <v>0.041193</v>
      </c>
      <c r="AA2" s="2">
        <v>0.015298</v>
      </c>
      <c r="AB2" s="2">
        <v>0.032565</v>
      </c>
      <c r="AC2" s="2">
        <v>0.037236</v>
      </c>
      <c r="AD2" s="2">
        <v>0.011791</v>
      </c>
      <c r="AE2" s="2">
        <v>0.022227</v>
      </c>
      <c r="AF2" s="2">
        <v>0.019652</v>
      </c>
      <c r="AG2" s="2">
        <v>0.017451</v>
      </c>
      <c r="AH2" s="2">
        <v>0.022771</v>
      </c>
      <c r="AI2" s="2">
        <v>0.034978</v>
      </c>
      <c r="AJ2" s="2">
        <v>0.023389</v>
      </c>
      <c r="AK2" s="2">
        <v>0.027458</v>
      </c>
      <c r="AL2" s="2">
        <v>0.032519</v>
      </c>
      <c r="AM2" s="2">
        <v>0.039107</v>
      </c>
      <c r="AN2" s="2">
        <v>0.019575</v>
      </c>
      <c r="AO2" s="2">
        <v>0.032774</v>
      </c>
      <c r="AP2" s="2">
        <v>0.009311</v>
      </c>
      <c r="AQ2" s="2">
        <v>0.017975</v>
      </c>
      <c r="AR2" s="2">
        <v>0.023744</v>
      </c>
      <c r="AS2" s="2">
        <v>0.019645</v>
      </c>
      <c r="AT2" s="2">
        <v>0.016773</v>
      </c>
      <c r="AU2" s="2">
        <v>0.0309</v>
      </c>
      <c r="AV2" s="2">
        <v>0.018584</v>
      </c>
      <c r="AW2" s="2">
        <v>0.011356</v>
      </c>
      <c r="AX2" s="2">
        <v>0.021713</v>
      </c>
      <c r="AY2" s="2">
        <v>0.016175</v>
      </c>
      <c r="AZ2" s="2">
        <v>0.049788</v>
      </c>
      <c r="BA2" s="2">
        <v>0.039759</v>
      </c>
      <c r="BB2" s="2">
        <v>0.018963</v>
      </c>
      <c r="BC2" s="2">
        <v>0.022611</v>
      </c>
      <c r="BD2" s="2">
        <v>0.013502</v>
      </c>
      <c r="BE2" s="2">
        <v>0.030786</v>
      </c>
      <c r="BF2" s="2">
        <v>0.014443</v>
      </c>
      <c r="BG2" s="2">
        <v>0.037706</v>
      </c>
      <c r="BH2" s="2">
        <v>0.035846</v>
      </c>
      <c r="BI2" s="2">
        <v>0.028786</v>
      </c>
      <c r="BJ2" s="2">
        <v>0.050999</v>
      </c>
      <c r="BK2" s="2">
        <v>0.014648</v>
      </c>
      <c r="BL2" s="2">
        <v>0.016318</v>
      </c>
      <c r="BM2" s="2">
        <v>0.011836</v>
      </c>
      <c r="BN2" s="2">
        <v>0.032508</v>
      </c>
      <c r="BO2" s="2">
        <v>0.035769</v>
      </c>
      <c r="BP2" s="2">
        <v>0.042523</v>
      </c>
      <c r="BQ2" s="2">
        <v>0.011811</v>
      </c>
      <c r="BR2" s="2">
        <v>0.015276</v>
      </c>
      <c r="BS2" s="2">
        <v>0.015627</v>
      </c>
      <c r="BT2" s="2">
        <v>0.017029</v>
      </c>
      <c r="BU2" s="2">
        <v>0.040098</v>
      </c>
      <c r="BV2" s="2">
        <v>0.03375</v>
      </c>
    </row>
    <row r="3">
      <c r="A3" s="1" t="s">
        <v>75</v>
      </c>
      <c r="B3" s="2">
        <v>0.008445</v>
      </c>
      <c r="C3" s="2">
        <v>0.007584</v>
      </c>
      <c r="D3" s="2">
        <v>0.0063</v>
      </c>
      <c r="E3" s="2">
        <v>0.006083</v>
      </c>
      <c r="F3" s="2">
        <v>0.005457</v>
      </c>
      <c r="G3" s="2">
        <v>0.0098</v>
      </c>
      <c r="H3" s="2">
        <v>0.009476</v>
      </c>
      <c r="I3" s="2">
        <v>0.006248</v>
      </c>
      <c r="J3" s="2">
        <v>0.007384</v>
      </c>
      <c r="K3" s="2">
        <v>0.006072</v>
      </c>
      <c r="L3" s="2">
        <v>0.011566</v>
      </c>
      <c r="M3" s="2">
        <v>0.006218</v>
      </c>
      <c r="N3" s="2">
        <v>0.011739</v>
      </c>
      <c r="O3" s="2">
        <v>0.0072</v>
      </c>
      <c r="P3" s="2">
        <v>0.014367</v>
      </c>
      <c r="Q3" s="2">
        <v>0.0072</v>
      </c>
      <c r="R3" s="2">
        <v>0.008874</v>
      </c>
      <c r="S3" s="2">
        <v>0.013773</v>
      </c>
      <c r="T3" s="2">
        <v>0.010549</v>
      </c>
      <c r="U3" s="2">
        <v>0.0093</v>
      </c>
      <c r="V3" s="2">
        <v>0.006189</v>
      </c>
      <c r="W3" s="2">
        <v>0.0116</v>
      </c>
      <c r="X3" s="2">
        <v>0.007643</v>
      </c>
      <c r="Y3" s="2">
        <v>0.0087</v>
      </c>
      <c r="Z3" s="3">
        <v>0.008873</v>
      </c>
      <c r="AA3" s="2">
        <v>0.011539</v>
      </c>
      <c r="AB3" s="2">
        <v>0.009064</v>
      </c>
      <c r="AC3" s="2">
        <v>0.010253</v>
      </c>
      <c r="AD3" s="2">
        <v>0.00804</v>
      </c>
      <c r="AE3" s="2">
        <v>0.008821</v>
      </c>
      <c r="AF3" s="2">
        <v>0.007385</v>
      </c>
      <c r="AG3" s="2">
        <v>0.004686</v>
      </c>
      <c r="AH3" s="2">
        <v>0.00798</v>
      </c>
      <c r="AI3" s="2">
        <v>0.008537</v>
      </c>
      <c r="AJ3" s="2">
        <v>0.006912</v>
      </c>
      <c r="AK3" s="2">
        <v>0.014989</v>
      </c>
      <c r="AL3" s="2">
        <v>0.008845</v>
      </c>
      <c r="AM3" s="2">
        <v>0.008384</v>
      </c>
      <c r="AN3" s="2">
        <v>0.004865</v>
      </c>
      <c r="AO3" s="2">
        <v>0.00805</v>
      </c>
      <c r="AP3" s="2">
        <v>0.0075</v>
      </c>
      <c r="AQ3" s="2">
        <v>0.004763</v>
      </c>
      <c r="AR3" s="2">
        <v>0.006168</v>
      </c>
      <c r="AS3" s="2">
        <v>0.005737</v>
      </c>
      <c r="AT3" s="2">
        <v>0.008253</v>
      </c>
      <c r="AU3" s="2">
        <v>0.007205</v>
      </c>
      <c r="AV3" s="2">
        <v>0.006452</v>
      </c>
      <c r="AW3" s="2">
        <v>0.0084</v>
      </c>
      <c r="AX3" s="2">
        <v>0.00661</v>
      </c>
      <c r="AY3" s="2">
        <v>0.004759</v>
      </c>
      <c r="AZ3" s="2">
        <v>0.009494</v>
      </c>
      <c r="BA3" s="2">
        <v>0.013154</v>
      </c>
      <c r="BB3" s="2">
        <v>0.00562</v>
      </c>
      <c r="BC3" s="2">
        <v>0.006678</v>
      </c>
      <c r="BD3" s="2">
        <v>0.014111</v>
      </c>
      <c r="BE3" s="2">
        <v>0.007283</v>
      </c>
      <c r="BF3" s="2">
        <v>0.00712</v>
      </c>
      <c r="BG3" s="2">
        <v>0.00645</v>
      </c>
      <c r="BH3" s="2">
        <v>0.013953</v>
      </c>
      <c r="BI3" s="2">
        <v>0.013025</v>
      </c>
      <c r="BJ3" s="2">
        <v>0.011844</v>
      </c>
      <c r="BK3" s="2">
        <v>0.007061</v>
      </c>
      <c r="BL3" s="2">
        <v>0.007364</v>
      </c>
      <c r="BM3" s="2">
        <v>0.007774</v>
      </c>
      <c r="BN3" s="2">
        <v>0.005721</v>
      </c>
      <c r="BO3" s="2">
        <v>0.009216</v>
      </c>
      <c r="BP3" s="2">
        <v>0.009985</v>
      </c>
      <c r="BQ3" s="2">
        <v>0.0146</v>
      </c>
      <c r="BR3" s="2">
        <v>0.009</v>
      </c>
      <c r="BS3" s="2">
        <v>0.0082</v>
      </c>
      <c r="BT3" s="2">
        <v>0.005711</v>
      </c>
      <c r="BU3" s="2">
        <v>0.009402</v>
      </c>
      <c r="BV3" s="2">
        <v>0.010675</v>
      </c>
    </row>
    <row r="4">
      <c r="A4" s="4" t="s">
        <v>76</v>
      </c>
      <c r="B4" s="5">
        <v>4.0</v>
      </c>
      <c r="C4" s="5">
        <v>4.0</v>
      </c>
      <c r="D4" s="5">
        <v>4.0</v>
      </c>
      <c r="E4" s="5">
        <v>4.0</v>
      </c>
      <c r="F4" s="5">
        <v>4.0</v>
      </c>
      <c r="G4" s="5">
        <v>4.0</v>
      </c>
      <c r="H4" s="5">
        <v>4.0</v>
      </c>
      <c r="I4" s="5">
        <v>4.0</v>
      </c>
      <c r="J4" s="5">
        <v>4.0</v>
      </c>
      <c r="K4" s="5">
        <v>4.0</v>
      </c>
      <c r="L4" s="5">
        <v>4.0</v>
      </c>
      <c r="M4" s="5">
        <v>4.0</v>
      </c>
      <c r="N4" s="5">
        <v>4.0</v>
      </c>
      <c r="O4" s="5">
        <v>4.0</v>
      </c>
      <c r="P4" s="5">
        <v>4.0</v>
      </c>
      <c r="Q4" s="5">
        <v>4.0</v>
      </c>
      <c r="R4" s="5">
        <v>4.0</v>
      </c>
      <c r="S4" s="5">
        <v>4.0</v>
      </c>
      <c r="T4" s="5">
        <v>4.0</v>
      </c>
      <c r="U4" s="5">
        <v>4.0</v>
      </c>
      <c r="V4" s="5">
        <v>4.0</v>
      </c>
      <c r="W4" s="5">
        <v>4.0</v>
      </c>
      <c r="X4" s="5">
        <v>4.0</v>
      </c>
      <c r="Y4" s="5">
        <v>4.0</v>
      </c>
      <c r="Z4" s="5">
        <v>4.0</v>
      </c>
      <c r="AA4" s="5">
        <v>4.0</v>
      </c>
      <c r="AB4" s="5">
        <v>4.0</v>
      </c>
      <c r="AC4" s="5">
        <v>4.0</v>
      </c>
      <c r="AD4" s="5">
        <v>4.0</v>
      </c>
      <c r="AE4" s="5">
        <v>4.0</v>
      </c>
      <c r="AF4" s="5">
        <v>4.0</v>
      </c>
      <c r="AG4" s="5">
        <v>4.0</v>
      </c>
      <c r="AH4" s="5">
        <v>4.0</v>
      </c>
      <c r="AI4" s="5">
        <v>4.0</v>
      </c>
      <c r="AJ4" s="5">
        <v>4.0</v>
      </c>
      <c r="AK4" s="5">
        <v>4.0</v>
      </c>
      <c r="AL4" s="5">
        <v>4.0</v>
      </c>
      <c r="AM4" s="5">
        <v>4.0</v>
      </c>
      <c r="AN4" s="5">
        <v>4.0</v>
      </c>
      <c r="AO4" s="5">
        <v>4.0</v>
      </c>
      <c r="AP4" s="5">
        <v>4.0</v>
      </c>
      <c r="AQ4" s="5">
        <v>4.0</v>
      </c>
      <c r="AR4" s="5">
        <v>4.0</v>
      </c>
      <c r="AS4" s="5">
        <v>4.0</v>
      </c>
      <c r="AT4" s="5">
        <v>4.0</v>
      </c>
      <c r="AU4" s="5">
        <v>4.0</v>
      </c>
      <c r="AV4" s="5">
        <v>4.0</v>
      </c>
      <c r="AW4" s="5">
        <v>4.0</v>
      </c>
      <c r="AX4" s="5">
        <v>4.0</v>
      </c>
      <c r="AY4" s="5">
        <v>4.0</v>
      </c>
      <c r="AZ4" s="5">
        <v>4.0</v>
      </c>
      <c r="BA4" s="5">
        <v>4.0</v>
      </c>
      <c r="BB4" s="5">
        <v>4.0</v>
      </c>
      <c r="BC4" s="5">
        <v>4.0</v>
      </c>
      <c r="BD4" s="5">
        <v>4.0</v>
      </c>
      <c r="BE4" s="5">
        <v>4.0</v>
      </c>
      <c r="BF4" s="5">
        <v>4.0</v>
      </c>
      <c r="BG4" s="5">
        <v>4.0</v>
      </c>
      <c r="BH4" s="5">
        <v>4.0</v>
      </c>
      <c r="BI4" s="5">
        <v>4.0</v>
      </c>
      <c r="BJ4" s="5">
        <v>4.0</v>
      </c>
      <c r="BK4" s="5">
        <v>4.0</v>
      </c>
      <c r="BL4" s="5">
        <v>4.0</v>
      </c>
      <c r="BM4" s="5">
        <v>4.0</v>
      </c>
      <c r="BN4" s="5">
        <v>4.0</v>
      </c>
      <c r="BO4" s="5">
        <v>4.0</v>
      </c>
      <c r="BP4" s="5">
        <v>4.0</v>
      </c>
      <c r="BQ4" s="5">
        <v>4.0</v>
      </c>
      <c r="BR4" s="5">
        <v>4.0</v>
      </c>
      <c r="BS4" s="5">
        <v>4.0</v>
      </c>
      <c r="BT4" s="5">
        <v>4.0</v>
      </c>
      <c r="BU4" s="5">
        <v>4.0</v>
      </c>
      <c r="BV4" s="5">
        <v>4.0</v>
      </c>
    </row>
    <row r="5">
      <c r="A5" s="4" t="s">
        <v>77</v>
      </c>
      <c r="B5" s="4">
        <v>0.1</v>
      </c>
      <c r="C5" s="4">
        <v>0.1</v>
      </c>
      <c r="D5" s="4">
        <v>0.1</v>
      </c>
      <c r="E5" s="4">
        <v>0.1</v>
      </c>
      <c r="F5" s="4">
        <v>0.1</v>
      </c>
      <c r="G5" s="4">
        <v>0.1</v>
      </c>
      <c r="H5" s="4">
        <v>0.1</v>
      </c>
      <c r="I5" s="4">
        <v>0.1</v>
      </c>
      <c r="J5" s="4">
        <v>0.1</v>
      </c>
      <c r="K5" s="4">
        <v>0.1</v>
      </c>
      <c r="L5" s="4">
        <v>0.1</v>
      </c>
      <c r="M5" s="4">
        <v>0.1</v>
      </c>
      <c r="N5" s="4">
        <v>0.1</v>
      </c>
      <c r="O5" s="4">
        <v>0.1</v>
      </c>
      <c r="P5" s="4">
        <v>0.1</v>
      </c>
      <c r="Q5" s="4">
        <v>0.1</v>
      </c>
      <c r="R5" s="4">
        <v>0.1</v>
      </c>
      <c r="S5" s="4">
        <v>0.1</v>
      </c>
      <c r="T5" s="4">
        <v>0.1</v>
      </c>
      <c r="U5" s="4">
        <v>0.1</v>
      </c>
      <c r="V5" s="4">
        <v>0.1</v>
      </c>
      <c r="W5" s="4">
        <v>0.1</v>
      </c>
      <c r="X5" s="4">
        <v>0.1</v>
      </c>
      <c r="Y5" s="4">
        <v>0.1</v>
      </c>
      <c r="Z5" s="4">
        <v>0.1</v>
      </c>
      <c r="AA5" s="4">
        <v>0.1</v>
      </c>
      <c r="AB5" s="4">
        <v>0.1</v>
      </c>
      <c r="AC5" s="4">
        <v>0.1</v>
      </c>
      <c r="AD5" s="4">
        <v>0.1</v>
      </c>
      <c r="AE5" s="4">
        <v>0.1</v>
      </c>
      <c r="AF5" s="4">
        <v>0.1</v>
      </c>
      <c r="AG5" s="4">
        <v>0.1</v>
      </c>
      <c r="AH5" s="4">
        <v>0.1</v>
      </c>
      <c r="AI5" s="4">
        <v>0.1</v>
      </c>
      <c r="AJ5" s="4">
        <v>0.1</v>
      </c>
      <c r="AK5" s="4">
        <v>0.1</v>
      </c>
      <c r="AL5" s="4">
        <v>0.1</v>
      </c>
      <c r="AM5" s="4">
        <v>0.1</v>
      </c>
      <c r="AN5" s="4">
        <v>0.1</v>
      </c>
      <c r="AO5" s="4">
        <v>0.1</v>
      </c>
      <c r="AP5" s="4">
        <v>0.1</v>
      </c>
      <c r="AQ5" s="4">
        <v>0.1</v>
      </c>
      <c r="AR5" s="4">
        <v>0.1</v>
      </c>
      <c r="AS5" s="4">
        <v>0.1</v>
      </c>
      <c r="AT5" s="4">
        <v>0.1</v>
      </c>
      <c r="AU5" s="4">
        <v>0.1</v>
      </c>
      <c r="AV5" s="4">
        <v>0.1</v>
      </c>
      <c r="AW5" s="4">
        <v>0.1</v>
      </c>
      <c r="AX5" s="4">
        <v>0.1</v>
      </c>
      <c r="AY5" s="4">
        <v>0.1</v>
      </c>
      <c r="AZ5" s="4">
        <v>0.1</v>
      </c>
      <c r="BA5" s="4">
        <v>0.1</v>
      </c>
      <c r="BB5" s="4">
        <v>0.1</v>
      </c>
      <c r="BC5" s="4">
        <v>0.1</v>
      </c>
      <c r="BD5" s="4">
        <v>0.1</v>
      </c>
      <c r="BE5" s="4">
        <v>0.1</v>
      </c>
      <c r="BF5" s="4">
        <v>0.1</v>
      </c>
      <c r="BG5" s="4">
        <v>0.1</v>
      </c>
      <c r="BH5" s="4">
        <v>0.1</v>
      </c>
      <c r="BI5" s="4">
        <v>0.1</v>
      </c>
      <c r="BJ5" s="4">
        <v>0.1</v>
      </c>
      <c r="BK5" s="4">
        <v>0.1</v>
      </c>
      <c r="BL5" s="4">
        <v>0.1</v>
      </c>
      <c r="BM5" s="4">
        <v>0.1</v>
      </c>
      <c r="BN5" s="4">
        <v>0.1</v>
      </c>
      <c r="BO5" s="4">
        <v>0.1</v>
      </c>
      <c r="BP5" s="4">
        <v>0.1</v>
      </c>
      <c r="BQ5" s="4">
        <v>0.1</v>
      </c>
      <c r="BR5" s="4">
        <v>0.1</v>
      </c>
      <c r="BS5" s="4">
        <v>0.1</v>
      </c>
      <c r="BT5" s="4">
        <v>0.1</v>
      </c>
      <c r="BU5" s="4">
        <v>0.1</v>
      </c>
      <c r="BV5" s="4">
        <v>0.1</v>
      </c>
    </row>
    <row r="6">
      <c r="A6" s="4" t="s">
        <v>78</v>
      </c>
      <c r="B6" s="4">
        <v>1.0</v>
      </c>
      <c r="C6" s="4">
        <v>1.0</v>
      </c>
      <c r="D6" s="4">
        <v>1.0</v>
      </c>
      <c r="E6" s="4">
        <v>1.0</v>
      </c>
      <c r="F6" s="4">
        <v>1.0</v>
      </c>
      <c r="G6" s="4">
        <v>1.0</v>
      </c>
      <c r="H6" s="4">
        <v>1.0</v>
      </c>
      <c r="I6" s="4">
        <v>1.0</v>
      </c>
      <c r="J6" s="4">
        <v>1.0</v>
      </c>
      <c r="K6" s="4">
        <v>1.0</v>
      </c>
      <c r="L6" s="4">
        <v>1.0</v>
      </c>
      <c r="M6" s="4">
        <v>1.0</v>
      </c>
      <c r="N6" s="4">
        <v>1.0</v>
      </c>
      <c r="O6" s="4">
        <v>1.0</v>
      </c>
      <c r="P6" s="4">
        <v>1.0</v>
      </c>
      <c r="Q6" s="4">
        <v>1.0</v>
      </c>
      <c r="R6" s="4">
        <v>1.0</v>
      </c>
      <c r="S6" s="4">
        <v>1.0</v>
      </c>
      <c r="T6" s="4">
        <v>1.0</v>
      </c>
      <c r="U6" s="4">
        <v>1.0</v>
      </c>
      <c r="V6" s="4">
        <v>1.0</v>
      </c>
      <c r="W6" s="4">
        <v>1.0</v>
      </c>
      <c r="X6" s="4">
        <v>1.0</v>
      </c>
      <c r="Y6" s="4">
        <v>1.0</v>
      </c>
      <c r="Z6" s="4">
        <v>1.0</v>
      </c>
      <c r="AA6" s="4">
        <v>1.0</v>
      </c>
      <c r="AB6" s="4">
        <v>1.0</v>
      </c>
      <c r="AC6" s="4">
        <v>1.0</v>
      </c>
      <c r="AD6" s="4">
        <v>1.0</v>
      </c>
      <c r="AE6" s="4">
        <v>1.0</v>
      </c>
      <c r="AF6" s="4">
        <v>1.0</v>
      </c>
      <c r="AG6" s="4">
        <v>1.0</v>
      </c>
      <c r="AH6" s="4">
        <v>1.0</v>
      </c>
      <c r="AI6" s="4">
        <v>1.0</v>
      </c>
      <c r="AJ6" s="4">
        <v>1.0</v>
      </c>
      <c r="AK6" s="4">
        <v>1.0</v>
      </c>
      <c r="AL6" s="4">
        <v>1.0</v>
      </c>
      <c r="AM6" s="4">
        <v>1.0</v>
      </c>
      <c r="AN6" s="4">
        <v>1.0</v>
      </c>
      <c r="AO6" s="4">
        <v>1.0</v>
      </c>
      <c r="AP6" s="4">
        <v>1.0</v>
      </c>
      <c r="AQ6" s="4">
        <v>1.0</v>
      </c>
      <c r="AR6" s="4">
        <v>1.0</v>
      </c>
      <c r="AS6" s="4">
        <v>1.0</v>
      </c>
      <c r="AT6" s="4">
        <v>1.0</v>
      </c>
      <c r="AU6" s="4">
        <v>1.0</v>
      </c>
      <c r="AV6" s="4">
        <v>1.0</v>
      </c>
      <c r="AW6" s="4">
        <v>1.0</v>
      </c>
      <c r="AX6" s="4">
        <v>1.0</v>
      </c>
      <c r="AY6" s="4">
        <v>1.0</v>
      </c>
      <c r="AZ6" s="4">
        <v>1.0</v>
      </c>
      <c r="BA6" s="4">
        <v>1.0</v>
      </c>
      <c r="BB6" s="4">
        <v>1.0</v>
      </c>
      <c r="BC6" s="4">
        <v>1.0</v>
      </c>
      <c r="BD6" s="4">
        <v>1.0</v>
      </c>
      <c r="BE6" s="4">
        <v>1.0</v>
      </c>
      <c r="BF6" s="4">
        <v>1.0</v>
      </c>
      <c r="BG6" s="4">
        <v>1.0</v>
      </c>
      <c r="BH6" s="4">
        <v>1.0</v>
      </c>
      <c r="BI6" s="4">
        <v>1.0</v>
      </c>
      <c r="BJ6" s="4">
        <v>1.0</v>
      </c>
      <c r="BK6" s="4">
        <v>1.0</v>
      </c>
      <c r="BL6" s="4">
        <v>1.0</v>
      </c>
      <c r="BM6" s="4">
        <v>1.0</v>
      </c>
      <c r="BN6" s="4">
        <v>1.0</v>
      </c>
      <c r="BO6" s="4">
        <v>1.0</v>
      </c>
      <c r="BP6" s="4">
        <v>1.0</v>
      </c>
      <c r="BQ6" s="4">
        <v>1.0</v>
      </c>
      <c r="BR6" s="4">
        <v>1.0</v>
      </c>
      <c r="BS6" s="4">
        <v>1.0</v>
      </c>
      <c r="BT6" s="4">
        <v>1.0</v>
      </c>
      <c r="BU6" s="4">
        <v>1.0</v>
      </c>
      <c r="BV6" s="4">
        <v>1.0</v>
      </c>
    </row>
    <row r="7">
      <c r="A7" s="4" t="s">
        <v>79</v>
      </c>
      <c r="B7" s="4">
        <v>0.5</v>
      </c>
      <c r="C7" s="4">
        <v>0.5</v>
      </c>
      <c r="D7" s="4">
        <v>0.5</v>
      </c>
      <c r="E7" s="4">
        <v>0.5</v>
      </c>
      <c r="F7" s="4">
        <v>0.5</v>
      </c>
      <c r="G7" s="4">
        <v>0.5</v>
      </c>
      <c r="H7" s="4">
        <v>0.5</v>
      </c>
      <c r="I7" s="4">
        <v>0.5</v>
      </c>
      <c r="J7" s="4">
        <v>0.5</v>
      </c>
      <c r="K7" s="4">
        <v>0.5</v>
      </c>
      <c r="L7" s="4">
        <v>0.5</v>
      </c>
      <c r="M7" s="4">
        <v>0.5</v>
      </c>
      <c r="N7" s="4">
        <v>0.5</v>
      </c>
      <c r="O7" s="4">
        <v>0.5</v>
      </c>
      <c r="P7" s="4">
        <v>0.5</v>
      </c>
      <c r="Q7" s="4">
        <v>0.5</v>
      </c>
      <c r="R7" s="4">
        <v>0.5</v>
      </c>
      <c r="S7" s="4">
        <v>0.5</v>
      </c>
      <c r="T7" s="4">
        <v>0.5</v>
      </c>
      <c r="U7" s="4">
        <v>0.5</v>
      </c>
      <c r="V7" s="4">
        <v>0.5</v>
      </c>
      <c r="W7" s="4">
        <v>0.5</v>
      </c>
      <c r="X7" s="4">
        <v>0.5</v>
      </c>
      <c r="Y7" s="4">
        <v>0.5</v>
      </c>
      <c r="Z7" s="4">
        <v>0.5</v>
      </c>
      <c r="AA7" s="4">
        <v>0.5</v>
      </c>
      <c r="AB7" s="4">
        <v>0.5</v>
      </c>
      <c r="AC7" s="4">
        <v>0.5</v>
      </c>
      <c r="AD7" s="4">
        <v>0.5</v>
      </c>
      <c r="AE7" s="4">
        <v>0.5</v>
      </c>
      <c r="AF7" s="4">
        <v>0.5</v>
      </c>
      <c r="AG7" s="4">
        <v>0.5</v>
      </c>
      <c r="AH7" s="4">
        <v>0.5</v>
      </c>
      <c r="AI7" s="4">
        <v>0.5</v>
      </c>
      <c r="AJ7" s="4">
        <v>0.5</v>
      </c>
      <c r="AK7" s="4">
        <v>0.5</v>
      </c>
      <c r="AL7" s="4">
        <v>0.5</v>
      </c>
      <c r="AM7" s="4">
        <v>0.5</v>
      </c>
      <c r="AN7" s="4">
        <v>0.5</v>
      </c>
      <c r="AO7" s="4">
        <v>0.5</v>
      </c>
      <c r="AP7" s="4">
        <v>0.5</v>
      </c>
      <c r="AQ7" s="4">
        <v>0.5</v>
      </c>
      <c r="AR7" s="4">
        <v>0.5</v>
      </c>
      <c r="AS7" s="4">
        <v>0.5</v>
      </c>
      <c r="AT7" s="4">
        <v>0.5</v>
      </c>
      <c r="AU7" s="4">
        <v>0.5</v>
      </c>
      <c r="AV7" s="4">
        <v>0.5</v>
      </c>
      <c r="AW7" s="4">
        <v>0.5</v>
      </c>
      <c r="AX7" s="4">
        <v>0.5</v>
      </c>
      <c r="AY7" s="4">
        <v>0.5</v>
      </c>
      <c r="AZ7" s="4">
        <v>0.5</v>
      </c>
      <c r="BA7" s="4">
        <v>0.5</v>
      </c>
      <c r="BB7" s="4">
        <v>0.5</v>
      </c>
      <c r="BC7" s="4">
        <v>0.5</v>
      </c>
      <c r="BD7" s="4">
        <v>0.5</v>
      </c>
      <c r="BE7" s="4">
        <v>0.5</v>
      </c>
      <c r="BF7" s="4">
        <v>0.5</v>
      </c>
      <c r="BG7" s="4">
        <v>0.5</v>
      </c>
      <c r="BH7" s="4">
        <v>0.5</v>
      </c>
      <c r="BI7" s="4">
        <v>0.5</v>
      </c>
      <c r="BJ7" s="4">
        <v>0.5</v>
      </c>
      <c r="BK7" s="4">
        <v>0.5</v>
      </c>
      <c r="BL7" s="4">
        <v>0.5</v>
      </c>
      <c r="BM7" s="4">
        <v>0.5</v>
      </c>
      <c r="BN7" s="4">
        <v>0.5</v>
      </c>
      <c r="BO7" s="4">
        <v>0.5</v>
      </c>
      <c r="BP7" s="4">
        <v>0.5</v>
      </c>
      <c r="BQ7" s="4">
        <v>0.5</v>
      </c>
      <c r="BR7" s="4">
        <v>0.5</v>
      </c>
      <c r="BS7" s="4">
        <v>0.5</v>
      </c>
      <c r="BT7" s="4">
        <v>0.5</v>
      </c>
      <c r="BU7" s="4">
        <v>0.5</v>
      </c>
      <c r="BV7" s="4">
        <v>0.5</v>
      </c>
    </row>
    <row r="8">
      <c r="A8" s="4" t="s">
        <v>80</v>
      </c>
      <c r="B8" s="4">
        <v>5.0</v>
      </c>
      <c r="C8" s="4">
        <v>5.0</v>
      </c>
      <c r="D8" s="4">
        <v>5.0</v>
      </c>
      <c r="E8" s="4">
        <v>5.0</v>
      </c>
      <c r="F8" s="4">
        <v>5.0</v>
      </c>
      <c r="G8" s="4">
        <v>5.0</v>
      </c>
      <c r="H8" s="4">
        <v>5.0</v>
      </c>
      <c r="I8" s="4">
        <v>5.0</v>
      </c>
      <c r="J8" s="4">
        <v>5.0</v>
      </c>
      <c r="K8" s="4">
        <v>5.0</v>
      </c>
      <c r="L8" s="4">
        <v>5.0</v>
      </c>
      <c r="M8" s="4">
        <v>5.0</v>
      </c>
      <c r="N8" s="4">
        <v>5.0</v>
      </c>
      <c r="O8" s="4">
        <v>5.0</v>
      </c>
      <c r="P8" s="4">
        <v>5.0</v>
      </c>
      <c r="Q8" s="4">
        <v>5.0</v>
      </c>
      <c r="R8" s="4">
        <v>5.0</v>
      </c>
      <c r="S8" s="4">
        <v>5.0</v>
      </c>
      <c r="T8" s="4">
        <v>5.0</v>
      </c>
      <c r="U8" s="4">
        <v>5.0</v>
      </c>
      <c r="V8" s="4">
        <v>5.0</v>
      </c>
      <c r="W8" s="4">
        <v>5.0</v>
      </c>
      <c r="X8" s="4">
        <v>5.0</v>
      </c>
      <c r="Y8" s="4">
        <v>5.0</v>
      </c>
      <c r="Z8" s="4">
        <v>5.0</v>
      </c>
      <c r="AA8" s="4">
        <v>5.0</v>
      </c>
      <c r="AB8" s="4">
        <v>5.0</v>
      </c>
      <c r="AC8" s="4">
        <v>5.0</v>
      </c>
      <c r="AD8" s="4">
        <v>5.0</v>
      </c>
      <c r="AE8" s="4">
        <v>5.0</v>
      </c>
      <c r="AF8" s="4">
        <v>5.0</v>
      </c>
      <c r="AG8" s="4">
        <v>5.0</v>
      </c>
      <c r="AH8" s="4">
        <v>5.0</v>
      </c>
      <c r="AI8" s="4">
        <v>5.0</v>
      </c>
      <c r="AJ8" s="4">
        <v>5.0</v>
      </c>
      <c r="AK8" s="4">
        <v>5.0</v>
      </c>
      <c r="AL8" s="4">
        <v>5.0</v>
      </c>
      <c r="AM8" s="4">
        <v>5.0</v>
      </c>
      <c r="AN8" s="4">
        <v>5.0</v>
      </c>
      <c r="AO8" s="4">
        <v>5.0</v>
      </c>
      <c r="AP8" s="4">
        <v>5.0</v>
      </c>
      <c r="AQ8" s="4">
        <v>5.0</v>
      </c>
      <c r="AR8" s="4">
        <v>5.0</v>
      </c>
      <c r="AS8" s="4">
        <v>5.0</v>
      </c>
      <c r="AT8" s="4">
        <v>5.0</v>
      </c>
      <c r="AU8" s="4">
        <v>5.0</v>
      </c>
      <c r="AV8" s="4">
        <v>5.0</v>
      </c>
      <c r="AW8" s="4">
        <v>5.0</v>
      </c>
      <c r="AX8" s="4">
        <v>5.0</v>
      </c>
      <c r="AY8" s="4">
        <v>5.0</v>
      </c>
      <c r="AZ8" s="4">
        <v>5.0</v>
      </c>
      <c r="BA8" s="4">
        <v>5.0</v>
      </c>
      <c r="BB8" s="4">
        <v>5.0</v>
      </c>
      <c r="BC8" s="4">
        <v>5.0</v>
      </c>
      <c r="BD8" s="4">
        <v>5.0</v>
      </c>
      <c r="BE8" s="4">
        <v>5.0</v>
      </c>
      <c r="BF8" s="4">
        <v>5.0</v>
      </c>
      <c r="BG8" s="4">
        <v>5.0</v>
      </c>
      <c r="BH8" s="4">
        <v>5.0</v>
      </c>
      <c r="BI8" s="4">
        <v>5.0</v>
      </c>
      <c r="BJ8" s="4">
        <v>5.0</v>
      </c>
      <c r="BK8" s="4">
        <v>5.0</v>
      </c>
      <c r="BL8" s="4">
        <v>5.0</v>
      </c>
      <c r="BM8" s="4">
        <v>5.0</v>
      </c>
      <c r="BN8" s="4">
        <v>5.0</v>
      </c>
      <c r="BO8" s="4">
        <v>5.0</v>
      </c>
      <c r="BP8" s="4">
        <v>5.0</v>
      </c>
      <c r="BQ8" s="4">
        <v>5.0</v>
      </c>
      <c r="BR8" s="4">
        <v>5.0</v>
      </c>
      <c r="BS8" s="4">
        <v>5.0</v>
      </c>
      <c r="BT8" s="4">
        <v>5.0</v>
      </c>
      <c r="BU8" s="4">
        <v>5.0</v>
      </c>
      <c r="BV8" s="4">
        <v>5.0</v>
      </c>
    </row>
    <row r="9">
      <c r="A9" s="4" t="s">
        <v>81</v>
      </c>
      <c r="B9" s="4">
        <v>8.0E-4</v>
      </c>
      <c r="C9" s="4">
        <v>8.0E-4</v>
      </c>
      <c r="D9" s="4">
        <v>8.0E-4</v>
      </c>
      <c r="E9" s="4">
        <v>8.0E-4</v>
      </c>
      <c r="F9" s="4">
        <v>8.0E-4</v>
      </c>
      <c r="G9" s="4">
        <v>8.0E-4</v>
      </c>
      <c r="H9" s="4">
        <v>8.0E-4</v>
      </c>
      <c r="I9" s="4">
        <v>8.0E-4</v>
      </c>
      <c r="J9" s="4">
        <v>8.0E-4</v>
      </c>
      <c r="K9" s="4">
        <v>8.0E-4</v>
      </c>
      <c r="L9" s="4">
        <v>8.0E-4</v>
      </c>
      <c r="M9" s="4">
        <v>8.0E-4</v>
      </c>
      <c r="N9" s="4">
        <v>8.0E-4</v>
      </c>
      <c r="O9" s="4">
        <v>8.0E-4</v>
      </c>
      <c r="P9" s="4">
        <v>8.0E-4</v>
      </c>
      <c r="Q9" s="4">
        <v>8.0E-4</v>
      </c>
      <c r="R9" s="4">
        <v>8.0E-4</v>
      </c>
      <c r="S9" s="4">
        <v>8.0E-4</v>
      </c>
      <c r="T9" s="4">
        <v>8.0E-4</v>
      </c>
      <c r="U9" s="4">
        <v>8.0E-4</v>
      </c>
      <c r="V9" s="4">
        <v>8.0E-4</v>
      </c>
      <c r="W9" s="4">
        <v>8.0E-4</v>
      </c>
      <c r="X9" s="4">
        <v>8.0E-4</v>
      </c>
      <c r="Y9" s="4">
        <v>8.0E-4</v>
      </c>
      <c r="Z9" s="4">
        <v>8.0E-4</v>
      </c>
      <c r="AA9" s="4">
        <v>8.0E-4</v>
      </c>
      <c r="AB9" s="4">
        <v>8.0E-4</v>
      </c>
      <c r="AC9" s="4">
        <v>8.0E-4</v>
      </c>
      <c r="AD9" s="4">
        <v>8.0E-4</v>
      </c>
      <c r="AE9" s="4">
        <v>8.0E-4</v>
      </c>
      <c r="AF9" s="4">
        <v>8.0E-4</v>
      </c>
      <c r="AG9" s="4">
        <v>8.0E-4</v>
      </c>
      <c r="AH9" s="4">
        <v>8.0E-4</v>
      </c>
      <c r="AI9" s="4">
        <v>8.0E-4</v>
      </c>
      <c r="AJ9" s="4">
        <v>8.0E-4</v>
      </c>
      <c r="AK9" s="4">
        <v>8.0E-4</v>
      </c>
      <c r="AL9" s="4">
        <v>8.0E-4</v>
      </c>
      <c r="AM9" s="4">
        <v>8.0E-4</v>
      </c>
      <c r="AN9" s="4">
        <v>8.0E-4</v>
      </c>
      <c r="AO9" s="4">
        <v>8.0E-4</v>
      </c>
      <c r="AP9" s="4">
        <v>8.0E-4</v>
      </c>
      <c r="AQ9" s="4">
        <v>8.0E-4</v>
      </c>
      <c r="AR9" s="4">
        <v>8.0E-4</v>
      </c>
      <c r="AS9" s="4">
        <v>8.0E-4</v>
      </c>
      <c r="AT9" s="4">
        <v>8.0E-4</v>
      </c>
      <c r="AU9" s="4">
        <v>8.0E-4</v>
      </c>
      <c r="AV9" s="4">
        <v>8.0E-4</v>
      </c>
      <c r="AW9" s="4">
        <v>8.0E-4</v>
      </c>
      <c r="AX9" s="4">
        <v>8.0E-4</v>
      </c>
      <c r="AY9" s="4">
        <v>8.0E-4</v>
      </c>
      <c r="AZ9" s="4">
        <v>8.0E-4</v>
      </c>
      <c r="BA9" s="4">
        <v>8.0E-4</v>
      </c>
      <c r="BB9" s="4">
        <v>8.0E-4</v>
      </c>
      <c r="BC9" s="4">
        <v>8.0E-4</v>
      </c>
      <c r="BD9" s="4">
        <v>8.0E-4</v>
      </c>
      <c r="BE9" s="4">
        <v>8.0E-4</v>
      </c>
      <c r="BF9" s="4">
        <v>8.0E-4</v>
      </c>
      <c r="BG9" s="4">
        <v>8.0E-4</v>
      </c>
      <c r="BH9" s="4">
        <v>8.0E-4</v>
      </c>
      <c r="BI9" s="4">
        <v>8.0E-4</v>
      </c>
      <c r="BJ9" s="4">
        <v>8.0E-4</v>
      </c>
      <c r="BK9" s="4">
        <v>8.0E-4</v>
      </c>
      <c r="BL9" s="4">
        <v>8.0E-4</v>
      </c>
      <c r="BM9" s="4">
        <v>8.0E-4</v>
      </c>
      <c r="BN9" s="4">
        <v>8.0E-4</v>
      </c>
      <c r="BO9" s="4">
        <v>8.0E-4</v>
      </c>
      <c r="BP9" s="4">
        <v>8.0E-4</v>
      </c>
      <c r="BQ9" s="4">
        <v>8.0E-4</v>
      </c>
      <c r="BR9" s="4">
        <v>8.0E-4</v>
      </c>
      <c r="BS9" s="4">
        <v>8.0E-4</v>
      </c>
      <c r="BT9" s="4">
        <v>8.0E-4</v>
      </c>
      <c r="BU9" s="4">
        <v>8.0E-4</v>
      </c>
      <c r="BV9" s="4">
        <v>8.0E-4</v>
      </c>
    </row>
    <row r="10">
      <c r="A10" s="4" t="s">
        <v>82</v>
      </c>
      <c r="B10" s="4">
        <v>4.0E-4</v>
      </c>
      <c r="C10" s="4">
        <v>4.0E-4</v>
      </c>
      <c r="D10" s="4">
        <v>4.0E-4</v>
      </c>
      <c r="E10" s="4">
        <v>4.0E-4</v>
      </c>
      <c r="F10" s="4">
        <v>4.0E-4</v>
      </c>
      <c r="G10" s="4">
        <v>4.0E-4</v>
      </c>
      <c r="H10" s="4">
        <v>4.0E-4</v>
      </c>
      <c r="I10" s="4">
        <v>4.0E-4</v>
      </c>
      <c r="J10" s="4">
        <v>4.0E-4</v>
      </c>
      <c r="K10" s="4">
        <v>4.0E-4</v>
      </c>
      <c r="L10" s="4">
        <v>4.0E-4</v>
      </c>
      <c r="M10" s="4">
        <v>4.0E-4</v>
      </c>
      <c r="N10" s="4">
        <v>4.0E-4</v>
      </c>
      <c r="O10" s="4">
        <v>4.0E-4</v>
      </c>
      <c r="P10" s="4">
        <v>4.0E-4</v>
      </c>
      <c r="Q10" s="4">
        <v>4.0E-4</v>
      </c>
      <c r="R10" s="4">
        <v>4.0E-4</v>
      </c>
      <c r="S10" s="4">
        <v>4.0E-4</v>
      </c>
      <c r="T10" s="4">
        <v>4.0E-4</v>
      </c>
      <c r="U10" s="4">
        <v>4.0E-4</v>
      </c>
      <c r="V10" s="4">
        <v>4.0E-4</v>
      </c>
      <c r="W10" s="4">
        <v>4.0E-4</v>
      </c>
      <c r="X10" s="4">
        <v>4.0E-4</v>
      </c>
      <c r="Y10" s="4">
        <v>4.0E-4</v>
      </c>
      <c r="Z10" s="4">
        <v>4.0E-4</v>
      </c>
      <c r="AA10" s="4">
        <v>4.0E-4</v>
      </c>
      <c r="AB10" s="4">
        <v>4.0E-4</v>
      </c>
      <c r="AC10" s="4">
        <v>4.0E-4</v>
      </c>
      <c r="AD10" s="4">
        <v>4.0E-4</v>
      </c>
      <c r="AE10" s="4">
        <v>4.0E-4</v>
      </c>
      <c r="AF10" s="4">
        <v>4.0E-4</v>
      </c>
      <c r="AG10" s="4">
        <v>4.0E-4</v>
      </c>
      <c r="AH10" s="4">
        <v>4.0E-4</v>
      </c>
      <c r="AI10" s="4">
        <v>4.0E-4</v>
      </c>
      <c r="AJ10" s="4">
        <v>4.0E-4</v>
      </c>
      <c r="AK10" s="4">
        <v>4.0E-4</v>
      </c>
      <c r="AL10" s="4">
        <v>4.0E-4</v>
      </c>
      <c r="AM10" s="4">
        <v>4.0E-4</v>
      </c>
      <c r="AN10" s="4">
        <v>4.0E-4</v>
      </c>
      <c r="AO10" s="4">
        <v>4.0E-4</v>
      </c>
      <c r="AP10" s="4">
        <v>4.0E-4</v>
      </c>
      <c r="AQ10" s="4">
        <v>4.0E-4</v>
      </c>
      <c r="AR10" s="4">
        <v>4.0E-4</v>
      </c>
      <c r="AS10" s="4">
        <v>4.0E-4</v>
      </c>
      <c r="AT10" s="4">
        <v>4.0E-4</v>
      </c>
      <c r="AU10" s="4">
        <v>4.0E-4</v>
      </c>
      <c r="AV10" s="4">
        <v>4.0E-4</v>
      </c>
      <c r="AW10" s="4">
        <v>4.0E-4</v>
      </c>
      <c r="AX10" s="4">
        <v>4.0E-4</v>
      </c>
      <c r="AY10" s="4">
        <v>4.0E-4</v>
      </c>
      <c r="AZ10" s="4">
        <v>4.0E-4</v>
      </c>
      <c r="BA10" s="4">
        <v>4.0E-4</v>
      </c>
      <c r="BB10" s="4">
        <v>4.0E-4</v>
      </c>
      <c r="BC10" s="4">
        <v>4.0E-4</v>
      </c>
      <c r="BD10" s="4">
        <v>4.0E-4</v>
      </c>
      <c r="BE10" s="4">
        <v>4.0E-4</v>
      </c>
      <c r="BF10" s="4">
        <v>4.0E-4</v>
      </c>
      <c r="BG10" s="4">
        <v>4.0E-4</v>
      </c>
      <c r="BH10" s="4">
        <v>4.0E-4</v>
      </c>
      <c r="BI10" s="4">
        <v>4.0E-4</v>
      </c>
      <c r="BJ10" s="4">
        <v>4.0E-4</v>
      </c>
      <c r="BK10" s="4">
        <v>4.0E-4</v>
      </c>
      <c r="BL10" s="4">
        <v>4.0E-4</v>
      </c>
      <c r="BM10" s="4">
        <v>4.0E-4</v>
      </c>
      <c r="BN10" s="4">
        <v>4.0E-4</v>
      </c>
      <c r="BO10" s="4">
        <v>4.0E-4</v>
      </c>
      <c r="BP10" s="4">
        <v>4.0E-4</v>
      </c>
      <c r="BQ10" s="4">
        <v>4.0E-4</v>
      </c>
      <c r="BR10" s="4">
        <v>4.0E-4</v>
      </c>
      <c r="BS10" s="4">
        <v>4.0E-4</v>
      </c>
      <c r="BT10" s="4">
        <v>4.0E-4</v>
      </c>
      <c r="BU10" s="4">
        <v>4.0E-4</v>
      </c>
      <c r="BV10" s="4">
        <v>4.0E-4</v>
      </c>
    </row>
    <row r="11">
      <c r="A11" s="4" t="s">
        <v>83</v>
      </c>
      <c r="B11" s="6">
        <v>0.1</v>
      </c>
      <c r="C11" s="6">
        <v>0.1</v>
      </c>
      <c r="D11" s="6">
        <v>0.1</v>
      </c>
      <c r="E11" s="6">
        <v>0.1</v>
      </c>
      <c r="F11" s="6">
        <v>0.1</v>
      </c>
      <c r="G11" s="6">
        <v>0.1</v>
      </c>
      <c r="H11" s="6">
        <v>0.1</v>
      </c>
      <c r="I11" s="6">
        <v>0.1</v>
      </c>
      <c r="J11" s="6">
        <v>0.1</v>
      </c>
      <c r="K11" s="6">
        <v>0.1</v>
      </c>
      <c r="L11" s="6">
        <v>0.1</v>
      </c>
      <c r="M11" s="6">
        <v>0.1</v>
      </c>
      <c r="N11" s="6">
        <v>0.1</v>
      </c>
      <c r="O11" s="6">
        <v>0.1</v>
      </c>
      <c r="P11" s="6">
        <v>0.1</v>
      </c>
      <c r="Q11" s="6">
        <v>0.1</v>
      </c>
      <c r="R11" s="6">
        <v>0.1</v>
      </c>
      <c r="S11" s="6">
        <v>0.1</v>
      </c>
      <c r="T11" s="6">
        <v>0.1</v>
      </c>
      <c r="U11" s="6">
        <v>0.1</v>
      </c>
      <c r="V11" s="6">
        <v>0.1</v>
      </c>
      <c r="W11" s="6">
        <v>0.1</v>
      </c>
      <c r="X11" s="6">
        <v>0.1</v>
      </c>
      <c r="Y11" s="6">
        <v>0.1</v>
      </c>
      <c r="Z11" s="6">
        <v>0.1</v>
      </c>
      <c r="AA11" s="6">
        <v>0.1</v>
      </c>
      <c r="AB11" s="6">
        <v>0.1</v>
      </c>
      <c r="AC11" s="6">
        <v>0.1</v>
      </c>
      <c r="AD11" s="6">
        <v>0.1</v>
      </c>
      <c r="AE11" s="6">
        <v>0.1</v>
      </c>
      <c r="AF11" s="6">
        <v>0.1</v>
      </c>
      <c r="AG11" s="6">
        <v>0.1</v>
      </c>
      <c r="AH11" s="6">
        <v>0.1</v>
      </c>
      <c r="AI11" s="6">
        <v>0.1</v>
      </c>
      <c r="AJ11" s="6">
        <v>0.1</v>
      </c>
      <c r="AK11" s="6">
        <v>0.1</v>
      </c>
      <c r="AL11" s="6">
        <v>0.1</v>
      </c>
      <c r="AM11" s="6">
        <v>0.1</v>
      </c>
      <c r="AN11" s="6">
        <v>0.1</v>
      </c>
      <c r="AO11" s="6">
        <v>0.1</v>
      </c>
      <c r="AP11" s="6">
        <v>0.1</v>
      </c>
      <c r="AQ11" s="6">
        <v>0.1</v>
      </c>
      <c r="AR11" s="6">
        <v>0.1</v>
      </c>
      <c r="AS11" s="6">
        <v>0.1</v>
      </c>
      <c r="AT11" s="6">
        <v>0.1</v>
      </c>
      <c r="AU11" s="6">
        <v>0.1</v>
      </c>
      <c r="AV11" s="6">
        <v>0.1</v>
      </c>
      <c r="AW11" s="6">
        <v>0.1</v>
      </c>
      <c r="AX11" s="6">
        <v>0.1</v>
      </c>
      <c r="AY11" s="6">
        <v>0.1</v>
      </c>
      <c r="AZ11" s="6">
        <v>0.1</v>
      </c>
      <c r="BA11" s="6">
        <v>0.1</v>
      </c>
      <c r="BB11" s="6">
        <v>0.1</v>
      </c>
      <c r="BC11" s="6">
        <v>0.1</v>
      </c>
      <c r="BD11" s="6">
        <v>0.1</v>
      </c>
      <c r="BE11" s="6">
        <v>0.1</v>
      </c>
      <c r="BF11" s="6">
        <v>0.1</v>
      </c>
      <c r="BG11" s="6">
        <v>0.1</v>
      </c>
      <c r="BH11" s="6">
        <v>0.1</v>
      </c>
      <c r="BI11" s="6">
        <v>0.1</v>
      </c>
      <c r="BJ11" s="6">
        <v>0.1</v>
      </c>
      <c r="BK11" s="6">
        <v>0.1</v>
      </c>
      <c r="BL11" s="6">
        <v>0.1</v>
      </c>
      <c r="BM11" s="6">
        <v>0.1</v>
      </c>
      <c r="BN11" s="6">
        <v>0.1</v>
      </c>
      <c r="BO11" s="6">
        <v>0.1</v>
      </c>
      <c r="BP11" s="6">
        <v>0.1</v>
      </c>
      <c r="BQ11" s="6">
        <v>0.1</v>
      </c>
      <c r="BR11" s="6">
        <v>0.1</v>
      </c>
      <c r="BS11" s="6">
        <v>0.1</v>
      </c>
      <c r="BT11" s="6">
        <v>0.1</v>
      </c>
      <c r="BU11" s="6">
        <v>0.1</v>
      </c>
      <c r="BV11" s="6">
        <v>0.1</v>
      </c>
    </row>
    <row r="12">
      <c r="A12" s="4" t="s">
        <v>84</v>
      </c>
      <c r="B12" s="5">
        <v>3.0</v>
      </c>
      <c r="C12" s="5">
        <v>3.0</v>
      </c>
      <c r="D12" s="5">
        <v>3.0</v>
      </c>
      <c r="E12" s="5">
        <v>3.0</v>
      </c>
      <c r="F12" s="5">
        <v>3.0</v>
      </c>
      <c r="G12" s="5">
        <v>3.0</v>
      </c>
      <c r="H12" s="5">
        <v>3.0</v>
      </c>
      <c r="I12" s="5">
        <v>3.0</v>
      </c>
      <c r="J12" s="5">
        <v>3.0</v>
      </c>
      <c r="K12" s="5">
        <v>3.0</v>
      </c>
      <c r="L12" s="5">
        <v>3.0</v>
      </c>
      <c r="M12" s="5">
        <v>3.0</v>
      </c>
      <c r="N12" s="5">
        <v>3.0</v>
      </c>
      <c r="O12" s="5">
        <v>3.0</v>
      </c>
      <c r="P12" s="5">
        <v>3.0</v>
      </c>
      <c r="Q12" s="5">
        <v>3.0</v>
      </c>
      <c r="R12" s="5">
        <v>3.0</v>
      </c>
      <c r="S12" s="5">
        <v>3.0</v>
      </c>
      <c r="T12" s="5">
        <v>3.0</v>
      </c>
      <c r="U12" s="5">
        <v>3.0</v>
      </c>
      <c r="V12" s="5">
        <v>3.0</v>
      </c>
      <c r="W12" s="5">
        <v>3.0</v>
      </c>
      <c r="X12" s="5">
        <v>3.0</v>
      </c>
      <c r="Y12" s="5">
        <v>3.0</v>
      </c>
      <c r="Z12" s="5">
        <v>3.0</v>
      </c>
      <c r="AA12" s="5">
        <v>3.0</v>
      </c>
      <c r="AB12" s="5">
        <v>3.0</v>
      </c>
      <c r="AC12" s="5">
        <v>3.0</v>
      </c>
      <c r="AD12" s="5">
        <v>3.0</v>
      </c>
      <c r="AE12" s="5">
        <v>3.0</v>
      </c>
      <c r="AF12" s="5">
        <v>3.0</v>
      </c>
      <c r="AG12" s="5">
        <v>3.0</v>
      </c>
      <c r="AH12" s="5">
        <v>3.0</v>
      </c>
      <c r="AI12" s="5">
        <v>3.0</v>
      </c>
      <c r="AJ12" s="5">
        <v>3.0</v>
      </c>
      <c r="AK12" s="5">
        <v>3.0</v>
      </c>
      <c r="AL12" s="5">
        <v>3.0</v>
      </c>
      <c r="AM12" s="5">
        <v>3.0</v>
      </c>
      <c r="AN12" s="5">
        <v>3.0</v>
      </c>
      <c r="AO12" s="5">
        <v>3.0</v>
      </c>
      <c r="AP12" s="5">
        <v>3.0</v>
      </c>
      <c r="AQ12" s="5">
        <v>3.0</v>
      </c>
      <c r="AR12" s="5">
        <v>3.0</v>
      </c>
      <c r="AS12" s="5">
        <v>3.0</v>
      </c>
      <c r="AT12" s="5">
        <v>3.0</v>
      </c>
      <c r="AU12" s="5">
        <v>3.0</v>
      </c>
      <c r="AV12" s="5">
        <v>3.0</v>
      </c>
      <c r="AW12" s="5">
        <v>3.0</v>
      </c>
      <c r="AX12" s="5">
        <v>3.0</v>
      </c>
      <c r="AY12" s="5">
        <v>3.0</v>
      </c>
      <c r="AZ12" s="5">
        <v>3.0</v>
      </c>
      <c r="BA12" s="5">
        <v>3.0</v>
      </c>
      <c r="BB12" s="5">
        <v>3.0</v>
      </c>
      <c r="BC12" s="5">
        <v>3.0</v>
      </c>
      <c r="BD12" s="5">
        <v>3.0</v>
      </c>
      <c r="BE12" s="5">
        <v>3.0</v>
      </c>
      <c r="BF12" s="5">
        <v>3.0</v>
      </c>
      <c r="BG12" s="5">
        <v>3.0</v>
      </c>
      <c r="BH12" s="5">
        <v>3.0</v>
      </c>
      <c r="BI12" s="5">
        <v>3.0</v>
      </c>
      <c r="BJ12" s="5">
        <v>3.0</v>
      </c>
      <c r="BK12" s="5">
        <v>3.0</v>
      </c>
      <c r="BL12" s="5">
        <v>3.0</v>
      </c>
      <c r="BM12" s="5">
        <v>3.0</v>
      </c>
      <c r="BN12" s="5">
        <v>3.0</v>
      </c>
      <c r="BO12" s="5">
        <v>3.0</v>
      </c>
      <c r="BP12" s="5">
        <v>3.0</v>
      </c>
      <c r="BQ12" s="5">
        <v>3.0</v>
      </c>
      <c r="BR12" s="5">
        <v>3.0</v>
      </c>
      <c r="BS12" s="5">
        <v>3.0</v>
      </c>
      <c r="BT12" s="5">
        <v>3.0</v>
      </c>
      <c r="BU12" s="5">
        <v>3.0</v>
      </c>
      <c r="BV12" s="5">
        <v>3.0</v>
      </c>
    </row>
    <row r="13">
      <c r="A13" s="4" t="s">
        <v>85</v>
      </c>
      <c r="B13" s="4">
        <v>106.0</v>
      </c>
      <c r="C13" s="4">
        <v>106.0</v>
      </c>
      <c r="D13" s="4">
        <v>106.0</v>
      </c>
      <c r="E13" s="4">
        <v>106.0</v>
      </c>
      <c r="F13" s="4">
        <v>106.0</v>
      </c>
      <c r="G13" s="4">
        <v>106.0</v>
      </c>
      <c r="H13" s="4">
        <v>106.0</v>
      </c>
      <c r="I13" s="4">
        <v>106.0</v>
      </c>
      <c r="J13" s="4">
        <v>106.0</v>
      </c>
      <c r="K13" s="4">
        <v>106.0</v>
      </c>
      <c r="L13" s="4">
        <v>106.0</v>
      </c>
      <c r="M13" s="4">
        <v>106.0</v>
      </c>
      <c r="N13" s="4">
        <v>106.0</v>
      </c>
      <c r="O13" s="4">
        <v>106.0</v>
      </c>
      <c r="P13" s="4">
        <v>106.0</v>
      </c>
      <c r="Q13" s="4">
        <v>106.0</v>
      </c>
      <c r="R13" s="4">
        <v>106.0</v>
      </c>
      <c r="S13" s="4">
        <v>106.0</v>
      </c>
      <c r="T13" s="4">
        <v>106.0</v>
      </c>
      <c r="U13" s="4">
        <v>106.0</v>
      </c>
      <c r="V13" s="4">
        <v>106.0</v>
      </c>
      <c r="W13" s="4">
        <v>106.0</v>
      </c>
      <c r="X13" s="4">
        <v>106.0</v>
      </c>
      <c r="Y13" s="4">
        <v>106.0</v>
      </c>
      <c r="Z13" s="4">
        <v>106.0</v>
      </c>
      <c r="AA13" s="4">
        <v>106.0</v>
      </c>
      <c r="AB13" s="4">
        <v>106.0</v>
      </c>
      <c r="AC13" s="4">
        <v>106.0</v>
      </c>
      <c r="AD13" s="4">
        <v>106.0</v>
      </c>
      <c r="AE13" s="4">
        <v>106.0</v>
      </c>
      <c r="AF13" s="4">
        <v>106.0</v>
      </c>
      <c r="AG13" s="4">
        <v>106.0</v>
      </c>
      <c r="AH13" s="4">
        <v>106.0</v>
      </c>
      <c r="AI13" s="4">
        <v>106.0</v>
      </c>
      <c r="AJ13" s="4">
        <v>106.0</v>
      </c>
      <c r="AK13" s="4">
        <v>106.0</v>
      </c>
      <c r="AL13" s="4">
        <v>106.0</v>
      </c>
      <c r="AM13" s="4">
        <v>106.0</v>
      </c>
      <c r="AN13" s="4">
        <v>106.0</v>
      </c>
      <c r="AO13" s="4">
        <v>106.0</v>
      </c>
      <c r="AP13" s="4">
        <v>106.0</v>
      </c>
      <c r="AQ13" s="4">
        <v>106.0</v>
      </c>
      <c r="AR13" s="4">
        <v>106.0</v>
      </c>
      <c r="AS13" s="4">
        <v>106.0</v>
      </c>
      <c r="AT13" s="4">
        <v>106.0</v>
      </c>
      <c r="AU13" s="4">
        <v>106.0</v>
      </c>
      <c r="AV13" s="4">
        <v>106.0</v>
      </c>
      <c r="AW13" s="4">
        <v>106.0</v>
      </c>
      <c r="AX13" s="4">
        <v>106.0</v>
      </c>
      <c r="AY13" s="4">
        <v>106.0</v>
      </c>
      <c r="AZ13" s="4">
        <v>106.0</v>
      </c>
      <c r="BA13" s="4">
        <v>106.0</v>
      </c>
      <c r="BB13" s="4">
        <v>106.0</v>
      </c>
      <c r="BC13" s="4">
        <v>106.0</v>
      </c>
      <c r="BD13" s="4">
        <v>106.0</v>
      </c>
      <c r="BE13" s="4">
        <v>106.0</v>
      </c>
      <c r="BF13" s="4">
        <v>106.0</v>
      </c>
      <c r="BG13" s="4">
        <v>106.0</v>
      </c>
      <c r="BH13" s="4">
        <v>106.0</v>
      </c>
      <c r="BI13" s="4">
        <v>106.0</v>
      </c>
      <c r="BJ13" s="4">
        <v>106.0</v>
      </c>
      <c r="BK13" s="4">
        <v>106.0</v>
      </c>
      <c r="BL13" s="4">
        <v>106.0</v>
      </c>
      <c r="BM13" s="4">
        <v>106.0</v>
      </c>
      <c r="BN13" s="4">
        <v>106.0</v>
      </c>
      <c r="BO13" s="4">
        <v>106.0</v>
      </c>
      <c r="BP13" s="4">
        <v>106.0</v>
      </c>
      <c r="BQ13" s="4">
        <v>106.0</v>
      </c>
      <c r="BR13" s="4">
        <v>106.0</v>
      </c>
      <c r="BS13" s="4">
        <v>106.0</v>
      </c>
      <c r="BT13" s="4">
        <v>106.0</v>
      </c>
      <c r="BU13" s="4">
        <v>106.0</v>
      </c>
      <c r="BV13" s="4">
        <v>106.0</v>
      </c>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row>
    <row r="17">
      <c r="A17" s="1"/>
      <c r="B17" s="7" t="s">
        <v>86</v>
      </c>
      <c r="G17" s="7" t="s">
        <v>86</v>
      </c>
      <c r="I17" s="2"/>
      <c r="J17" s="2"/>
      <c r="R17" s="2"/>
      <c r="U17" s="2"/>
      <c r="V17" s="2"/>
      <c r="W17" s="2"/>
      <c r="AG17" s="2"/>
      <c r="AH17" s="2"/>
      <c r="AT17" s="2"/>
      <c r="AV17" s="2"/>
      <c r="AY17" s="2"/>
      <c r="BD17" s="2"/>
      <c r="BE17" s="2"/>
    </row>
    <row r="18">
      <c r="A18" s="1" t="s">
        <v>87</v>
      </c>
      <c r="I18" s="2"/>
      <c r="J18" s="2"/>
      <c r="R18" s="2"/>
      <c r="U18" s="2"/>
      <c r="V18" s="2"/>
      <c r="W18" s="2"/>
      <c r="AG18" s="2"/>
      <c r="AH18" s="2"/>
      <c r="AT18" s="2"/>
      <c r="AV18" s="2"/>
      <c r="AY18" s="2"/>
      <c r="BD18" s="2"/>
      <c r="BE18" s="2"/>
    </row>
    <row r="19">
      <c r="A19" s="8" t="s">
        <v>88</v>
      </c>
    </row>
    <row r="21">
      <c r="A21" s="7" t="s">
        <v>89</v>
      </c>
    </row>
    <row r="22">
      <c r="A22" s="8" t="s">
        <v>90</v>
      </c>
    </row>
  </sheetData>
  <hyperlinks>
    <hyperlink r:id="rId2" ref="A19"/>
    <hyperlink r:id="rId3" ref="A22"/>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7.29"/>
    <col customWidth="1" min="2" max="2" width="13.29"/>
    <col customWidth="1" min="3" max="3" width="11.0"/>
    <col customWidth="1" min="4" max="4" width="9.29"/>
    <col customWidth="1" min="5" max="5" width="8.57"/>
    <col customWidth="1" min="6" max="6" width="10.57"/>
    <col customWidth="1" min="7" max="57" width="8.71"/>
    <col customWidth="1" min="58" max="58" width="14.14"/>
    <col customWidth="1" min="59" max="75" width="8.71"/>
  </cols>
  <sheetData>
    <row r="1">
      <c r="A1" s="9"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0" t="s">
        <v>47</v>
      </c>
      <c r="AW1" s="10" t="s">
        <v>48</v>
      </c>
      <c r="AX1" s="10" t="s">
        <v>49</v>
      </c>
      <c r="AY1" s="10" t="s">
        <v>50</v>
      </c>
      <c r="AZ1" s="10" t="s">
        <v>51</v>
      </c>
      <c r="BA1" s="10" t="s">
        <v>52</v>
      </c>
      <c r="BB1" s="10" t="s">
        <v>53</v>
      </c>
      <c r="BC1" s="1" t="s">
        <v>54</v>
      </c>
      <c r="BD1" s="11" t="s">
        <v>55</v>
      </c>
      <c r="BE1" s="10" t="s">
        <v>56</v>
      </c>
      <c r="BF1" s="10" t="s">
        <v>57</v>
      </c>
      <c r="BG1" s="10"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c r="A2" s="9" t="s">
        <v>91</v>
      </c>
      <c r="B2" s="12">
        <v>1.5425955E7</v>
      </c>
      <c r="C2" s="12">
        <v>2.1586845E7</v>
      </c>
      <c r="D2" s="12">
        <v>1.1511497E7</v>
      </c>
      <c r="E2" s="12">
        <v>203928.0</v>
      </c>
      <c r="F2" s="12">
        <v>9.0027127E7</v>
      </c>
      <c r="G2" s="12">
        <v>5055440.0</v>
      </c>
      <c r="H2" s="12">
        <v>5161570.0</v>
      </c>
      <c r="I2" s="12">
        <v>454421.0</v>
      </c>
      <c r="J2" s="12">
        <v>947046.0</v>
      </c>
      <c r="K2" s="12">
        <v>1.12470668E8</v>
      </c>
      <c r="L2" s="12">
        <v>5084203.0</v>
      </c>
      <c r="M2" s="12">
        <v>8374676.0</v>
      </c>
      <c r="N2" s="12">
        <v>1.0671036E7</v>
      </c>
      <c r="O2" s="12">
        <v>1.670109E7</v>
      </c>
      <c r="P2" s="12">
        <v>6051885.0</v>
      </c>
      <c r="Q2" s="12">
        <v>7.50555362E8</v>
      </c>
      <c r="R2" s="12">
        <v>2097596.0</v>
      </c>
      <c r="S2" s="12">
        <v>1.0380997E7</v>
      </c>
      <c r="T2" s="12">
        <v>3.4205984E7</v>
      </c>
      <c r="U2" s="12">
        <v>2559247.0</v>
      </c>
      <c r="V2" s="12">
        <v>4.6815503E7</v>
      </c>
      <c r="W2" s="12">
        <v>582358.0</v>
      </c>
      <c r="X2" s="12">
        <v>4.7618E7</v>
      </c>
      <c r="Y2" s="12">
        <v>2.774913E7</v>
      </c>
      <c r="Z2" s="12">
        <v>893712.0</v>
      </c>
      <c r="AA2" s="12">
        <v>1976509.0</v>
      </c>
      <c r="AB2" s="12">
        <v>1.352383E7</v>
      </c>
      <c r="AC2" s="12">
        <v>5813441.0</v>
      </c>
      <c r="AD2" s="12">
        <v>387646.0</v>
      </c>
      <c r="AE2" s="12">
        <v>5517599.0</v>
      </c>
      <c r="AF2" s="12">
        <v>6.99891772E8</v>
      </c>
      <c r="AG2" s="12">
        <v>4.694576E7</v>
      </c>
      <c r="AH2" s="12">
        <v>9030799.0</v>
      </c>
      <c r="AI2" s="12">
        <v>2.1290624E7</v>
      </c>
      <c r="AJ2" s="12">
        <v>3594570.0</v>
      </c>
      <c r="AK2" s="12">
        <v>869632.0</v>
      </c>
      <c r="AL2" s="12">
        <v>2114285.0</v>
      </c>
      <c r="AM2" s="12">
        <v>7168524.0</v>
      </c>
      <c r="AN2" s="12">
        <v>1.712283E7</v>
      </c>
      <c r="AO2" s="12">
        <v>1981652.0</v>
      </c>
      <c r="AP2" s="12">
        <v>658986.0</v>
      </c>
      <c r="AQ2" s="12">
        <v>6.8795751E7</v>
      </c>
      <c r="AR2" s="12">
        <v>1671057.0</v>
      </c>
      <c r="AS2" s="12">
        <v>1.8240505E7</v>
      </c>
      <c r="AT2" s="12">
        <v>2.8917659E7</v>
      </c>
      <c r="AU2" s="12">
        <v>1074158.0</v>
      </c>
      <c r="AV2" s="12">
        <v>1.4690624E7</v>
      </c>
      <c r="AW2" s="12">
        <v>7483077.0</v>
      </c>
      <c r="AX2" s="12">
        <v>2076708.0</v>
      </c>
      <c r="AY2" s="12">
        <v>3321049.0</v>
      </c>
      <c r="AZ2" s="12">
        <v>7954203.0</v>
      </c>
      <c r="BA2" s="12">
        <v>8.1831727E7</v>
      </c>
      <c r="BB2" s="12">
        <v>3521385.0</v>
      </c>
      <c r="BC2" s="2">
        <v>5.3001681E7</v>
      </c>
      <c r="BD2" s="11">
        <v>2156560.0</v>
      </c>
      <c r="BE2" s="12">
        <v>5529320.0</v>
      </c>
      <c r="BF2" s="12">
        <v>98055.0</v>
      </c>
      <c r="BG2" s="12">
        <v>7092263.0</v>
      </c>
      <c r="BH2" s="2">
        <v>3067841.0</v>
      </c>
      <c r="BI2" s="2">
        <v>2.4284796E7</v>
      </c>
      <c r="BJ2" s="2">
        <v>5721888.0</v>
      </c>
      <c r="BK2" s="2">
        <v>1.0322277E7</v>
      </c>
      <c r="BL2" s="2">
        <v>280680.0</v>
      </c>
      <c r="BM2" s="2">
        <v>3.5057996E7</v>
      </c>
      <c r="BN2" s="2">
        <v>532953.0</v>
      </c>
      <c r="BO2" s="2">
        <v>3448991.0</v>
      </c>
      <c r="BP2" s="2">
        <v>1.6188288E7</v>
      </c>
      <c r="BQ2" s="2">
        <v>2.1370581E7</v>
      </c>
      <c r="BR2" s="2">
        <v>2.9698575E7</v>
      </c>
      <c r="BS2" s="2">
        <v>1.4828189E8</v>
      </c>
      <c r="BT2" s="2">
        <v>5.1903391E7</v>
      </c>
      <c r="BU2" s="2">
        <v>6572889.0</v>
      </c>
      <c r="BV2" s="2">
        <v>6543881.0</v>
      </c>
    </row>
    <row r="3">
      <c r="A3" s="9" t="s">
        <v>92</v>
      </c>
      <c r="B3" s="12">
        <v>0.0</v>
      </c>
      <c r="C3" s="12">
        <v>0.0</v>
      </c>
      <c r="D3" s="12">
        <v>0.0</v>
      </c>
      <c r="E3" s="12">
        <v>0.0</v>
      </c>
      <c r="F3" s="12">
        <v>0.0</v>
      </c>
      <c r="G3" s="12">
        <v>0.0</v>
      </c>
      <c r="H3" s="12">
        <v>0.0</v>
      </c>
      <c r="I3" s="12">
        <v>0.0</v>
      </c>
      <c r="J3" s="12">
        <v>0.0</v>
      </c>
      <c r="K3" s="12">
        <v>0.0</v>
      </c>
      <c r="L3" s="12">
        <v>0.0</v>
      </c>
      <c r="M3" s="12">
        <v>0.0</v>
      </c>
      <c r="N3" s="12">
        <v>0.0</v>
      </c>
      <c r="O3" s="12">
        <v>0.0</v>
      </c>
      <c r="P3" s="12">
        <v>0.0</v>
      </c>
      <c r="Q3" s="12">
        <v>0.0</v>
      </c>
      <c r="R3" s="12">
        <v>0.0</v>
      </c>
      <c r="S3" s="12">
        <v>0.0</v>
      </c>
      <c r="T3" s="12">
        <v>0.0</v>
      </c>
      <c r="U3" s="12">
        <v>0.0</v>
      </c>
      <c r="V3" s="12">
        <v>0.0</v>
      </c>
      <c r="W3" s="12">
        <v>0.0</v>
      </c>
      <c r="X3" s="12">
        <v>0.0</v>
      </c>
      <c r="Y3" s="12">
        <v>0.0</v>
      </c>
      <c r="Z3" s="12">
        <v>0.0</v>
      </c>
      <c r="AA3" s="12">
        <v>0.0</v>
      </c>
      <c r="AB3" s="12">
        <v>0.0</v>
      </c>
      <c r="AC3" s="12">
        <v>0.0</v>
      </c>
      <c r="AD3" s="12">
        <v>0.0</v>
      </c>
      <c r="AE3" s="12">
        <v>0.0</v>
      </c>
      <c r="AF3" s="12">
        <v>0.0</v>
      </c>
      <c r="AG3" s="12">
        <v>0.0</v>
      </c>
      <c r="AH3" s="12">
        <v>0.0</v>
      </c>
      <c r="AI3" s="12">
        <v>0.0</v>
      </c>
      <c r="AJ3" s="12">
        <v>0.0</v>
      </c>
      <c r="AK3" s="12">
        <v>0.0</v>
      </c>
      <c r="AL3" s="12">
        <v>0.0</v>
      </c>
      <c r="AM3" s="12">
        <v>0.0</v>
      </c>
      <c r="AN3" s="12">
        <v>0.0</v>
      </c>
      <c r="AO3" s="12">
        <v>0.0</v>
      </c>
      <c r="AP3" s="12">
        <v>0.0</v>
      </c>
      <c r="AQ3" s="12">
        <v>0.0</v>
      </c>
      <c r="AR3" s="12">
        <v>0.0</v>
      </c>
      <c r="AS3" s="12">
        <v>0.0</v>
      </c>
      <c r="AT3" s="12">
        <v>0.0</v>
      </c>
      <c r="AU3" s="12">
        <v>0.0</v>
      </c>
      <c r="AV3" s="12">
        <v>0.0</v>
      </c>
      <c r="AW3" s="12">
        <v>0.0</v>
      </c>
      <c r="AX3" s="12">
        <v>0.0</v>
      </c>
      <c r="AY3" s="12">
        <v>0.0</v>
      </c>
      <c r="AZ3" s="12">
        <v>0.0</v>
      </c>
      <c r="BA3" s="12">
        <v>0.0</v>
      </c>
      <c r="BB3" s="12">
        <v>0.0</v>
      </c>
      <c r="BC3" s="2">
        <v>0.0</v>
      </c>
      <c r="BD3" s="11">
        <v>0.0</v>
      </c>
      <c r="BE3" s="12">
        <v>0.0</v>
      </c>
      <c r="BF3" s="12">
        <v>0.0</v>
      </c>
      <c r="BG3" s="12">
        <v>0.0</v>
      </c>
      <c r="BH3" s="2">
        <v>0.0</v>
      </c>
      <c r="BI3" s="2">
        <v>0.0</v>
      </c>
      <c r="BJ3" s="2">
        <v>0.0</v>
      </c>
      <c r="BK3" s="2">
        <v>0.0</v>
      </c>
      <c r="BL3" s="2">
        <v>0.0</v>
      </c>
      <c r="BM3" s="2">
        <v>0.0</v>
      </c>
      <c r="BN3" s="2">
        <v>0.0</v>
      </c>
      <c r="BO3" s="2">
        <v>0.0</v>
      </c>
      <c r="BP3" s="2">
        <v>0.0</v>
      </c>
      <c r="BQ3" s="2">
        <v>0.0</v>
      </c>
      <c r="BR3" s="2">
        <v>0.0</v>
      </c>
      <c r="BS3" s="2">
        <v>0.0</v>
      </c>
      <c r="BT3" s="2">
        <v>0.0</v>
      </c>
      <c r="BU3" s="2">
        <v>0.0</v>
      </c>
      <c r="BV3" s="2">
        <v>0.0</v>
      </c>
    </row>
    <row r="4">
      <c r="A4" s="9" t="s">
        <v>93</v>
      </c>
      <c r="B4" s="12">
        <v>4400.0</v>
      </c>
      <c r="C4" s="12">
        <v>38871.0</v>
      </c>
      <c r="D4" s="12">
        <v>2387.0</v>
      </c>
      <c r="E4" s="12">
        <v>3795.0</v>
      </c>
      <c r="F4" s="12">
        <v>5500.0</v>
      </c>
      <c r="G4" s="12">
        <v>3957.0</v>
      </c>
      <c r="H4" s="12">
        <v>20676.0</v>
      </c>
      <c r="I4" s="12">
        <v>597.0</v>
      </c>
      <c r="J4" s="12">
        <v>80084.0</v>
      </c>
      <c r="K4" s="12">
        <v>135779.0</v>
      </c>
      <c r="L4" s="12">
        <v>22746.0</v>
      </c>
      <c r="M4" s="12">
        <v>8080.0</v>
      </c>
      <c r="N4" s="12">
        <v>245405.0</v>
      </c>
      <c r="O4" s="12">
        <v>7451.0</v>
      </c>
      <c r="P4" s="12">
        <v>88206.0</v>
      </c>
      <c r="Q4" s="12">
        <v>309300.0</v>
      </c>
      <c r="R4" s="12">
        <v>45230.0</v>
      </c>
      <c r="S4" s="12">
        <v>222143.0</v>
      </c>
      <c r="T4" s="12">
        <v>255632.0</v>
      </c>
      <c r="U4" s="12">
        <v>769.0</v>
      </c>
      <c r="V4" s="12">
        <v>3969.0</v>
      </c>
      <c r="W4" s="12">
        <v>920.0</v>
      </c>
      <c r="X4" s="12">
        <v>97941.0</v>
      </c>
      <c r="Y4" s="12">
        <v>21174.0</v>
      </c>
      <c r="Z4" s="12">
        <v>11560.0</v>
      </c>
      <c r="AA4" s="12">
        <v>2807.0</v>
      </c>
      <c r="AB4" s="12">
        <v>124682.0</v>
      </c>
      <c r="AC4" s="12">
        <v>76851.0</v>
      </c>
      <c r="AD4" s="12">
        <v>2299.0</v>
      </c>
      <c r="AE4" s="12">
        <v>29865.0</v>
      </c>
      <c r="AF4" s="12">
        <v>100285.0</v>
      </c>
      <c r="AG4" s="12">
        <v>18678.0</v>
      </c>
      <c r="AH4" s="12">
        <v>11849.0</v>
      </c>
      <c r="AI4" s="12">
        <v>321634.0</v>
      </c>
      <c r="AJ4" s="12">
        <v>4586.0</v>
      </c>
      <c r="AK4" s="12">
        <v>117633.0</v>
      </c>
      <c r="AL4" s="12">
        <v>12316.0</v>
      </c>
      <c r="AM4" s="12">
        <v>260591.0</v>
      </c>
      <c r="AN4" s="12">
        <v>10239.0</v>
      </c>
      <c r="AO4" s="12">
        <v>7627.0</v>
      </c>
      <c r="AP4" s="12">
        <v>3224.0</v>
      </c>
      <c r="AQ4" s="12">
        <v>67090.0</v>
      </c>
      <c r="AR4" s="12">
        <v>591.0</v>
      </c>
      <c r="AS4" s="12">
        <v>15630.0</v>
      </c>
      <c r="AT4" s="12">
        <v>111099.0</v>
      </c>
      <c r="AU4" s="12">
        <v>57271.0</v>
      </c>
      <c r="AV4" s="12">
        <v>8881.0</v>
      </c>
      <c r="AW4" s="12">
        <v>8424.0</v>
      </c>
      <c r="AX4" s="12">
        <v>187.0</v>
      </c>
      <c r="AY4" s="12">
        <v>1999.0</v>
      </c>
      <c r="AZ4" s="12">
        <v>25382.0</v>
      </c>
      <c r="BA4" s="12">
        <v>1494769.0</v>
      </c>
      <c r="BB4" s="12">
        <v>3193.0</v>
      </c>
      <c r="BC4" s="2">
        <v>20400.0</v>
      </c>
      <c r="BD4" s="11">
        <v>9854.0</v>
      </c>
      <c r="BE4" s="12">
        <v>16087.0</v>
      </c>
      <c r="BF4" s="12">
        <v>385.0</v>
      </c>
      <c r="BG4" s="12">
        <v>22470.0</v>
      </c>
      <c r="BH4" s="2">
        <v>29648.0</v>
      </c>
      <c r="BI4" s="2">
        <v>1341293.0</v>
      </c>
      <c r="BJ4" s="2">
        <v>141340.0</v>
      </c>
      <c r="BK4" s="2">
        <v>1500.0</v>
      </c>
      <c r="BL4" s="2">
        <v>326.0</v>
      </c>
      <c r="BM4" s="2">
        <v>72668.0</v>
      </c>
      <c r="BN4" s="2">
        <v>554.0</v>
      </c>
      <c r="BO4" s="2">
        <v>32822.0</v>
      </c>
      <c r="BP4" s="2">
        <v>394677.0</v>
      </c>
      <c r="BQ4" s="2">
        <v>51599.0</v>
      </c>
      <c r="BR4" s="2">
        <v>20190.0</v>
      </c>
      <c r="BS4" s="2">
        <v>114568.0</v>
      </c>
      <c r="BT4" s="2">
        <v>24686.0</v>
      </c>
      <c r="BU4" s="2">
        <v>170265.0</v>
      </c>
      <c r="BV4" s="2">
        <v>476226.0</v>
      </c>
    </row>
    <row r="5">
      <c r="A5" s="9" t="s">
        <v>94</v>
      </c>
      <c r="B5" s="12">
        <v>1619.0</v>
      </c>
      <c r="C5" s="12">
        <v>15593.0</v>
      </c>
      <c r="D5" s="12">
        <v>3484.0</v>
      </c>
      <c r="E5" s="12">
        <v>1194.0</v>
      </c>
      <c r="F5" s="12">
        <v>1813.0</v>
      </c>
      <c r="G5" s="12">
        <v>4038.0</v>
      </c>
      <c r="H5" s="12">
        <v>13072.0</v>
      </c>
      <c r="I5" s="12">
        <v>246.0</v>
      </c>
      <c r="J5" s="12">
        <v>93630.0</v>
      </c>
      <c r="K5" s="12">
        <v>217247.0</v>
      </c>
      <c r="L5" s="12">
        <v>4003.0</v>
      </c>
      <c r="M5" s="12">
        <v>3710.0</v>
      </c>
      <c r="N5" s="12">
        <v>162571.0</v>
      </c>
      <c r="O5" s="12">
        <v>6447.0</v>
      </c>
      <c r="P5" s="12">
        <v>27150.0</v>
      </c>
      <c r="Q5" s="12">
        <v>205342.0</v>
      </c>
      <c r="R5" s="12">
        <v>3354.0</v>
      </c>
      <c r="S5" s="12">
        <v>76784.0</v>
      </c>
      <c r="T5" s="12">
        <v>34906.0</v>
      </c>
      <c r="U5" s="12">
        <v>1180.0</v>
      </c>
      <c r="V5" s="12">
        <v>2916.0</v>
      </c>
      <c r="W5" s="12">
        <v>4123.0</v>
      </c>
      <c r="X5" s="12">
        <v>142691.0</v>
      </c>
      <c r="Y5" s="12">
        <v>15598.0</v>
      </c>
      <c r="Z5" s="12">
        <v>648.0</v>
      </c>
      <c r="AA5" s="12">
        <v>815.0</v>
      </c>
      <c r="AB5" s="12">
        <v>21036.0</v>
      </c>
      <c r="AC5" s="12">
        <v>12869.0</v>
      </c>
      <c r="AD5" s="12">
        <v>711.0</v>
      </c>
      <c r="AE5" s="12">
        <v>24837.0</v>
      </c>
      <c r="AF5" s="12">
        <v>1172629.0</v>
      </c>
      <c r="AG5" s="12">
        <v>22627.0</v>
      </c>
      <c r="AH5" s="12">
        <v>1725.0</v>
      </c>
      <c r="AI5" s="12">
        <v>120009.0</v>
      </c>
      <c r="AJ5" s="12">
        <v>3343.0</v>
      </c>
      <c r="AK5" s="12">
        <v>49446.0</v>
      </c>
      <c r="AL5" s="12">
        <v>7245.0</v>
      </c>
      <c r="AM5" s="12">
        <v>76401.0</v>
      </c>
      <c r="AN5" s="12">
        <v>57173.0</v>
      </c>
      <c r="AO5" s="12">
        <v>4084.0</v>
      </c>
      <c r="AP5" s="12">
        <v>1022.0</v>
      </c>
      <c r="AQ5" s="12">
        <v>61180.0</v>
      </c>
      <c r="AR5" s="12">
        <v>55.0</v>
      </c>
      <c r="AS5" s="12">
        <v>269.0</v>
      </c>
      <c r="AT5" s="12">
        <v>13817.0</v>
      </c>
      <c r="AU5" s="12">
        <v>39528.0</v>
      </c>
      <c r="AV5" s="12">
        <v>12279.0</v>
      </c>
      <c r="AW5" s="12">
        <v>1735.0</v>
      </c>
      <c r="AX5" s="12">
        <v>212.0</v>
      </c>
      <c r="AY5" s="12">
        <v>4971.0</v>
      </c>
      <c r="AZ5" s="12">
        <v>4098.0</v>
      </c>
      <c r="BA5" s="12">
        <v>536476.0</v>
      </c>
      <c r="BB5" s="12">
        <v>6624.0</v>
      </c>
      <c r="BC5" s="2">
        <v>9686.0</v>
      </c>
      <c r="BD5" s="11">
        <v>777.0</v>
      </c>
      <c r="BE5" s="12">
        <v>10187.0</v>
      </c>
      <c r="BF5" s="12">
        <v>89.0</v>
      </c>
      <c r="BG5" s="12">
        <v>5847.0</v>
      </c>
      <c r="BH5" s="2">
        <v>4948.0</v>
      </c>
      <c r="BI5" s="2">
        <v>1941018.0</v>
      </c>
      <c r="BJ5" s="2">
        <v>6875.0</v>
      </c>
      <c r="BK5" s="2">
        <v>1061.0</v>
      </c>
      <c r="BL5" s="2">
        <v>1631.0</v>
      </c>
      <c r="BM5" s="2">
        <v>76522.0</v>
      </c>
      <c r="BN5" s="2">
        <v>64.0</v>
      </c>
      <c r="BO5" s="2">
        <v>24019.0</v>
      </c>
      <c r="BP5" s="2">
        <v>145342.0</v>
      </c>
      <c r="BQ5" s="2">
        <v>39288.0</v>
      </c>
      <c r="BR5" s="2">
        <v>6320.0</v>
      </c>
      <c r="BS5" s="2">
        <v>456481.0</v>
      </c>
      <c r="BT5" s="2">
        <v>134783.0</v>
      </c>
      <c r="BU5" s="2">
        <v>147162.0</v>
      </c>
      <c r="BV5" s="2">
        <v>305863.0</v>
      </c>
    </row>
    <row r="6">
      <c r="A6" s="9" t="s">
        <v>95</v>
      </c>
      <c r="B6" s="12">
        <v>11.0</v>
      </c>
      <c r="C6" s="12">
        <v>18365.0</v>
      </c>
      <c r="D6" s="12">
        <v>710.0</v>
      </c>
      <c r="E6" s="12">
        <v>719.0</v>
      </c>
      <c r="F6" s="12">
        <v>167.0</v>
      </c>
      <c r="G6" s="12">
        <v>1061.0</v>
      </c>
      <c r="H6" s="12">
        <v>1656.0</v>
      </c>
      <c r="I6" s="12">
        <v>20.0</v>
      </c>
      <c r="J6" s="12">
        <v>3343.0</v>
      </c>
      <c r="K6" s="12">
        <v>56913.0</v>
      </c>
      <c r="L6" s="12">
        <v>2682.0</v>
      </c>
      <c r="M6" s="12">
        <v>9303.0</v>
      </c>
      <c r="N6" s="12">
        <v>24711.0</v>
      </c>
      <c r="O6" s="12">
        <v>5180.0</v>
      </c>
      <c r="P6" s="12">
        <v>3584.0</v>
      </c>
      <c r="Q6" s="12">
        <v>100258.0</v>
      </c>
      <c r="R6" s="12">
        <v>3671.0</v>
      </c>
      <c r="S6" s="12">
        <v>29173.0</v>
      </c>
      <c r="T6" s="12">
        <v>12095.0</v>
      </c>
      <c r="U6" s="12">
        <v>154.0</v>
      </c>
      <c r="V6" s="12">
        <v>360.0</v>
      </c>
      <c r="W6" s="12">
        <v>700.0</v>
      </c>
      <c r="X6" s="12">
        <v>47281.0</v>
      </c>
      <c r="Y6" s="12">
        <v>16717.0</v>
      </c>
      <c r="Z6" s="12">
        <v>668.0</v>
      </c>
      <c r="AA6" s="12">
        <v>1117.0</v>
      </c>
      <c r="AB6" s="12">
        <v>17466.0</v>
      </c>
      <c r="AC6" s="12">
        <v>529.0</v>
      </c>
      <c r="AD6" s="12">
        <v>778.0</v>
      </c>
      <c r="AE6" s="12">
        <v>12519.0</v>
      </c>
      <c r="AF6" s="12">
        <v>356601.0</v>
      </c>
      <c r="AG6" s="12">
        <v>853.0</v>
      </c>
      <c r="AH6" s="12">
        <v>995.0</v>
      </c>
      <c r="AI6" s="12">
        <v>149982.0</v>
      </c>
      <c r="AJ6" s="12">
        <v>612.0</v>
      </c>
      <c r="AK6" s="12">
        <v>27602.0</v>
      </c>
      <c r="AL6" s="12">
        <v>1591.0</v>
      </c>
      <c r="AM6" s="12">
        <v>105688.0</v>
      </c>
      <c r="AN6" s="12">
        <v>6783.0</v>
      </c>
      <c r="AO6" s="12">
        <v>542.0</v>
      </c>
      <c r="AP6" s="12">
        <v>313.0</v>
      </c>
      <c r="AQ6" s="12">
        <v>1631.0</v>
      </c>
      <c r="AR6" s="12">
        <v>19.0</v>
      </c>
      <c r="AS6" s="12">
        <v>674.0</v>
      </c>
      <c r="AT6" s="12">
        <v>14208.0</v>
      </c>
      <c r="AU6" s="12">
        <v>24794.0</v>
      </c>
      <c r="AV6" s="12">
        <v>1325.0</v>
      </c>
      <c r="AW6" s="12">
        <v>1608.0</v>
      </c>
      <c r="AX6" s="12">
        <v>14.0</v>
      </c>
      <c r="AY6" s="12">
        <v>1834.0</v>
      </c>
      <c r="AZ6" s="12">
        <v>2833.0</v>
      </c>
      <c r="BA6" s="12">
        <v>128048.0</v>
      </c>
      <c r="BB6" s="12">
        <v>649.0</v>
      </c>
      <c r="BC6" s="2">
        <v>590.0</v>
      </c>
      <c r="BD6" s="11">
        <v>501.0</v>
      </c>
      <c r="BE6" s="12">
        <v>7980.0</v>
      </c>
      <c r="BF6" s="12">
        <v>44.0</v>
      </c>
      <c r="BG6" s="12">
        <v>1684.0</v>
      </c>
      <c r="BH6" s="2">
        <v>2599.0</v>
      </c>
      <c r="BI6" s="2">
        <v>314973.0</v>
      </c>
      <c r="BJ6" s="2">
        <v>2641.0</v>
      </c>
      <c r="BK6" s="2">
        <v>341.0</v>
      </c>
      <c r="BL6" s="2">
        <v>251.0</v>
      </c>
      <c r="BM6" s="2">
        <v>40925.0</v>
      </c>
      <c r="BN6" s="2">
        <v>66.0</v>
      </c>
      <c r="BO6" s="2">
        <v>3916.0</v>
      </c>
      <c r="BP6" s="2">
        <v>110218.0</v>
      </c>
      <c r="BQ6" s="2">
        <v>5717.0</v>
      </c>
      <c r="BR6" s="2">
        <v>5688.0</v>
      </c>
      <c r="BS6" s="2">
        <v>88303.0</v>
      </c>
      <c r="BT6" s="2">
        <v>12162.0</v>
      </c>
      <c r="BU6" s="2">
        <v>91947.0</v>
      </c>
      <c r="BV6" s="2">
        <v>55632.0</v>
      </c>
    </row>
    <row r="7">
      <c r="A7" s="9" t="s">
        <v>96</v>
      </c>
      <c r="B7" s="12">
        <v>270.0</v>
      </c>
      <c r="C7" s="12">
        <v>35649.0</v>
      </c>
      <c r="D7" s="12">
        <v>10711.0</v>
      </c>
      <c r="E7" s="12">
        <v>1034.0</v>
      </c>
      <c r="F7" s="12">
        <v>1120.0</v>
      </c>
      <c r="G7" s="12">
        <v>10729.0</v>
      </c>
      <c r="H7" s="12">
        <v>22004.0</v>
      </c>
      <c r="I7" s="12">
        <v>137.0</v>
      </c>
      <c r="J7" s="12">
        <v>142001.0</v>
      </c>
      <c r="K7" s="12">
        <v>268958.0</v>
      </c>
      <c r="L7" s="12">
        <v>27117.0</v>
      </c>
      <c r="M7" s="12">
        <v>29458.0</v>
      </c>
      <c r="N7" s="12">
        <v>105348.0</v>
      </c>
      <c r="O7" s="12">
        <v>16403.0</v>
      </c>
      <c r="P7" s="12">
        <v>36237.0</v>
      </c>
      <c r="Q7" s="12">
        <v>195100.0</v>
      </c>
      <c r="R7" s="12">
        <v>8170.0</v>
      </c>
      <c r="S7" s="12">
        <v>48414.0</v>
      </c>
      <c r="T7" s="12">
        <v>42882.0</v>
      </c>
      <c r="U7" s="12">
        <v>3026.0</v>
      </c>
      <c r="V7" s="12">
        <v>1355.0</v>
      </c>
      <c r="W7" s="12">
        <v>1330.0</v>
      </c>
      <c r="X7" s="12">
        <v>290442.0</v>
      </c>
      <c r="Y7" s="12">
        <v>57953.0</v>
      </c>
      <c r="Z7" s="12">
        <v>3506.0</v>
      </c>
      <c r="AA7" s="12">
        <v>1208.0</v>
      </c>
      <c r="AB7" s="12">
        <v>42763.0</v>
      </c>
      <c r="AC7" s="12">
        <v>4279.0</v>
      </c>
      <c r="AD7" s="12">
        <v>3317.0</v>
      </c>
      <c r="AE7" s="12">
        <v>39644.0</v>
      </c>
      <c r="AF7" s="12">
        <v>476478.0</v>
      </c>
      <c r="AG7" s="12">
        <v>4835.0</v>
      </c>
      <c r="AH7" s="12">
        <v>3529.0</v>
      </c>
      <c r="AI7" s="12">
        <v>599930.0</v>
      </c>
      <c r="AJ7" s="12">
        <v>2274.0</v>
      </c>
      <c r="AK7" s="12">
        <v>70977.0</v>
      </c>
      <c r="AL7" s="12">
        <v>4528.0</v>
      </c>
      <c r="AM7" s="12">
        <v>353824.0</v>
      </c>
      <c r="AN7" s="12">
        <v>11849.0</v>
      </c>
      <c r="AO7" s="12">
        <v>1716.0</v>
      </c>
      <c r="AP7" s="12">
        <v>1426.0</v>
      </c>
      <c r="AQ7" s="12">
        <v>7966.0</v>
      </c>
      <c r="AR7" s="12">
        <v>107.0</v>
      </c>
      <c r="AS7" s="12">
        <v>1686.0</v>
      </c>
      <c r="AT7" s="12">
        <v>64727.0</v>
      </c>
      <c r="AU7" s="12">
        <v>83008.0</v>
      </c>
      <c r="AV7" s="12">
        <v>6956.0</v>
      </c>
      <c r="AW7" s="12">
        <v>13009.0</v>
      </c>
      <c r="AX7" s="12">
        <v>834.0</v>
      </c>
      <c r="AY7" s="12">
        <v>1190.0</v>
      </c>
      <c r="AZ7" s="12">
        <v>7658.0</v>
      </c>
      <c r="BA7" s="12">
        <v>545888.0</v>
      </c>
      <c r="BB7" s="12">
        <v>3677.0</v>
      </c>
      <c r="BC7" s="2">
        <v>4324.0</v>
      </c>
      <c r="BD7" s="11">
        <v>1885.0</v>
      </c>
      <c r="BE7" s="12">
        <v>125027.0</v>
      </c>
      <c r="BF7" s="12">
        <v>156.0</v>
      </c>
      <c r="BG7" s="12">
        <v>5638.0</v>
      </c>
      <c r="BH7" s="2">
        <v>6364.0</v>
      </c>
      <c r="BI7" s="2">
        <v>2062181.0</v>
      </c>
      <c r="BJ7" s="2">
        <v>7923.0</v>
      </c>
      <c r="BK7" s="2">
        <v>298.0</v>
      </c>
      <c r="BL7" s="2">
        <v>627.0</v>
      </c>
      <c r="BM7" s="2">
        <v>199812.0</v>
      </c>
      <c r="BN7" s="2">
        <v>301.0</v>
      </c>
      <c r="BO7" s="2">
        <v>24054.0</v>
      </c>
      <c r="BP7" s="2">
        <v>624569.0</v>
      </c>
      <c r="BQ7" s="2">
        <v>32394.0</v>
      </c>
      <c r="BR7" s="2">
        <v>51192.0</v>
      </c>
      <c r="BS7" s="2">
        <v>235709.0</v>
      </c>
      <c r="BT7" s="2">
        <v>89191.0</v>
      </c>
      <c r="BU7" s="2">
        <v>521035.0</v>
      </c>
      <c r="BV7" s="2">
        <v>474197.0</v>
      </c>
    </row>
    <row r="8">
      <c r="A8" s="13"/>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row>
    <row r="9" ht="13.5" customHeight="1">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row>
    <row r="1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6"/>
      <c r="BF11" s="15"/>
      <c r="BG11" s="15"/>
      <c r="BH11" s="15"/>
      <c r="BI11" s="15"/>
      <c r="BJ11" s="15"/>
      <c r="BK11" s="15"/>
      <c r="BL11" s="15"/>
      <c r="BM11" s="15"/>
      <c r="BN11" s="15"/>
      <c r="BO11" s="15"/>
      <c r="BP11" s="15"/>
      <c r="BQ11" s="15"/>
      <c r="BR11" s="15"/>
      <c r="BS11" s="15"/>
      <c r="BT11" s="15"/>
      <c r="BU11" s="15"/>
      <c r="BV11" s="15"/>
      <c r="BW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S12" s="15"/>
      <c r="AT12" s="15"/>
      <c r="AU12" s="15"/>
      <c r="AV12" s="15"/>
      <c r="AW12" s="15"/>
      <c r="AX12" s="15"/>
      <c r="AY12" s="15"/>
      <c r="AZ12" s="15"/>
      <c r="BA12" s="15"/>
      <c r="BB12" s="15"/>
      <c r="BC12" s="15"/>
      <c r="BD12" s="16"/>
      <c r="BF12" s="15"/>
      <c r="BG12" s="15"/>
      <c r="BH12" s="15"/>
      <c r="BI12" s="15"/>
      <c r="BJ12" s="15"/>
      <c r="BK12" s="15"/>
      <c r="BL12" s="15"/>
      <c r="BM12" s="15"/>
      <c r="BN12" s="15"/>
      <c r="BO12" s="15"/>
      <c r="BP12" s="15"/>
      <c r="BQ12" s="15"/>
      <c r="BR12" s="15"/>
      <c r="BS12" s="15"/>
      <c r="BT12" s="15"/>
      <c r="BU12" s="15"/>
      <c r="BV12" s="15"/>
      <c r="BW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S13" s="15"/>
      <c r="AT13" s="15"/>
      <c r="AU13" s="15"/>
      <c r="AV13" s="15"/>
      <c r="AW13" s="15"/>
      <c r="AX13" s="15"/>
      <c r="AY13" s="15"/>
      <c r="AZ13" s="15"/>
      <c r="BA13" s="15"/>
      <c r="BB13" s="15"/>
      <c r="BC13" s="15"/>
      <c r="BD13" s="16"/>
      <c r="BF13" s="15"/>
      <c r="BG13" s="15"/>
      <c r="BH13" s="15"/>
      <c r="BI13" s="15"/>
      <c r="BJ13" s="15"/>
      <c r="BK13" s="15"/>
      <c r="BL13" s="15"/>
      <c r="BM13" s="15"/>
      <c r="BN13" s="15"/>
      <c r="BO13" s="15"/>
      <c r="BP13" s="15"/>
      <c r="BQ13" s="15"/>
      <c r="BR13" s="15"/>
      <c r="BS13" s="15"/>
      <c r="BT13" s="15"/>
      <c r="BU13" s="15"/>
      <c r="BV13" s="15"/>
      <c r="BW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S14" s="15"/>
      <c r="AT14" s="15"/>
      <c r="AU14" s="15"/>
      <c r="AV14" s="15"/>
      <c r="AW14" s="15"/>
      <c r="AX14" s="15"/>
      <c r="AY14" s="15"/>
      <c r="AZ14" s="15"/>
      <c r="BA14" s="15"/>
      <c r="BB14" s="15"/>
      <c r="BC14" s="15"/>
      <c r="BD14" s="16"/>
      <c r="BF14" s="15"/>
      <c r="BG14" s="15"/>
      <c r="BH14" s="15"/>
      <c r="BI14" s="15"/>
      <c r="BJ14" s="15"/>
      <c r="BK14" s="15"/>
      <c r="BL14" s="15"/>
      <c r="BM14" s="15"/>
      <c r="BN14" s="15"/>
      <c r="BO14" s="15"/>
      <c r="BP14" s="15"/>
      <c r="BQ14" s="15"/>
      <c r="BR14" s="15"/>
      <c r="BS14" s="15"/>
      <c r="BT14" s="15"/>
      <c r="BU14" s="15"/>
      <c r="BV14" s="15"/>
      <c r="BW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S15" s="15"/>
      <c r="AT15" s="15"/>
      <c r="AU15" s="15"/>
      <c r="AV15" s="15"/>
      <c r="AW15" s="15"/>
      <c r="AX15" s="15"/>
      <c r="AY15" s="15"/>
      <c r="AZ15" s="15"/>
      <c r="BA15" s="15"/>
      <c r="BB15" s="15"/>
      <c r="BC15" s="15"/>
      <c r="BD15" s="16"/>
      <c r="BF15" s="15"/>
      <c r="BG15" s="15"/>
      <c r="BH15" s="15"/>
      <c r="BI15" s="15"/>
      <c r="BJ15" s="15"/>
      <c r="BK15" s="15"/>
      <c r="BL15" s="15"/>
      <c r="BM15" s="15"/>
      <c r="BN15" s="15"/>
      <c r="BO15" s="15"/>
      <c r="BP15" s="15"/>
      <c r="BQ15" s="15"/>
      <c r="BR15" s="15"/>
      <c r="BS15" s="15"/>
      <c r="BT15" s="15"/>
      <c r="BU15" s="15"/>
      <c r="BV15" s="15"/>
      <c r="BW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S16" s="15"/>
      <c r="AT16" s="15"/>
      <c r="AU16" s="15"/>
      <c r="AV16" s="15"/>
      <c r="AW16" s="15"/>
      <c r="AX16" s="15"/>
      <c r="AY16" s="15"/>
      <c r="AZ16" s="15"/>
      <c r="BA16" s="15"/>
      <c r="BB16" s="15"/>
      <c r="BC16" s="15"/>
      <c r="BD16" s="16"/>
      <c r="BF16" s="15"/>
      <c r="BG16" s="15"/>
      <c r="BH16" s="15"/>
      <c r="BI16" s="15"/>
      <c r="BJ16" s="15"/>
      <c r="BK16" s="15"/>
      <c r="BL16" s="15"/>
      <c r="BM16" s="15"/>
      <c r="BN16" s="15"/>
      <c r="BO16" s="15"/>
      <c r="BP16" s="15"/>
      <c r="BQ16" s="15"/>
      <c r="BR16" s="15"/>
      <c r="BS16" s="15"/>
      <c r="BT16" s="15"/>
      <c r="BU16" s="15"/>
      <c r="BV16" s="15"/>
      <c r="BW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S17" s="15"/>
      <c r="AT17" s="15"/>
      <c r="AU17" s="15"/>
      <c r="AV17" s="15"/>
      <c r="AW17" s="15"/>
      <c r="AX17" s="15"/>
      <c r="AY17" s="15"/>
      <c r="AZ17" s="15"/>
      <c r="BA17" s="15"/>
      <c r="BB17" s="15"/>
      <c r="BC17" s="15"/>
      <c r="BD17" s="16"/>
      <c r="BF17" s="15"/>
      <c r="BG17" s="15"/>
      <c r="BH17" s="15"/>
      <c r="BI17" s="15"/>
      <c r="BJ17" s="15"/>
      <c r="BK17" s="15"/>
      <c r="BL17" s="15"/>
      <c r="BM17" s="15"/>
      <c r="BN17" s="15"/>
      <c r="BO17" s="15"/>
      <c r="BP17" s="15"/>
      <c r="BQ17" s="15"/>
      <c r="BR17" s="15"/>
      <c r="BS17" s="15"/>
      <c r="BT17" s="15"/>
      <c r="BU17" s="15"/>
      <c r="BV17" s="15"/>
      <c r="BW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c r="BT61" s="15"/>
      <c r="BU61" s="15"/>
      <c r="BV61" s="15"/>
      <c r="BW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c r="BT70" s="15"/>
      <c r="BU70" s="15"/>
      <c r="BV70" s="15"/>
      <c r="BW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c r="BI390" s="15"/>
      <c r="BJ390" s="15"/>
      <c r="BK390" s="15"/>
      <c r="BL390" s="15"/>
      <c r="BM390" s="15"/>
      <c r="BN390" s="15"/>
      <c r="BO390" s="15"/>
      <c r="BP390" s="15"/>
      <c r="BQ390" s="15"/>
      <c r="BR390" s="15"/>
      <c r="BS390" s="15"/>
      <c r="BT390" s="15"/>
      <c r="BU390" s="15"/>
      <c r="BV390" s="15"/>
      <c r="BW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c r="BC391" s="15"/>
      <c r="BD391" s="15"/>
      <c r="BE391" s="15"/>
      <c r="BF391" s="15"/>
      <c r="BG391" s="15"/>
      <c r="BH391" s="15"/>
      <c r="BI391" s="15"/>
      <c r="BJ391" s="15"/>
      <c r="BK391" s="15"/>
      <c r="BL391" s="15"/>
      <c r="BM391" s="15"/>
      <c r="BN391" s="15"/>
      <c r="BO391" s="15"/>
      <c r="BP391" s="15"/>
      <c r="BQ391" s="15"/>
      <c r="BR391" s="15"/>
      <c r="BS391" s="15"/>
      <c r="BT391" s="15"/>
      <c r="BU391" s="15"/>
      <c r="BV391" s="15"/>
      <c r="BW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15"/>
      <c r="AY393" s="15"/>
      <c r="AZ393" s="15"/>
      <c r="BA393" s="15"/>
      <c r="BB393" s="15"/>
      <c r="BC393" s="15"/>
      <c r="BD393" s="15"/>
      <c r="BE393" s="15"/>
      <c r="BF393" s="15"/>
      <c r="BG393" s="15"/>
      <c r="BH393" s="15"/>
      <c r="BI393" s="15"/>
      <c r="BJ393" s="15"/>
      <c r="BK393" s="15"/>
      <c r="BL393" s="15"/>
      <c r="BM393" s="15"/>
      <c r="BN393" s="15"/>
      <c r="BO393" s="15"/>
      <c r="BP393" s="15"/>
      <c r="BQ393" s="15"/>
      <c r="BR393" s="15"/>
      <c r="BS393" s="15"/>
      <c r="BT393" s="15"/>
      <c r="BU393" s="15"/>
      <c r="BV393" s="15"/>
      <c r="BW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15"/>
      <c r="AZ394" s="15"/>
      <c r="BA394" s="15"/>
      <c r="BB394" s="15"/>
      <c r="BC394" s="15"/>
      <c r="BD394" s="15"/>
      <c r="BE394" s="15"/>
      <c r="BF394" s="15"/>
      <c r="BG394" s="15"/>
      <c r="BH394" s="15"/>
      <c r="BI394" s="15"/>
      <c r="BJ394" s="15"/>
      <c r="BK394" s="15"/>
      <c r="BL394" s="15"/>
      <c r="BM394" s="15"/>
      <c r="BN394" s="15"/>
      <c r="BO394" s="15"/>
      <c r="BP394" s="15"/>
      <c r="BQ394" s="15"/>
      <c r="BR394" s="15"/>
      <c r="BS394" s="15"/>
      <c r="BT394" s="15"/>
      <c r="BU394" s="15"/>
      <c r="BV394" s="15"/>
      <c r="BW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15"/>
      <c r="BA395" s="15"/>
      <c r="BB395" s="15"/>
      <c r="BC395" s="15"/>
      <c r="BD395" s="15"/>
      <c r="BE395" s="15"/>
      <c r="BF395" s="15"/>
      <c r="BG395" s="15"/>
      <c r="BH395" s="15"/>
      <c r="BI395" s="15"/>
      <c r="BJ395" s="15"/>
      <c r="BK395" s="15"/>
      <c r="BL395" s="15"/>
      <c r="BM395" s="15"/>
      <c r="BN395" s="15"/>
      <c r="BO395" s="15"/>
      <c r="BP395" s="15"/>
      <c r="BQ395" s="15"/>
      <c r="BR395" s="15"/>
      <c r="BS395" s="15"/>
      <c r="BT395" s="15"/>
      <c r="BU395" s="15"/>
      <c r="BV395" s="15"/>
      <c r="BW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15"/>
      <c r="AY396" s="15"/>
      <c r="AZ396" s="15"/>
      <c r="BA396" s="15"/>
      <c r="BB396" s="15"/>
      <c r="BC396" s="15"/>
      <c r="BD396" s="15"/>
      <c r="BE396" s="15"/>
      <c r="BF396" s="15"/>
      <c r="BG396" s="15"/>
      <c r="BH396" s="15"/>
      <c r="BI396" s="15"/>
      <c r="BJ396" s="15"/>
      <c r="BK396" s="15"/>
      <c r="BL396" s="15"/>
      <c r="BM396" s="15"/>
      <c r="BN396" s="15"/>
      <c r="BO396" s="15"/>
      <c r="BP396" s="15"/>
      <c r="BQ396" s="15"/>
      <c r="BR396" s="15"/>
      <c r="BS396" s="15"/>
      <c r="BT396" s="15"/>
      <c r="BU396" s="15"/>
      <c r="BV396" s="15"/>
      <c r="BW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15"/>
      <c r="BA397" s="15"/>
      <c r="BB397" s="15"/>
      <c r="BC397" s="15"/>
      <c r="BD397" s="15"/>
      <c r="BE397" s="15"/>
      <c r="BF397" s="15"/>
      <c r="BG397" s="15"/>
      <c r="BH397" s="15"/>
      <c r="BI397" s="15"/>
      <c r="BJ397" s="15"/>
      <c r="BK397" s="15"/>
      <c r="BL397" s="15"/>
      <c r="BM397" s="15"/>
      <c r="BN397" s="15"/>
      <c r="BO397" s="15"/>
      <c r="BP397" s="15"/>
      <c r="BQ397" s="15"/>
      <c r="BR397" s="15"/>
      <c r="BS397" s="15"/>
      <c r="BT397" s="15"/>
      <c r="BU397" s="15"/>
      <c r="BV397" s="15"/>
      <c r="BW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15"/>
      <c r="BA398" s="15"/>
      <c r="BB398" s="15"/>
      <c r="BC398" s="15"/>
      <c r="BD398" s="15"/>
      <c r="BE398" s="15"/>
      <c r="BF398" s="15"/>
      <c r="BG398" s="15"/>
      <c r="BH398" s="15"/>
      <c r="BI398" s="15"/>
      <c r="BJ398" s="15"/>
      <c r="BK398" s="15"/>
      <c r="BL398" s="15"/>
      <c r="BM398" s="15"/>
      <c r="BN398" s="15"/>
      <c r="BO398" s="15"/>
      <c r="BP398" s="15"/>
      <c r="BQ398" s="15"/>
      <c r="BR398" s="15"/>
      <c r="BS398" s="15"/>
      <c r="BT398" s="15"/>
      <c r="BU398" s="15"/>
      <c r="BV398" s="15"/>
      <c r="BW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15"/>
      <c r="BA399" s="15"/>
      <c r="BB399" s="15"/>
      <c r="BC399" s="15"/>
      <c r="BD399" s="15"/>
      <c r="BE399" s="15"/>
      <c r="BF399" s="15"/>
      <c r="BG399" s="15"/>
      <c r="BH399" s="15"/>
      <c r="BI399" s="15"/>
      <c r="BJ399" s="15"/>
      <c r="BK399" s="15"/>
      <c r="BL399" s="15"/>
      <c r="BM399" s="15"/>
      <c r="BN399" s="15"/>
      <c r="BO399" s="15"/>
      <c r="BP399" s="15"/>
      <c r="BQ399" s="15"/>
      <c r="BR399" s="15"/>
      <c r="BS399" s="15"/>
      <c r="BT399" s="15"/>
      <c r="BU399" s="15"/>
      <c r="BV399" s="15"/>
      <c r="BW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c r="AZ400" s="15"/>
      <c r="BA400" s="15"/>
      <c r="BB400" s="15"/>
      <c r="BC400" s="15"/>
      <c r="BD400" s="15"/>
      <c r="BE400" s="15"/>
      <c r="BF400" s="15"/>
      <c r="BG400" s="15"/>
      <c r="BH400" s="15"/>
      <c r="BI400" s="15"/>
      <c r="BJ400" s="15"/>
      <c r="BK400" s="15"/>
      <c r="BL400" s="15"/>
      <c r="BM400" s="15"/>
      <c r="BN400" s="15"/>
      <c r="BO400" s="15"/>
      <c r="BP400" s="15"/>
      <c r="BQ400" s="15"/>
      <c r="BR400" s="15"/>
      <c r="BS400" s="15"/>
      <c r="BT400" s="15"/>
      <c r="BU400" s="15"/>
      <c r="BV400" s="15"/>
      <c r="BW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15"/>
      <c r="AZ401" s="15"/>
      <c r="BA401" s="15"/>
      <c r="BB401" s="15"/>
      <c r="BC401" s="15"/>
      <c r="BD401" s="15"/>
      <c r="BE401" s="15"/>
      <c r="BF401" s="15"/>
      <c r="BG401" s="15"/>
      <c r="BH401" s="15"/>
      <c r="BI401" s="15"/>
      <c r="BJ401" s="15"/>
      <c r="BK401" s="15"/>
      <c r="BL401" s="15"/>
      <c r="BM401" s="15"/>
      <c r="BN401" s="15"/>
      <c r="BO401" s="15"/>
      <c r="BP401" s="15"/>
      <c r="BQ401" s="15"/>
      <c r="BR401" s="15"/>
      <c r="BS401" s="15"/>
      <c r="BT401" s="15"/>
      <c r="BU401" s="15"/>
      <c r="BV401" s="15"/>
      <c r="BW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15"/>
      <c r="BA402" s="15"/>
      <c r="BB402" s="15"/>
      <c r="BC402" s="15"/>
      <c r="BD402" s="15"/>
      <c r="BE402" s="15"/>
      <c r="BF402" s="15"/>
      <c r="BG402" s="15"/>
      <c r="BH402" s="15"/>
      <c r="BI402" s="15"/>
      <c r="BJ402" s="15"/>
      <c r="BK402" s="15"/>
      <c r="BL402" s="15"/>
      <c r="BM402" s="15"/>
      <c r="BN402" s="15"/>
      <c r="BO402" s="15"/>
      <c r="BP402" s="15"/>
      <c r="BQ402" s="15"/>
      <c r="BR402" s="15"/>
      <c r="BS402" s="15"/>
      <c r="BT402" s="15"/>
      <c r="BU402" s="15"/>
      <c r="BV402" s="15"/>
      <c r="BW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15"/>
      <c r="BA403" s="15"/>
      <c r="BB403" s="15"/>
      <c r="BC403" s="15"/>
      <c r="BD403" s="15"/>
      <c r="BE403" s="15"/>
      <c r="BF403" s="15"/>
      <c r="BG403" s="15"/>
      <c r="BH403" s="15"/>
      <c r="BI403" s="15"/>
      <c r="BJ403" s="15"/>
      <c r="BK403" s="15"/>
      <c r="BL403" s="15"/>
      <c r="BM403" s="15"/>
      <c r="BN403" s="15"/>
      <c r="BO403" s="15"/>
      <c r="BP403" s="15"/>
      <c r="BQ403" s="15"/>
      <c r="BR403" s="15"/>
      <c r="BS403" s="15"/>
      <c r="BT403" s="15"/>
      <c r="BU403" s="15"/>
      <c r="BV403" s="15"/>
      <c r="BW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15"/>
      <c r="BA404" s="15"/>
      <c r="BB404" s="15"/>
      <c r="BC404" s="15"/>
      <c r="BD404" s="15"/>
      <c r="BE404" s="15"/>
      <c r="BF404" s="15"/>
      <c r="BG404" s="15"/>
      <c r="BH404" s="15"/>
      <c r="BI404" s="15"/>
      <c r="BJ404" s="15"/>
      <c r="BK404" s="15"/>
      <c r="BL404" s="15"/>
      <c r="BM404" s="15"/>
      <c r="BN404" s="15"/>
      <c r="BO404" s="15"/>
      <c r="BP404" s="15"/>
      <c r="BQ404" s="15"/>
      <c r="BR404" s="15"/>
      <c r="BS404" s="15"/>
      <c r="BT404" s="15"/>
      <c r="BU404" s="15"/>
      <c r="BV404" s="15"/>
      <c r="BW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15"/>
      <c r="BA405" s="15"/>
      <c r="BB405" s="15"/>
      <c r="BC405" s="15"/>
      <c r="BD405" s="15"/>
      <c r="BE405" s="15"/>
      <c r="BF405" s="15"/>
      <c r="BG405" s="15"/>
      <c r="BH405" s="15"/>
      <c r="BI405" s="15"/>
      <c r="BJ405" s="15"/>
      <c r="BK405" s="15"/>
      <c r="BL405" s="15"/>
      <c r="BM405" s="15"/>
      <c r="BN405" s="15"/>
      <c r="BO405" s="15"/>
      <c r="BP405" s="15"/>
      <c r="BQ405" s="15"/>
      <c r="BR405" s="15"/>
      <c r="BS405" s="15"/>
      <c r="BT405" s="15"/>
      <c r="BU405" s="15"/>
      <c r="BV405" s="15"/>
      <c r="BW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c r="AY406" s="15"/>
      <c r="AZ406" s="15"/>
      <c r="BA406" s="15"/>
      <c r="BB406" s="15"/>
      <c r="BC406" s="15"/>
      <c r="BD406" s="15"/>
      <c r="BE406" s="15"/>
      <c r="BF406" s="15"/>
      <c r="BG406" s="15"/>
      <c r="BH406" s="15"/>
      <c r="BI406" s="15"/>
      <c r="BJ406" s="15"/>
      <c r="BK406" s="15"/>
      <c r="BL406" s="15"/>
      <c r="BM406" s="15"/>
      <c r="BN406" s="15"/>
      <c r="BO406" s="15"/>
      <c r="BP406" s="15"/>
      <c r="BQ406" s="15"/>
      <c r="BR406" s="15"/>
      <c r="BS406" s="15"/>
      <c r="BT406" s="15"/>
      <c r="BU406" s="15"/>
      <c r="BV406" s="15"/>
      <c r="BW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15"/>
      <c r="BA407" s="15"/>
      <c r="BB407" s="15"/>
      <c r="BC407" s="15"/>
      <c r="BD407" s="15"/>
      <c r="BE407" s="15"/>
      <c r="BF407" s="15"/>
      <c r="BG407" s="15"/>
      <c r="BH407" s="15"/>
      <c r="BI407" s="15"/>
      <c r="BJ407" s="15"/>
      <c r="BK407" s="15"/>
      <c r="BL407" s="15"/>
      <c r="BM407" s="15"/>
      <c r="BN407" s="15"/>
      <c r="BO407" s="15"/>
      <c r="BP407" s="15"/>
      <c r="BQ407" s="15"/>
      <c r="BR407" s="15"/>
      <c r="BS407" s="15"/>
      <c r="BT407" s="15"/>
      <c r="BU407" s="15"/>
      <c r="BV407" s="15"/>
      <c r="BW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15"/>
      <c r="AY408" s="15"/>
      <c r="AZ408" s="15"/>
      <c r="BA408" s="15"/>
      <c r="BB408" s="15"/>
      <c r="BC408" s="15"/>
      <c r="BD408" s="15"/>
      <c r="BE408" s="15"/>
      <c r="BF408" s="15"/>
      <c r="BG408" s="15"/>
      <c r="BH408" s="15"/>
      <c r="BI408" s="15"/>
      <c r="BJ408" s="15"/>
      <c r="BK408" s="15"/>
      <c r="BL408" s="15"/>
      <c r="BM408" s="15"/>
      <c r="BN408" s="15"/>
      <c r="BO408" s="15"/>
      <c r="BP408" s="15"/>
      <c r="BQ408" s="15"/>
      <c r="BR408" s="15"/>
      <c r="BS408" s="15"/>
      <c r="BT408" s="15"/>
      <c r="BU408" s="15"/>
      <c r="BV408" s="15"/>
      <c r="BW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15"/>
      <c r="AY409" s="15"/>
      <c r="AZ409" s="15"/>
      <c r="BA409" s="15"/>
      <c r="BB409" s="15"/>
      <c r="BC409" s="15"/>
      <c r="BD409" s="15"/>
      <c r="BE409" s="15"/>
      <c r="BF409" s="15"/>
      <c r="BG409" s="15"/>
      <c r="BH409" s="15"/>
      <c r="BI409" s="15"/>
      <c r="BJ409" s="15"/>
      <c r="BK409" s="15"/>
      <c r="BL409" s="15"/>
      <c r="BM409" s="15"/>
      <c r="BN409" s="15"/>
      <c r="BO409" s="15"/>
      <c r="BP409" s="15"/>
      <c r="BQ409" s="15"/>
      <c r="BR409" s="15"/>
      <c r="BS409" s="15"/>
      <c r="BT409" s="15"/>
      <c r="BU409" s="15"/>
      <c r="BV409" s="15"/>
      <c r="BW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15"/>
      <c r="BA410" s="15"/>
      <c r="BB410" s="15"/>
      <c r="BC410" s="15"/>
      <c r="BD410" s="15"/>
      <c r="BE410" s="15"/>
      <c r="BF410" s="15"/>
      <c r="BG410" s="15"/>
      <c r="BH410" s="15"/>
      <c r="BI410" s="15"/>
      <c r="BJ410" s="15"/>
      <c r="BK410" s="15"/>
      <c r="BL410" s="15"/>
      <c r="BM410" s="15"/>
      <c r="BN410" s="15"/>
      <c r="BO410" s="15"/>
      <c r="BP410" s="15"/>
      <c r="BQ410" s="15"/>
      <c r="BR410" s="15"/>
      <c r="BS410" s="15"/>
      <c r="BT410" s="15"/>
      <c r="BU410" s="15"/>
      <c r="BV410" s="15"/>
      <c r="BW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15"/>
      <c r="AZ411" s="15"/>
      <c r="BA411" s="15"/>
      <c r="BB411" s="15"/>
      <c r="BC411" s="15"/>
      <c r="BD411" s="15"/>
      <c r="BE411" s="15"/>
      <c r="BF411" s="15"/>
      <c r="BG411" s="15"/>
      <c r="BH411" s="15"/>
      <c r="BI411" s="15"/>
      <c r="BJ411" s="15"/>
      <c r="BK411" s="15"/>
      <c r="BL411" s="15"/>
      <c r="BM411" s="15"/>
      <c r="BN411" s="15"/>
      <c r="BO411" s="15"/>
      <c r="BP411" s="15"/>
      <c r="BQ411" s="15"/>
      <c r="BR411" s="15"/>
      <c r="BS411" s="15"/>
      <c r="BT411" s="15"/>
      <c r="BU411" s="15"/>
      <c r="BV411" s="15"/>
      <c r="BW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15"/>
      <c r="BA412" s="15"/>
      <c r="BB412" s="15"/>
      <c r="BC412" s="15"/>
      <c r="BD412" s="15"/>
      <c r="BE412" s="15"/>
      <c r="BF412" s="15"/>
      <c r="BG412" s="15"/>
      <c r="BH412" s="15"/>
      <c r="BI412" s="15"/>
      <c r="BJ412" s="15"/>
      <c r="BK412" s="15"/>
      <c r="BL412" s="15"/>
      <c r="BM412" s="15"/>
      <c r="BN412" s="15"/>
      <c r="BO412" s="15"/>
      <c r="BP412" s="15"/>
      <c r="BQ412" s="15"/>
      <c r="BR412" s="15"/>
      <c r="BS412" s="15"/>
      <c r="BT412" s="15"/>
      <c r="BU412" s="15"/>
      <c r="BV412" s="15"/>
      <c r="BW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15"/>
      <c r="AY413" s="15"/>
      <c r="AZ413" s="15"/>
      <c r="BA413" s="15"/>
      <c r="BB413" s="15"/>
      <c r="BC413" s="15"/>
      <c r="BD413" s="15"/>
      <c r="BE413" s="15"/>
      <c r="BF413" s="15"/>
      <c r="BG413" s="15"/>
      <c r="BH413" s="15"/>
      <c r="BI413" s="15"/>
      <c r="BJ413" s="15"/>
      <c r="BK413" s="15"/>
      <c r="BL413" s="15"/>
      <c r="BM413" s="15"/>
      <c r="BN413" s="15"/>
      <c r="BO413" s="15"/>
      <c r="BP413" s="15"/>
      <c r="BQ413" s="15"/>
      <c r="BR413" s="15"/>
      <c r="BS413" s="15"/>
      <c r="BT413" s="15"/>
      <c r="BU413" s="15"/>
      <c r="BV413" s="15"/>
      <c r="BW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15"/>
      <c r="AZ414" s="15"/>
      <c r="BA414" s="15"/>
      <c r="BB414" s="15"/>
      <c r="BC414" s="15"/>
      <c r="BD414" s="15"/>
      <c r="BE414" s="15"/>
      <c r="BF414" s="15"/>
      <c r="BG414" s="15"/>
      <c r="BH414" s="15"/>
      <c r="BI414" s="15"/>
      <c r="BJ414" s="15"/>
      <c r="BK414" s="15"/>
      <c r="BL414" s="15"/>
      <c r="BM414" s="15"/>
      <c r="BN414" s="15"/>
      <c r="BO414" s="15"/>
      <c r="BP414" s="15"/>
      <c r="BQ414" s="15"/>
      <c r="BR414" s="15"/>
      <c r="BS414" s="15"/>
      <c r="BT414" s="15"/>
      <c r="BU414" s="15"/>
      <c r="BV414" s="15"/>
      <c r="BW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c r="BC415" s="15"/>
      <c r="BD415" s="15"/>
      <c r="BE415" s="15"/>
      <c r="BF415" s="15"/>
      <c r="BG415" s="15"/>
      <c r="BH415" s="15"/>
      <c r="BI415" s="15"/>
      <c r="BJ415" s="15"/>
      <c r="BK415" s="15"/>
      <c r="BL415" s="15"/>
      <c r="BM415" s="15"/>
      <c r="BN415" s="15"/>
      <c r="BO415" s="15"/>
      <c r="BP415" s="15"/>
      <c r="BQ415" s="15"/>
      <c r="BR415" s="15"/>
      <c r="BS415" s="15"/>
      <c r="BT415" s="15"/>
      <c r="BU415" s="15"/>
      <c r="BV415" s="15"/>
      <c r="BW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15"/>
      <c r="BA416" s="15"/>
      <c r="BB416" s="15"/>
      <c r="BC416" s="15"/>
      <c r="BD416" s="15"/>
      <c r="BE416" s="15"/>
      <c r="BF416" s="15"/>
      <c r="BG416" s="15"/>
      <c r="BH416" s="15"/>
      <c r="BI416" s="15"/>
      <c r="BJ416" s="15"/>
      <c r="BK416" s="15"/>
      <c r="BL416" s="15"/>
      <c r="BM416" s="15"/>
      <c r="BN416" s="15"/>
      <c r="BO416" s="15"/>
      <c r="BP416" s="15"/>
      <c r="BQ416" s="15"/>
      <c r="BR416" s="15"/>
      <c r="BS416" s="15"/>
      <c r="BT416" s="15"/>
      <c r="BU416" s="15"/>
      <c r="BV416" s="15"/>
      <c r="BW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15"/>
      <c r="BA417" s="15"/>
      <c r="BB417" s="15"/>
      <c r="BC417" s="15"/>
      <c r="BD417" s="15"/>
      <c r="BE417" s="15"/>
      <c r="BF417" s="15"/>
      <c r="BG417" s="15"/>
      <c r="BH417" s="15"/>
      <c r="BI417" s="15"/>
      <c r="BJ417" s="15"/>
      <c r="BK417" s="15"/>
      <c r="BL417" s="15"/>
      <c r="BM417" s="15"/>
      <c r="BN417" s="15"/>
      <c r="BO417" s="15"/>
      <c r="BP417" s="15"/>
      <c r="BQ417" s="15"/>
      <c r="BR417" s="15"/>
      <c r="BS417" s="15"/>
      <c r="BT417" s="15"/>
      <c r="BU417" s="15"/>
      <c r="BV417" s="15"/>
      <c r="BW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15"/>
      <c r="AZ418" s="15"/>
      <c r="BA418" s="15"/>
      <c r="BB418" s="15"/>
      <c r="BC418" s="15"/>
      <c r="BD418" s="15"/>
      <c r="BE418" s="15"/>
      <c r="BF418" s="15"/>
      <c r="BG418" s="15"/>
      <c r="BH418" s="15"/>
      <c r="BI418" s="15"/>
      <c r="BJ418" s="15"/>
      <c r="BK418" s="15"/>
      <c r="BL418" s="15"/>
      <c r="BM418" s="15"/>
      <c r="BN418" s="15"/>
      <c r="BO418" s="15"/>
      <c r="BP418" s="15"/>
      <c r="BQ418" s="15"/>
      <c r="BR418" s="15"/>
      <c r="BS418" s="15"/>
      <c r="BT418" s="15"/>
      <c r="BU418" s="15"/>
      <c r="BV418" s="15"/>
      <c r="BW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15"/>
      <c r="AZ419" s="15"/>
      <c r="BA419" s="15"/>
      <c r="BB419" s="15"/>
      <c r="BC419" s="15"/>
      <c r="BD419" s="15"/>
      <c r="BE419" s="15"/>
      <c r="BF419" s="15"/>
      <c r="BG419" s="15"/>
      <c r="BH419" s="15"/>
      <c r="BI419" s="15"/>
      <c r="BJ419" s="15"/>
      <c r="BK419" s="15"/>
      <c r="BL419" s="15"/>
      <c r="BM419" s="15"/>
      <c r="BN419" s="15"/>
      <c r="BO419" s="15"/>
      <c r="BP419" s="15"/>
      <c r="BQ419" s="15"/>
      <c r="BR419" s="15"/>
      <c r="BS419" s="15"/>
      <c r="BT419" s="15"/>
      <c r="BU419" s="15"/>
      <c r="BV419" s="15"/>
      <c r="BW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15"/>
      <c r="BA420" s="15"/>
      <c r="BB420" s="15"/>
      <c r="BC420" s="15"/>
      <c r="BD420" s="15"/>
      <c r="BE420" s="15"/>
      <c r="BF420" s="15"/>
      <c r="BG420" s="15"/>
      <c r="BH420" s="15"/>
      <c r="BI420" s="15"/>
      <c r="BJ420" s="15"/>
      <c r="BK420" s="15"/>
      <c r="BL420" s="15"/>
      <c r="BM420" s="15"/>
      <c r="BN420" s="15"/>
      <c r="BO420" s="15"/>
      <c r="BP420" s="15"/>
      <c r="BQ420" s="15"/>
      <c r="BR420" s="15"/>
      <c r="BS420" s="15"/>
      <c r="BT420" s="15"/>
      <c r="BU420" s="15"/>
      <c r="BV420" s="15"/>
      <c r="BW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15"/>
      <c r="BA421" s="15"/>
      <c r="BB421" s="15"/>
      <c r="BC421" s="15"/>
      <c r="BD421" s="15"/>
      <c r="BE421" s="15"/>
      <c r="BF421" s="15"/>
      <c r="BG421" s="15"/>
      <c r="BH421" s="15"/>
      <c r="BI421" s="15"/>
      <c r="BJ421" s="15"/>
      <c r="BK421" s="15"/>
      <c r="BL421" s="15"/>
      <c r="BM421" s="15"/>
      <c r="BN421" s="15"/>
      <c r="BO421" s="15"/>
      <c r="BP421" s="15"/>
      <c r="BQ421" s="15"/>
      <c r="BR421" s="15"/>
      <c r="BS421" s="15"/>
      <c r="BT421" s="15"/>
      <c r="BU421" s="15"/>
      <c r="BV421" s="15"/>
      <c r="BW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15"/>
      <c r="BA422" s="15"/>
      <c r="BB422" s="15"/>
      <c r="BC422" s="15"/>
      <c r="BD422" s="15"/>
      <c r="BE422" s="15"/>
      <c r="BF422" s="15"/>
      <c r="BG422" s="15"/>
      <c r="BH422" s="15"/>
      <c r="BI422" s="15"/>
      <c r="BJ422" s="15"/>
      <c r="BK422" s="15"/>
      <c r="BL422" s="15"/>
      <c r="BM422" s="15"/>
      <c r="BN422" s="15"/>
      <c r="BO422" s="15"/>
      <c r="BP422" s="15"/>
      <c r="BQ422" s="15"/>
      <c r="BR422" s="15"/>
      <c r="BS422" s="15"/>
      <c r="BT422" s="15"/>
      <c r="BU422" s="15"/>
      <c r="BV422" s="15"/>
      <c r="BW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15"/>
      <c r="AZ423" s="15"/>
      <c r="BA423" s="15"/>
      <c r="BB423" s="15"/>
      <c r="BC423" s="15"/>
      <c r="BD423" s="15"/>
      <c r="BE423" s="15"/>
      <c r="BF423" s="15"/>
      <c r="BG423" s="15"/>
      <c r="BH423" s="15"/>
      <c r="BI423" s="15"/>
      <c r="BJ423" s="15"/>
      <c r="BK423" s="15"/>
      <c r="BL423" s="15"/>
      <c r="BM423" s="15"/>
      <c r="BN423" s="15"/>
      <c r="BO423" s="15"/>
      <c r="BP423" s="15"/>
      <c r="BQ423" s="15"/>
      <c r="BR423" s="15"/>
      <c r="BS423" s="15"/>
      <c r="BT423" s="15"/>
      <c r="BU423" s="15"/>
      <c r="BV423" s="15"/>
      <c r="BW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15"/>
      <c r="AZ424" s="15"/>
      <c r="BA424" s="15"/>
      <c r="BB424" s="15"/>
      <c r="BC424" s="15"/>
      <c r="BD424" s="15"/>
      <c r="BE424" s="15"/>
      <c r="BF424" s="15"/>
      <c r="BG424" s="15"/>
      <c r="BH424" s="15"/>
      <c r="BI424" s="15"/>
      <c r="BJ424" s="15"/>
      <c r="BK424" s="15"/>
      <c r="BL424" s="15"/>
      <c r="BM424" s="15"/>
      <c r="BN424" s="15"/>
      <c r="BO424" s="15"/>
      <c r="BP424" s="15"/>
      <c r="BQ424" s="15"/>
      <c r="BR424" s="15"/>
      <c r="BS424" s="15"/>
      <c r="BT424" s="15"/>
      <c r="BU424" s="15"/>
      <c r="BV424" s="15"/>
      <c r="BW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15"/>
      <c r="BA425" s="15"/>
      <c r="BB425" s="15"/>
      <c r="BC425" s="15"/>
      <c r="BD425" s="15"/>
      <c r="BE425" s="15"/>
      <c r="BF425" s="15"/>
      <c r="BG425" s="15"/>
      <c r="BH425" s="15"/>
      <c r="BI425" s="15"/>
      <c r="BJ425" s="15"/>
      <c r="BK425" s="15"/>
      <c r="BL425" s="15"/>
      <c r="BM425" s="15"/>
      <c r="BN425" s="15"/>
      <c r="BO425" s="15"/>
      <c r="BP425" s="15"/>
      <c r="BQ425" s="15"/>
      <c r="BR425" s="15"/>
      <c r="BS425" s="15"/>
      <c r="BT425" s="15"/>
      <c r="BU425" s="15"/>
      <c r="BV425" s="15"/>
      <c r="BW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15"/>
      <c r="BA426" s="15"/>
      <c r="BB426" s="15"/>
      <c r="BC426" s="15"/>
      <c r="BD426" s="15"/>
      <c r="BE426" s="15"/>
      <c r="BF426" s="15"/>
      <c r="BG426" s="15"/>
      <c r="BH426" s="15"/>
      <c r="BI426" s="15"/>
      <c r="BJ426" s="15"/>
      <c r="BK426" s="15"/>
      <c r="BL426" s="15"/>
      <c r="BM426" s="15"/>
      <c r="BN426" s="15"/>
      <c r="BO426" s="15"/>
      <c r="BP426" s="15"/>
      <c r="BQ426" s="15"/>
      <c r="BR426" s="15"/>
      <c r="BS426" s="15"/>
      <c r="BT426" s="15"/>
      <c r="BU426" s="15"/>
      <c r="BV426" s="15"/>
      <c r="BW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15"/>
      <c r="BA427" s="15"/>
      <c r="BB427" s="15"/>
      <c r="BC427" s="15"/>
      <c r="BD427" s="15"/>
      <c r="BE427" s="15"/>
      <c r="BF427" s="15"/>
      <c r="BG427" s="15"/>
      <c r="BH427" s="15"/>
      <c r="BI427" s="15"/>
      <c r="BJ427" s="15"/>
      <c r="BK427" s="15"/>
      <c r="BL427" s="15"/>
      <c r="BM427" s="15"/>
      <c r="BN427" s="15"/>
      <c r="BO427" s="15"/>
      <c r="BP427" s="15"/>
      <c r="BQ427" s="15"/>
      <c r="BR427" s="15"/>
      <c r="BS427" s="15"/>
      <c r="BT427" s="15"/>
      <c r="BU427" s="15"/>
      <c r="BV427" s="15"/>
      <c r="BW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15"/>
      <c r="AZ428" s="15"/>
      <c r="BA428" s="15"/>
      <c r="BB428" s="15"/>
      <c r="BC428" s="15"/>
      <c r="BD428" s="15"/>
      <c r="BE428" s="15"/>
      <c r="BF428" s="15"/>
      <c r="BG428" s="15"/>
      <c r="BH428" s="15"/>
      <c r="BI428" s="15"/>
      <c r="BJ428" s="15"/>
      <c r="BK428" s="15"/>
      <c r="BL428" s="15"/>
      <c r="BM428" s="15"/>
      <c r="BN428" s="15"/>
      <c r="BO428" s="15"/>
      <c r="BP428" s="15"/>
      <c r="BQ428" s="15"/>
      <c r="BR428" s="15"/>
      <c r="BS428" s="15"/>
      <c r="BT428" s="15"/>
      <c r="BU428" s="15"/>
      <c r="BV428" s="15"/>
      <c r="BW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15"/>
      <c r="AZ429" s="15"/>
      <c r="BA429" s="15"/>
      <c r="BB429" s="15"/>
      <c r="BC429" s="15"/>
      <c r="BD429" s="15"/>
      <c r="BE429" s="15"/>
      <c r="BF429" s="15"/>
      <c r="BG429" s="15"/>
      <c r="BH429" s="15"/>
      <c r="BI429" s="15"/>
      <c r="BJ429" s="15"/>
      <c r="BK429" s="15"/>
      <c r="BL429" s="15"/>
      <c r="BM429" s="15"/>
      <c r="BN429" s="15"/>
      <c r="BO429" s="15"/>
      <c r="BP429" s="15"/>
      <c r="BQ429" s="15"/>
      <c r="BR429" s="15"/>
      <c r="BS429" s="15"/>
      <c r="BT429" s="15"/>
      <c r="BU429" s="15"/>
      <c r="BV429" s="15"/>
      <c r="BW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15"/>
      <c r="BA430" s="15"/>
      <c r="BB430" s="15"/>
      <c r="BC430" s="15"/>
      <c r="BD430" s="15"/>
      <c r="BE430" s="15"/>
      <c r="BF430" s="15"/>
      <c r="BG430" s="15"/>
      <c r="BH430" s="15"/>
      <c r="BI430" s="15"/>
      <c r="BJ430" s="15"/>
      <c r="BK430" s="15"/>
      <c r="BL430" s="15"/>
      <c r="BM430" s="15"/>
      <c r="BN430" s="15"/>
      <c r="BO430" s="15"/>
      <c r="BP430" s="15"/>
      <c r="BQ430" s="15"/>
      <c r="BR430" s="15"/>
      <c r="BS430" s="15"/>
      <c r="BT430" s="15"/>
      <c r="BU430" s="15"/>
      <c r="BV430" s="15"/>
      <c r="BW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15"/>
      <c r="BA431" s="15"/>
      <c r="BB431" s="15"/>
      <c r="BC431" s="15"/>
      <c r="BD431" s="15"/>
      <c r="BE431" s="15"/>
      <c r="BF431" s="15"/>
      <c r="BG431" s="15"/>
      <c r="BH431" s="15"/>
      <c r="BI431" s="15"/>
      <c r="BJ431" s="15"/>
      <c r="BK431" s="15"/>
      <c r="BL431" s="15"/>
      <c r="BM431" s="15"/>
      <c r="BN431" s="15"/>
      <c r="BO431" s="15"/>
      <c r="BP431" s="15"/>
      <c r="BQ431" s="15"/>
      <c r="BR431" s="15"/>
      <c r="BS431" s="15"/>
      <c r="BT431" s="15"/>
      <c r="BU431" s="15"/>
      <c r="BV431" s="15"/>
      <c r="BW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15"/>
      <c r="BA432" s="15"/>
      <c r="BB432" s="15"/>
      <c r="BC432" s="15"/>
      <c r="BD432" s="15"/>
      <c r="BE432" s="15"/>
      <c r="BF432" s="15"/>
      <c r="BG432" s="15"/>
      <c r="BH432" s="15"/>
      <c r="BI432" s="15"/>
      <c r="BJ432" s="15"/>
      <c r="BK432" s="15"/>
      <c r="BL432" s="15"/>
      <c r="BM432" s="15"/>
      <c r="BN432" s="15"/>
      <c r="BO432" s="15"/>
      <c r="BP432" s="15"/>
      <c r="BQ432" s="15"/>
      <c r="BR432" s="15"/>
      <c r="BS432" s="15"/>
      <c r="BT432" s="15"/>
      <c r="BU432" s="15"/>
      <c r="BV432" s="15"/>
      <c r="BW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15"/>
      <c r="AZ433" s="15"/>
      <c r="BA433" s="15"/>
      <c r="BB433" s="15"/>
      <c r="BC433" s="15"/>
      <c r="BD433" s="15"/>
      <c r="BE433" s="15"/>
      <c r="BF433" s="15"/>
      <c r="BG433" s="15"/>
      <c r="BH433" s="15"/>
      <c r="BI433" s="15"/>
      <c r="BJ433" s="15"/>
      <c r="BK433" s="15"/>
      <c r="BL433" s="15"/>
      <c r="BM433" s="15"/>
      <c r="BN433" s="15"/>
      <c r="BO433" s="15"/>
      <c r="BP433" s="15"/>
      <c r="BQ433" s="15"/>
      <c r="BR433" s="15"/>
      <c r="BS433" s="15"/>
      <c r="BT433" s="15"/>
      <c r="BU433" s="15"/>
      <c r="BV433" s="15"/>
      <c r="BW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15"/>
      <c r="BA434" s="15"/>
      <c r="BB434" s="15"/>
      <c r="BC434" s="15"/>
      <c r="BD434" s="15"/>
      <c r="BE434" s="15"/>
      <c r="BF434" s="15"/>
      <c r="BG434" s="15"/>
      <c r="BH434" s="15"/>
      <c r="BI434" s="15"/>
      <c r="BJ434" s="15"/>
      <c r="BK434" s="15"/>
      <c r="BL434" s="15"/>
      <c r="BM434" s="15"/>
      <c r="BN434" s="15"/>
      <c r="BO434" s="15"/>
      <c r="BP434" s="15"/>
      <c r="BQ434" s="15"/>
      <c r="BR434" s="15"/>
      <c r="BS434" s="15"/>
      <c r="BT434" s="15"/>
      <c r="BU434" s="15"/>
      <c r="BV434" s="15"/>
      <c r="BW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15"/>
      <c r="BA435" s="15"/>
      <c r="BB435" s="15"/>
      <c r="BC435" s="15"/>
      <c r="BD435" s="15"/>
      <c r="BE435" s="15"/>
      <c r="BF435" s="15"/>
      <c r="BG435" s="15"/>
      <c r="BH435" s="15"/>
      <c r="BI435" s="15"/>
      <c r="BJ435" s="15"/>
      <c r="BK435" s="15"/>
      <c r="BL435" s="15"/>
      <c r="BM435" s="15"/>
      <c r="BN435" s="15"/>
      <c r="BO435" s="15"/>
      <c r="BP435" s="15"/>
      <c r="BQ435" s="15"/>
      <c r="BR435" s="15"/>
      <c r="BS435" s="15"/>
      <c r="BT435" s="15"/>
      <c r="BU435" s="15"/>
      <c r="BV435" s="15"/>
      <c r="BW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15"/>
      <c r="BA436" s="15"/>
      <c r="BB436" s="15"/>
      <c r="BC436" s="15"/>
      <c r="BD436" s="15"/>
      <c r="BE436" s="15"/>
      <c r="BF436" s="15"/>
      <c r="BG436" s="15"/>
      <c r="BH436" s="15"/>
      <c r="BI436" s="15"/>
      <c r="BJ436" s="15"/>
      <c r="BK436" s="15"/>
      <c r="BL436" s="15"/>
      <c r="BM436" s="15"/>
      <c r="BN436" s="15"/>
      <c r="BO436" s="15"/>
      <c r="BP436" s="15"/>
      <c r="BQ436" s="15"/>
      <c r="BR436" s="15"/>
      <c r="BS436" s="15"/>
      <c r="BT436" s="15"/>
      <c r="BU436" s="15"/>
      <c r="BV436" s="15"/>
      <c r="BW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15"/>
      <c r="BA437" s="15"/>
      <c r="BB437" s="15"/>
      <c r="BC437" s="15"/>
      <c r="BD437" s="15"/>
      <c r="BE437" s="15"/>
      <c r="BF437" s="15"/>
      <c r="BG437" s="15"/>
      <c r="BH437" s="15"/>
      <c r="BI437" s="15"/>
      <c r="BJ437" s="15"/>
      <c r="BK437" s="15"/>
      <c r="BL437" s="15"/>
      <c r="BM437" s="15"/>
      <c r="BN437" s="15"/>
      <c r="BO437" s="15"/>
      <c r="BP437" s="15"/>
      <c r="BQ437" s="15"/>
      <c r="BR437" s="15"/>
      <c r="BS437" s="15"/>
      <c r="BT437" s="15"/>
      <c r="BU437" s="15"/>
      <c r="BV437" s="15"/>
      <c r="BW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15"/>
      <c r="BA438" s="15"/>
      <c r="BB438" s="15"/>
      <c r="BC438" s="15"/>
      <c r="BD438" s="15"/>
      <c r="BE438" s="15"/>
      <c r="BF438" s="15"/>
      <c r="BG438" s="15"/>
      <c r="BH438" s="15"/>
      <c r="BI438" s="15"/>
      <c r="BJ438" s="15"/>
      <c r="BK438" s="15"/>
      <c r="BL438" s="15"/>
      <c r="BM438" s="15"/>
      <c r="BN438" s="15"/>
      <c r="BO438" s="15"/>
      <c r="BP438" s="15"/>
      <c r="BQ438" s="15"/>
      <c r="BR438" s="15"/>
      <c r="BS438" s="15"/>
      <c r="BT438" s="15"/>
      <c r="BU438" s="15"/>
      <c r="BV438" s="15"/>
      <c r="BW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15"/>
      <c r="BA439" s="15"/>
      <c r="BB439" s="15"/>
      <c r="BC439" s="15"/>
      <c r="BD439" s="15"/>
      <c r="BE439" s="15"/>
      <c r="BF439" s="15"/>
      <c r="BG439" s="15"/>
      <c r="BH439" s="15"/>
      <c r="BI439" s="15"/>
      <c r="BJ439" s="15"/>
      <c r="BK439" s="15"/>
      <c r="BL439" s="15"/>
      <c r="BM439" s="15"/>
      <c r="BN439" s="15"/>
      <c r="BO439" s="15"/>
      <c r="BP439" s="15"/>
      <c r="BQ439" s="15"/>
      <c r="BR439" s="15"/>
      <c r="BS439" s="15"/>
      <c r="BT439" s="15"/>
      <c r="BU439" s="15"/>
      <c r="BV439" s="15"/>
      <c r="BW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15"/>
      <c r="BA440" s="15"/>
      <c r="BB440" s="15"/>
      <c r="BC440" s="15"/>
      <c r="BD440" s="15"/>
      <c r="BE440" s="15"/>
      <c r="BF440" s="15"/>
      <c r="BG440" s="15"/>
      <c r="BH440" s="15"/>
      <c r="BI440" s="15"/>
      <c r="BJ440" s="15"/>
      <c r="BK440" s="15"/>
      <c r="BL440" s="15"/>
      <c r="BM440" s="15"/>
      <c r="BN440" s="15"/>
      <c r="BO440" s="15"/>
      <c r="BP440" s="15"/>
      <c r="BQ440" s="15"/>
      <c r="BR440" s="15"/>
      <c r="BS440" s="15"/>
      <c r="BT440" s="15"/>
      <c r="BU440" s="15"/>
      <c r="BV440" s="15"/>
      <c r="BW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15"/>
      <c r="AZ441" s="15"/>
      <c r="BA441" s="15"/>
      <c r="BB441" s="15"/>
      <c r="BC441" s="15"/>
      <c r="BD441" s="15"/>
      <c r="BE441" s="15"/>
      <c r="BF441" s="15"/>
      <c r="BG441" s="15"/>
      <c r="BH441" s="15"/>
      <c r="BI441" s="15"/>
      <c r="BJ441" s="15"/>
      <c r="BK441" s="15"/>
      <c r="BL441" s="15"/>
      <c r="BM441" s="15"/>
      <c r="BN441" s="15"/>
      <c r="BO441" s="15"/>
      <c r="BP441" s="15"/>
      <c r="BQ441" s="15"/>
      <c r="BR441" s="15"/>
      <c r="BS441" s="15"/>
      <c r="BT441" s="15"/>
      <c r="BU441" s="15"/>
      <c r="BV441" s="15"/>
      <c r="BW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c r="BC442" s="15"/>
      <c r="BD442" s="15"/>
      <c r="BE442" s="15"/>
      <c r="BF442" s="15"/>
      <c r="BG442" s="15"/>
      <c r="BH442" s="15"/>
      <c r="BI442" s="15"/>
      <c r="BJ442" s="15"/>
      <c r="BK442" s="15"/>
      <c r="BL442" s="15"/>
      <c r="BM442" s="15"/>
      <c r="BN442" s="15"/>
      <c r="BO442" s="15"/>
      <c r="BP442" s="15"/>
      <c r="BQ442" s="15"/>
      <c r="BR442" s="15"/>
      <c r="BS442" s="15"/>
      <c r="BT442" s="15"/>
      <c r="BU442" s="15"/>
      <c r="BV442" s="15"/>
      <c r="BW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c r="BI443" s="15"/>
      <c r="BJ443" s="15"/>
      <c r="BK443" s="15"/>
      <c r="BL443" s="15"/>
      <c r="BM443" s="15"/>
      <c r="BN443" s="15"/>
      <c r="BO443" s="15"/>
      <c r="BP443" s="15"/>
      <c r="BQ443" s="15"/>
      <c r="BR443" s="15"/>
      <c r="BS443" s="15"/>
      <c r="BT443" s="15"/>
      <c r="BU443" s="15"/>
      <c r="BV443" s="15"/>
      <c r="BW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15"/>
      <c r="BA444" s="15"/>
      <c r="BB444" s="15"/>
      <c r="BC444" s="15"/>
      <c r="BD444" s="15"/>
      <c r="BE444" s="15"/>
      <c r="BF444" s="15"/>
      <c r="BG444" s="15"/>
      <c r="BH444" s="15"/>
      <c r="BI444" s="15"/>
      <c r="BJ444" s="15"/>
      <c r="BK444" s="15"/>
      <c r="BL444" s="15"/>
      <c r="BM444" s="15"/>
      <c r="BN444" s="15"/>
      <c r="BO444" s="15"/>
      <c r="BP444" s="15"/>
      <c r="BQ444" s="15"/>
      <c r="BR444" s="15"/>
      <c r="BS444" s="15"/>
      <c r="BT444" s="15"/>
      <c r="BU444" s="15"/>
      <c r="BV444" s="15"/>
      <c r="BW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15"/>
      <c r="BA445" s="15"/>
      <c r="BB445" s="15"/>
      <c r="BC445" s="15"/>
      <c r="BD445" s="15"/>
      <c r="BE445" s="15"/>
      <c r="BF445" s="15"/>
      <c r="BG445" s="15"/>
      <c r="BH445" s="15"/>
      <c r="BI445" s="15"/>
      <c r="BJ445" s="15"/>
      <c r="BK445" s="15"/>
      <c r="BL445" s="15"/>
      <c r="BM445" s="15"/>
      <c r="BN445" s="15"/>
      <c r="BO445" s="15"/>
      <c r="BP445" s="15"/>
      <c r="BQ445" s="15"/>
      <c r="BR445" s="15"/>
      <c r="BS445" s="15"/>
      <c r="BT445" s="15"/>
      <c r="BU445" s="15"/>
      <c r="BV445" s="15"/>
      <c r="BW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15"/>
      <c r="BA446" s="15"/>
      <c r="BB446" s="15"/>
      <c r="BC446" s="15"/>
      <c r="BD446" s="15"/>
      <c r="BE446" s="15"/>
      <c r="BF446" s="15"/>
      <c r="BG446" s="15"/>
      <c r="BH446" s="15"/>
      <c r="BI446" s="15"/>
      <c r="BJ446" s="15"/>
      <c r="BK446" s="15"/>
      <c r="BL446" s="15"/>
      <c r="BM446" s="15"/>
      <c r="BN446" s="15"/>
      <c r="BO446" s="15"/>
      <c r="BP446" s="15"/>
      <c r="BQ446" s="15"/>
      <c r="BR446" s="15"/>
      <c r="BS446" s="15"/>
      <c r="BT446" s="15"/>
      <c r="BU446" s="15"/>
      <c r="BV446" s="15"/>
      <c r="BW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5"/>
      <c r="BB447" s="15"/>
      <c r="BC447" s="15"/>
      <c r="BD447" s="15"/>
      <c r="BE447" s="15"/>
      <c r="BF447" s="15"/>
      <c r="BG447" s="15"/>
      <c r="BH447" s="15"/>
      <c r="BI447" s="15"/>
      <c r="BJ447" s="15"/>
      <c r="BK447" s="15"/>
      <c r="BL447" s="15"/>
      <c r="BM447" s="15"/>
      <c r="BN447" s="15"/>
      <c r="BO447" s="15"/>
      <c r="BP447" s="15"/>
      <c r="BQ447" s="15"/>
      <c r="BR447" s="15"/>
      <c r="BS447" s="15"/>
      <c r="BT447" s="15"/>
      <c r="BU447" s="15"/>
      <c r="BV447" s="15"/>
      <c r="BW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15"/>
      <c r="BA448" s="15"/>
      <c r="BB448" s="15"/>
      <c r="BC448" s="15"/>
      <c r="BD448" s="15"/>
      <c r="BE448" s="15"/>
      <c r="BF448" s="15"/>
      <c r="BG448" s="15"/>
      <c r="BH448" s="15"/>
      <c r="BI448" s="15"/>
      <c r="BJ448" s="15"/>
      <c r="BK448" s="15"/>
      <c r="BL448" s="15"/>
      <c r="BM448" s="15"/>
      <c r="BN448" s="15"/>
      <c r="BO448" s="15"/>
      <c r="BP448" s="15"/>
      <c r="BQ448" s="15"/>
      <c r="BR448" s="15"/>
      <c r="BS448" s="15"/>
      <c r="BT448" s="15"/>
      <c r="BU448" s="15"/>
      <c r="BV448" s="15"/>
      <c r="BW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15"/>
      <c r="BA449" s="15"/>
      <c r="BB449" s="15"/>
      <c r="BC449" s="15"/>
      <c r="BD449" s="15"/>
      <c r="BE449" s="15"/>
      <c r="BF449" s="15"/>
      <c r="BG449" s="15"/>
      <c r="BH449" s="15"/>
      <c r="BI449" s="15"/>
      <c r="BJ449" s="15"/>
      <c r="BK449" s="15"/>
      <c r="BL449" s="15"/>
      <c r="BM449" s="15"/>
      <c r="BN449" s="15"/>
      <c r="BO449" s="15"/>
      <c r="BP449" s="15"/>
      <c r="BQ449" s="15"/>
      <c r="BR449" s="15"/>
      <c r="BS449" s="15"/>
      <c r="BT449" s="15"/>
      <c r="BU449" s="15"/>
      <c r="BV449" s="15"/>
      <c r="BW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15"/>
      <c r="BA450" s="15"/>
      <c r="BB450" s="15"/>
      <c r="BC450" s="15"/>
      <c r="BD450" s="15"/>
      <c r="BE450" s="15"/>
      <c r="BF450" s="15"/>
      <c r="BG450" s="15"/>
      <c r="BH450" s="15"/>
      <c r="BI450" s="15"/>
      <c r="BJ450" s="15"/>
      <c r="BK450" s="15"/>
      <c r="BL450" s="15"/>
      <c r="BM450" s="15"/>
      <c r="BN450" s="15"/>
      <c r="BO450" s="15"/>
      <c r="BP450" s="15"/>
      <c r="BQ450" s="15"/>
      <c r="BR450" s="15"/>
      <c r="BS450" s="15"/>
      <c r="BT450" s="15"/>
      <c r="BU450" s="15"/>
      <c r="BV450" s="15"/>
      <c r="BW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15"/>
      <c r="BA451" s="15"/>
      <c r="BB451" s="15"/>
      <c r="BC451" s="15"/>
      <c r="BD451" s="15"/>
      <c r="BE451" s="15"/>
      <c r="BF451" s="15"/>
      <c r="BG451" s="15"/>
      <c r="BH451" s="15"/>
      <c r="BI451" s="15"/>
      <c r="BJ451" s="15"/>
      <c r="BK451" s="15"/>
      <c r="BL451" s="15"/>
      <c r="BM451" s="15"/>
      <c r="BN451" s="15"/>
      <c r="BO451" s="15"/>
      <c r="BP451" s="15"/>
      <c r="BQ451" s="15"/>
      <c r="BR451" s="15"/>
      <c r="BS451" s="15"/>
      <c r="BT451" s="15"/>
      <c r="BU451" s="15"/>
      <c r="BV451" s="15"/>
      <c r="BW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15"/>
      <c r="AZ452" s="15"/>
      <c r="BA452" s="15"/>
      <c r="BB452" s="15"/>
      <c r="BC452" s="15"/>
      <c r="BD452" s="15"/>
      <c r="BE452" s="15"/>
      <c r="BF452" s="15"/>
      <c r="BG452" s="15"/>
      <c r="BH452" s="15"/>
      <c r="BI452" s="15"/>
      <c r="BJ452" s="15"/>
      <c r="BK452" s="15"/>
      <c r="BL452" s="15"/>
      <c r="BM452" s="15"/>
      <c r="BN452" s="15"/>
      <c r="BO452" s="15"/>
      <c r="BP452" s="15"/>
      <c r="BQ452" s="15"/>
      <c r="BR452" s="15"/>
      <c r="BS452" s="15"/>
      <c r="BT452" s="15"/>
      <c r="BU452" s="15"/>
      <c r="BV452" s="15"/>
      <c r="BW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15"/>
      <c r="BA453" s="15"/>
      <c r="BB453" s="15"/>
      <c r="BC453" s="15"/>
      <c r="BD453" s="15"/>
      <c r="BE453" s="15"/>
      <c r="BF453" s="15"/>
      <c r="BG453" s="15"/>
      <c r="BH453" s="15"/>
      <c r="BI453" s="15"/>
      <c r="BJ453" s="15"/>
      <c r="BK453" s="15"/>
      <c r="BL453" s="15"/>
      <c r="BM453" s="15"/>
      <c r="BN453" s="15"/>
      <c r="BO453" s="15"/>
      <c r="BP453" s="15"/>
      <c r="BQ453" s="15"/>
      <c r="BR453" s="15"/>
      <c r="BS453" s="15"/>
      <c r="BT453" s="15"/>
      <c r="BU453" s="15"/>
      <c r="BV453" s="15"/>
      <c r="BW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15"/>
      <c r="BA454" s="15"/>
      <c r="BB454" s="15"/>
      <c r="BC454" s="15"/>
      <c r="BD454" s="15"/>
      <c r="BE454" s="15"/>
      <c r="BF454" s="15"/>
      <c r="BG454" s="15"/>
      <c r="BH454" s="15"/>
      <c r="BI454" s="15"/>
      <c r="BJ454" s="15"/>
      <c r="BK454" s="15"/>
      <c r="BL454" s="15"/>
      <c r="BM454" s="15"/>
      <c r="BN454" s="15"/>
      <c r="BO454" s="15"/>
      <c r="BP454" s="15"/>
      <c r="BQ454" s="15"/>
      <c r="BR454" s="15"/>
      <c r="BS454" s="15"/>
      <c r="BT454" s="15"/>
      <c r="BU454" s="15"/>
      <c r="BV454" s="15"/>
      <c r="BW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15"/>
      <c r="BA455" s="15"/>
      <c r="BB455" s="15"/>
      <c r="BC455" s="15"/>
      <c r="BD455" s="15"/>
      <c r="BE455" s="15"/>
      <c r="BF455" s="15"/>
      <c r="BG455" s="15"/>
      <c r="BH455" s="15"/>
      <c r="BI455" s="15"/>
      <c r="BJ455" s="15"/>
      <c r="BK455" s="15"/>
      <c r="BL455" s="15"/>
      <c r="BM455" s="15"/>
      <c r="BN455" s="15"/>
      <c r="BO455" s="15"/>
      <c r="BP455" s="15"/>
      <c r="BQ455" s="15"/>
      <c r="BR455" s="15"/>
      <c r="BS455" s="15"/>
      <c r="BT455" s="15"/>
      <c r="BU455" s="15"/>
      <c r="BV455" s="15"/>
      <c r="BW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15"/>
      <c r="AZ456" s="15"/>
      <c r="BA456" s="15"/>
      <c r="BB456" s="15"/>
      <c r="BC456" s="15"/>
      <c r="BD456" s="15"/>
      <c r="BE456" s="15"/>
      <c r="BF456" s="15"/>
      <c r="BG456" s="15"/>
      <c r="BH456" s="15"/>
      <c r="BI456" s="15"/>
      <c r="BJ456" s="15"/>
      <c r="BK456" s="15"/>
      <c r="BL456" s="15"/>
      <c r="BM456" s="15"/>
      <c r="BN456" s="15"/>
      <c r="BO456" s="15"/>
      <c r="BP456" s="15"/>
      <c r="BQ456" s="15"/>
      <c r="BR456" s="15"/>
      <c r="BS456" s="15"/>
      <c r="BT456" s="15"/>
      <c r="BU456" s="15"/>
      <c r="BV456" s="15"/>
      <c r="BW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15"/>
      <c r="BA457" s="15"/>
      <c r="BB457" s="15"/>
      <c r="BC457" s="15"/>
      <c r="BD457" s="15"/>
      <c r="BE457" s="15"/>
      <c r="BF457" s="15"/>
      <c r="BG457" s="15"/>
      <c r="BH457" s="15"/>
      <c r="BI457" s="15"/>
      <c r="BJ457" s="15"/>
      <c r="BK457" s="15"/>
      <c r="BL457" s="15"/>
      <c r="BM457" s="15"/>
      <c r="BN457" s="15"/>
      <c r="BO457" s="15"/>
      <c r="BP457" s="15"/>
      <c r="BQ457" s="15"/>
      <c r="BR457" s="15"/>
      <c r="BS457" s="15"/>
      <c r="BT457" s="15"/>
      <c r="BU457" s="15"/>
      <c r="BV457" s="15"/>
      <c r="BW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c r="BI458" s="15"/>
      <c r="BJ458" s="15"/>
      <c r="BK458" s="15"/>
      <c r="BL458" s="15"/>
      <c r="BM458" s="15"/>
      <c r="BN458" s="15"/>
      <c r="BO458" s="15"/>
      <c r="BP458" s="15"/>
      <c r="BQ458" s="15"/>
      <c r="BR458" s="15"/>
      <c r="BS458" s="15"/>
      <c r="BT458" s="15"/>
      <c r="BU458" s="15"/>
      <c r="BV458" s="15"/>
      <c r="BW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c r="BC459" s="15"/>
      <c r="BD459" s="15"/>
      <c r="BE459" s="15"/>
      <c r="BF459" s="15"/>
      <c r="BG459" s="15"/>
      <c r="BH459" s="15"/>
      <c r="BI459" s="15"/>
      <c r="BJ459" s="15"/>
      <c r="BK459" s="15"/>
      <c r="BL459" s="15"/>
      <c r="BM459" s="15"/>
      <c r="BN459" s="15"/>
      <c r="BO459" s="15"/>
      <c r="BP459" s="15"/>
      <c r="BQ459" s="15"/>
      <c r="BR459" s="15"/>
      <c r="BS459" s="15"/>
      <c r="BT459" s="15"/>
      <c r="BU459" s="15"/>
      <c r="BV459" s="15"/>
      <c r="BW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15"/>
      <c r="BA460" s="15"/>
      <c r="BB460" s="15"/>
      <c r="BC460" s="15"/>
      <c r="BD460" s="15"/>
      <c r="BE460" s="15"/>
      <c r="BF460" s="15"/>
      <c r="BG460" s="15"/>
      <c r="BH460" s="15"/>
      <c r="BI460" s="15"/>
      <c r="BJ460" s="15"/>
      <c r="BK460" s="15"/>
      <c r="BL460" s="15"/>
      <c r="BM460" s="15"/>
      <c r="BN460" s="15"/>
      <c r="BO460" s="15"/>
      <c r="BP460" s="15"/>
      <c r="BQ460" s="15"/>
      <c r="BR460" s="15"/>
      <c r="BS460" s="15"/>
      <c r="BT460" s="15"/>
      <c r="BU460" s="15"/>
      <c r="BV460" s="15"/>
      <c r="BW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c r="BI461" s="15"/>
      <c r="BJ461" s="15"/>
      <c r="BK461" s="15"/>
      <c r="BL461" s="15"/>
      <c r="BM461" s="15"/>
      <c r="BN461" s="15"/>
      <c r="BO461" s="15"/>
      <c r="BP461" s="15"/>
      <c r="BQ461" s="15"/>
      <c r="BR461" s="15"/>
      <c r="BS461" s="15"/>
      <c r="BT461" s="15"/>
      <c r="BU461" s="15"/>
      <c r="BV461" s="15"/>
      <c r="BW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c r="BC462" s="15"/>
      <c r="BD462" s="15"/>
      <c r="BE462" s="15"/>
      <c r="BF462" s="15"/>
      <c r="BG462" s="15"/>
      <c r="BH462" s="15"/>
      <c r="BI462" s="15"/>
      <c r="BJ462" s="15"/>
      <c r="BK462" s="15"/>
      <c r="BL462" s="15"/>
      <c r="BM462" s="15"/>
      <c r="BN462" s="15"/>
      <c r="BO462" s="15"/>
      <c r="BP462" s="15"/>
      <c r="BQ462" s="15"/>
      <c r="BR462" s="15"/>
      <c r="BS462" s="15"/>
      <c r="BT462" s="15"/>
      <c r="BU462" s="15"/>
      <c r="BV462" s="15"/>
      <c r="BW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c r="BC463" s="15"/>
      <c r="BD463" s="15"/>
      <c r="BE463" s="15"/>
      <c r="BF463" s="15"/>
      <c r="BG463" s="15"/>
      <c r="BH463" s="15"/>
      <c r="BI463" s="15"/>
      <c r="BJ463" s="15"/>
      <c r="BK463" s="15"/>
      <c r="BL463" s="15"/>
      <c r="BM463" s="15"/>
      <c r="BN463" s="15"/>
      <c r="BO463" s="15"/>
      <c r="BP463" s="15"/>
      <c r="BQ463" s="15"/>
      <c r="BR463" s="15"/>
      <c r="BS463" s="15"/>
      <c r="BT463" s="15"/>
      <c r="BU463" s="15"/>
      <c r="BV463" s="15"/>
      <c r="BW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c r="BC464" s="15"/>
      <c r="BD464" s="15"/>
      <c r="BE464" s="15"/>
      <c r="BF464" s="15"/>
      <c r="BG464" s="15"/>
      <c r="BH464" s="15"/>
      <c r="BI464" s="15"/>
      <c r="BJ464" s="15"/>
      <c r="BK464" s="15"/>
      <c r="BL464" s="15"/>
      <c r="BM464" s="15"/>
      <c r="BN464" s="15"/>
      <c r="BO464" s="15"/>
      <c r="BP464" s="15"/>
      <c r="BQ464" s="15"/>
      <c r="BR464" s="15"/>
      <c r="BS464" s="15"/>
      <c r="BT464" s="15"/>
      <c r="BU464" s="15"/>
      <c r="BV464" s="15"/>
      <c r="BW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15"/>
      <c r="BA465" s="15"/>
      <c r="BB465" s="15"/>
      <c r="BC465" s="15"/>
      <c r="BD465" s="15"/>
      <c r="BE465" s="15"/>
      <c r="BF465" s="15"/>
      <c r="BG465" s="15"/>
      <c r="BH465" s="15"/>
      <c r="BI465" s="15"/>
      <c r="BJ465" s="15"/>
      <c r="BK465" s="15"/>
      <c r="BL465" s="15"/>
      <c r="BM465" s="15"/>
      <c r="BN465" s="15"/>
      <c r="BO465" s="15"/>
      <c r="BP465" s="15"/>
      <c r="BQ465" s="15"/>
      <c r="BR465" s="15"/>
      <c r="BS465" s="15"/>
      <c r="BT465" s="15"/>
      <c r="BU465" s="15"/>
      <c r="BV465" s="15"/>
      <c r="BW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15"/>
      <c r="BA466" s="15"/>
      <c r="BB466" s="15"/>
      <c r="BC466" s="15"/>
      <c r="BD466" s="15"/>
      <c r="BE466" s="15"/>
      <c r="BF466" s="15"/>
      <c r="BG466" s="15"/>
      <c r="BH466" s="15"/>
      <c r="BI466" s="15"/>
      <c r="BJ466" s="15"/>
      <c r="BK466" s="15"/>
      <c r="BL466" s="15"/>
      <c r="BM466" s="15"/>
      <c r="BN466" s="15"/>
      <c r="BO466" s="15"/>
      <c r="BP466" s="15"/>
      <c r="BQ466" s="15"/>
      <c r="BR466" s="15"/>
      <c r="BS466" s="15"/>
      <c r="BT466" s="15"/>
      <c r="BU466" s="15"/>
      <c r="BV466" s="15"/>
      <c r="BW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15"/>
      <c r="BA467" s="15"/>
      <c r="BB467" s="15"/>
      <c r="BC467" s="15"/>
      <c r="BD467" s="15"/>
      <c r="BE467" s="15"/>
      <c r="BF467" s="15"/>
      <c r="BG467" s="15"/>
      <c r="BH467" s="15"/>
      <c r="BI467" s="15"/>
      <c r="BJ467" s="15"/>
      <c r="BK467" s="15"/>
      <c r="BL467" s="15"/>
      <c r="BM467" s="15"/>
      <c r="BN467" s="15"/>
      <c r="BO467" s="15"/>
      <c r="BP467" s="15"/>
      <c r="BQ467" s="15"/>
      <c r="BR467" s="15"/>
      <c r="BS467" s="15"/>
      <c r="BT467" s="15"/>
      <c r="BU467" s="15"/>
      <c r="BV467" s="15"/>
      <c r="BW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c r="BC468" s="15"/>
      <c r="BD468" s="15"/>
      <c r="BE468" s="15"/>
      <c r="BF468" s="15"/>
      <c r="BG468" s="15"/>
      <c r="BH468" s="15"/>
      <c r="BI468" s="15"/>
      <c r="BJ468" s="15"/>
      <c r="BK468" s="15"/>
      <c r="BL468" s="15"/>
      <c r="BM468" s="15"/>
      <c r="BN468" s="15"/>
      <c r="BO468" s="15"/>
      <c r="BP468" s="15"/>
      <c r="BQ468" s="15"/>
      <c r="BR468" s="15"/>
      <c r="BS468" s="15"/>
      <c r="BT468" s="15"/>
      <c r="BU468" s="15"/>
      <c r="BV468" s="15"/>
      <c r="BW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15"/>
      <c r="BA469" s="15"/>
      <c r="BB469" s="15"/>
      <c r="BC469" s="15"/>
      <c r="BD469" s="15"/>
      <c r="BE469" s="15"/>
      <c r="BF469" s="15"/>
      <c r="BG469" s="15"/>
      <c r="BH469" s="15"/>
      <c r="BI469" s="15"/>
      <c r="BJ469" s="15"/>
      <c r="BK469" s="15"/>
      <c r="BL469" s="15"/>
      <c r="BM469" s="15"/>
      <c r="BN469" s="15"/>
      <c r="BO469" s="15"/>
      <c r="BP469" s="15"/>
      <c r="BQ469" s="15"/>
      <c r="BR469" s="15"/>
      <c r="BS469" s="15"/>
      <c r="BT469" s="15"/>
      <c r="BU469" s="15"/>
      <c r="BV469" s="15"/>
      <c r="BW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15"/>
      <c r="BA470" s="15"/>
      <c r="BB470" s="15"/>
      <c r="BC470" s="15"/>
      <c r="BD470" s="15"/>
      <c r="BE470" s="15"/>
      <c r="BF470" s="15"/>
      <c r="BG470" s="15"/>
      <c r="BH470" s="15"/>
      <c r="BI470" s="15"/>
      <c r="BJ470" s="15"/>
      <c r="BK470" s="15"/>
      <c r="BL470" s="15"/>
      <c r="BM470" s="15"/>
      <c r="BN470" s="15"/>
      <c r="BO470" s="15"/>
      <c r="BP470" s="15"/>
      <c r="BQ470" s="15"/>
      <c r="BR470" s="15"/>
      <c r="BS470" s="15"/>
      <c r="BT470" s="15"/>
      <c r="BU470" s="15"/>
      <c r="BV470" s="15"/>
      <c r="BW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15"/>
      <c r="BA471" s="15"/>
      <c r="BB471" s="15"/>
      <c r="BC471" s="15"/>
      <c r="BD471" s="15"/>
      <c r="BE471" s="15"/>
      <c r="BF471" s="15"/>
      <c r="BG471" s="15"/>
      <c r="BH471" s="15"/>
      <c r="BI471" s="15"/>
      <c r="BJ471" s="15"/>
      <c r="BK471" s="15"/>
      <c r="BL471" s="15"/>
      <c r="BM471" s="15"/>
      <c r="BN471" s="15"/>
      <c r="BO471" s="15"/>
      <c r="BP471" s="15"/>
      <c r="BQ471" s="15"/>
      <c r="BR471" s="15"/>
      <c r="BS471" s="15"/>
      <c r="BT471" s="15"/>
      <c r="BU471" s="15"/>
      <c r="BV471" s="15"/>
      <c r="BW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5"/>
      <c r="BB472" s="15"/>
      <c r="BC472" s="15"/>
      <c r="BD472" s="15"/>
      <c r="BE472" s="15"/>
      <c r="BF472" s="15"/>
      <c r="BG472" s="15"/>
      <c r="BH472" s="15"/>
      <c r="BI472" s="15"/>
      <c r="BJ472" s="15"/>
      <c r="BK472" s="15"/>
      <c r="BL472" s="15"/>
      <c r="BM472" s="15"/>
      <c r="BN472" s="15"/>
      <c r="BO472" s="15"/>
      <c r="BP472" s="15"/>
      <c r="BQ472" s="15"/>
      <c r="BR472" s="15"/>
      <c r="BS472" s="15"/>
      <c r="BT472" s="15"/>
      <c r="BU472" s="15"/>
      <c r="BV472" s="15"/>
      <c r="BW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c r="BC473" s="15"/>
      <c r="BD473" s="15"/>
      <c r="BE473" s="15"/>
      <c r="BF473" s="15"/>
      <c r="BG473" s="15"/>
      <c r="BH473" s="15"/>
      <c r="BI473" s="15"/>
      <c r="BJ473" s="15"/>
      <c r="BK473" s="15"/>
      <c r="BL473" s="15"/>
      <c r="BM473" s="15"/>
      <c r="BN473" s="15"/>
      <c r="BO473" s="15"/>
      <c r="BP473" s="15"/>
      <c r="BQ473" s="15"/>
      <c r="BR473" s="15"/>
      <c r="BS473" s="15"/>
      <c r="BT473" s="15"/>
      <c r="BU473" s="15"/>
      <c r="BV473" s="15"/>
      <c r="BW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5"/>
      <c r="BB474" s="15"/>
      <c r="BC474" s="15"/>
      <c r="BD474" s="15"/>
      <c r="BE474" s="15"/>
      <c r="BF474" s="15"/>
      <c r="BG474" s="15"/>
      <c r="BH474" s="15"/>
      <c r="BI474" s="15"/>
      <c r="BJ474" s="15"/>
      <c r="BK474" s="15"/>
      <c r="BL474" s="15"/>
      <c r="BM474" s="15"/>
      <c r="BN474" s="15"/>
      <c r="BO474" s="15"/>
      <c r="BP474" s="15"/>
      <c r="BQ474" s="15"/>
      <c r="BR474" s="15"/>
      <c r="BS474" s="15"/>
      <c r="BT474" s="15"/>
      <c r="BU474" s="15"/>
      <c r="BV474" s="15"/>
      <c r="BW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15"/>
      <c r="AZ475" s="15"/>
      <c r="BA475" s="15"/>
      <c r="BB475" s="15"/>
      <c r="BC475" s="15"/>
      <c r="BD475" s="15"/>
      <c r="BE475" s="15"/>
      <c r="BF475" s="15"/>
      <c r="BG475" s="15"/>
      <c r="BH475" s="15"/>
      <c r="BI475" s="15"/>
      <c r="BJ475" s="15"/>
      <c r="BK475" s="15"/>
      <c r="BL475" s="15"/>
      <c r="BM475" s="15"/>
      <c r="BN475" s="15"/>
      <c r="BO475" s="15"/>
      <c r="BP475" s="15"/>
      <c r="BQ475" s="15"/>
      <c r="BR475" s="15"/>
      <c r="BS475" s="15"/>
      <c r="BT475" s="15"/>
      <c r="BU475" s="15"/>
      <c r="BV475" s="15"/>
      <c r="BW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c r="BC476" s="15"/>
      <c r="BD476" s="15"/>
      <c r="BE476" s="15"/>
      <c r="BF476" s="15"/>
      <c r="BG476" s="15"/>
      <c r="BH476" s="15"/>
      <c r="BI476" s="15"/>
      <c r="BJ476" s="15"/>
      <c r="BK476" s="15"/>
      <c r="BL476" s="15"/>
      <c r="BM476" s="15"/>
      <c r="BN476" s="15"/>
      <c r="BO476" s="15"/>
      <c r="BP476" s="15"/>
      <c r="BQ476" s="15"/>
      <c r="BR476" s="15"/>
      <c r="BS476" s="15"/>
      <c r="BT476" s="15"/>
      <c r="BU476" s="15"/>
      <c r="BV476" s="15"/>
      <c r="BW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c r="BE477" s="15"/>
      <c r="BF477" s="15"/>
      <c r="BG477" s="15"/>
      <c r="BH477" s="15"/>
      <c r="BI477" s="15"/>
      <c r="BJ477" s="15"/>
      <c r="BK477" s="15"/>
      <c r="BL477" s="15"/>
      <c r="BM477" s="15"/>
      <c r="BN477" s="15"/>
      <c r="BO477" s="15"/>
      <c r="BP477" s="15"/>
      <c r="BQ477" s="15"/>
      <c r="BR477" s="15"/>
      <c r="BS477" s="15"/>
      <c r="BT477" s="15"/>
      <c r="BU477" s="15"/>
      <c r="BV477" s="15"/>
      <c r="BW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5"/>
      <c r="BJ478" s="15"/>
      <c r="BK478" s="15"/>
      <c r="BL478" s="15"/>
      <c r="BM478" s="15"/>
      <c r="BN478" s="15"/>
      <c r="BO478" s="15"/>
      <c r="BP478" s="15"/>
      <c r="BQ478" s="15"/>
      <c r="BR478" s="15"/>
      <c r="BS478" s="15"/>
      <c r="BT478" s="15"/>
      <c r="BU478" s="15"/>
      <c r="BV478" s="15"/>
      <c r="BW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15"/>
      <c r="BA479" s="15"/>
      <c r="BB479" s="15"/>
      <c r="BC479" s="15"/>
      <c r="BD479" s="15"/>
      <c r="BE479" s="15"/>
      <c r="BF479" s="15"/>
      <c r="BG479" s="15"/>
      <c r="BH479" s="15"/>
      <c r="BI479" s="15"/>
      <c r="BJ479" s="15"/>
      <c r="BK479" s="15"/>
      <c r="BL479" s="15"/>
      <c r="BM479" s="15"/>
      <c r="BN479" s="15"/>
      <c r="BO479" s="15"/>
      <c r="BP479" s="15"/>
      <c r="BQ479" s="15"/>
      <c r="BR479" s="15"/>
      <c r="BS479" s="15"/>
      <c r="BT479" s="15"/>
      <c r="BU479" s="15"/>
      <c r="BV479" s="15"/>
      <c r="BW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c r="BI480" s="15"/>
      <c r="BJ480" s="15"/>
      <c r="BK480" s="15"/>
      <c r="BL480" s="15"/>
      <c r="BM480" s="15"/>
      <c r="BN480" s="15"/>
      <c r="BO480" s="15"/>
      <c r="BP480" s="15"/>
      <c r="BQ480" s="15"/>
      <c r="BR480" s="15"/>
      <c r="BS480" s="15"/>
      <c r="BT480" s="15"/>
      <c r="BU480" s="15"/>
      <c r="BV480" s="15"/>
      <c r="BW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c r="BC481" s="15"/>
      <c r="BD481" s="15"/>
      <c r="BE481" s="15"/>
      <c r="BF481" s="15"/>
      <c r="BG481" s="15"/>
      <c r="BH481" s="15"/>
      <c r="BI481" s="15"/>
      <c r="BJ481" s="15"/>
      <c r="BK481" s="15"/>
      <c r="BL481" s="15"/>
      <c r="BM481" s="15"/>
      <c r="BN481" s="15"/>
      <c r="BO481" s="15"/>
      <c r="BP481" s="15"/>
      <c r="BQ481" s="15"/>
      <c r="BR481" s="15"/>
      <c r="BS481" s="15"/>
      <c r="BT481" s="15"/>
      <c r="BU481" s="15"/>
      <c r="BV481" s="15"/>
      <c r="BW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15"/>
      <c r="BA482" s="15"/>
      <c r="BB482" s="15"/>
      <c r="BC482" s="15"/>
      <c r="BD482" s="15"/>
      <c r="BE482" s="15"/>
      <c r="BF482" s="15"/>
      <c r="BG482" s="15"/>
      <c r="BH482" s="15"/>
      <c r="BI482" s="15"/>
      <c r="BJ482" s="15"/>
      <c r="BK482" s="15"/>
      <c r="BL482" s="15"/>
      <c r="BM482" s="15"/>
      <c r="BN482" s="15"/>
      <c r="BO482" s="15"/>
      <c r="BP482" s="15"/>
      <c r="BQ482" s="15"/>
      <c r="BR482" s="15"/>
      <c r="BS482" s="15"/>
      <c r="BT482" s="15"/>
      <c r="BU482" s="15"/>
      <c r="BV482" s="15"/>
      <c r="BW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15"/>
      <c r="BA483" s="15"/>
      <c r="BB483" s="15"/>
      <c r="BC483" s="15"/>
      <c r="BD483" s="15"/>
      <c r="BE483" s="15"/>
      <c r="BF483" s="15"/>
      <c r="BG483" s="15"/>
      <c r="BH483" s="15"/>
      <c r="BI483" s="15"/>
      <c r="BJ483" s="15"/>
      <c r="BK483" s="15"/>
      <c r="BL483" s="15"/>
      <c r="BM483" s="15"/>
      <c r="BN483" s="15"/>
      <c r="BO483" s="15"/>
      <c r="BP483" s="15"/>
      <c r="BQ483" s="15"/>
      <c r="BR483" s="15"/>
      <c r="BS483" s="15"/>
      <c r="BT483" s="15"/>
      <c r="BU483" s="15"/>
      <c r="BV483" s="15"/>
      <c r="BW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15"/>
      <c r="BA484" s="15"/>
      <c r="BB484" s="15"/>
      <c r="BC484" s="15"/>
      <c r="BD484" s="15"/>
      <c r="BE484" s="15"/>
      <c r="BF484" s="15"/>
      <c r="BG484" s="15"/>
      <c r="BH484" s="15"/>
      <c r="BI484" s="15"/>
      <c r="BJ484" s="15"/>
      <c r="BK484" s="15"/>
      <c r="BL484" s="15"/>
      <c r="BM484" s="15"/>
      <c r="BN484" s="15"/>
      <c r="BO484" s="15"/>
      <c r="BP484" s="15"/>
      <c r="BQ484" s="15"/>
      <c r="BR484" s="15"/>
      <c r="BS484" s="15"/>
      <c r="BT484" s="15"/>
      <c r="BU484" s="15"/>
      <c r="BV484" s="15"/>
      <c r="BW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15"/>
      <c r="BA485" s="15"/>
      <c r="BB485" s="15"/>
      <c r="BC485" s="15"/>
      <c r="BD485" s="15"/>
      <c r="BE485" s="15"/>
      <c r="BF485" s="15"/>
      <c r="BG485" s="15"/>
      <c r="BH485" s="15"/>
      <c r="BI485" s="15"/>
      <c r="BJ485" s="15"/>
      <c r="BK485" s="15"/>
      <c r="BL485" s="15"/>
      <c r="BM485" s="15"/>
      <c r="BN485" s="15"/>
      <c r="BO485" s="15"/>
      <c r="BP485" s="15"/>
      <c r="BQ485" s="15"/>
      <c r="BR485" s="15"/>
      <c r="BS485" s="15"/>
      <c r="BT485" s="15"/>
      <c r="BU485" s="15"/>
      <c r="BV485" s="15"/>
      <c r="BW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15"/>
      <c r="BA486" s="15"/>
      <c r="BB486" s="15"/>
      <c r="BC486" s="15"/>
      <c r="BD486" s="15"/>
      <c r="BE486" s="15"/>
      <c r="BF486" s="15"/>
      <c r="BG486" s="15"/>
      <c r="BH486" s="15"/>
      <c r="BI486" s="15"/>
      <c r="BJ486" s="15"/>
      <c r="BK486" s="15"/>
      <c r="BL486" s="15"/>
      <c r="BM486" s="15"/>
      <c r="BN486" s="15"/>
      <c r="BO486" s="15"/>
      <c r="BP486" s="15"/>
      <c r="BQ486" s="15"/>
      <c r="BR486" s="15"/>
      <c r="BS486" s="15"/>
      <c r="BT486" s="15"/>
      <c r="BU486" s="15"/>
      <c r="BV486" s="15"/>
      <c r="BW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15"/>
      <c r="BA487" s="15"/>
      <c r="BB487" s="15"/>
      <c r="BC487" s="15"/>
      <c r="BD487" s="15"/>
      <c r="BE487" s="15"/>
      <c r="BF487" s="15"/>
      <c r="BG487" s="15"/>
      <c r="BH487" s="15"/>
      <c r="BI487" s="15"/>
      <c r="BJ487" s="15"/>
      <c r="BK487" s="15"/>
      <c r="BL487" s="15"/>
      <c r="BM487" s="15"/>
      <c r="BN487" s="15"/>
      <c r="BO487" s="15"/>
      <c r="BP487" s="15"/>
      <c r="BQ487" s="15"/>
      <c r="BR487" s="15"/>
      <c r="BS487" s="15"/>
      <c r="BT487" s="15"/>
      <c r="BU487" s="15"/>
      <c r="BV487" s="15"/>
      <c r="BW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15"/>
      <c r="AZ488" s="15"/>
      <c r="BA488" s="15"/>
      <c r="BB488" s="15"/>
      <c r="BC488" s="15"/>
      <c r="BD488" s="15"/>
      <c r="BE488" s="15"/>
      <c r="BF488" s="15"/>
      <c r="BG488" s="15"/>
      <c r="BH488" s="15"/>
      <c r="BI488" s="15"/>
      <c r="BJ488" s="15"/>
      <c r="BK488" s="15"/>
      <c r="BL488" s="15"/>
      <c r="BM488" s="15"/>
      <c r="BN488" s="15"/>
      <c r="BO488" s="15"/>
      <c r="BP488" s="15"/>
      <c r="BQ488" s="15"/>
      <c r="BR488" s="15"/>
      <c r="BS488" s="15"/>
      <c r="BT488" s="15"/>
      <c r="BU488" s="15"/>
      <c r="BV488" s="15"/>
      <c r="BW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15"/>
      <c r="AZ489" s="15"/>
      <c r="BA489" s="15"/>
      <c r="BB489" s="15"/>
      <c r="BC489" s="15"/>
      <c r="BD489" s="15"/>
      <c r="BE489" s="15"/>
      <c r="BF489" s="15"/>
      <c r="BG489" s="15"/>
      <c r="BH489" s="15"/>
      <c r="BI489" s="15"/>
      <c r="BJ489" s="15"/>
      <c r="BK489" s="15"/>
      <c r="BL489" s="15"/>
      <c r="BM489" s="15"/>
      <c r="BN489" s="15"/>
      <c r="BO489" s="15"/>
      <c r="BP489" s="15"/>
      <c r="BQ489" s="15"/>
      <c r="BR489" s="15"/>
      <c r="BS489" s="15"/>
      <c r="BT489" s="15"/>
      <c r="BU489" s="15"/>
      <c r="BV489" s="15"/>
      <c r="BW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c r="BC490" s="15"/>
      <c r="BD490" s="15"/>
      <c r="BE490" s="15"/>
      <c r="BF490" s="15"/>
      <c r="BG490" s="15"/>
      <c r="BH490" s="15"/>
      <c r="BI490" s="15"/>
      <c r="BJ490" s="15"/>
      <c r="BK490" s="15"/>
      <c r="BL490" s="15"/>
      <c r="BM490" s="15"/>
      <c r="BN490" s="15"/>
      <c r="BO490" s="15"/>
      <c r="BP490" s="15"/>
      <c r="BQ490" s="15"/>
      <c r="BR490" s="15"/>
      <c r="BS490" s="15"/>
      <c r="BT490" s="15"/>
      <c r="BU490" s="15"/>
      <c r="BV490" s="15"/>
      <c r="BW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15"/>
      <c r="BA491" s="15"/>
      <c r="BB491" s="15"/>
      <c r="BC491" s="15"/>
      <c r="BD491" s="15"/>
      <c r="BE491" s="15"/>
      <c r="BF491" s="15"/>
      <c r="BG491" s="15"/>
      <c r="BH491" s="15"/>
      <c r="BI491" s="15"/>
      <c r="BJ491" s="15"/>
      <c r="BK491" s="15"/>
      <c r="BL491" s="15"/>
      <c r="BM491" s="15"/>
      <c r="BN491" s="15"/>
      <c r="BO491" s="15"/>
      <c r="BP491" s="15"/>
      <c r="BQ491" s="15"/>
      <c r="BR491" s="15"/>
      <c r="BS491" s="15"/>
      <c r="BT491" s="15"/>
      <c r="BU491" s="15"/>
      <c r="BV491" s="15"/>
      <c r="BW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15"/>
      <c r="BA492" s="15"/>
      <c r="BB492" s="15"/>
      <c r="BC492" s="15"/>
      <c r="BD492" s="15"/>
      <c r="BE492" s="15"/>
      <c r="BF492" s="15"/>
      <c r="BG492" s="15"/>
      <c r="BH492" s="15"/>
      <c r="BI492" s="15"/>
      <c r="BJ492" s="15"/>
      <c r="BK492" s="15"/>
      <c r="BL492" s="15"/>
      <c r="BM492" s="15"/>
      <c r="BN492" s="15"/>
      <c r="BO492" s="15"/>
      <c r="BP492" s="15"/>
      <c r="BQ492" s="15"/>
      <c r="BR492" s="15"/>
      <c r="BS492" s="15"/>
      <c r="BT492" s="15"/>
      <c r="BU492" s="15"/>
      <c r="BV492" s="15"/>
      <c r="BW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15"/>
      <c r="AZ493" s="15"/>
      <c r="BA493" s="15"/>
      <c r="BB493" s="15"/>
      <c r="BC493" s="15"/>
      <c r="BD493" s="15"/>
      <c r="BE493" s="15"/>
      <c r="BF493" s="15"/>
      <c r="BG493" s="15"/>
      <c r="BH493" s="15"/>
      <c r="BI493" s="15"/>
      <c r="BJ493" s="15"/>
      <c r="BK493" s="15"/>
      <c r="BL493" s="15"/>
      <c r="BM493" s="15"/>
      <c r="BN493" s="15"/>
      <c r="BO493" s="15"/>
      <c r="BP493" s="15"/>
      <c r="BQ493" s="15"/>
      <c r="BR493" s="15"/>
      <c r="BS493" s="15"/>
      <c r="BT493" s="15"/>
      <c r="BU493" s="15"/>
      <c r="BV493" s="15"/>
      <c r="BW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c r="BC494" s="15"/>
      <c r="BD494" s="15"/>
      <c r="BE494" s="15"/>
      <c r="BF494" s="15"/>
      <c r="BG494" s="15"/>
      <c r="BH494" s="15"/>
      <c r="BI494" s="15"/>
      <c r="BJ494" s="15"/>
      <c r="BK494" s="15"/>
      <c r="BL494" s="15"/>
      <c r="BM494" s="15"/>
      <c r="BN494" s="15"/>
      <c r="BO494" s="15"/>
      <c r="BP494" s="15"/>
      <c r="BQ494" s="15"/>
      <c r="BR494" s="15"/>
      <c r="BS494" s="15"/>
      <c r="BT494" s="15"/>
      <c r="BU494" s="15"/>
      <c r="BV494" s="15"/>
      <c r="BW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15"/>
      <c r="BA495" s="15"/>
      <c r="BB495" s="15"/>
      <c r="BC495" s="15"/>
      <c r="BD495" s="15"/>
      <c r="BE495" s="15"/>
      <c r="BF495" s="15"/>
      <c r="BG495" s="15"/>
      <c r="BH495" s="15"/>
      <c r="BI495" s="15"/>
      <c r="BJ495" s="15"/>
      <c r="BK495" s="15"/>
      <c r="BL495" s="15"/>
      <c r="BM495" s="15"/>
      <c r="BN495" s="15"/>
      <c r="BO495" s="15"/>
      <c r="BP495" s="15"/>
      <c r="BQ495" s="15"/>
      <c r="BR495" s="15"/>
      <c r="BS495" s="15"/>
      <c r="BT495" s="15"/>
      <c r="BU495" s="15"/>
      <c r="BV495" s="15"/>
      <c r="BW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15"/>
      <c r="BA496" s="15"/>
      <c r="BB496" s="15"/>
      <c r="BC496" s="15"/>
      <c r="BD496" s="15"/>
      <c r="BE496" s="15"/>
      <c r="BF496" s="15"/>
      <c r="BG496" s="15"/>
      <c r="BH496" s="15"/>
      <c r="BI496" s="15"/>
      <c r="BJ496" s="15"/>
      <c r="BK496" s="15"/>
      <c r="BL496" s="15"/>
      <c r="BM496" s="15"/>
      <c r="BN496" s="15"/>
      <c r="BO496" s="15"/>
      <c r="BP496" s="15"/>
      <c r="BQ496" s="15"/>
      <c r="BR496" s="15"/>
      <c r="BS496" s="15"/>
      <c r="BT496" s="15"/>
      <c r="BU496" s="15"/>
      <c r="BV496" s="15"/>
      <c r="BW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15"/>
      <c r="BA497" s="15"/>
      <c r="BB497" s="15"/>
      <c r="BC497" s="15"/>
      <c r="BD497" s="15"/>
      <c r="BE497" s="15"/>
      <c r="BF497" s="15"/>
      <c r="BG497" s="15"/>
      <c r="BH497" s="15"/>
      <c r="BI497" s="15"/>
      <c r="BJ497" s="15"/>
      <c r="BK497" s="15"/>
      <c r="BL497" s="15"/>
      <c r="BM497" s="15"/>
      <c r="BN497" s="15"/>
      <c r="BO497" s="15"/>
      <c r="BP497" s="15"/>
      <c r="BQ497" s="15"/>
      <c r="BR497" s="15"/>
      <c r="BS497" s="15"/>
      <c r="BT497" s="15"/>
      <c r="BU497" s="15"/>
      <c r="BV497" s="15"/>
      <c r="BW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c r="BD498" s="15"/>
      <c r="BE498" s="15"/>
      <c r="BF498" s="15"/>
      <c r="BG498" s="15"/>
      <c r="BH498" s="15"/>
      <c r="BI498" s="15"/>
      <c r="BJ498" s="15"/>
      <c r="BK498" s="15"/>
      <c r="BL498" s="15"/>
      <c r="BM498" s="15"/>
      <c r="BN498" s="15"/>
      <c r="BO498" s="15"/>
      <c r="BP498" s="15"/>
      <c r="BQ498" s="15"/>
      <c r="BR498" s="15"/>
      <c r="BS498" s="15"/>
      <c r="BT498" s="15"/>
      <c r="BU498" s="15"/>
      <c r="BV498" s="15"/>
      <c r="BW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15"/>
      <c r="AZ499" s="15"/>
      <c r="BA499" s="15"/>
      <c r="BB499" s="15"/>
      <c r="BC499" s="15"/>
      <c r="BD499" s="15"/>
      <c r="BE499" s="15"/>
      <c r="BF499" s="15"/>
      <c r="BG499" s="15"/>
      <c r="BH499" s="15"/>
      <c r="BI499" s="15"/>
      <c r="BJ499" s="15"/>
      <c r="BK499" s="15"/>
      <c r="BL499" s="15"/>
      <c r="BM499" s="15"/>
      <c r="BN499" s="15"/>
      <c r="BO499" s="15"/>
      <c r="BP499" s="15"/>
      <c r="BQ499" s="15"/>
      <c r="BR499" s="15"/>
      <c r="BS499" s="15"/>
      <c r="BT499" s="15"/>
      <c r="BU499" s="15"/>
      <c r="BV499" s="15"/>
      <c r="BW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15"/>
      <c r="BA500" s="15"/>
      <c r="BB500" s="15"/>
      <c r="BC500" s="15"/>
      <c r="BD500" s="15"/>
      <c r="BE500" s="15"/>
      <c r="BF500" s="15"/>
      <c r="BG500" s="15"/>
      <c r="BH500" s="15"/>
      <c r="BI500" s="15"/>
      <c r="BJ500" s="15"/>
      <c r="BK500" s="15"/>
      <c r="BL500" s="15"/>
      <c r="BM500" s="15"/>
      <c r="BN500" s="15"/>
      <c r="BO500" s="15"/>
      <c r="BP500" s="15"/>
      <c r="BQ500" s="15"/>
      <c r="BR500" s="15"/>
      <c r="BS500" s="15"/>
      <c r="BT500" s="15"/>
      <c r="BU500" s="15"/>
      <c r="BV500" s="15"/>
      <c r="BW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15"/>
      <c r="AZ501" s="15"/>
      <c r="BA501" s="15"/>
      <c r="BB501" s="15"/>
      <c r="BC501" s="15"/>
      <c r="BD501" s="15"/>
      <c r="BE501" s="15"/>
      <c r="BF501" s="15"/>
      <c r="BG501" s="15"/>
      <c r="BH501" s="15"/>
      <c r="BI501" s="15"/>
      <c r="BJ501" s="15"/>
      <c r="BK501" s="15"/>
      <c r="BL501" s="15"/>
      <c r="BM501" s="15"/>
      <c r="BN501" s="15"/>
      <c r="BO501" s="15"/>
      <c r="BP501" s="15"/>
      <c r="BQ501" s="15"/>
      <c r="BR501" s="15"/>
      <c r="BS501" s="15"/>
      <c r="BT501" s="15"/>
      <c r="BU501" s="15"/>
      <c r="BV501" s="15"/>
      <c r="BW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15"/>
      <c r="BA502" s="15"/>
      <c r="BB502" s="15"/>
      <c r="BC502" s="15"/>
      <c r="BD502" s="15"/>
      <c r="BE502" s="15"/>
      <c r="BF502" s="15"/>
      <c r="BG502" s="15"/>
      <c r="BH502" s="15"/>
      <c r="BI502" s="15"/>
      <c r="BJ502" s="15"/>
      <c r="BK502" s="15"/>
      <c r="BL502" s="15"/>
      <c r="BM502" s="15"/>
      <c r="BN502" s="15"/>
      <c r="BO502" s="15"/>
      <c r="BP502" s="15"/>
      <c r="BQ502" s="15"/>
      <c r="BR502" s="15"/>
      <c r="BS502" s="15"/>
      <c r="BT502" s="15"/>
      <c r="BU502" s="15"/>
      <c r="BV502" s="15"/>
      <c r="BW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15"/>
      <c r="AZ503" s="15"/>
      <c r="BA503" s="15"/>
      <c r="BB503" s="15"/>
      <c r="BC503" s="15"/>
      <c r="BD503" s="15"/>
      <c r="BE503" s="15"/>
      <c r="BF503" s="15"/>
      <c r="BG503" s="15"/>
      <c r="BH503" s="15"/>
      <c r="BI503" s="15"/>
      <c r="BJ503" s="15"/>
      <c r="BK503" s="15"/>
      <c r="BL503" s="15"/>
      <c r="BM503" s="15"/>
      <c r="BN503" s="15"/>
      <c r="BO503" s="15"/>
      <c r="BP503" s="15"/>
      <c r="BQ503" s="15"/>
      <c r="BR503" s="15"/>
      <c r="BS503" s="15"/>
      <c r="BT503" s="15"/>
      <c r="BU503" s="15"/>
      <c r="BV503" s="15"/>
      <c r="BW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15"/>
      <c r="BA504" s="15"/>
      <c r="BB504" s="15"/>
      <c r="BC504" s="15"/>
      <c r="BD504" s="15"/>
      <c r="BE504" s="15"/>
      <c r="BF504" s="15"/>
      <c r="BG504" s="15"/>
      <c r="BH504" s="15"/>
      <c r="BI504" s="15"/>
      <c r="BJ504" s="15"/>
      <c r="BK504" s="15"/>
      <c r="BL504" s="15"/>
      <c r="BM504" s="15"/>
      <c r="BN504" s="15"/>
      <c r="BO504" s="15"/>
      <c r="BP504" s="15"/>
      <c r="BQ504" s="15"/>
      <c r="BR504" s="15"/>
      <c r="BS504" s="15"/>
      <c r="BT504" s="15"/>
      <c r="BU504" s="15"/>
      <c r="BV504" s="15"/>
      <c r="BW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5"/>
      <c r="BB505" s="15"/>
      <c r="BC505" s="15"/>
      <c r="BD505" s="15"/>
      <c r="BE505" s="15"/>
      <c r="BF505" s="15"/>
      <c r="BG505" s="15"/>
      <c r="BH505" s="15"/>
      <c r="BI505" s="15"/>
      <c r="BJ505" s="15"/>
      <c r="BK505" s="15"/>
      <c r="BL505" s="15"/>
      <c r="BM505" s="15"/>
      <c r="BN505" s="15"/>
      <c r="BO505" s="15"/>
      <c r="BP505" s="15"/>
      <c r="BQ505" s="15"/>
      <c r="BR505" s="15"/>
      <c r="BS505" s="15"/>
      <c r="BT505" s="15"/>
      <c r="BU505" s="15"/>
      <c r="BV505" s="15"/>
      <c r="BW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5"/>
      <c r="BB506" s="15"/>
      <c r="BC506" s="15"/>
      <c r="BD506" s="15"/>
      <c r="BE506" s="15"/>
      <c r="BF506" s="15"/>
      <c r="BG506" s="15"/>
      <c r="BH506" s="15"/>
      <c r="BI506" s="15"/>
      <c r="BJ506" s="15"/>
      <c r="BK506" s="15"/>
      <c r="BL506" s="15"/>
      <c r="BM506" s="15"/>
      <c r="BN506" s="15"/>
      <c r="BO506" s="15"/>
      <c r="BP506" s="15"/>
      <c r="BQ506" s="15"/>
      <c r="BR506" s="15"/>
      <c r="BS506" s="15"/>
      <c r="BT506" s="15"/>
      <c r="BU506" s="15"/>
      <c r="BV506" s="15"/>
      <c r="BW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15"/>
      <c r="BA507" s="15"/>
      <c r="BB507" s="15"/>
      <c r="BC507" s="15"/>
      <c r="BD507" s="15"/>
      <c r="BE507" s="15"/>
      <c r="BF507" s="15"/>
      <c r="BG507" s="15"/>
      <c r="BH507" s="15"/>
      <c r="BI507" s="15"/>
      <c r="BJ507" s="15"/>
      <c r="BK507" s="15"/>
      <c r="BL507" s="15"/>
      <c r="BM507" s="15"/>
      <c r="BN507" s="15"/>
      <c r="BO507" s="15"/>
      <c r="BP507" s="15"/>
      <c r="BQ507" s="15"/>
      <c r="BR507" s="15"/>
      <c r="BS507" s="15"/>
      <c r="BT507" s="15"/>
      <c r="BU507" s="15"/>
      <c r="BV507" s="15"/>
      <c r="BW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15"/>
      <c r="BA508" s="15"/>
      <c r="BB508" s="15"/>
      <c r="BC508" s="15"/>
      <c r="BD508" s="15"/>
      <c r="BE508" s="15"/>
      <c r="BF508" s="15"/>
      <c r="BG508" s="15"/>
      <c r="BH508" s="15"/>
      <c r="BI508" s="15"/>
      <c r="BJ508" s="15"/>
      <c r="BK508" s="15"/>
      <c r="BL508" s="15"/>
      <c r="BM508" s="15"/>
      <c r="BN508" s="15"/>
      <c r="BO508" s="15"/>
      <c r="BP508" s="15"/>
      <c r="BQ508" s="15"/>
      <c r="BR508" s="15"/>
      <c r="BS508" s="15"/>
      <c r="BT508" s="15"/>
      <c r="BU508" s="15"/>
      <c r="BV508" s="15"/>
      <c r="BW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c r="BE509" s="15"/>
      <c r="BF509" s="15"/>
      <c r="BG509" s="15"/>
      <c r="BH509" s="15"/>
      <c r="BI509" s="15"/>
      <c r="BJ509" s="15"/>
      <c r="BK509" s="15"/>
      <c r="BL509" s="15"/>
      <c r="BM509" s="15"/>
      <c r="BN509" s="15"/>
      <c r="BO509" s="15"/>
      <c r="BP509" s="15"/>
      <c r="BQ509" s="15"/>
      <c r="BR509" s="15"/>
      <c r="BS509" s="15"/>
      <c r="BT509" s="15"/>
      <c r="BU509" s="15"/>
      <c r="BV509" s="15"/>
      <c r="BW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15"/>
      <c r="AZ510" s="15"/>
      <c r="BA510" s="15"/>
      <c r="BB510" s="15"/>
      <c r="BC510" s="15"/>
      <c r="BD510" s="15"/>
      <c r="BE510" s="15"/>
      <c r="BF510" s="15"/>
      <c r="BG510" s="15"/>
      <c r="BH510" s="15"/>
      <c r="BI510" s="15"/>
      <c r="BJ510" s="15"/>
      <c r="BK510" s="15"/>
      <c r="BL510" s="15"/>
      <c r="BM510" s="15"/>
      <c r="BN510" s="15"/>
      <c r="BO510" s="15"/>
      <c r="BP510" s="15"/>
      <c r="BQ510" s="15"/>
      <c r="BR510" s="15"/>
      <c r="BS510" s="15"/>
      <c r="BT510" s="15"/>
      <c r="BU510" s="15"/>
      <c r="BV510" s="15"/>
      <c r="BW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c r="BC511" s="15"/>
      <c r="BD511" s="15"/>
      <c r="BE511" s="15"/>
      <c r="BF511" s="15"/>
      <c r="BG511" s="15"/>
      <c r="BH511" s="15"/>
      <c r="BI511" s="15"/>
      <c r="BJ511" s="15"/>
      <c r="BK511" s="15"/>
      <c r="BL511" s="15"/>
      <c r="BM511" s="15"/>
      <c r="BN511" s="15"/>
      <c r="BO511" s="15"/>
      <c r="BP511" s="15"/>
      <c r="BQ511" s="15"/>
      <c r="BR511" s="15"/>
      <c r="BS511" s="15"/>
      <c r="BT511" s="15"/>
      <c r="BU511" s="15"/>
      <c r="BV511" s="15"/>
      <c r="BW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15"/>
      <c r="AZ512" s="15"/>
      <c r="BA512" s="15"/>
      <c r="BB512" s="15"/>
      <c r="BC512" s="15"/>
      <c r="BD512" s="15"/>
      <c r="BE512" s="15"/>
      <c r="BF512" s="15"/>
      <c r="BG512" s="15"/>
      <c r="BH512" s="15"/>
      <c r="BI512" s="15"/>
      <c r="BJ512" s="15"/>
      <c r="BK512" s="15"/>
      <c r="BL512" s="15"/>
      <c r="BM512" s="15"/>
      <c r="BN512" s="15"/>
      <c r="BO512" s="15"/>
      <c r="BP512" s="15"/>
      <c r="BQ512" s="15"/>
      <c r="BR512" s="15"/>
      <c r="BS512" s="15"/>
      <c r="BT512" s="15"/>
      <c r="BU512" s="15"/>
      <c r="BV512" s="15"/>
      <c r="BW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15"/>
      <c r="AY513" s="15"/>
      <c r="AZ513" s="15"/>
      <c r="BA513" s="15"/>
      <c r="BB513" s="15"/>
      <c r="BC513" s="15"/>
      <c r="BD513" s="15"/>
      <c r="BE513" s="15"/>
      <c r="BF513" s="15"/>
      <c r="BG513" s="15"/>
      <c r="BH513" s="15"/>
      <c r="BI513" s="15"/>
      <c r="BJ513" s="15"/>
      <c r="BK513" s="15"/>
      <c r="BL513" s="15"/>
      <c r="BM513" s="15"/>
      <c r="BN513" s="15"/>
      <c r="BO513" s="15"/>
      <c r="BP513" s="15"/>
      <c r="BQ513" s="15"/>
      <c r="BR513" s="15"/>
      <c r="BS513" s="15"/>
      <c r="BT513" s="15"/>
      <c r="BU513" s="15"/>
      <c r="BV513" s="15"/>
      <c r="BW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15"/>
      <c r="AY514" s="15"/>
      <c r="AZ514" s="15"/>
      <c r="BA514" s="15"/>
      <c r="BB514" s="15"/>
      <c r="BC514" s="15"/>
      <c r="BD514" s="15"/>
      <c r="BE514" s="15"/>
      <c r="BF514" s="15"/>
      <c r="BG514" s="15"/>
      <c r="BH514" s="15"/>
      <c r="BI514" s="15"/>
      <c r="BJ514" s="15"/>
      <c r="BK514" s="15"/>
      <c r="BL514" s="15"/>
      <c r="BM514" s="15"/>
      <c r="BN514" s="15"/>
      <c r="BO514" s="15"/>
      <c r="BP514" s="15"/>
      <c r="BQ514" s="15"/>
      <c r="BR514" s="15"/>
      <c r="BS514" s="15"/>
      <c r="BT514" s="15"/>
      <c r="BU514" s="15"/>
      <c r="BV514" s="15"/>
      <c r="BW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c r="BE515" s="15"/>
      <c r="BF515" s="15"/>
      <c r="BG515" s="15"/>
      <c r="BH515" s="15"/>
      <c r="BI515" s="15"/>
      <c r="BJ515" s="15"/>
      <c r="BK515" s="15"/>
      <c r="BL515" s="15"/>
      <c r="BM515" s="15"/>
      <c r="BN515" s="15"/>
      <c r="BO515" s="15"/>
      <c r="BP515" s="15"/>
      <c r="BQ515" s="15"/>
      <c r="BR515" s="15"/>
      <c r="BS515" s="15"/>
      <c r="BT515" s="15"/>
      <c r="BU515" s="15"/>
      <c r="BV515" s="15"/>
      <c r="BW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15"/>
      <c r="BA516" s="15"/>
      <c r="BB516" s="15"/>
      <c r="BC516" s="15"/>
      <c r="BD516" s="15"/>
      <c r="BE516" s="15"/>
      <c r="BF516" s="15"/>
      <c r="BG516" s="15"/>
      <c r="BH516" s="15"/>
      <c r="BI516" s="15"/>
      <c r="BJ516" s="15"/>
      <c r="BK516" s="15"/>
      <c r="BL516" s="15"/>
      <c r="BM516" s="15"/>
      <c r="BN516" s="15"/>
      <c r="BO516" s="15"/>
      <c r="BP516" s="15"/>
      <c r="BQ516" s="15"/>
      <c r="BR516" s="15"/>
      <c r="BS516" s="15"/>
      <c r="BT516" s="15"/>
      <c r="BU516" s="15"/>
      <c r="BV516" s="15"/>
      <c r="BW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15"/>
      <c r="BA517" s="15"/>
      <c r="BB517" s="15"/>
      <c r="BC517" s="15"/>
      <c r="BD517" s="15"/>
      <c r="BE517" s="15"/>
      <c r="BF517" s="15"/>
      <c r="BG517" s="15"/>
      <c r="BH517" s="15"/>
      <c r="BI517" s="15"/>
      <c r="BJ517" s="15"/>
      <c r="BK517" s="15"/>
      <c r="BL517" s="15"/>
      <c r="BM517" s="15"/>
      <c r="BN517" s="15"/>
      <c r="BO517" s="15"/>
      <c r="BP517" s="15"/>
      <c r="BQ517" s="15"/>
      <c r="BR517" s="15"/>
      <c r="BS517" s="15"/>
      <c r="BT517" s="15"/>
      <c r="BU517" s="15"/>
      <c r="BV517" s="15"/>
      <c r="BW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15"/>
      <c r="BA518" s="15"/>
      <c r="BB518" s="15"/>
      <c r="BC518" s="15"/>
      <c r="BD518" s="15"/>
      <c r="BE518" s="15"/>
      <c r="BF518" s="15"/>
      <c r="BG518" s="15"/>
      <c r="BH518" s="15"/>
      <c r="BI518" s="15"/>
      <c r="BJ518" s="15"/>
      <c r="BK518" s="15"/>
      <c r="BL518" s="15"/>
      <c r="BM518" s="15"/>
      <c r="BN518" s="15"/>
      <c r="BO518" s="15"/>
      <c r="BP518" s="15"/>
      <c r="BQ518" s="15"/>
      <c r="BR518" s="15"/>
      <c r="BS518" s="15"/>
      <c r="BT518" s="15"/>
      <c r="BU518" s="15"/>
      <c r="BV518" s="15"/>
      <c r="BW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15"/>
      <c r="BA519" s="15"/>
      <c r="BB519" s="15"/>
      <c r="BC519" s="15"/>
      <c r="BD519" s="15"/>
      <c r="BE519" s="15"/>
      <c r="BF519" s="15"/>
      <c r="BG519" s="15"/>
      <c r="BH519" s="15"/>
      <c r="BI519" s="15"/>
      <c r="BJ519" s="15"/>
      <c r="BK519" s="15"/>
      <c r="BL519" s="15"/>
      <c r="BM519" s="15"/>
      <c r="BN519" s="15"/>
      <c r="BO519" s="15"/>
      <c r="BP519" s="15"/>
      <c r="BQ519" s="15"/>
      <c r="BR519" s="15"/>
      <c r="BS519" s="15"/>
      <c r="BT519" s="15"/>
      <c r="BU519" s="15"/>
      <c r="BV519" s="15"/>
      <c r="BW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15"/>
      <c r="BA520" s="15"/>
      <c r="BB520" s="15"/>
      <c r="BC520" s="15"/>
      <c r="BD520" s="15"/>
      <c r="BE520" s="15"/>
      <c r="BF520" s="15"/>
      <c r="BG520" s="15"/>
      <c r="BH520" s="15"/>
      <c r="BI520" s="15"/>
      <c r="BJ520" s="15"/>
      <c r="BK520" s="15"/>
      <c r="BL520" s="15"/>
      <c r="BM520" s="15"/>
      <c r="BN520" s="15"/>
      <c r="BO520" s="15"/>
      <c r="BP520" s="15"/>
      <c r="BQ520" s="15"/>
      <c r="BR520" s="15"/>
      <c r="BS520" s="15"/>
      <c r="BT520" s="15"/>
      <c r="BU520" s="15"/>
      <c r="BV520" s="15"/>
      <c r="BW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15"/>
      <c r="BA521" s="15"/>
      <c r="BB521" s="15"/>
      <c r="BC521" s="15"/>
      <c r="BD521" s="15"/>
      <c r="BE521" s="15"/>
      <c r="BF521" s="15"/>
      <c r="BG521" s="15"/>
      <c r="BH521" s="15"/>
      <c r="BI521" s="15"/>
      <c r="BJ521" s="15"/>
      <c r="BK521" s="15"/>
      <c r="BL521" s="15"/>
      <c r="BM521" s="15"/>
      <c r="BN521" s="15"/>
      <c r="BO521" s="15"/>
      <c r="BP521" s="15"/>
      <c r="BQ521" s="15"/>
      <c r="BR521" s="15"/>
      <c r="BS521" s="15"/>
      <c r="BT521" s="15"/>
      <c r="BU521" s="15"/>
      <c r="BV521" s="15"/>
      <c r="BW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15"/>
      <c r="AY522" s="15"/>
      <c r="AZ522" s="15"/>
      <c r="BA522" s="15"/>
      <c r="BB522" s="15"/>
      <c r="BC522" s="15"/>
      <c r="BD522" s="15"/>
      <c r="BE522" s="15"/>
      <c r="BF522" s="15"/>
      <c r="BG522" s="15"/>
      <c r="BH522" s="15"/>
      <c r="BI522" s="15"/>
      <c r="BJ522" s="15"/>
      <c r="BK522" s="15"/>
      <c r="BL522" s="15"/>
      <c r="BM522" s="15"/>
      <c r="BN522" s="15"/>
      <c r="BO522" s="15"/>
      <c r="BP522" s="15"/>
      <c r="BQ522" s="15"/>
      <c r="BR522" s="15"/>
      <c r="BS522" s="15"/>
      <c r="BT522" s="15"/>
      <c r="BU522" s="15"/>
      <c r="BV522" s="15"/>
      <c r="BW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15"/>
      <c r="BA523" s="15"/>
      <c r="BB523" s="15"/>
      <c r="BC523" s="15"/>
      <c r="BD523" s="15"/>
      <c r="BE523" s="15"/>
      <c r="BF523" s="15"/>
      <c r="BG523" s="15"/>
      <c r="BH523" s="15"/>
      <c r="BI523" s="15"/>
      <c r="BJ523" s="15"/>
      <c r="BK523" s="15"/>
      <c r="BL523" s="15"/>
      <c r="BM523" s="15"/>
      <c r="BN523" s="15"/>
      <c r="BO523" s="15"/>
      <c r="BP523" s="15"/>
      <c r="BQ523" s="15"/>
      <c r="BR523" s="15"/>
      <c r="BS523" s="15"/>
      <c r="BT523" s="15"/>
      <c r="BU523" s="15"/>
      <c r="BV523" s="15"/>
      <c r="BW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15"/>
      <c r="AY524" s="15"/>
      <c r="AZ524" s="15"/>
      <c r="BA524" s="15"/>
      <c r="BB524" s="15"/>
      <c r="BC524" s="15"/>
      <c r="BD524" s="15"/>
      <c r="BE524" s="15"/>
      <c r="BF524" s="15"/>
      <c r="BG524" s="15"/>
      <c r="BH524" s="15"/>
      <c r="BI524" s="15"/>
      <c r="BJ524" s="15"/>
      <c r="BK524" s="15"/>
      <c r="BL524" s="15"/>
      <c r="BM524" s="15"/>
      <c r="BN524" s="15"/>
      <c r="BO524" s="15"/>
      <c r="BP524" s="15"/>
      <c r="BQ524" s="15"/>
      <c r="BR524" s="15"/>
      <c r="BS524" s="15"/>
      <c r="BT524" s="15"/>
      <c r="BU524" s="15"/>
      <c r="BV524" s="15"/>
      <c r="BW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15"/>
      <c r="AY525" s="15"/>
      <c r="AZ525" s="15"/>
      <c r="BA525" s="15"/>
      <c r="BB525" s="15"/>
      <c r="BC525" s="15"/>
      <c r="BD525" s="15"/>
      <c r="BE525" s="15"/>
      <c r="BF525" s="15"/>
      <c r="BG525" s="15"/>
      <c r="BH525" s="15"/>
      <c r="BI525" s="15"/>
      <c r="BJ525" s="15"/>
      <c r="BK525" s="15"/>
      <c r="BL525" s="15"/>
      <c r="BM525" s="15"/>
      <c r="BN525" s="15"/>
      <c r="BO525" s="15"/>
      <c r="BP525" s="15"/>
      <c r="BQ525" s="15"/>
      <c r="BR525" s="15"/>
      <c r="BS525" s="15"/>
      <c r="BT525" s="15"/>
      <c r="BU525" s="15"/>
      <c r="BV525" s="15"/>
      <c r="BW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15"/>
      <c r="AY526" s="15"/>
      <c r="AZ526" s="15"/>
      <c r="BA526" s="15"/>
      <c r="BB526" s="15"/>
      <c r="BC526" s="15"/>
      <c r="BD526" s="15"/>
      <c r="BE526" s="15"/>
      <c r="BF526" s="15"/>
      <c r="BG526" s="15"/>
      <c r="BH526" s="15"/>
      <c r="BI526" s="15"/>
      <c r="BJ526" s="15"/>
      <c r="BK526" s="15"/>
      <c r="BL526" s="15"/>
      <c r="BM526" s="15"/>
      <c r="BN526" s="15"/>
      <c r="BO526" s="15"/>
      <c r="BP526" s="15"/>
      <c r="BQ526" s="15"/>
      <c r="BR526" s="15"/>
      <c r="BS526" s="15"/>
      <c r="BT526" s="15"/>
      <c r="BU526" s="15"/>
      <c r="BV526" s="15"/>
      <c r="BW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15"/>
      <c r="AY527" s="15"/>
      <c r="AZ527" s="15"/>
      <c r="BA527" s="15"/>
      <c r="BB527" s="15"/>
      <c r="BC527" s="15"/>
      <c r="BD527" s="15"/>
      <c r="BE527" s="15"/>
      <c r="BF527" s="15"/>
      <c r="BG527" s="15"/>
      <c r="BH527" s="15"/>
      <c r="BI527" s="15"/>
      <c r="BJ527" s="15"/>
      <c r="BK527" s="15"/>
      <c r="BL527" s="15"/>
      <c r="BM527" s="15"/>
      <c r="BN527" s="15"/>
      <c r="BO527" s="15"/>
      <c r="BP527" s="15"/>
      <c r="BQ527" s="15"/>
      <c r="BR527" s="15"/>
      <c r="BS527" s="15"/>
      <c r="BT527" s="15"/>
      <c r="BU527" s="15"/>
      <c r="BV527" s="15"/>
      <c r="BW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5"/>
      <c r="AX528" s="15"/>
      <c r="AY528" s="15"/>
      <c r="AZ528" s="15"/>
      <c r="BA528" s="15"/>
      <c r="BB528" s="15"/>
      <c r="BC528" s="15"/>
      <c r="BD528" s="15"/>
      <c r="BE528" s="15"/>
      <c r="BF528" s="15"/>
      <c r="BG528" s="15"/>
      <c r="BH528" s="15"/>
      <c r="BI528" s="15"/>
      <c r="BJ528" s="15"/>
      <c r="BK528" s="15"/>
      <c r="BL528" s="15"/>
      <c r="BM528" s="15"/>
      <c r="BN528" s="15"/>
      <c r="BO528" s="15"/>
      <c r="BP528" s="15"/>
      <c r="BQ528" s="15"/>
      <c r="BR528" s="15"/>
      <c r="BS528" s="15"/>
      <c r="BT528" s="15"/>
      <c r="BU528" s="15"/>
      <c r="BV528" s="15"/>
      <c r="BW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15"/>
      <c r="AY529" s="15"/>
      <c r="AZ529" s="15"/>
      <c r="BA529" s="15"/>
      <c r="BB529" s="15"/>
      <c r="BC529" s="15"/>
      <c r="BD529" s="15"/>
      <c r="BE529" s="15"/>
      <c r="BF529" s="15"/>
      <c r="BG529" s="15"/>
      <c r="BH529" s="15"/>
      <c r="BI529" s="15"/>
      <c r="BJ529" s="15"/>
      <c r="BK529" s="15"/>
      <c r="BL529" s="15"/>
      <c r="BM529" s="15"/>
      <c r="BN529" s="15"/>
      <c r="BO529" s="15"/>
      <c r="BP529" s="15"/>
      <c r="BQ529" s="15"/>
      <c r="BR529" s="15"/>
      <c r="BS529" s="15"/>
      <c r="BT529" s="15"/>
      <c r="BU529" s="15"/>
      <c r="BV529" s="15"/>
      <c r="BW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15"/>
      <c r="AY530" s="15"/>
      <c r="AZ530" s="15"/>
      <c r="BA530" s="15"/>
      <c r="BB530" s="15"/>
      <c r="BC530" s="15"/>
      <c r="BD530" s="15"/>
      <c r="BE530" s="15"/>
      <c r="BF530" s="15"/>
      <c r="BG530" s="15"/>
      <c r="BH530" s="15"/>
      <c r="BI530" s="15"/>
      <c r="BJ530" s="15"/>
      <c r="BK530" s="15"/>
      <c r="BL530" s="15"/>
      <c r="BM530" s="15"/>
      <c r="BN530" s="15"/>
      <c r="BO530" s="15"/>
      <c r="BP530" s="15"/>
      <c r="BQ530" s="15"/>
      <c r="BR530" s="15"/>
      <c r="BS530" s="15"/>
      <c r="BT530" s="15"/>
      <c r="BU530" s="15"/>
      <c r="BV530" s="15"/>
      <c r="BW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15"/>
      <c r="AY531" s="15"/>
      <c r="AZ531" s="15"/>
      <c r="BA531" s="15"/>
      <c r="BB531" s="15"/>
      <c r="BC531" s="15"/>
      <c r="BD531" s="15"/>
      <c r="BE531" s="15"/>
      <c r="BF531" s="15"/>
      <c r="BG531" s="15"/>
      <c r="BH531" s="15"/>
      <c r="BI531" s="15"/>
      <c r="BJ531" s="15"/>
      <c r="BK531" s="15"/>
      <c r="BL531" s="15"/>
      <c r="BM531" s="15"/>
      <c r="BN531" s="15"/>
      <c r="BO531" s="15"/>
      <c r="BP531" s="15"/>
      <c r="BQ531" s="15"/>
      <c r="BR531" s="15"/>
      <c r="BS531" s="15"/>
      <c r="BT531" s="15"/>
      <c r="BU531" s="15"/>
      <c r="BV531" s="15"/>
      <c r="BW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15"/>
      <c r="AY532" s="15"/>
      <c r="AZ532" s="15"/>
      <c r="BA532" s="15"/>
      <c r="BB532" s="15"/>
      <c r="BC532" s="15"/>
      <c r="BD532" s="15"/>
      <c r="BE532" s="15"/>
      <c r="BF532" s="15"/>
      <c r="BG532" s="15"/>
      <c r="BH532" s="15"/>
      <c r="BI532" s="15"/>
      <c r="BJ532" s="15"/>
      <c r="BK532" s="15"/>
      <c r="BL532" s="15"/>
      <c r="BM532" s="15"/>
      <c r="BN532" s="15"/>
      <c r="BO532" s="15"/>
      <c r="BP532" s="15"/>
      <c r="BQ532" s="15"/>
      <c r="BR532" s="15"/>
      <c r="BS532" s="15"/>
      <c r="BT532" s="15"/>
      <c r="BU532" s="15"/>
      <c r="BV532" s="15"/>
      <c r="BW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5"/>
      <c r="AX533" s="15"/>
      <c r="AY533" s="15"/>
      <c r="AZ533" s="15"/>
      <c r="BA533" s="15"/>
      <c r="BB533" s="15"/>
      <c r="BC533" s="15"/>
      <c r="BD533" s="15"/>
      <c r="BE533" s="15"/>
      <c r="BF533" s="15"/>
      <c r="BG533" s="15"/>
      <c r="BH533" s="15"/>
      <c r="BI533" s="15"/>
      <c r="BJ533" s="15"/>
      <c r="BK533" s="15"/>
      <c r="BL533" s="15"/>
      <c r="BM533" s="15"/>
      <c r="BN533" s="15"/>
      <c r="BO533" s="15"/>
      <c r="BP533" s="15"/>
      <c r="BQ533" s="15"/>
      <c r="BR533" s="15"/>
      <c r="BS533" s="15"/>
      <c r="BT533" s="15"/>
      <c r="BU533" s="15"/>
      <c r="BV533" s="15"/>
      <c r="BW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15"/>
      <c r="AY534" s="15"/>
      <c r="AZ534" s="15"/>
      <c r="BA534" s="15"/>
      <c r="BB534" s="15"/>
      <c r="BC534" s="15"/>
      <c r="BD534" s="15"/>
      <c r="BE534" s="15"/>
      <c r="BF534" s="15"/>
      <c r="BG534" s="15"/>
      <c r="BH534" s="15"/>
      <c r="BI534" s="15"/>
      <c r="BJ534" s="15"/>
      <c r="BK534" s="15"/>
      <c r="BL534" s="15"/>
      <c r="BM534" s="15"/>
      <c r="BN534" s="15"/>
      <c r="BO534" s="15"/>
      <c r="BP534" s="15"/>
      <c r="BQ534" s="15"/>
      <c r="BR534" s="15"/>
      <c r="BS534" s="15"/>
      <c r="BT534" s="15"/>
      <c r="BU534" s="15"/>
      <c r="BV534" s="15"/>
      <c r="BW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5"/>
      <c r="AX535" s="15"/>
      <c r="AY535" s="15"/>
      <c r="AZ535" s="15"/>
      <c r="BA535" s="15"/>
      <c r="BB535" s="15"/>
      <c r="BC535" s="15"/>
      <c r="BD535" s="15"/>
      <c r="BE535" s="15"/>
      <c r="BF535" s="15"/>
      <c r="BG535" s="15"/>
      <c r="BH535" s="15"/>
      <c r="BI535" s="15"/>
      <c r="BJ535" s="15"/>
      <c r="BK535" s="15"/>
      <c r="BL535" s="15"/>
      <c r="BM535" s="15"/>
      <c r="BN535" s="15"/>
      <c r="BO535" s="15"/>
      <c r="BP535" s="15"/>
      <c r="BQ535" s="15"/>
      <c r="BR535" s="15"/>
      <c r="BS535" s="15"/>
      <c r="BT535" s="15"/>
      <c r="BU535" s="15"/>
      <c r="BV535" s="15"/>
      <c r="BW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15"/>
      <c r="AY536" s="15"/>
      <c r="AZ536" s="15"/>
      <c r="BA536" s="15"/>
      <c r="BB536" s="15"/>
      <c r="BC536" s="15"/>
      <c r="BD536" s="15"/>
      <c r="BE536" s="15"/>
      <c r="BF536" s="15"/>
      <c r="BG536" s="15"/>
      <c r="BH536" s="15"/>
      <c r="BI536" s="15"/>
      <c r="BJ536" s="15"/>
      <c r="BK536" s="15"/>
      <c r="BL536" s="15"/>
      <c r="BM536" s="15"/>
      <c r="BN536" s="15"/>
      <c r="BO536" s="15"/>
      <c r="BP536" s="15"/>
      <c r="BQ536" s="15"/>
      <c r="BR536" s="15"/>
      <c r="BS536" s="15"/>
      <c r="BT536" s="15"/>
      <c r="BU536" s="15"/>
      <c r="BV536" s="15"/>
      <c r="BW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15"/>
      <c r="AY537" s="15"/>
      <c r="AZ537" s="15"/>
      <c r="BA537" s="15"/>
      <c r="BB537" s="15"/>
      <c r="BC537" s="15"/>
      <c r="BD537" s="15"/>
      <c r="BE537" s="15"/>
      <c r="BF537" s="15"/>
      <c r="BG537" s="15"/>
      <c r="BH537" s="15"/>
      <c r="BI537" s="15"/>
      <c r="BJ537" s="15"/>
      <c r="BK537" s="15"/>
      <c r="BL537" s="15"/>
      <c r="BM537" s="15"/>
      <c r="BN537" s="15"/>
      <c r="BO537" s="15"/>
      <c r="BP537" s="15"/>
      <c r="BQ537" s="15"/>
      <c r="BR537" s="15"/>
      <c r="BS537" s="15"/>
      <c r="BT537" s="15"/>
      <c r="BU537" s="15"/>
      <c r="BV537" s="15"/>
      <c r="BW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5"/>
      <c r="AX538" s="15"/>
      <c r="AY538" s="15"/>
      <c r="AZ538" s="15"/>
      <c r="BA538" s="15"/>
      <c r="BB538" s="15"/>
      <c r="BC538" s="15"/>
      <c r="BD538" s="15"/>
      <c r="BE538" s="15"/>
      <c r="BF538" s="15"/>
      <c r="BG538" s="15"/>
      <c r="BH538" s="15"/>
      <c r="BI538" s="15"/>
      <c r="BJ538" s="15"/>
      <c r="BK538" s="15"/>
      <c r="BL538" s="15"/>
      <c r="BM538" s="15"/>
      <c r="BN538" s="15"/>
      <c r="BO538" s="15"/>
      <c r="BP538" s="15"/>
      <c r="BQ538" s="15"/>
      <c r="BR538" s="15"/>
      <c r="BS538" s="15"/>
      <c r="BT538" s="15"/>
      <c r="BU538" s="15"/>
      <c r="BV538" s="15"/>
      <c r="BW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15"/>
      <c r="AZ539" s="15"/>
      <c r="BA539" s="15"/>
      <c r="BB539" s="15"/>
      <c r="BC539" s="15"/>
      <c r="BD539" s="15"/>
      <c r="BE539" s="15"/>
      <c r="BF539" s="15"/>
      <c r="BG539" s="15"/>
      <c r="BH539" s="15"/>
      <c r="BI539" s="15"/>
      <c r="BJ539" s="15"/>
      <c r="BK539" s="15"/>
      <c r="BL539" s="15"/>
      <c r="BM539" s="15"/>
      <c r="BN539" s="15"/>
      <c r="BO539" s="15"/>
      <c r="BP539" s="15"/>
      <c r="BQ539" s="15"/>
      <c r="BR539" s="15"/>
      <c r="BS539" s="15"/>
      <c r="BT539" s="15"/>
      <c r="BU539" s="15"/>
      <c r="BV539" s="15"/>
      <c r="BW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5"/>
      <c r="AX540" s="15"/>
      <c r="AY540" s="15"/>
      <c r="AZ540" s="15"/>
      <c r="BA540" s="15"/>
      <c r="BB540" s="15"/>
      <c r="BC540" s="15"/>
      <c r="BD540" s="15"/>
      <c r="BE540" s="15"/>
      <c r="BF540" s="15"/>
      <c r="BG540" s="15"/>
      <c r="BH540" s="15"/>
      <c r="BI540" s="15"/>
      <c r="BJ540" s="15"/>
      <c r="BK540" s="15"/>
      <c r="BL540" s="15"/>
      <c r="BM540" s="15"/>
      <c r="BN540" s="15"/>
      <c r="BO540" s="15"/>
      <c r="BP540" s="15"/>
      <c r="BQ540" s="15"/>
      <c r="BR540" s="15"/>
      <c r="BS540" s="15"/>
      <c r="BT540" s="15"/>
      <c r="BU540" s="15"/>
      <c r="BV540" s="15"/>
      <c r="BW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15"/>
      <c r="BA541" s="15"/>
      <c r="BB541" s="15"/>
      <c r="BC541" s="15"/>
      <c r="BD541" s="15"/>
      <c r="BE541" s="15"/>
      <c r="BF541" s="15"/>
      <c r="BG541" s="15"/>
      <c r="BH541" s="15"/>
      <c r="BI541" s="15"/>
      <c r="BJ541" s="15"/>
      <c r="BK541" s="15"/>
      <c r="BL541" s="15"/>
      <c r="BM541" s="15"/>
      <c r="BN541" s="15"/>
      <c r="BO541" s="15"/>
      <c r="BP541" s="15"/>
      <c r="BQ541" s="15"/>
      <c r="BR541" s="15"/>
      <c r="BS541" s="15"/>
      <c r="BT541" s="15"/>
      <c r="BU541" s="15"/>
      <c r="BV541" s="15"/>
      <c r="BW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15"/>
      <c r="AY542" s="15"/>
      <c r="AZ542" s="15"/>
      <c r="BA542" s="15"/>
      <c r="BB542" s="15"/>
      <c r="BC542" s="15"/>
      <c r="BD542" s="15"/>
      <c r="BE542" s="15"/>
      <c r="BF542" s="15"/>
      <c r="BG542" s="15"/>
      <c r="BH542" s="15"/>
      <c r="BI542" s="15"/>
      <c r="BJ542" s="15"/>
      <c r="BK542" s="15"/>
      <c r="BL542" s="15"/>
      <c r="BM542" s="15"/>
      <c r="BN542" s="15"/>
      <c r="BO542" s="15"/>
      <c r="BP542" s="15"/>
      <c r="BQ542" s="15"/>
      <c r="BR542" s="15"/>
      <c r="BS542" s="15"/>
      <c r="BT542" s="15"/>
      <c r="BU542" s="15"/>
      <c r="BV542" s="15"/>
      <c r="BW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5"/>
      <c r="AX543" s="15"/>
      <c r="AY543" s="15"/>
      <c r="AZ543" s="15"/>
      <c r="BA543" s="15"/>
      <c r="BB543" s="15"/>
      <c r="BC543" s="15"/>
      <c r="BD543" s="15"/>
      <c r="BE543" s="15"/>
      <c r="BF543" s="15"/>
      <c r="BG543" s="15"/>
      <c r="BH543" s="15"/>
      <c r="BI543" s="15"/>
      <c r="BJ543" s="15"/>
      <c r="BK543" s="15"/>
      <c r="BL543" s="15"/>
      <c r="BM543" s="15"/>
      <c r="BN543" s="15"/>
      <c r="BO543" s="15"/>
      <c r="BP543" s="15"/>
      <c r="BQ543" s="15"/>
      <c r="BR543" s="15"/>
      <c r="BS543" s="15"/>
      <c r="BT543" s="15"/>
      <c r="BU543" s="15"/>
      <c r="BV543" s="15"/>
      <c r="BW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5"/>
      <c r="AX544" s="15"/>
      <c r="AY544" s="15"/>
      <c r="AZ544" s="15"/>
      <c r="BA544" s="15"/>
      <c r="BB544" s="15"/>
      <c r="BC544" s="15"/>
      <c r="BD544" s="15"/>
      <c r="BE544" s="15"/>
      <c r="BF544" s="15"/>
      <c r="BG544" s="15"/>
      <c r="BH544" s="15"/>
      <c r="BI544" s="15"/>
      <c r="BJ544" s="15"/>
      <c r="BK544" s="15"/>
      <c r="BL544" s="15"/>
      <c r="BM544" s="15"/>
      <c r="BN544" s="15"/>
      <c r="BO544" s="15"/>
      <c r="BP544" s="15"/>
      <c r="BQ544" s="15"/>
      <c r="BR544" s="15"/>
      <c r="BS544" s="15"/>
      <c r="BT544" s="15"/>
      <c r="BU544" s="15"/>
      <c r="BV544" s="15"/>
      <c r="BW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15"/>
      <c r="AY545" s="15"/>
      <c r="AZ545" s="15"/>
      <c r="BA545" s="15"/>
      <c r="BB545" s="15"/>
      <c r="BC545" s="15"/>
      <c r="BD545" s="15"/>
      <c r="BE545" s="15"/>
      <c r="BF545" s="15"/>
      <c r="BG545" s="15"/>
      <c r="BH545" s="15"/>
      <c r="BI545" s="15"/>
      <c r="BJ545" s="15"/>
      <c r="BK545" s="15"/>
      <c r="BL545" s="15"/>
      <c r="BM545" s="15"/>
      <c r="BN545" s="15"/>
      <c r="BO545" s="15"/>
      <c r="BP545" s="15"/>
      <c r="BQ545" s="15"/>
      <c r="BR545" s="15"/>
      <c r="BS545" s="15"/>
      <c r="BT545" s="15"/>
      <c r="BU545" s="15"/>
      <c r="BV545" s="15"/>
      <c r="BW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5"/>
      <c r="AX546" s="15"/>
      <c r="AY546" s="15"/>
      <c r="AZ546" s="15"/>
      <c r="BA546" s="15"/>
      <c r="BB546" s="15"/>
      <c r="BC546" s="15"/>
      <c r="BD546" s="15"/>
      <c r="BE546" s="15"/>
      <c r="BF546" s="15"/>
      <c r="BG546" s="15"/>
      <c r="BH546" s="15"/>
      <c r="BI546" s="15"/>
      <c r="BJ546" s="15"/>
      <c r="BK546" s="15"/>
      <c r="BL546" s="15"/>
      <c r="BM546" s="15"/>
      <c r="BN546" s="15"/>
      <c r="BO546" s="15"/>
      <c r="BP546" s="15"/>
      <c r="BQ546" s="15"/>
      <c r="BR546" s="15"/>
      <c r="BS546" s="15"/>
      <c r="BT546" s="15"/>
      <c r="BU546" s="15"/>
      <c r="BV546" s="15"/>
      <c r="BW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15"/>
      <c r="AY547" s="15"/>
      <c r="AZ547" s="15"/>
      <c r="BA547" s="15"/>
      <c r="BB547" s="15"/>
      <c r="BC547" s="15"/>
      <c r="BD547" s="15"/>
      <c r="BE547" s="15"/>
      <c r="BF547" s="15"/>
      <c r="BG547" s="15"/>
      <c r="BH547" s="15"/>
      <c r="BI547" s="15"/>
      <c r="BJ547" s="15"/>
      <c r="BK547" s="15"/>
      <c r="BL547" s="15"/>
      <c r="BM547" s="15"/>
      <c r="BN547" s="15"/>
      <c r="BO547" s="15"/>
      <c r="BP547" s="15"/>
      <c r="BQ547" s="15"/>
      <c r="BR547" s="15"/>
      <c r="BS547" s="15"/>
      <c r="BT547" s="15"/>
      <c r="BU547" s="15"/>
      <c r="BV547" s="15"/>
      <c r="BW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15"/>
      <c r="AY548" s="15"/>
      <c r="AZ548" s="15"/>
      <c r="BA548" s="15"/>
      <c r="BB548" s="15"/>
      <c r="BC548" s="15"/>
      <c r="BD548" s="15"/>
      <c r="BE548" s="15"/>
      <c r="BF548" s="15"/>
      <c r="BG548" s="15"/>
      <c r="BH548" s="15"/>
      <c r="BI548" s="15"/>
      <c r="BJ548" s="15"/>
      <c r="BK548" s="15"/>
      <c r="BL548" s="15"/>
      <c r="BM548" s="15"/>
      <c r="BN548" s="15"/>
      <c r="BO548" s="15"/>
      <c r="BP548" s="15"/>
      <c r="BQ548" s="15"/>
      <c r="BR548" s="15"/>
      <c r="BS548" s="15"/>
      <c r="BT548" s="15"/>
      <c r="BU548" s="15"/>
      <c r="BV548" s="15"/>
      <c r="BW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5"/>
      <c r="AX549" s="15"/>
      <c r="AY549" s="15"/>
      <c r="AZ549" s="15"/>
      <c r="BA549" s="15"/>
      <c r="BB549" s="15"/>
      <c r="BC549" s="15"/>
      <c r="BD549" s="15"/>
      <c r="BE549" s="15"/>
      <c r="BF549" s="15"/>
      <c r="BG549" s="15"/>
      <c r="BH549" s="15"/>
      <c r="BI549" s="15"/>
      <c r="BJ549" s="15"/>
      <c r="BK549" s="15"/>
      <c r="BL549" s="15"/>
      <c r="BM549" s="15"/>
      <c r="BN549" s="15"/>
      <c r="BO549" s="15"/>
      <c r="BP549" s="15"/>
      <c r="BQ549" s="15"/>
      <c r="BR549" s="15"/>
      <c r="BS549" s="15"/>
      <c r="BT549" s="15"/>
      <c r="BU549" s="15"/>
      <c r="BV549" s="15"/>
      <c r="BW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15"/>
      <c r="AZ550" s="15"/>
      <c r="BA550" s="15"/>
      <c r="BB550" s="15"/>
      <c r="BC550" s="15"/>
      <c r="BD550" s="15"/>
      <c r="BE550" s="15"/>
      <c r="BF550" s="15"/>
      <c r="BG550" s="15"/>
      <c r="BH550" s="15"/>
      <c r="BI550" s="15"/>
      <c r="BJ550" s="15"/>
      <c r="BK550" s="15"/>
      <c r="BL550" s="15"/>
      <c r="BM550" s="15"/>
      <c r="BN550" s="15"/>
      <c r="BO550" s="15"/>
      <c r="BP550" s="15"/>
      <c r="BQ550" s="15"/>
      <c r="BR550" s="15"/>
      <c r="BS550" s="15"/>
      <c r="BT550" s="15"/>
      <c r="BU550" s="15"/>
      <c r="BV550" s="15"/>
      <c r="BW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15"/>
      <c r="AZ551" s="15"/>
      <c r="BA551" s="15"/>
      <c r="BB551" s="15"/>
      <c r="BC551" s="15"/>
      <c r="BD551" s="15"/>
      <c r="BE551" s="15"/>
      <c r="BF551" s="15"/>
      <c r="BG551" s="15"/>
      <c r="BH551" s="15"/>
      <c r="BI551" s="15"/>
      <c r="BJ551" s="15"/>
      <c r="BK551" s="15"/>
      <c r="BL551" s="15"/>
      <c r="BM551" s="15"/>
      <c r="BN551" s="15"/>
      <c r="BO551" s="15"/>
      <c r="BP551" s="15"/>
      <c r="BQ551" s="15"/>
      <c r="BR551" s="15"/>
      <c r="BS551" s="15"/>
      <c r="BT551" s="15"/>
      <c r="BU551" s="15"/>
      <c r="BV551" s="15"/>
      <c r="BW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15"/>
      <c r="AY552" s="15"/>
      <c r="AZ552" s="15"/>
      <c r="BA552" s="15"/>
      <c r="BB552" s="15"/>
      <c r="BC552" s="15"/>
      <c r="BD552" s="15"/>
      <c r="BE552" s="15"/>
      <c r="BF552" s="15"/>
      <c r="BG552" s="15"/>
      <c r="BH552" s="15"/>
      <c r="BI552" s="15"/>
      <c r="BJ552" s="15"/>
      <c r="BK552" s="15"/>
      <c r="BL552" s="15"/>
      <c r="BM552" s="15"/>
      <c r="BN552" s="15"/>
      <c r="BO552" s="15"/>
      <c r="BP552" s="15"/>
      <c r="BQ552" s="15"/>
      <c r="BR552" s="15"/>
      <c r="BS552" s="15"/>
      <c r="BT552" s="15"/>
      <c r="BU552" s="15"/>
      <c r="BV552" s="15"/>
      <c r="BW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15"/>
      <c r="AZ553" s="15"/>
      <c r="BA553" s="15"/>
      <c r="BB553" s="15"/>
      <c r="BC553" s="15"/>
      <c r="BD553" s="15"/>
      <c r="BE553" s="15"/>
      <c r="BF553" s="15"/>
      <c r="BG553" s="15"/>
      <c r="BH553" s="15"/>
      <c r="BI553" s="15"/>
      <c r="BJ553" s="15"/>
      <c r="BK553" s="15"/>
      <c r="BL553" s="15"/>
      <c r="BM553" s="15"/>
      <c r="BN553" s="15"/>
      <c r="BO553" s="15"/>
      <c r="BP553" s="15"/>
      <c r="BQ553" s="15"/>
      <c r="BR553" s="15"/>
      <c r="BS553" s="15"/>
      <c r="BT553" s="15"/>
      <c r="BU553" s="15"/>
      <c r="BV553" s="15"/>
      <c r="BW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15"/>
      <c r="AZ554" s="15"/>
      <c r="BA554" s="15"/>
      <c r="BB554" s="15"/>
      <c r="BC554" s="15"/>
      <c r="BD554" s="15"/>
      <c r="BE554" s="15"/>
      <c r="BF554" s="15"/>
      <c r="BG554" s="15"/>
      <c r="BH554" s="15"/>
      <c r="BI554" s="15"/>
      <c r="BJ554" s="15"/>
      <c r="BK554" s="15"/>
      <c r="BL554" s="15"/>
      <c r="BM554" s="15"/>
      <c r="BN554" s="15"/>
      <c r="BO554" s="15"/>
      <c r="BP554" s="15"/>
      <c r="BQ554" s="15"/>
      <c r="BR554" s="15"/>
      <c r="BS554" s="15"/>
      <c r="BT554" s="15"/>
      <c r="BU554" s="15"/>
      <c r="BV554" s="15"/>
      <c r="BW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15"/>
      <c r="AY555" s="15"/>
      <c r="AZ555" s="15"/>
      <c r="BA555" s="15"/>
      <c r="BB555" s="15"/>
      <c r="BC555" s="15"/>
      <c r="BD555" s="15"/>
      <c r="BE555" s="15"/>
      <c r="BF555" s="15"/>
      <c r="BG555" s="15"/>
      <c r="BH555" s="15"/>
      <c r="BI555" s="15"/>
      <c r="BJ555" s="15"/>
      <c r="BK555" s="15"/>
      <c r="BL555" s="15"/>
      <c r="BM555" s="15"/>
      <c r="BN555" s="15"/>
      <c r="BO555" s="15"/>
      <c r="BP555" s="15"/>
      <c r="BQ555" s="15"/>
      <c r="BR555" s="15"/>
      <c r="BS555" s="15"/>
      <c r="BT555" s="15"/>
      <c r="BU555" s="15"/>
      <c r="BV555" s="15"/>
      <c r="BW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15"/>
      <c r="AZ556" s="15"/>
      <c r="BA556" s="15"/>
      <c r="BB556" s="15"/>
      <c r="BC556" s="15"/>
      <c r="BD556" s="15"/>
      <c r="BE556" s="15"/>
      <c r="BF556" s="15"/>
      <c r="BG556" s="15"/>
      <c r="BH556" s="15"/>
      <c r="BI556" s="15"/>
      <c r="BJ556" s="15"/>
      <c r="BK556" s="15"/>
      <c r="BL556" s="15"/>
      <c r="BM556" s="15"/>
      <c r="BN556" s="15"/>
      <c r="BO556" s="15"/>
      <c r="BP556" s="15"/>
      <c r="BQ556" s="15"/>
      <c r="BR556" s="15"/>
      <c r="BS556" s="15"/>
      <c r="BT556" s="15"/>
      <c r="BU556" s="15"/>
      <c r="BV556" s="15"/>
      <c r="BW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15"/>
      <c r="AZ557" s="15"/>
      <c r="BA557" s="15"/>
      <c r="BB557" s="15"/>
      <c r="BC557" s="15"/>
      <c r="BD557" s="15"/>
      <c r="BE557" s="15"/>
      <c r="BF557" s="15"/>
      <c r="BG557" s="15"/>
      <c r="BH557" s="15"/>
      <c r="BI557" s="15"/>
      <c r="BJ557" s="15"/>
      <c r="BK557" s="15"/>
      <c r="BL557" s="15"/>
      <c r="BM557" s="15"/>
      <c r="BN557" s="15"/>
      <c r="BO557" s="15"/>
      <c r="BP557" s="15"/>
      <c r="BQ557" s="15"/>
      <c r="BR557" s="15"/>
      <c r="BS557" s="15"/>
      <c r="BT557" s="15"/>
      <c r="BU557" s="15"/>
      <c r="BV557" s="15"/>
      <c r="BW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15"/>
      <c r="AY558" s="15"/>
      <c r="AZ558" s="15"/>
      <c r="BA558" s="15"/>
      <c r="BB558" s="15"/>
      <c r="BC558" s="15"/>
      <c r="BD558" s="15"/>
      <c r="BE558" s="15"/>
      <c r="BF558" s="15"/>
      <c r="BG558" s="15"/>
      <c r="BH558" s="15"/>
      <c r="BI558" s="15"/>
      <c r="BJ558" s="15"/>
      <c r="BK558" s="15"/>
      <c r="BL558" s="15"/>
      <c r="BM558" s="15"/>
      <c r="BN558" s="15"/>
      <c r="BO558" s="15"/>
      <c r="BP558" s="15"/>
      <c r="BQ558" s="15"/>
      <c r="BR558" s="15"/>
      <c r="BS558" s="15"/>
      <c r="BT558" s="15"/>
      <c r="BU558" s="15"/>
      <c r="BV558" s="15"/>
      <c r="BW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15"/>
      <c r="AY559" s="15"/>
      <c r="AZ559" s="15"/>
      <c r="BA559" s="15"/>
      <c r="BB559" s="15"/>
      <c r="BC559" s="15"/>
      <c r="BD559" s="15"/>
      <c r="BE559" s="15"/>
      <c r="BF559" s="15"/>
      <c r="BG559" s="15"/>
      <c r="BH559" s="15"/>
      <c r="BI559" s="15"/>
      <c r="BJ559" s="15"/>
      <c r="BK559" s="15"/>
      <c r="BL559" s="15"/>
      <c r="BM559" s="15"/>
      <c r="BN559" s="15"/>
      <c r="BO559" s="15"/>
      <c r="BP559" s="15"/>
      <c r="BQ559" s="15"/>
      <c r="BR559" s="15"/>
      <c r="BS559" s="15"/>
      <c r="BT559" s="15"/>
      <c r="BU559" s="15"/>
      <c r="BV559" s="15"/>
      <c r="BW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15"/>
      <c r="AY560" s="15"/>
      <c r="AZ560" s="15"/>
      <c r="BA560" s="15"/>
      <c r="BB560" s="15"/>
      <c r="BC560" s="15"/>
      <c r="BD560" s="15"/>
      <c r="BE560" s="15"/>
      <c r="BF560" s="15"/>
      <c r="BG560" s="15"/>
      <c r="BH560" s="15"/>
      <c r="BI560" s="15"/>
      <c r="BJ560" s="15"/>
      <c r="BK560" s="15"/>
      <c r="BL560" s="15"/>
      <c r="BM560" s="15"/>
      <c r="BN560" s="15"/>
      <c r="BO560" s="15"/>
      <c r="BP560" s="15"/>
      <c r="BQ560" s="15"/>
      <c r="BR560" s="15"/>
      <c r="BS560" s="15"/>
      <c r="BT560" s="15"/>
      <c r="BU560" s="15"/>
      <c r="BV560" s="15"/>
      <c r="BW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15"/>
      <c r="AY561" s="15"/>
      <c r="AZ561" s="15"/>
      <c r="BA561" s="15"/>
      <c r="BB561" s="15"/>
      <c r="BC561" s="15"/>
      <c r="BD561" s="15"/>
      <c r="BE561" s="15"/>
      <c r="BF561" s="15"/>
      <c r="BG561" s="15"/>
      <c r="BH561" s="15"/>
      <c r="BI561" s="15"/>
      <c r="BJ561" s="15"/>
      <c r="BK561" s="15"/>
      <c r="BL561" s="15"/>
      <c r="BM561" s="15"/>
      <c r="BN561" s="15"/>
      <c r="BO561" s="15"/>
      <c r="BP561" s="15"/>
      <c r="BQ561" s="15"/>
      <c r="BR561" s="15"/>
      <c r="BS561" s="15"/>
      <c r="BT561" s="15"/>
      <c r="BU561" s="15"/>
      <c r="BV561" s="15"/>
      <c r="BW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5"/>
      <c r="AX562" s="15"/>
      <c r="AY562" s="15"/>
      <c r="AZ562" s="15"/>
      <c r="BA562" s="15"/>
      <c r="BB562" s="15"/>
      <c r="BC562" s="15"/>
      <c r="BD562" s="15"/>
      <c r="BE562" s="15"/>
      <c r="BF562" s="15"/>
      <c r="BG562" s="15"/>
      <c r="BH562" s="15"/>
      <c r="BI562" s="15"/>
      <c r="BJ562" s="15"/>
      <c r="BK562" s="15"/>
      <c r="BL562" s="15"/>
      <c r="BM562" s="15"/>
      <c r="BN562" s="15"/>
      <c r="BO562" s="15"/>
      <c r="BP562" s="15"/>
      <c r="BQ562" s="15"/>
      <c r="BR562" s="15"/>
      <c r="BS562" s="15"/>
      <c r="BT562" s="15"/>
      <c r="BU562" s="15"/>
      <c r="BV562" s="15"/>
      <c r="BW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15"/>
      <c r="AY563" s="15"/>
      <c r="AZ563" s="15"/>
      <c r="BA563" s="15"/>
      <c r="BB563" s="15"/>
      <c r="BC563" s="15"/>
      <c r="BD563" s="15"/>
      <c r="BE563" s="15"/>
      <c r="BF563" s="15"/>
      <c r="BG563" s="15"/>
      <c r="BH563" s="15"/>
      <c r="BI563" s="15"/>
      <c r="BJ563" s="15"/>
      <c r="BK563" s="15"/>
      <c r="BL563" s="15"/>
      <c r="BM563" s="15"/>
      <c r="BN563" s="15"/>
      <c r="BO563" s="15"/>
      <c r="BP563" s="15"/>
      <c r="BQ563" s="15"/>
      <c r="BR563" s="15"/>
      <c r="BS563" s="15"/>
      <c r="BT563" s="15"/>
      <c r="BU563" s="15"/>
      <c r="BV563" s="15"/>
      <c r="BW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15"/>
      <c r="AY564" s="15"/>
      <c r="AZ564" s="15"/>
      <c r="BA564" s="15"/>
      <c r="BB564" s="15"/>
      <c r="BC564" s="15"/>
      <c r="BD564" s="15"/>
      <c r="BE564" s="15"/>
      <c r="BF564" s="15"/>
      <c r="BG564" s="15"/>
      <c r="BH564" s="15"/>
      <c r="BI564" s="15"/>
      <c r="BJ564" s="15"/>
      <c r="BK564" s="15"/>
      <c r="BL564" s="15"/>
      <c r="BM564" s="15"/>
      <c r="BN564" s="15"/>
      <c r="BO564" s="15"/>
      <c r="BP564" s="15"/>
      <c r="BQ564" s="15"/>
      <c r="BR564" s="15"/>
      <c r="BS564" s="15"/>
      <c r="BT564" s="15"/>
      <c r="BU564" s="15"/>
      <c r="BV564" s="15"/>
      <c r="BW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15"/>
      <c r="AX565" s="15"/>
      <c r="AY565" s="15"/>
      <c r="AZ565" s="15"/>
      <c r="BA565" s="15"/>
      <c r="BB565" s="15"/>
      <c r="BC565" s="15"/>
      <c r="BD565" s="15"/>
      <c r="BE565" s="15"/>
      <c r="BF565" s="15"/>
      <c r="BG565" s="15"/>
      <c r="BH565" s="15"/>
      <c r="BI565" s="15"/>
      <c r="BJ565" s="15"/>
      <c r="BK565" s="15"/>
      <c r="BL565" s="15"/>
      <c r="BM565" s="15"/>
      <c r="BN565" s="15"/>
      <c r="BO565" s="15"/>
      <c r="BP565" s="15"/>
      <c r="BQ565" s="15"/>
      <c r="BR565" s="15"/>
      <c r="BS565" s="15"/>
      <c r="BT565" s="15"/>
      <c r="BU565" s="15"/>
      <c r="BV565" s="15"/>
      <c r="BW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5"/>
      <c r="AX566" s="15"/>
      <c r="AY566" s="15"/>
      <c r="AZ566" s="15"/>
      <c r="BA566" s="15"/>
      <c r="BB566" s="15"/>
      <c r="BC566" s="15"/>
      <c r="BD566" s="15"/>
      <c r="BE566" s="15"/>
      <c r="BF566" s="15"/>
      <c r="BG566" s="15"/>
      <c r="BH566" s="15"/>
      <c r="BI566" s="15"/>
      <c r="BJ566" s="15"/>
      <c r="BK566" s="15"/>
      <c r="BL566" s="15"/>
      <c r="BM566" s="15"/>
      <c r="BN566" s="15"/>
      <c r="BO566" s="15"/>
      <c r="BP566" s="15"/>
      <c r="BQ566" s="15"/>
      <c r="BR566" s="15"/>
      <c r="BS566" s="15"/>
      <c r="BT566" s="15"/>
      <c r="BU566" s="15"/>
      <c r="BV566" s="15"/>
      <c r="BW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5"/>
      <c r="AX567" s="15"/>
      <c r="AY567" s="15"/>
      <c r="AZ567" s="15"/>
      <c r="BA567" s="15"/>
      <c r="BB567" s="15"/>
      <c r="BC567" s="15"/>
      <c r="BD567" s="15"/>
      <c r="BE567" s="15"/>
      <c r="BF567" s="15"/>
      <c r="BG567" s="15"/>
      <c r="BH567" s="15"/>
      <c r="BI567" s="15"/>
      <c r="BJ567" s="15"/>
      <c r="BK567" s="15"/>
      <c r="BL567" s="15"/>
      <c r="BM567" s="15"/>
      <c r="BN567" s="15"/>
      <c r="BO567" s="15"/>
      <c r="BP567" s="15"/>
      <c r="BQ567" s="15"/>
      <c r="BR567" s="15"/>
      <c r="BS567" s="15"/>
      <c r="BT567" s="15"/>
      <c r="BU567" s="15"/>
      <c r="BV567" s="15"/>
      <c r="BW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15"/>
      <c r="AX568" s="15"/>
      <c r="AY568" s="15"/>
      <c r="AZ568" s="15"/>
      <c r="BA568" s="15"/>
      <c r="BB568" s="15"/>
      <c r="BC568" s="15"/>
      <c r="BD568" s="15"/>
      <c r="BE568" s="15"/>
      <c r="BF568" s="15"/>
      <c r="BG568" s="15"/>
      <c r="BH568" s="15"/>
      <c r="BI568" s="15"/>
      <c r="BJ568" s="15"/>
      <c r="BK568" s="15"/>
      <c r="BL568" s="15"/>
      <c r="BM568" s="15"/>
      <c r="BN568" s="15"/>
      <c r="BO568" s="15"/>
      <c r="BP568" s="15"/>
      <c r="BQ568" s="15"/>
      <c r="BR568" s="15"/>
      <c r="BS568" s="15"/>
      <c r="BT568" s="15"/>
      <c r="BU568" s="15"/>
      <c r="BV568" s="15"/>
      <c r="BW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5"/>
      <c r="AX569" s="15"/>
      <c r="AY569" s="15"/>
      <c r="AZ569" s="15"/>
      <c r="BA569" s="15"/>
      <c r="BB569" s="15"/>
      <c r="BC569" s="15"/>
      <c r="BD569" s="15"/>
      <c r="BE569" s="15"/>
      <c r="BF569" s="15"/>
      <c r="BG569" s="15"/>
      <c r="BH569" s="15"/>
      <c r="BI569" s="15"/>
      <c r="BJ569" s="15"/>
      <c r="BK569" s="15"/>
      <c r="BL569" s="15"/>
      <c r="BM569" s="15"/>
      <c r="BN569" s="15"/>
      <c r="BO569" s="15"/>
      <c r="BP569" s="15"/>
      <c r="BQ569" s="15"/>
      <c r="BR569" s="15"/>
      <c r="BS569" s="15"/>
      <c r="BT569" s="15"/>
      <c r="BU569" s="15"/>
      <c r="BV569" s="15"/>
      <c r="BW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15"/>
      <c r="AX570" s="15"/>
      <c r="AY570" s="15"/>
      <c r="AZ570" s="15"/>
      <c r="BA570" s="15"/>
      <c r="BB570" s="15"/>
      <c r="BC570" s="15"/>
      <c r="BD570" s="15"/>
      <c r="BE570" s="15"/>
      <c r="BF570" s="15"/>
      <c r="BG570" s="15"/>
      <c r="BH570" s="15"/>
      <c r="BI570" s="15"/>
      <c r="BJ570" s="15"/>
      <c r="BK570" s="15"/>
      <c r="BL570" s="15"/>
      <c r="BM570" s="15"/>
      <c r="BN570" s="15"/>
      <c r="BO570" s="15"/>
      <c r="BP570" s="15"/>
      <c r="BQ570" s="15"/>
      <c r="BR570" s="15"/>
      <c r="BS570" s="15"/>
      <c r="BT570" s="15"/>
      <c r="BU570" s="15"/>
      <c r="BV570" s="15"/>
      <c r="BW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15"/>
      <c r="BA571" s="15"/>
      <c r="BB571" s="15"/>
      <c r="BC571" s="15"/>
      <c r="BD571" s="15"/>
      <c r="BE571" s="15"/>
      <c r="BF571" s="15"/>
      <c r="BG571" s="15"/>
      <c r="BH571" s="15"/>
      <c r="BI571" s="15"/>
      <c r="BJ571" s="15"/>
      <c r="BK571" s="15"/>
      <c r="BL571" s="15"/>
      <c r="BM571" s="15"/>
      <c r="BN571" s="15"/>
      <c r="BO571" s="15"/>
      <c r="BP571" s="15"/>
      <c r="BQ571" s="15"/>
      <c r="BR571" s="15"/>
      <c r="BS571" s="15"/>
      <c r="BT571" s="15"/>
      <c r="BU571" s="15"/>
      <c r="BV571" s="15"/>
      <c r="BW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15"/>
      <c r="AZ572" s="15"/>
      <c r="BA572" s="15"/>
      <c r="BB572" s="15"/>
      <c r="BC572" s="15"/>
      <c r="BD572" s="15"/>
      <c r="BE572" s="15"/>
      <c r="BF572" s="15"/>
      <c r="BG572" s="15"/>
      <c r="BH572" s="15"/>
      <c r="BI572" s="15"/>
      <c r="BJ572" s="15"/>
      <c r="BK572" s="15"/>
      <c r="BL572" s="15"/>
      <c r="BM572" s="15"/>
      <c r="BN572" s="15"/>
      <c r="BO572" s="15"/>
      <c r="BP572" s="15"/>
      <c r="BQ572" s="15"/>
      <c r="BR572" s="15"/>
      <c r="BS572" s="15"/>
      <c r="BT572" s="15"/>
      <c r="BU572" s="15"/>
      <c r="BV572" s="15"/>
      <c r="BW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15"/>
      <c r="AX573" s="15"/>
      <c r="AY573" s="15"/>
      <c r="AZ573" s="15"/>
      <c r="BA573" s="15"/>
      <c r="BB573" s="15"/>
      <c r="BC573" s="15"/>
      <c r="BD573" s="15"/>
      <c r="BE573" s="15"/>
      <c r="BF573" s="15"/>
      <c r="BG573" s="15"/>
      <c r="BH573" s="15"/>
      <c r="BI573" s="15"/>
      <c r="BJ573" s="15"/>
      <c r="BK573" s="15"/>
      <c r="BL573" s="15"/>
      <c r="BM573" s="15"/>
      <c r="BN573" s="15"/>
      <c r="BO573" s="15"/>
      <c r="BP573" s="15"/>
      <c r="BQ573" s="15"/>
      <c r="BR573" s="15"/>
      <c r="BS573" s="15"/>
      <c r="BT573" s="15"/>
      <c r="BU573" s="15"/>
      <c r="BV573" s="15"/>
      <c r="BW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5"/>
      <c r="AX574" s="15"/>
      <c r="AY574" s="15"/>
      <c r="AZ574" s="15"/>
      <c r="BA574" s="15"/>
      <c r="BB574" s="15"/>
      <c r="BC574" s="15"/>
      <c r="BD574" s="15"/>
      <c r="BE574" s="15"/>
      <c r="BF574" s="15"/>
      <c r="BG574" s="15"/>
      <c r="BH574" s="15"/>
      <c r="BI574" s="15"/>
      <c r="BJ574" s="15"/>
      <c r="BK574" s="15"/>
      <c r="BL574" s="15"/>
      <c r="BM574" s="15"/>
      <c r="BN574" s="15"/>
      <c r="BO574" s="15"/>
      <c r="BP574" s="15"/>
      <c r="BQ574" s="15"/>
      <c r="BR574" s="15"/>
      <c r="BS574" s="15"/>
      <c r="BT574" s="15"/>
      <c r="BU574" s="15"/>
      <c r="BV574" s="15"/>
      <c r="BW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15"/>
      <c r="AX575" s="15"/>
      <c r="AY575" s="15"/>
      <c r="AZ575" s="15"/>
      <c r="BA575" s="15"/>
      <c r="BB575" s="15"/>
      <c r="BC575" s="15"/>
      <c r="BD575" s="15"/>
      <c r="BE575" s="15"/>
      <c r="BF575" s="15"/>
      <c r="BG575" s="15"/>
      <c r="BH575" s="15"/>
      <c r="BI575" s="15"/>
      <c r="BJ575" s="15"/>
      <c r="BK575" s="15"/>
      <c r="BL575" s="15"/>
      <c r="BM575" s="15"/>
      <c r="BN575" s="15"/>
      <c r="BO575" s="15"/>
      <c r="BP575" s="15"/>
      <c r="BQ575" s="15"/>
      <c r="BR575" s="15"/>
      <c r="BS575" s="15"/>
      <c r="BT575" s="15"/>
      <c r="BU575" s="15"/>
      <c r="BV575" s="15"/>
      <c r="BW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15"/>
      <c r="AZ576" s="15"/>
      <c r="BA576" s="15"/>
      <c r="BB576" s="15"/>
      <c r="BC576" s="15"/>
      <c r="BD576" s="15"/>
      <c r="BE576" s="15"/>
      <c r="BF576" s="15"/>
      <c r="BG576" s="15"/>
      <c r="BH576" s="15"/>
      <c r="BI576" s="15"/>
      <c r="BJ576" s="15"/>
      <c r="BK576" s="15"/>
      <c r="BL576" s="15"/>
      <c r="BM576" s="15"/>
      <c r="BN576" s="15"/>
      <c r="BO576" s="15"/>
      <c r="BP576" s="15"/>
      <c r="BQ576" s="15"/>
      <c r="BR576" s="15"/>
      <c r="BS576" s="15"/>
      <c r="BT576" s="15"/>
      <c r="BU576" s="15"/>
      <c r="BV576" s="15"/>
      <c r="BW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15"/>
      <c r="AY577" s="15"/>
      <c r="AZ577" s="15"/>
      <c r="BA577" s="15"/>
      <c r="BB577" s="15"/>
      <c r="BC577" s="15"/>
      <c r="BD577" s="15"/>
      <c r="BE577" s="15"/>
      <c r="BF577" s="15"/>
      <c r="BG577" s="15"/>
      <c r="BH577" s="15"/>
      <c r="BI577" s="15"/>
      <c r="BJ577" s="15"/>
      <c r="BK577" s="15"/>
      <c r="BL577" s="15"/>
      <c r="BM577" s="15"/>
      <c r="BN577" s="15"/>
      <c r="BO577" s="15"/>
      <c r="BP577" s="15"/>
      <c r="BQ577" s="15"/>
      <c r="BR577" s="15"/>
      <c r="BS577" s="15"/>
      <c r="BT577" s="15"/>
      <c r="BU577" s="15"/>
      <c r="BV577" s="15"/>
      <c r="BW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15"/>
      <c r="AX578" s="15"/>
      <c r="AY578" s="15"/>
      <c r="AZ578" s="15"/>
      <c r="BA578" s="15"/>
      <c r="BB578" s="15"/>
      <c r="BC578" s="15"/>
      <c r="BD578" s="15"/>
      <c r="BE578" s="15"/>
      <c r="BF578" s="15"/>
      <c r="BG578" s="15"/>
      <c r="BH578" s="15"/>
      <c r="BI578" s="15"/>
      <c r="BJ578" s="15"/>
      <c r="BK578" s="15"/>
      <c r="BL578" s="15"/>
      <c r="BM578" s="15"/>
      <c r="BN578" s="15"/>
      <c r="BO578" s="15"/>
      <c r="BP578" s="15"/>
      <c r="BQ578" s="15"/>
      <c r="BR578" s="15"/>
      <c r="BS578" s="15"/>
      <c r="BT578" s="15"/>
      <c r="BU578" s="15"/>
      <c r="BV578" s="15"/>
      <c r="BW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15"/>
      <c r="AX579" s="15"/>
      <c r="AY579" s="15"/>
      <c r="AZ579" s="15"/>
      <c r="BA579" s="15"/>
      <c r="BB579" s="15"/>
      <c r="BC579" s="15"/>
      <c r="BD579" s="15"/>
      <c r="BE579" s="15"/>
      <c r="BF579" s="15"/>
      <c r="BG579" s="15"/>
      <c r="BH579" s="15"/>
      <c r="BI579" s="15"/>
      <c r="BJ579" s="15"/>
      <c r="BK579" s="15"/>
      <c r="BL579" s="15"/>
      <c r="BM579" s="15"/>
      <c r="BN579" s="15"/>
      <c r="BO579" s="15"/>
      <c r="BP579" s="15"/>
      <c r="BQ579" s="15"/>
      <c r="BR579" s="15"/>
      <c r="BS579" s="15"/>
      <c r="BT579" s="15"/>
      <c r="BU579" s="15"/>
      <c r="BV579" s="15"/>
      <c r="BW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5"/>
      <c r="AX580" s="15"/>
      <c r="AY580" s="15"/>
      <c r="AZ580" s="15"/>
      <c r="BA580" s="15"/>
      <c r="BB580" s="15"/>
      <c r="BC580" s="15"/>
      <c r="BD580" s="15"/>
      <c r="BE580" s="15"/>
      <c r="BF580" s="15"/>
      <c r="BG580" s="15"/>
      <c r="BH580" s="15"/>
      <c r="BI580" s="15"/>
      <c r="BJ580" s="15"/>
      <c r="BK580" s="15"/>
      <c r="BL580" s="15"/>
      <c r="BM580" s="15"/>
      <c r="BN580" s="15"/>
      <c r="BO580" s="15"/>
      <c r="BP580" s="15"/>
      <c r="BQ580" s="15"/>
      <c r="BR580" s="15"/>
      <c r="BS580" s="15"/>
      <c r="BT580" s="15"/>
      <c r="BU580" s="15"/>
      <c r="BV580" s="15"/>
      <c r="BW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15"/>
      <c r="AY581" s="15"/>
      <c r="AZ581" s="15"/>
      <c r="BA581" s="15"/>
      <c r="BB581" s="15"/>
      <c r="BC581" s="15"/>
      <c r="BD581" s="15"/>
      <c r="BE581" s="15"/>
      <c r="BF581" s="15"/>
      <c r="BG581" s="15"/>
      <c r="BH581" s="15"/>
      <c r="BI581" s="15"/>
      <c r="BJ581" s="15"/>
      <c r="BK581" s="15"/>
      <c r="BL581" s="15"/>
      <c r="BM581" s="15"/>
      <c r="BN581" s="15"/>
      <c r="BO581" s="15"/>
      <c r="BP581" s="15"/>
      <c r="BQ581" s="15"/>
      <c r="BR581" s="15"/>
      <c r="BS581" s="15"/>
      <c r="BT581" s="15"/>
      <c r="BU581" s="15"/>
      <c r="BV581" s="15"/>
      <c r="BW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5"/>
      <c r="AX582" s="15"/>
      <c r="AY582" s="15"/>
      <c r="AZ582" s="15"/>
      <c r="BA582" s="15"/>
      <c r="BB582" s="15"/>
      <c r="BC582" s="15"/>
      <c r="BD582" s="15"/>
      <c r="BE582" s="15"/>
      <c r="BF582" s="15"/>
      <c r="BG582" s="15"/>
      <c r="BH582" s="15"/>
      <c r="BI582" s="15"/>
      <c r="BJ582" s="15"/>
      <c r="BK582" s="15"/>
      <c r="BL582" s="15"/>
      <c r="BM582" s="15"/>
      <c r="BN582" s="15"/>
      <c r="BO582" s="15"/>
      <c r="BP582" s="15"/>
      <c r="BQ582" s="15"/>
      <c r="BR582" s="15"/>
      <c r="BS582" s="15"/>
      <c r="BT582" s="15"/>
      <c r="BU582" s="15"/>
      <c r="BV582" s="15"/>
      <c r="BW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5"/>
      <c r="AX583" s="15"/>
      <c r="AY583" s="15"/>
      <c r="AZ583" s="15"/>
      <c r="BA583" s="15"/>
      <c r="BB583" s="15"/>
      <c r="BC583" s="15"/>
      <c r="BD583" s="15"/>
      <c r="BE583" s="15"/>
      <c r="BF583" s="15"/>
      <c r="BG583" s="15"/>
      <c r="BH583" s="15"/>
      <c r="BI583" s="15"/>
      <c r="BJ583" s="15"/>
      <c r="BK583" s="15"/>
      <c r="BL583" s="15"/>
      <c r="BM583" s="15"/>
      <c r="BN583" s="15"/>
      <c r="BO583" s="15"/>
      <c r="BP583" s="15"/>
      <c r="BQ583" s="15"/>
      <c r="BR583" s="15"/>
      <c r="BS583" s="15"/>
      <c r="BT583" s="15"/>
      <c r="BU583" s="15"/>
      <c r="BV583" s="15"/>
      <c r="BW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15"/>
      <c r="AY584" s="15"/>
      <c r="AZ584" s="15"/>
      <c r="BA584" s="15"/>
      <c r="BB584" s="15"/>
      <c r="BC584" s="15"/>
      <c r="BD584" s="15"/>
      <c r="BE584" s="15"/>
      <c r="BF584" s="15"/>
      <c r="BG584" s="15"/>
      <c r="BH584" s="15"/>
      <c r="BI584" s="15"/>
      <c r="BJ584" s="15"/>
      <c r="BK584" s="15"/>
      <c r="BL584" s="15"/>
      <c r="BM584" s="15"/>
      <c r="BN584" s="15"/>
      <c r="BO584" s="15"/>
      <c r="BP584" s="15"/>
      <c r="BQ584" s="15"/>
      <c r="BR584" s="15"/>
      <c r="BS584" s="15"/>
      <c r="BT584" s="15"/>
      <c r="BU584" s="15"/>
      <c r="BV584" s="15"/>
      <c r="BW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15"/>
      <c r="AY585" s="15"/>
      <c r="AZ585" s="15"/>
      <c r="BA585" s="15"/>
      <c r="BB585" s="15"/>
      <c r="BC585" s="15"/>
      <c r="BD585" s="15"/>
      <c r="BE585" s="15"/>
      <c r="BF585" s="15"/>
      <c r="BG585" s="15"/>
      <c r="BH585" s="15"/>
      <c r="BI585" s="15"/>
      <c r="BJ585" s="15"/>
      <c r="BK585" s="15"/>
      <c r="BL585" s="15"/>
      <c r="BM585" s="15"/>
      <c r="BN585" s="15"/>
      <c r="BO585" s="15"/>
      <c r="BP585" s="15"/>
      <c r="BQ585" s="15"/>
      <c r="BR585" s="15"/>
      <c r="BS585" s="15"/>
      <c r="BT585" s="15"/>
      <c r="BU585" s="15"/>
      <c r="BV585" s="15"/>
      <c r="BW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15"/>
      <c r="AY586" s="15"/>
      <c r="AZ586" s="15"/>
      <c r="BA586" s="15"/>
      <c r="BB586" s="15"/>
      <c r="BC586" s="15"/>
      <c r="BD586" s="15"/>
      <c r="BE586" s="15"/>
      <c r="BF586" s="15"/>
      <c r="BG586" s="15"/>
      <c r="BH586" s="15"/>
      <c r="BI586" s="15"/>
      <c r="BJ586" s="15"/>
      <c r="BK586" s="15"/>
      <c r="BL586" s="15"/>
      <c r="BM586" s="15"/>
      <c r="BN586" s="15"/>
      <c r="BO586" s="15"/>
      <c r="BP586" s="15"/>
      <c r="BQ586" s="15"/>
      <c r="BR586" s="15"/>
      <c r="BS586" s="15"/>
      <c r="BT586" s="15"/>
      <c r="BU586" s="15"/>
      <c r="BV586" s="15"/>
      <c r="BW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c r="AW587" s="15"/>
      <c r="AX587" s="15"/>
      <c r="AY587" s="15"/>
      <c r="AZ587" s="15"/>
      <c r="BA587" s="15"/>
      <c r="BB587" s="15"/>
      <c r="BC587" s="15"/>
      <c r="BD587" s="15"/>
      <c r="BE587" s="15"/>
      <c r="BF587" s="15"/>
      <c r="BG587" s="15"/>
      <c r="BH587" s="15"/>
      <c r="BI587" s="15"/>
      <c r="BJ587" s="15"/>
      <c r="BK587" s="15"/>
      <c r="BL587" s="15"/>
      <c r="BM587" s="15"/>
      <c r="BN587" s="15"/>
      <c r="BO587" s="15"/>
      <c r="BP587" s="15"/>
      <c r="BQ587" s="15"/>
      <c r="BR587" s="15"/>
      <c r="BS587" s="15"/>
      <c r="BT587" s="15"/>
      <c r="BU587" s="15"/>
      <c r="BV587" s="15"/>
      <c r="BW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c r="AW588" s="15"/>
      <c r="AX588" s="15"/>
      <c r="AY588" s="15"/>
      <c r="AZ588" s="15"/>
      <c r="BA588" s="15"/>
      <c r="BB588" s="15"/>
      <c r="BC588" s="15"/>
      <c r="BD588" s="15"/>
      <c r="BE588" s="15"/>
      <c r="BF588" s="15"/>
      <c r="BG588" s="15"/>
      <c r="BH588" s="15"/>
      <c r="BI588" s="15"/>
      <c r="BJ588" s="15"/>
      <c r="BK588" s="15"/>
      <c r="BL588" s="15"/>
      <c r="BM588" s="15"/>
      <c r="BN588" s="15"/>
      <c r="BO588" s="15"/>
      <c r="BP588" s="15"/>
      <c r="BQ588" s="15"/>
      <c r="BR588" s="15"/>
      <c r="BS588" s="15"/>
      <c r="BT588" s="15"/>
      <c r="BU588" s="15"/>
      <c r="BV588" s="15"/>
      <c r="BW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c r="AW589" s="15"/>
      <c r="AX589" s="15"/>
      <c r="AY589" s="15"/>
      <c r="AZ589" s="15"/>
      <c r="BA589" s="15"/>
      <c r="BB589" s="15"/>
      <c r="BC589" s="15"/>
      <c r="BD589" s="15"/>
      <c r="BE589" s="15"/>
      <c r="BF589" s="15"/>
      <c r="BG589" s="15"/>
      <c r="BH589" s="15"/>
      <c r="BI589" s="15"/>
      <c r="BJ589" s="15"/>
      <c r="BK589" s="15"/>
      <c r="BL589" s="15"/>
      <c r="BM589" s="15"/>
      <c r="BN589" s="15"/>
      <c r="BO589" s="15"/>
      <c r="BP589" s="15"/>
      <c r="BQ589" s="15"/>
      <c r="BR589" s="15"/>
      <c r="BS589" s="15"/>
      <c r="BT589" s="15"/>
      <c r="BU589" s="15"/>
      <c r="BV589" s="15"/>
      <c r="BW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15"/>
      <c r="AY590" s="15"/>
      <c r="AZ590" s="15"/>
      <c r="BA590" s="15"/>
      <c r="BB590" s="15"/>
      <c r="BC590" s="15"/>
      <c r="BD590" s="15"/>
      <c r="BE590" s="15"/>
      <c r="BF590" s="15"/>
      <c r="BG590" s="15"/>
      <c r="BH590" s="15"/>
      <c r="BI590" s="15"/>
      <c r="BJ590" s="15"/>
      <c r="BK590" s="15"/>
      <c r="BL590" s="15"/>
      <c r="BM590" s="15"/>
      <c r="BN590" s="15"/>
      <c r="BO590" s="15"/>
      <c r="BP590" s="15"/>
      <c r="BQ590" s="15"/>
      <c r="BR590" s="15"/>
      <c r="BS590" s="15"/>
      <c r="BT590" s="15"/>
      <c r="BU590" s="15"/>
      <c r="BV590" s="15"/>
      <c r="BW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c r="AW591" s="15"/>
      <c r="AX591" s="15"/>
      <c r="AY591" s="15"/>
      <c r="AZ591" s="15"/>
      <c r="BA591" s="15"/>
      <c r="BB591" s="15"/>
      <c r="BC591" s="15"/>
      <c r="BD591" s="15"/>
      <c r="BE591" s="15"/>
      <c r="BF591" s="15"/>
      <c r="BG591" s="15"/>
      <c r="BH591" s="15"/>
      <c r="BI591" s="15"/>
      <c r="BJ591" s="15"/>
      <c r="BK591" s="15"/>
      <c r="BL591" s="15"/>
      <c r="BM591" s="15"/>
      <c r="BN591" s="15"/>
      <c r="BO591" s="15"/>
      <c r="BP591" s="15"/>
      <c r="BQ591" s="15"/>
      <c r="BR591" s="15"/>
      <c r="BS591" s="15"/>
      <c r="BT591" s="15"/>
      <c r="BU591" s="15"/>
      <c r="BV591" s="15"/>
      <c r="BW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15"/>
      <c r="AX592" s="15"/>
      <c r="AY592" s="15"/>
      <c r="AZ592" s="15"/>
      <c r="BA592" s="15"/>
      <c r="BB592" s="15"/>
      <c r="BC592" s="15"/>
      <c r="BD592" s="15"/>
      <c r="BE592" s="15"/>
      <c r="BF592" s="15"/>
      <c r="BG592" s="15"/>
      <c r="BH592" s="15"/>
      <c r="BI592" s="15"/>
      <c r="BJ592" s="15"/>
      <c r="BK592" s="15"/>
      <c r="BL592" s="15"/>
      <c r="BM592" s="15"/>
      <c r="BN592" s="15"/>
      <c r="BO592" s="15"/>
      <c r="BP592" s="15"/>
      <c r="BQ592" s="15"/>
      <c r="BR592" s="15"/>
      <c r="BS592" s="15"/>
      <c r="BT592" s="15"/>
      <c r="BU592" s="15"/>
      <c r="BV592" s="15"/>
      <c r="BW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5"/>
      <c r="AX593" s="15"/>
      <c r="AY593" s="15"/>
      <c r="AZ593" s="15"/>
      <c r="BA593" s="15"/>
      <c r="BB593" s="15"/>
      <c r="BC593" s="15"/>
      <c r="BD593" s="15"/>
      <c r="BE593" s="15"/>
      <c r="BF593" s="15"/>
      <c r="BG593" s="15"/>
      <c r="BH593" s="15"/>
      <c r="BI593" s="15"/>
      <c r="BJ593" s="15"/>
      <c r="BK593" s="15"/>
      <c r="BL593" s="15"/>
      <c r="BM593" s="15"/>
      <c r="BN593" s="15"/>
      <c r="BO593" s="15"/>
      <c r="BP593" s="15"/>
      <c r="BQ593" s="15"/>
      <c r="BR593" s="15"/>
      <c r="BS593" s="15"/>
      <c r="BT593" s="15"/>
      <c r="BU593" s="15"/>
      <c r="BV593" s="15"/>
      <c r="BW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c r="AW594" s="15"/>
      <c r="AX594" s="15"/>
      <c r="AY594" s="15"/>
      <c r="AZ594" s="15"/>
      <c r="BA594" s="15"/>
      <c r="BB594" s="15"/>
      <c r="BC594" s="15"/>
      <c r="BD594" s="15"/>
      <c r="BE594" s="15"/>
      <c r="BF594" s="15"/>
      <c r="BG594" s="15"/>
      <c r="BH594" s="15"/>
      <c r="BI594" s="15"/>
      <c r="BJ594" s="15"/>
      <c r="BK594" s="15"/>
      <c r="BL594" s="15"/>
      <c r="BM594" s="15"/>
      <c r="BN594" s="15"/>
      <c r="BO594" s="15"/>
      <c r="BP594" s="15"/>
      <c r="BQ594" s="15"/>
      <c r="BR594" s="15"/>
      <c r="BS594" s="15"/>
      <c r="BT594" s="15"/>
      <c r="BU594" s="15"/>
      <c r="BV594" s="15"/>
      <c r="BW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15"/>
      <c r="AX595" s="15"/>
      <c r="AY595" s="15"/>
      <c r="AZ595" s="15"/>
      <c r="BA595" s="15"/>
      <c r="BB595" s="15"/>
      <c r="BC595" s="15"/>
      <c r="BD595" s="15"/>
      <c r="BE595" s="15"/>
      <c r="BF595" s="15"/>
      <c r="BG595" s="15"/>
      <c r="BH595" s="15"/>
      <c r="BI595" s="15"/>
      <c r="BJ595" s="15"/>
      <c r="BK595" s="15"/>
      <c r="BL595" s="15"/>
      <c r="BM595" s="15"/>
      <c r="BN595" s="15"/>
      <c r="BO595" s="15"/>
      <c r="BP595" s="15"/>
      <c r="BQ595" s="15"/>
      <c r="BR595" s="15"/>
      <c r="BS595" s="15"/>
      <c r="BT595" s="15"/>
      <c r="BU595" s="15"/>
      <c r="BV595" s="15"/>
      <c r="BW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c r="BD596" s="15"/>
      <c r="BE596" s="15"/>
      <c r="BF596" s="15"/>
      <c r="BG596" s="15"/>
      <c r="BH596" s="15"/>
      <c r="BI596" s="15"/>
      <c r="BJ596" s="15"/>
      <c r="BK596" s="15"/>
      <c r="BL596" s="15"/>
      <c r="BM596" s="15"/>
      <c r="BN596" s="15"/>
      <c r="BO596" s="15"/>
      <c r="BP596" s="15"/>
      <c r="BQ596" s="15"/>
      <c r="BR596" s="15"/>
      <c r="BS596" s="15"/>
      <c r="BT596" s="15"/>
      <c r="BU596" s="15"/>
      <c r="BV596" s="15"/>
      <c r="BW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5"/>
      <c r="AX597" s="15"/>
      <c r="AY597" s="15"/>
      <c r="AZ597" s="15"/>
      <c r="BA597" s="15"/>
      <c r="BB597" s="15"/>
      <c r="BC597" s="15"/>
      <c r="BD597" s="15"/>
      <c r="BE597" s="15"/>
      <c r="BF597" s="15"/>
      <c r="BG597" s="15"/>
      <c r="BH597" s="15"/>
      <c r="BI597" s="15"/>
      <c r="BJ597" s="15"/>
      <c r="BK597" s="15"/>
      <c r="BL597" s="15"/>
      <c r="BM597" s="15"/>
      <c r="BN597" s="15"/>
      <c r="BO597" s="15"/>
      <c r="BP597" s="15"/>
      <c r="BQ597" s="15"/>
      <c r="BR597" s="15"/>
      <c r="BS597" s="15"/>
      <c r="BT597" s="15"/>
      <c r="BU597" s="15"/>
      <c r="BV597" s="15"/>
      <c r="BW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c r="AW598" s="15"/>
      <c r="AX598" s="15"/>
      <c r="AY598" s="15"/>
      <c r="AZ598" s="15"/>
      <c r="BA598" s="15"/>
      <c r="BB598" s="15"/>
      <c r="BC598" s="15"/>
      <c r="BD598" s="15"/>
      <c r="BE598" s="15"/>
      <c r="BF598" s="15"/>
      <c r="BG598" s="15"/>
      <c r="BH598" s="15"/>
      <c r="BI598" s="15"/>
      <c r="BJ598" s="15"/>
      <c r="BK598" s="15"/>
      <c r="BL598" s="15"/>
      <c r="BM598" s="15"/>
      <c r="BN598" s="15"/>
      <c r="BO598" s="15"/>
      <c r="BP598" s="15"/>
      <c r="BQ598" s="15"/>
      <c r="BR598" s="15"/>
      <c r="BS598" s="15"/>
      <c r="BT598" s="15"/>
      <c r="BU598" s="15"/>
      <c r="BV598" s="15"/>
      <c r="BW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15"/>
      <c r="AX599" s="15"/>
      <c r="AY599" s="15"/>
      <c r="AZ599" s="15"/>
      <c r="BA599" s="15"/>
      <c r="BB599" s="15"/>
      <c r="BC599" s="15"/>
      <c r="BD599" s="15"/>
      <c r="BE599" s="15"/>
      <c r="BF599" s="15"/>
      <c r="BG599" s="15"/>
      <c r="BH599" s="15"/>
      <c r="BI599" s="15"/>
      <c r="BJ599" s="15"/>
      <c r="BK599" s="15"/>
      <c r="BL599" s="15"/>
      <c r="BM599" s="15"/>
      <c r="BN599" s="15"/>
      <c r="BO599" s="15"/>
      <c r="BP599" s="15"/>
      <c r="BQ599" s="15"/>
      <c r="BR599" s="15"/>
      <c r="BS599" s="15"/>
      <c r="BT599" s="15"/>
      <c r="BU599" s="15"/>
      <c r="BV599" s="15"/>
      <c r="BW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c r="AW600" s="15"/>
      <c r="AX600" s="15"/>
      <c r="AY600" s="15"/>
      <c r="AZ600" s="15"/>
      <c r="BA600" s="15"/>
      <c r="BB600" s="15"/>
      <c r="BC600" s="15"/>
      <c r="BD600" s="15"/>
      <c r="BE600" s="15"/>
      <c r="BF600" s="15"/>
      <c r="BG600" s="15"/>
      <c r="BH600" s="15"/>
      <c r="BI600" s="15"/>
      <c r="BJ600" s="15"/>
      <c r="BK600" s="15"/>
      <c r="BL600" s="15"/>
      <c r="BM600" s="15"/>
      <c r="BN600" s="15"/>
      <c r="BO600" s="15"/>
      <c r="BP600" s="15"/>
      <c r="BQ600" s="15"/>
      <c r="BR600" s="15"/>
      <c r="BS600" s="15"/>
      <c r="BT600" s="15"/>
      <c r="BU600" s="15"/>
      <c r="BV600" s="15"/>
      <c r="BW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15"/>
      <c r="AX601" s="15"/>
      <c r="AY601" s="15"/>
      <c r="AZ601" s="15"/>
      <c r="BA601" s="15"/>
      <c r="BB601" s="15"/>
      <c r="BC601" s="15"/>
      <c r="BD601" s="15"/>
      <c r="BE601" s="15"/>
      <c r="BF601" s="15"/>
      <c r="BG601" s="15"/>
      <c r="BH601" s="15"/>
      <c r="BI601" s="15"/>
      <c r="BJ601" s="15"/>
      <c r="BK601" s="15"/>
      <c r="BL601" s="15"/>
      <c r="BM601" s="15"/>
      <c r="BN601" s="15"/>
      <c r="BO601" s="15"/>
      <c r="BP601" s="15"/>
      <c r="BQ601" s="15"/>
      <c r="BR601" s="15"/>
      <c r="BS601" s="15"/>
      <c r="BT601" s="15"/>
      <c r="BU601" s="15"/>
      <c r="BV601" s="15"/>
      <c r="BW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c r="AW602" s="15"/>
      <c r="AX602" s="15"/>
      <c r="AY602" s="15"/>
      <c r="AZ602" s="15"/>
      <c r="BA602" s="15"/>
      <c r="BB602" s="15"/>
      <c r="BC602" s="15"/>
      <c r="BD602" s="15"/>
      <c r="BE602" s="15"/>
      <c r="BF602" s="15"/>
      <c r="BG602" s="15"/>
      <c r="BH602" s="15"/>
      <c r="BI602" s="15"/>
      <c r="BJ602" s="15"/>
      <c r="BK602" s="15"/>
      <c r="BL602" s="15"/>
      <c r="BM602" s="15"/>
      <c r="BN602" s="15"/>
      <c r="BO602" s="15"/>
      <c r="BP602" s="15"/>
      <c r="BQ602" s="15"/>
      <c r="BR602" s="15"/>
      <c r="BS602" s="15"/>
      <c r="BT602" s="15"/>
      <c r="BU602" s="15"/>
      <c r="BV602" s="15"/>
      <c r="BW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c r="AW603" s="15"/>
      <c r="AX603" s="15"/>
      <c r="AY603" s="15"/>
      <c r="AZ603" s="15"/>
      <c r="BA603" s="15"/>
      <c r="BB603" s="15"/>
      <c r="BC603" s="15"/>
      <c r="BD603" s="15"/>
      <c r="BE603" s="15"/>
      <c r="BF603" s="15"/>
      <c r="BG603" s="15"/>
      <c r="BH603" s="15"/>
      <c r="BI603" s="15"/>
      <c r="BJ603" s="15"/>
      <c r="BK603" s="15"/>
      <c r="BL603" s="15"/>
      <c r="BM603" s="15"/>
      <c r="BN603" s="15"/>
      <c r="BO603" s="15"/>
      <c r="BP603" s="15"/>
      <c r="BQ603" s="15"/>
      <c r="BR603" s="15"/>
      <c r="BS603" s="15"/>
      <c r="BT603" s="15"/>
      <c r="BU603" s="15"/>
      <c r="BV603" s="15"/>
      <c r="BW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15"/>
      <c r="AX604" s="15"/>
      <c r="AY604" s="15"/>
      <c r="AZ604" s="15"/>
      <c r="BA604" s="15"/>
      <c r="BB604" s="15"/>
      <c r="BC604" s="15"/>
      <c r="BD604" s="15"/>
      <c r="BE604" s="15"/>
      <c r="BF604" s="15"/>
      <c r="BG604" s="15"/>
      <c r="BH604" s="15"/>
      <c r="BI604" s="15"/>
      <c r="BJ604" s="15"/>
      <c r="BK604" s="15"/>
      <c r="BL604" s="15"/>
      <c r="BM604" s="15"/>
      <c r="BN604" s="15"/>
      <c r="BO604" s="15"/>
      <c r="BP604" s="15"/>
      <c r="BQ604" s="15"/>
      <c r="BR604" s="15"/>
      <c r="BS604" s="15"/>
      <c r="BT604" s="15"/>
      <c r="BU604" s="15"/>
      <c r="BV604" s="15"/>
      <c r="BW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c r="AW605" s="15"/>
      <c r="AX605" s="15"/>
      <c r="AY605" s="15"/>
      <c r="AZ605" s="15"/>
      <c r="BA605" s="15"/>
      <c r="BB605" s="15"/>
      <c r="BC605" s="15"/>
      <c r="BD605" s="15"/>
      <c r="BE605" s="15"/>
      <c r="BF605" s="15"/>
      <c r="BG605" s="15"/>
      <c r="BH605" s="15"/>
      <c r="BI605" s="15"/>
      <c r="BJ605" s="15"/>
      <c r="BK605" s="15"/>
      <c r="BL605" s="15"/>
      <c r="BM605" s="15"/>
      <c r="BN605" s="15"/>
      <c r="BO605" s="15"/>
      <c r="BP605" s="15"/>
      <c r="BQ605" s="15"/>
      <c r="BR605" s="15"/>
      <c r="BS605" s="15"/>
      <c r="BT605" s="15"/>
      <c r="BU605" s="15"/>
      <c r="BV605" s="15"/>
      <c r="BW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15"/>
      <c r="AX606" s="15"/>
      <c r="AY606" s="15"/>
      <c r="AZ606" s="15"/>
      <c r="BA606" s="15"/>
      <c r="BB606" s="15"/>
      <c r="BC606" s="15"/>
      <c r="BD606" s="15"/>
      <c r="BE606" s="15"/>
      <c r="BF606" s="15"/>
      <c r="BG606" s="15"/>
      <c r="BH606" s="15"/>
      <c r="BI606" s="15"/>
      <c r="BJ606" s="15"/>
      <c r="BK606" s="15"/>
      <c r="BL606" s="15"/>
      <c r="BM606" s="15"/>
      <c r="BN606" s="15"/>
      <c r="BO606" s="15"/>
      <c r="BP606" s="15"/>
      <c r="BQ606" s="15"/>
      <c r="BR606" s="15"/>
      <c r="BS606" s="15"/>
      <c r="BT606" s="15"/>
      <c r="BU606" s="15"/>
      <c r="BV606" s="15"/>
      <c r="BW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15"/>
      <c r="AX607" s="15"/>
      <c r="AY607" s="15"/>
      <c r="AZ607" s="15"/>
      <c r="BA607" s="15"/>
      <c r="BB607" s="15"/>
      <c r="BC607" s="15"/>
      <c r="BD607" s="15"/>
      <c r="BE607" s="15"/>
      <c r="BF607" s="15"/>
      <c r="BG607" s="15"/>
      <c r="BH607" s="15"/>
      <c r="BI607" s="15"/>
      <c r="BJ607" s="15"/>
      <c r="BK607" s="15"/>
      <c r="BL607" s="15"/>
      <c r="BM607" s="15"/>
      <c r="BN607" s="15"/>
      <c r="BO607" s="15"/>
      <c r="BP607" s="15"/>
      <c r="BQ607" s="15"/>
      <c r="BR607" s="15"/>
      <c r="BS607" s="15"/>
      <c r="BT607" s="15"/>
      <c r="BU607" s="15"/>
      <c r="BV607" s="15"/>
      <c r="BW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5"/>
      <c r="AX608" s="15"/>
      <c r="AY608" s="15"/>
      <c r="AZ608" s="15"/>
      <c r="BA608" s="15"/>
      <c r="BB608" s="15"/>
      <c r="BC608" s="15"/>
      <c r="BD608" s="15"/>
      <c r="BE608" s="15"/>
      <c r="BF608" s="15"/>
      <c r="BG608" s="15"/>
      <c r="BH608" s="15"/>
      <c r="BI608" s="15"/>
      <c r="BJ608" s="15"/>
      <c r="BK608" s="15"/>
      <c r="BL608" s="15"/>
      <c r="BM608" s="15"/>
      <c r="BN608" s="15"/>
      <c r="BO608" s="15"/>
      <c r="BP608" s="15"/>
      <c r="BQ608" s="15"/>
      <c r="BR608" s="15"/>
      <c r="BS608" s="15"/>
      <c r="BT608" s="15"/>
      <c r="BU608" s="15"/>
      <c r="BV608" s="15"/>
      <c r="BW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15"/>
      <c r="AY609" s="15"/>
      <c r="AZ609" s="15"/>
      <c r="BA609" s="15"/>
      <c r="BB609" s="15"/>
      <c r="BC609" s="15"/>
      <c r="BD609" s="15"/>
      <c r="BE609" s="15"/>
      <c r="BF609" s="15"/>
      <c r="BG609" s="15"/>
      <c r="BH609" s="15"/>
      <c r="BI609" s="15"/>
      <c r="BJ609" s="15"/>
      <c r="BK609" s="15"/>
      <c r="BL609" s="15"/>
      <c r="BM609" s="15"/>
      <c r="BN609" s="15"/>
      <c r="BO609" s="15"/>
      <c r="BP609" s="15"/>
      <c r="BQ609" s="15"/>
      <c r="BR609" s="15"/>
      <c r="BS609" s="15"/>
      <c r="BT609" s="15"/>
      <c r="BU609" s="15"/>
      <c r="BV609" s="15"/>
      <c r="BW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15"/>
      <c r="AX610" s="15"/>
      <c r="AY610" s="15"/>
      <c r="AZ610" s="15"/>
      <c r="BA610" s="15"/>
      <c r="BB610" s="15"/>
      <c r="BC610" s="15"/>
      <c r="BD610" s="15"/>
      <c r="BE610" s="15"/>
      <c r="BF610" s="15"/>
      <c r="BG610" s="15"/>
      <c r="BH610" s="15"/>
      <c r="BI610" s="15"/>
      <c r="BJ610" s="15"/>
      <c r="BK610" s="15"/>
      <c r="BL610" s="15"/>
      <c r="BM610" s="15"/>
      <c r="BN610" s="15"/>
      <c r="BO610" s="15"/>
      <c r="BP610" s="15"/>
      <c r="BQ610" s="15"/>
      <c r="BR610" s="15"/>
      <c r="BS610" s="15"/>
      <c r="BT610" s="15"/>
      <c r="BU610" s="15"/>
      <c r="BV610" s="15"/>
      <c r="BW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c r="AW611" s="15"/>
      <c r="AX611" s="15"/>
      <c r="AY611" s="15"/>
      <c r="AZ611" s="15"/>
      <c r="BA611" s="15"/>
      <c r="BB611" s="15"/>
      <c r="BC611" s="15"/>
      <c r="BD611" s="15"/>
      <c r="BE611" s="15"/>
      <c r="BF611" s="15"/>
      <c r="BG611" s="15"/>
      <c r="BH611" s="15"/>
      <c r="BI611" s="15"/>
      <c r="BJ611" s="15"/>
      <c r="BK611" s="15"/>
      <c r="BL611" s="15"/>
      <c r="BM611" s="15"/>
      <c r="BN611" s="15"/>
      <c r="BO611" s="15"/>
      <c r="BP611" s="15"/>
      <c r="BQ611" s="15"/>
      <c r="BR611" s="15"/>
      <c r="BS611" s="15"/>
      <c r="BT611" s="15"/>
      <c r="BU611" s="15"/>
      <c r="BV611" s="15"/>
      <c r="BW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5"/>
      <c r="AX612" s="15"/>
      <c r="AY612" s="15"/>
      <c r="AZ612" s="15"/>
      <c r="BA612" s="15"/>
      <c r="BB612" s="15"/>
      <c r="BC612" s="15"/>
      <c r="BD612" s="15"/>
      <c r="BE612" s="15"/>
      <c r="BF612" s="15"/>
      <c r="BG612" s="15"/>
      <c r="BH612" s="15"/>
      <c r="BI612" s="15"/>
      <c r="BJ612" s="15"/>
      <c r="BK612" s="15"/>
      <c r="BL612" s="15"/>
      <c r="BM612" s="15"/>
      <c r="BN612" s="15"/>
      <c r="BO612" s="15"/>
      <c r="BP612" s="15"/>
      <c r="BQ612" s="15"/>
      <c r="BR612" s="15"/>
      <c r="BS612" s="15"/>
      <c r="BT612" s="15"/>
      <c r="BU612" s="15"/>
      <c r="BV612" s="15"/>
      <c r="BW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5"/>
      <c r="AX613" s="15"/>
      <c r="AY613" s="15"/>
      <c r="AZ613" s="15"/>
      <c r="BA613" s="15"/>
      <c r="BB613" s="15"/>
      <c r="BC613" s="15"/>
      <c r="BD613" s="15"/>
      <c r="BE613" s="15"/>
      <c r="BF613" s="15"/>
      <c r="BG613" s="15"/>
      <c r="BH613" s="15"/>
      <c r="BI613" s="15"/>
      <c r="BJ613" s="15"/>
      <c r="BK613" s="15"/>
      <c r="BL613" s="15"/>
      <c r="BM613" s="15"/>
      <c r="BN613" s="15"/>
      <c r="BO613" s="15"/>
      <c r="BP613" s="15"/>
      <c r="BQ613" s="15"/>
      <c r="BR613" s="15"/>
      <c r="BS613" s="15"/>
      <c r="BT613" s="15"/>
      <c r="BU613" s="15"/>
      <c r="BV613" s="15"/>
      <c r="BW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15"/>
      <c r="AX614" s="15"/>
      <c r="AY614" s="15"/>
      <c r="AZ614" s="15"/>
      <c r="BA614" s="15"/>
      <c r="BB614" s="15"/>
      <c r="BC614" s="15"/>
      <c r="BD614" s="15"/>
      <c r="BE614" s="15"/>
      <c r="BF614" s="15"/>
      <c r="BG614" s="15"/>
      <c r="BH614" s="15"/>
      <c r="BI614" s="15"/>
      <c r="BJ614" s="15"/>
      <c r="BK614" s="15"/>
      <c r="BL614" s="15"/>
      <c r="BM614" s="15"/>
      <c r="BN614" s="15"/>
      <c r="BO614" s="15"/>
      <c r="BP614" s="15"/>
      <c r="BQ614" s="15"/>
      <c r="BR614" s="15"/>
      <c r="BS614" s="15"/>
      <c r="BT614" s="15"/>
      <c r="BU614" s="15"/>
      <c r="BV614" s="15"/>
      <c r="BW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15"/>
      <c r="AX615" s="15"/>
      <c r="AY615" s="15"/>
      <c r="AZ615" s="15"/>
      <c r="BA615" s="15"/>
      <c r="BB615" s="15"/>
      <c r="BC615" s="15"/>
      <c r="BD615" s="15"/>
      <c r="BE615" s="15"/>
      <c r="BF615" s="15"/>
      <c r="BG615" s="15"/>
      <c r="BH615" s="15"/>
      <c r="BI615" s="15"/>
      <c r="BJ615" s="15"/>
      <c r="BK615" s="15"/>
      <c r="BL615" s="15"/>
      <c r="BM615" s="15"/>
      <c r="BN615" s="15"/>
      <c r="BO615" s="15"/>
      <c r="BP615" s="15"/>
      <c r="BQ615" s="15"/>
      <c r="BR615" s="15"/>
      <c r="BS615" s="15"/>
      <c r="BT615" s="15"/>
      <c r="BU615" s="15"/>
      <c r="BV615" s="15"/>
      <c r="BW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15"/>
      <c r="AX616" s="15"/>
      <c r="AY616" s="15"/>
      <c r="AZ616" s="15"/>
      <c r="BA616" s="15"/>
      <c r="BB616" s="15"/>
      <c r="BC616" s="15"/>
      <c r="BD616" s="15"/>
      <c r="BE616" s="15"/>
      <c r="BF616" s="15"/>
      <c r="BG616" s="15"/>
      <c r="BH616" s="15"/>
      <c r="BI616" s="15"/>
      <c r="BJ616" s="15"/>
      <c r="BK616" s="15"/>
      <c r="BL616" s="15"/>
      <c r="BM616" s="15"/>
      <c r="BN616" s="15"/>
      <c r="BO616" s="15"/>
      <c r="BP616" s="15"/>
      <c r="BQ616" s="15"/>
      <c r="BR616" s="15"/>
      <c r="BS616" s="15"/>
      <c r="BT616" s="15"/>
      <c r="BU616" s="15"/>
      <c r="BV616" s="15"/>
      <c r="BW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15"/>
      <c r="AX617" s="15"/>
      <c r="AY617" s="15"/>
      <c r="AZ617" s="15"/>
      <c r="BA617" s="15"/>
      <c r="BB617" s="15"/>
      <c r="BC617" s="15"/>
      <c r="BD617" s="15"/>
      <c r="BE617" s="15"/>
      <c r="BF617" s="15"/>
      <c r="BG617" s="15"/>
      <c r="BH617" s="15"/>
      <c r="BI617" s="15"/>
      <c r="BJ617" s="15"/>
      <c r="BK617" s="15"/>
      <c r="BL617" s="15"/>
      <c r="BM617" s="15"/>
      <c r="BN617" s="15"/>
      <c r="BO617" s="15"/>
      <c r="BP617" s="15"/>
      <c r="BQ617" s="15"/>
      <c r="BR617" s="15"/>
      <c r="BS617" s="15"/>
      <c r="BT617" s="15"/>
      <c r="BU617" s="15"/>
      <c r="BV617" s="15"/>
      <c r="BW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15"/>
      <c r="AX618" s="15"/>
      <c r="AY618" s="15"/>
      <c r="AZ618" s="15"/>
      <c r="BA618" s="15"/>
      <c r="BB618" s="15"/>
      <c r="BC618" s="15"/>
      <c r="BD618" s="15"/>
      <c r="BE618" s="15"/>
      <c r="BF618" s="15"/>
      <c r="BG618" s="15"/>
      <c r="BH618" s="15"/>
      <c r="BI618" s="15"/>
      <c r="BJ618" s="15"/>
      <c r="BK618" s="15"/>
      <c r="BL618" s="15"/>
      <c r="BM618" s="15"/>
      <c r="BN618" s="15"/>
      <c r="BO618" s="15"/>
      <c r="BP618" s="15"/>
      <c r="BQ618" s="15"/>
      <c r="BR618" s="15"/>
      <c r="BS618" s="15"/>
      <c r="BT618" s="15"/>
      <c r="BU618" s="15"/>
      <c r="BV618" s="15"/>
      <c r="BW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15"/>
      <c r="AX619" s="15"/>
      <c r="AY619" s="15"/>
      <c r="AZ619" s="15"/>
      <c r="BA619" s="15"/>
      <c r="BB619" s="15"/>
      <c r="BC619" s="15"/>
      <c r="BD619" s="15"/>
      <c r="BE619" s="15"/>
      <c r="BF619" s="15"/>
      <c r="BG619" s="15"/>
      <c r="BH619" s="15"/>
      <c r="BI619" s="15"/>
      <c r="BJ619" s="15"/>
      <c r="BK619" s="15"/>
      <c r="BL619" s="15"/>
      <c r="BM619" s="15"/>
      <c r="BN619" s="15"/>
      <c r="BO619" s="15"/>
      <c r="BP619" s="15"/>
      <c r="BQ619" s="15"/>
      <c r="BR619" s="15"/>
      <c r="BS619" s="15"/>
      <c r="BT619" s="15"/>
      <c r="BU619" s="15"/>
      <c r="BV619" s="15"/>
      <c r="BW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15"/>
      <c r="AX620" s="15"/>
      <c r="AY620" s="15"/>
      <c r="AZ620" s="15"/>
      <c r="BA620" s="15"/>
      <c r="BB620" s="15"/>
      <c r="BC620" s="15"/>
      <c r="BD620" s="15"/>
      <c r="BE620" s="15"/>
      <c r="BF620" s="15"/>
      <c r="BG620" s="15"/>
      <c r="BH620" s="15"/>
      <c r="BI620" s="15"/>
      <c r="BJ620" s="15"/>
      <c r="BK620" s="15"/>
      <c r="BL620" s="15"/>
      <c r="BM620" s="15"/>
      <c r="BN620" s="15"/>
      <c r="BO620" s="15"/>
      <c r="BP620" s="15"/>
      <c r="BQ620" s="15"/>
      <c r="BR620" s="15"/>
      <c r="BS620" s="15"/>
      <c r="BT620" s="15"/>
      <c r="BU620" s="15"/>
      <c r="BV620" s="15"/>
      <c r="BW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c r="AW621" s="15"/>
      <c r="AX621" s="15"/>
      <c r="AY621" s="15"/>
      <c r="AZ621" s="15"/>
      <c r="BA621" s="15"/>
      <c r="BB621" s="15"/>
      <c r="BC621" s="15"/>
      <c r="BD621" s="15"/>
      <c r="BE621" s="15"/>
      <c r="BF621" s="15"/>
      <c r="BG621" s="15"/>
      <c r="BH621" s="15"/>
      <c r="BI621" s="15"/>
      <c r="BJ621" s="15"/>
      <c r="BK621" s="15"/>
      <c r="BL621" s="15"/>
      <c r="BM621" s="15"/>
      <c r="BN621" s="15"/>
      <c r="BO621" s="15"/>
      <c r="BP621" s="15"/>
      <c r="BQ621" s="15"/>
      <c r="BR621" s="15"/>
      <c r="BS621" s="15"/>
      <c r="BT621" s="15"/>
      <c r="BU621" s="15"/>
      <c r="BV621" s="15"/>
      <c r="BW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15"/>
      <c r="AX622" s="15"/>
      <c r="AY622" s="15"/>
      <c r="AZ622" s="15"/>
      <c r="BA622" s="15"/>
      <c r="BB622" s="15"/>
      <c r="BC622" s="15"/>
      <c r="BD622" s="15"/>
      <c r="BE622" s="15"/>
      <c r="BF622" s="15"/>
      <c r="BG622" s="15"/>
      <c r="BH622" s="15"/>
      <c r="BI622" s="15"/>
      <c r="BJ622" s="15"/>
      <c r="BK622" s="15"/>
      <c r="BL622" s="15"/>
      <c r="BM622" s="15"/>
      <c r="BN622" s="15"/>
      <c r="BO622" s="15"/>
      <c r="BP622" s="15"/>
      <c r="BQ622" s="15"/>
      <c r="BR622" s="15"/>
      <c r="BS622" s="15"/>
      <c r="BT622" s="15"/>
      <c r="BU622" s="15"/>
      <c r="BV622" s="15"/>
      <c r="BW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5"/>
      <c r="AX623" s="15"/>
      <c r="AY623" s="15"/>
      <c r="AZ623" s="15"/>
      <c r="BA623" s="15"/>
      <c r="BB623" s="15"/>
      <c r="BC623" s="15"/>
      <c r="BD623" s="15"/>
      <c r="BE623" s="15"/>
      <c r="BF623" s="15"/>
      <c r="BG623" s="15"/>
      <c r="BH623" s="15"/>
      <c r="BI623" s="15"/>
      <c r="BJ623" s="15"/>
      <c r="BK623" s="15"/>
      <c r="BL623" s="15"/>
      <c r="BM623" s="15"/>
      <c r="BN623" s="15"/>
      <c r="BO623" s="15"/>
      <c r="BP623" s="15"/>
      <c r="BQ623" s="15"/>
      <c r="BR623" s="15"/>
      <c r="BS623" s="15"/>
      <c r="BT623" s="15"/>
      <c r="BU623" s="15"/>
      <c r="BV623" s="15"/>
      <c r="BW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15"/>
      <c r="AX624" s="15"/>
      <c r="AY624" s="15"/>
      <c r="AZ624" s="15"/>
      <c r="BA624" s="15"/>
      <c r="BB624" s="15"/>
      <c r="BC624" s="15"/>
      <c r="BD624" s="15"/>
      <c r="BE624" s="15"/>
      <c r="BF624" s="15"/>
      <c r="BG624" s="15"/>
      <c r="BH624" s="15"/>
      <c r="BI624" s="15"/>
      <c r="BJ624" s="15"/>
      <c r="BK624" s="15"/>
      <c r="BL624" s="15"/>
      <c r="BM624" s="15"/>
      <c r="BN624" s="15"/>
      <c r="BO624" s="15"/>
      <c r="BP624" s="15"/>
      <c r="BQ624" s="15"/>
      <c r="BR624" s="15"/>
      <c r="BS624" s="15"/>
      <c r="BT624" s="15"/>
      <c r="BU624" s="15"/>
      <c r="BV624" s="15"/>
      <c r="BW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c r="AW625" s="15"/>
      <c r="AX625" s="15"/>
      <c r="AY625" s="15"/>
      <c r="AZ625" s="15"/>
      <c r="BA625" s="15"/>
      <c r="BB625" s="15"/>
      <c r="BC625" s="15"/>
      <c r="BD625" s="15"/>
      <c r="BE625" s="15"/>
      <c r="BF625" s="15"/>
      <c r="BG625" s="15"/>
      <c r="BH625" s="15"/>
      <c r="BI625" s="15"/>
      <c r="BJ625" s="15"/>
      <c r="BK625" s="15"/>
      <c r="BL625" s="15"/>
      <c r="BM625" s="15"/>
      <c r="BN625" s="15"/>
      <c r="BO625" s="15"/>
      <c r="BP625" s="15"/>
      <c r="BQ625" s="15"/>
      <c r="BR625" s="15"/>
      <c r="BS625" s="15"/>
      <c r="BT625" s="15"/>
      <c r="BU625" s="15"/>
      <c r="BV625" s="15"/>
      <c r="BW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15"/>
      <c r="AX626" s="15"/>
      <c r="AY626" s="15"/>
      <c r="AZ626" s="15"/>
      <c r="BA626" s="15"/>
      <c r="BB626" s="15"/>
      <c r="BC626" s="15"/>
      <c r="BD626" s="15"/>
      <c r="BE626" s="15"/>
      <c r="BF626" s="15"/>
      <c r="BG626" s="15"/>
      <c r="BH626" s="15"/>
      <c r="BI626" s="15"/>
      <c r="BJ626" s="15"/>
      <c r="BK626" s="15"/>
      <c r="BL626" s="15"/>
      <c r="BM626" s="15"/>
      <c r="BN626" s="15"/>
      <c r="BO626" s="15"/>
      <c r="BP626" s="15"/>
      <c r="BQ626" s="15"/>
      <c r="BR626" s="15"/>
      <c r="BS626" s="15"/>
      <c r="BT626" s="15"/>
      <c r="BU626" s="15"/>
      <c r="BV626" s="15"/>
      <c r="BW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5"/>
      <c r="AX627" s="15"/>
      <c r="AY627" s="15"/>
      <c r="AZ627" s="15"/>
      <c r="BA627" s="15"/>
      <c r="BB627" s="15"/>
      <c r="BC627" s="15"/>
      <c r="BD627" s="15"/>
      <c r="BE627" s="15"/>
      <c r="BF627" s="15"/>
      <c r="BG627" s="15"/>
      <c r="BH627" s="15"/>
      <c r="BI627" s="15"/>
      <c r="BJ627" s="15"/>
      <c r="BK627" s="15"/>
      <c r="BL627" s="15"/>
      <c r="BM627" s="15"/>
      <c r="BN627" s="15"/>
      <c r="BO627" s="15"/>
      <c r="BP627" s="15"/>
      <c r="BQ627" s="15"/>
      <c r="BR627" s="15"/>
      <c r="BS627" s="15"/>
      <c r="BT627" s="15"/>
      <c r="BU627" s="15"/>
      <c r="BV627" s="15"/>
      <c r="BW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15"/>
      <c r="AX628" s="15"/>
      <c r="AY628" s="15"/>
      <c r="AZ628" s="15"/>
      <c r="BA628" s="15"/>
      <c r="BB628" s="15"/>
      <c r="BC628" s="15"/>
      <c r="BD628" s="15"/>
      <c r="BE628" s="15"/>
      <c r="BF628" s="15"/>
      <c r="BG628" s="15"/>
      <c r="BH628" s="15"/>
      <c r="BI628" s="15"/>
      <c r="BJ628" s="15"/>
      <c r="BK628" s="15"/>
      <c r="BL628" s="15"/>
      <c r="BM628" s="15"/>
      <c r="BN628" s="15"/>
      <c r="BO628" s="15"/>
      <c r="BP628" s="15"/>
      <c r="BQ628" s="15"/>
      <c r="BR628" s="15"/>
      <c r="BS628" s="15"/>
      <c r="BT628" s="15"/>
      <c r="BU628" s="15"/>
      <c r="BV628" s="15"/>
      <c r="BW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15"/>
      <c r="AX629" s="15"/>
      <c r="AY629" s="15"/>
      <c r="AZ629" s="15"/>
      <c r="BA629" s="15"/>
      <c r="BB629" s="15"/>
      <c r="BC629" s="15"/>
      <c r="BD629" s="15"/>
      <c r="BE629" s="15"/>
      <c r="BF629" s="15"/>
      <c r="BG629" s="15"/>
      <c r="BH629" s="15"/>
      <c r="BI629" s="15"/>
      <c r="BJ629" s="15"/>
      <c r="BK629" s="15"/>
      <c r="BL629" s="15"/>
      <c r="BM629" s="15"/>
      <c r="BN629" s="15"/>
      <c r="BO629" s="15"/>
      <c r="BP629" s="15"/>
      <c r="BQ629" s="15"/>
      <c r="BR629" s="15"/>
      <c r="BS629" s="15"/>
      <c r="BT629" s="15"/>
      <c r="BU629" s="15"/>
      <c r="BV629" s="15"/>
      <c r="BW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15"/>
      <c r="AX630" s="15"/>
      <c r="AY630" s="15"/>
      <c r="AZ630" s="15"/>
      <c r="BA630" s="15"/>
      <c r="BB630" s="15"/>
      <c r="BC630" s="15"/>
      <c r="BD630" s="15"/>
      <c r="BE630" s="15"/>
      <c r="BF630" s="15"/>
      <c r="BG630" s="15"/>
      <c r="BH630" s="15"/>
      <c r="BI630" s="15"/>
      <c r="BJ630" s="15"/>
      <c r="BK630" s="15"/>
      <c r="BL630" s="15"/>
      <c r="BM630" s="15"/>
      <c r="BN630" s="15"/>
      <c r="BO630" s="15"/>
      <c r="BP630" s="15"/>
      <c r="BQ630" s="15"/>
      <c r="BR630" s="15"/>
      <c r="BS630" s="15"/>
      <c r="BT630" s="15"/>
      <c r="BU630" s="15"/>
      <c r="BV630" s="15"/>
      <c r="BW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15"/>
      <c r="AX631" s="15"/>
      <c r="AY631" s="15"/>
      <c r="AZ631" s="15"/>
      <c r="BA631" s="15"/>
      <c r="BB631" s="15"/>
      <c r="BC631" s="15"/>
      <c r="BD631" s="15"/>
      <c r="BE631" s="15"/>
      <c r="BF631" s="15"/>
      <c r="BG631" s="15"/>
      <c r="BH631" s="15"/>
      <c r="BI631" s="15"/>
      <c r="BJ631" s="15"/>
      <c r="BK631" s="15"/>
      <c r="BL631" s="15"/>
      <c r="BM631" s="15"/>
      <c r="BN631" s="15"/>
      <c r="BO631" s="15"/>
      <c r="BP631" s="15"/>
      <c r="BQ631" s="15"/>
      <c r="BR631" s="15"/>
      <c r="BS631" s="15"/>
      <c r="BT631" s="15"/>
      <c r="BU631" s="15"/>
      <c r="BV631" s="15"/>
      <c r="BW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15"/>
      <c r="AY632" s="15"/>
      <c r="AZ632" s="15"/>
      <c r="BA632" s="15"/>
      <c r="BB632" s="15"/>
      <c r="BC632" s="15"/>
      <c r="BD632" s="15"/>
      <c r="BE632" s="15"/>
      <c r="BF632" s="15"/>
      <c r="BG632" s="15"/>
      <c r="BH632" s="15"/>
      <c r="BI632" s="15"/>
      <c r="BJ632" s="15"/>
      <c r="BK632" s="15"/>
      <c r="BL632" s="15"/>
      <c r="BM632" s="15"/>
      <c r="BN632" s="15"/>
      <c r="BO632" s="15"/>
      <c r="BP632" s="15"/>
      <c r="BQ632" s="15"/>
      <c r="BR632" s="15"/>
      <c r="BS632" s="15"/>
      <c r="BT632" s="15"/>
      <c r="BU632" s="15"/>
      <c r="BV632" s="15"/>
      <c r="BW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15"/>
      <c r="AX633" s="15"/>
      <c r="AY633" s="15"/>
      <c r="AZ633" s="15"/>
      <c r="BA633" s="15"/>
      <c r="BB633" s="15"/>
      <c r="BC633" s="15"/>
      <c r="BD633" s="15"/>
      <c r="BE633" s="15"/>
      <c r="BF633" s="15"/>
      <c r="BG633" s="15"/>
      <c r="BH633" s="15"/>
      <c r="BI633" s="15"/>
      <c r="BJ633" s="15"/>
      <c r="BK633" s="15"/>
      <c r="BL633" s="15"/>
      <c r="BM633" s="15"/>
      <c r="BN633" s="15"/>
      <c r="BO633" s="15"/>
      <c r="BP633" s="15"/>
      <c r="BQ633" s="15"/>
      <c r="BR633" s="15"/>
      <c r="BS633" s="15"/>
      <c r="BT633" s="15"/>
      <c r="BU633" s="15"/>
      <c r="BV633" s="15"/>
      <c r="BW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5"/>
      <c r="AX634" s="15"/>
      <c r="AY634" s="15"/>
      <c r="AZ634" s="15"/>
      <c r="BA634" s="15"/>
      <c r="BB634" s="15"/>
      <c r="BC634" s="15"/>
      <c r="BD634" s="15"/>
      <c r="BE634" s="15"/>
      <c r="BF634" s="15"/>
      <c r="BG634" s="15"/>
      <c r="BH634" s="15"/>
      <c r="BI634" s="15"/>
      <c r="BJ634" s="15"/>
      <c r="BK634" s="15"/>
      <c r="BL634" s="15"/>
      <c r="BM634" s="15"/>
      <c r="BN634" s="15"/>
      <c r="BO634" s="15"/>
      <c r="BP634" s="15"/>
      <c r="BQ634" s="15"/>
      <c r="BR634" s="15"/>
      <c r="BS634" s="15"/>
      <c r="BT634" s="15"/>
      <c r="BU634" s="15"/>
      <c r="BV634" s="15"/>
      <c r="BW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15"/>
      <c r="AX635" s="15"/>
      <c r="AY635" s="15"/>
      <c r="AZ635" s="15"/>
      <c r="BA635" s="15"/>
      <c r="BB635" s="15"/>
      <c r="BC635" s="15"/>
      <c r="BD635" s="15"/>
      <c r="BE635" s="15"/>
      <c r="BF635" s="15"/>
      <c r="BG635" s="15"/>
      <c r="BH635" s="15"/>
      <c r="BI635" s="15"/>
      <c r="BJ635" s="15"/>
      <c r="BK635" s="15"/>
      <c r="BL635" s="15"/>
      <c r="BM635" s="15"/>
      <c r="BN635" s="15"/>
      <c r="BO635" s="15"/>
      <c r="BP635" s="15"/>
      <c r="BQ635" s="15"/>
      <c r="BR635" s="15"/>
      <c r="BS635" s="15"/>
      <c r="BT635" s="15"/>
      <c r="BU635" s="15"/>
      <c r="BV635" s="15"/>
      <c r="BW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15"/>
      <c r="AX636" s="15"/>
      <c r="AY636" s="15"/>
      <c r="AZ636" s="15"/>
      <c r="BA636" s="15"/>
      <c r="BB636" s="15"/>
      <c r="BC636" s="15"/>
      <c r="BD636" s="15"/>
      <c r="BE636" s="15"/>
      <c r="BF636" s="15"/>
      <c r="BG636" s="15"/>
      <c r="BH636" s="15"/>
      <c r="BI636" s="15"/>
      <c r="BJ636" s="15"/>
      <c r="BK636" s="15"/>
      <c r="BL636" s="15"/>
      <c r="BM636" s="15"/>
      <c r="BN636" s="15"/>
      <c r="BO636" s="15"/>
      <c r="BP636" s="15"/>
      <c r="BQ636" s="15"/>
      <c r="BR636" s="15"/>
      <c r="BS636" s="15"/>
      <c r="BT636" s="15"/>
      <c r="BU636" s="15"/>
      <c r="BV636" s="15"/>
      <c r="BW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15"/>
      <c r="AX637" s="15"/>
      <c r="AY637" s="15"/>
      <c r="AZ637" s="15"/>
      <c r="BA637" s="15"/>
      <c r="BB637" s="15"/>
      <c r="BC637" s="15"/>
      <c r="BD637" s="15"/>
      <c r="BE637" s="15"/>
      <c r="BF637" s="15"/>
      <c r="BG637" s="15"/>
      <c r="BH637" s="15"/>
      <c r="BI637" s="15"/>
      <c r="BJ637" s="15"/>
      <c r="BK637" s="15"/>
      <c r="BL637" s="15"/>
      <c r="BM637" s="15"/>
      <c r="BN637" s="15"/>
      <c r="BO637" s="15"/>
      <c r="BP637" s="15"/>
      <c r="BQ637" s="15"/>
      <c r="BR637" s="15"/>
      <c r="BS637" s="15"/>
      <c r="BT637" s="15"/>
      <c r="BU637" s="15"/>
      <c r="BV637" s="15"/>
      <c r="BW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c r="AW638" s="15"/>
      <c r="AX638" s="15"/>
      <c r="AY638" s="15"/>
      <c r="AZ638" s="15"/>
      <c r="BA638" s="15"/>
      <c r="BB638" s="15"/>
      <c r="BC638" s="15"/>
      <c r="BD638" s="15"/>
      <c r="BE638" s="15"/>
      <c r="BF638" s="15"/>
      <c r="BG638" s="15"/>
      <c r="BH638" s="15"/>
      <c r="BI638" s="15"/>
      <c r="BJ638" s="15"/>
      <c r="BK638" s="15"/>
      <c r="BL638" s="15"/>
      <c r="BM638" s="15"/>
      <c r="BN638" s="15"/>
      <c r="BO638" s="15"/>
      <c r="BP638" s="15"/>
      <c r="BQ638" s="15"/>
      <c r="BR638" s="15"/>
      <c r="BS638" s="15"/>
      <c r="BT638" s="15"/>
      <c r="BU638" s="15"/>
      <c r="BV638" s="15"/>
      <c r="BW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c r="AW639" s="15"/>
      <c r="AX639" s="15"/>
      <c r="AY639" s="15"/>
      <c r="AZ639" s="15"/>
      <c r="BA639" s="15"/>
      <c r="BB639" s="15"/>
      <c r="BC639" s="15"/>
      <c r="BD639" s="15"/>
      <c r="BE639" s="15"/>
      <c r="BF639" s="15"/>
      <c r="BG639" s="15"/>
      <c r="BH639" s="15"/>
      <c r="BI639" s="15"/>
      <c r="BJ639" s="15"/>
      <c r="BK639" s="15"/>
      <c r="BL639" s="15"/>
      <c r="BM639" s="15"/>
      <c r="BN639" s="15"/>
      <c r="BO639" s="15"/>
      <c r="BP639" s="15"/>
      <c r="BQ639" s="15"/>
      <c r="BR639" s="15"/>
      <c r="BS639" s="15"/>
      <c r="BT639" s="15"/>
      <c r="BU639" s="15"/>
      <c r="BV639" s="15"/>
      <c r="BW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15"/>
      <c r="AX640" s="15"/>
      <c r="AY640" s="15"/>
      <c r="AZ640" s="15"/>
      <c r="BA640" s="15"/>
      <c r="BB640" s="15"/>
      <c r="BC640" s="15"/>
      <c r="BD640" s="15"/>
      <c r="BE640" s="15"/>
      <c r="BF640" s="15"/>
      <c r="BG640" s="15"/>
      <c r="BH640" s="15"/>
      <c r="BI640" s="15"/>
      <c r="BJ640" s="15"/>
      <c r="BK640" s="15"/>
      <c r="BL640" s="15"/>
      <c r="BM640" s="15"/>
      <c r="BN640" s="15"/>
      <c r="BO640" s="15"/>
      <c r="BP640" s="15"/>
      <c r="BQ640" s="15"/>
      <c r="BR640" s="15"/>
      <c r="BS640" s="15"/>
      <c r="BT640" s="15"/>
      <c r="BU640" s="15"/>
      <c r="BV640" s="15"/>
      <c r="BW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c r="AW641" s="15"/>
      <c r="AX641" s="15"/>
      <c r="AY641" s="15"/>
      <c r="AZ641" s="15"/>
      <c r="BA641" s="15"/>
      <c r="BB641" s="15"/>
      <c r="BC641" s="15"/>
      <c r="BD641" s="15"/>
      <c r="BE641" s="15"/>
      <c r="BF641" s="15"/>
      <c r="BG641" s="15"/>
      <c r="BH641" s="15"/>
      <c r="BI641" s="15"/>
      <c r="BJ641" s="15"/>
      <c r="BK641" s="15"/>
      <c r="BL641" s="15"/>
      <c r="BM641" s="15"/>
      <c r="BN641" s="15"/>
      <c r="BO641" s="15"/>
      <c r="BP641" s="15"/>
      <c r="BQ641" s="15"/>
      <c r="BR641" s="15"/>
      <c r="BS641" s="15"/>
      <c r="BT641" s="15"/>
      <c r="BU641" s="15"/>
      <c r="BV641" s="15"/>
      <c r="BW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15"/>
      <c r="AX642" s="15"/>
      <c r="AY642" s="15"/>
      <c r="AZ642" s="15"/>
      <c r="BA642" s="15"/>
      <c r="BB642" s="15"/>
      <c r="BC642" s="15"/>
      <c r="BD642" s="15"/>
      <c r="BE642" s="15"/>
      <c r="BF642" s="15"/>
      <c r="BG642" s="15"/>
      <c r="BH642" s="15"/>
      <c r="BI642" s="15"/>
      <c r="BJ642" s="15"/>
      <c r="BK642" s="15"/>
      <c r="BL642" s="15"/>
      <c r="BM642" s="15"/>
      <c r="BN642" s="15"/>
      <c r="BO642" s="15"/>
      <c r="BP642" s="15"/>
      <c r="BQ642" s="15"/>
      <c r="BR642" s="15"/>
      <c r="BS642" s="15"/>
      <c r="BT642" s="15"/>
      <c r="BU642" s="15"/>
      <c r="BV642" s="15"/>
      <c r="BW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15"/>
      <c r="AX643" s="15"/>
      <c r="AY643" s="15"/>
      <c r="AZ643" s="15"/>
      <c r="BA643" s="15"/>
      <c r="BB643" s="15"/>
      <c r="BC643" s="15"/>
      <c r="BD643" s="15"/>
      <c r="BE643" s="15"/>
      <c r="BF643" s="15"/>
      <c r="BG643" s="15"/>
      <c r="BH643" s="15"/>
      <c r="BI643" s="15"/>
      <c r="BJ643" s="15"/>
      <c r="BK643" s="15"/>
      <c r="BL643" s="15"/>
      <c r="BM643" s="15"/>
      <c r="BN643" s="15"/>
      <c r="BO643" s="15"/>
      <c r="BP643" s="15"/>
      <c r="BQ643" s="15"/>
      <c r="BR643" s="15"/>
      <c r="BS643" s="15"/>
      <c r="BT643" s="15"/>
      <c r="BU643" s="15"/>
      <c r="BV643" s="15"/>
      <c r="BW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c r="AW644" s="15"/>
      <c r="AX644" s="15"/>
      <c r="AY644" s="15"/>
      <c r="AZ644" s="15"/>
      <c r="BA644" s="15"/>
      <c r="BB644" s="15"/>
      <c r="BC644" s="15"/>
      <c r="BD644" s="15"/>
      <c r="BE644" s="15"/>
      <c r="BF644" s="15"/>
      <c r="BG644" s="15"/>
      <c r="BH644" s="15"/>
      <c r="BI644" s="15"/>
      <c r="BJ644" s="15"/>
      <c r="BK644" s="15"/>
      <c r="BL644" s="15"/>
      <c r="BM644" s="15"/>
      <c r="BN644" s="15"/>
      <c r="BO644" s="15"/>
      <c r="BP644" s="15"/>
      <c r="BQ644" s="15"/>
      <c r="BR644" s="15"/>
      <c r="BS644" s="15"/>
      <c r="BT644" s="15"/>
      <c r="BU644" s="15"/>
      <c r="BV644" s="15"/>
      <c r="BW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5"/>
      <c r="AX645" s="15"/>
      <c r="AY645" s="15"/>
      <c r="AZ645" s="15"/>
      <c r="BA645" s="15"/>
      <c r="BB645" s="15"/>
      <c r="BC645" s="15"/>
      <c r="BD645" s="15"/>
      <c r="BE645" s="15"/>
      <c r="BF645" s="15"/>
      <c r="BG645" s="15"/>
      <c r="BH645" s="15"/>
      <c r="BI645" s="15"/>
      <c r="BJ645" s="15"/>
      <c r="BK645" s="15"/>
      <c r="BL645" s="15"/>
      <c r="BM645" s="15"/>
      <c r="BN645" s="15"/>
      <c r="BO645" s="15"/>
      <c r="BP645" s="15"/>
      <c r="BQ645" s="15"/>
      <c r="BR645" s="15"/>
      <c r="BS645" s="15"/>
      <c r="BT645" s="15"/>
      <c r="BU645" s="15"/>
      <c r="BV645" s="15"/>
      <c r="BW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15"/>
      <c r="AX646" s="15"/>
      <c r="AY646" s="15"/>
      <c r="AZ646" s="15"/>
      <c r="BA646" s="15"/>
      <c r="BB646" s="15"/>
      <c r="BC646" s="15"/>
      <c r="BD646" s="15"/>
      <c r="BE646" s="15"/>
      <c r="BF646" s="15"/>
      <c r="BG646" s="15"/>
      <c r="BH646" s="15"/>
      <c r="BI646" s="15"/>
      <c r="BJ646" s="15"/>
      <c r="BK646" s="15"/>
      <c r="BL646" s="15"/>
      <c r="BM646" s="15"/>
      <c r="BN646" s="15"/>
      <c r="BO646" s="15"/>
      <c r="BP646" s="15"/>
      <c r="BQ646" s="15"/>
      <c r="BR646" s="15"/>
      <c r="BS646" s="15"/>
      <c r="BT646" s="15"/>
      <c r="BU646" s="15"/>
      <c r="BV646" s="15"/>
      <c r="BW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15"/>
      <c r="AY647" s="15"/>
      <c r="AZ647" s="15"/>
      <c r="BA647" s="15"/>
      <c r="BB647" s="15"/>
      <c r="BC647" s="15"/>
      <c r="BD647" s="15"/>
      <c r="BE647" s="15"/>
      <c r="BF647" s="15"/>
      <c r="BG647" s="15"/>
      <c r="BH647" s="15"/>
      <c r="BI647" s="15"/>
      <c r="BJ647" s="15"/>
      <c r="BK647" s="15"/>
      <c r="BL647" s="15"/>
      <c r="BM647" s="15"/>
      <c r="BN647" s="15"/>
      <c r="BO647" s="15"/>
      <c r="BP647" s="15"/>
      <c r="BQ647" s="15"/>
      <c r="BR647" s="15"/>
      <c r="BS647" s="15"/>
      <c r="BT647" s="15"/>
      <c r="BU647" s="15"/>
      <c r="BV647" s="15"/>
      <c r="BW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c r="AW648" s="15"/>
      <c r="AX648" s="15"/>
      <c r="AY648" s="15"/>
      <c r="AZ648" s="15"/>
      <c r="BA648" s="15"/>
      <c r="BB648" s="15"/>
      <c r="BC648" s="15"/>
      <c r="BD648" s="15"/>
      <c r="BE648" s="15"/>
      <c r="BF648" s="15"/>
      <c r="BG648" s="15"/>
      <c r="BH648" s="15"/>
      <c r="BI648" s="15"/>
      <c r="BJ648" s="15"/>
      <c r="BK648" s="15"/>
      <c r="BL648" s="15"/>
      <c r="BM648" s="15"/>
      <c r="BN648" s="15"/>
      <c r="BO648" s="15"/>
      <c r="BP648" s="15"/>
      <c r="BQ648" s="15"/>
      <c r="BR648" s="15"/>
      <c r="BS648" s="15"/>
      <c r="BT648" s="15"/>
      <c r="BU648" s="15"/>
      <c r="BV648" s="15"/>
      <c r="BW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15"/>
      <c r="AY649" s="15"/>
      <c r="AZ649" s="15"/>
      <c r="BA649" s="15"/>
      <c r="BB649" s="15"/>
      <c r="BC649" s="15"/>
      <c r="BD649" s="15"/>
      <c r="BE649" s="15"/>
      <c r="BF649" s="15"/>
      <c r="BG649" s="15"/>
      <c r="BH649" s="15"/>
      <c r="BI649" s="15"/>
      <c r="BJ649" s="15"/>
      <c r="BK649" s="15"/>
      <c r="BL649" s="15"/>
      <c r="BM649" s="15"/>
      <c r="BN649" s="15"/>
      <c r="BO649" s="15"/>
      <c r="BP649" s="15"/>
      <c r="BQ649" s="15"/>
      <c r="BR649" s="15"/>
      <c r="BS649" s="15"/>
      <c r="BT649" s="15"/>
      <c r="BU649" s="15"/>
      <c r="BV649" s="15"/>
      <c r="BW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15"/>
      <c r="AY650" s="15"/>
      <c r="AZ650" s="15"/>
      <c r="BA650" s="15"/>
      <c r="BB650" s="15"/>
      <c r="BC650" s="15"/>
      <c r="BD650" s="15"/>
      <c r="BE650" s="15"/>
      <c r="BF650" s="15"/>
      <c r="BG650" s="15"/>
      <c r="BH650" s="15"/>
      <c r="BI650" s="15"/>
      <c r="BJ650" s="15"/>
      <c r="BK650" s="15"/>
      <c r="BL650" s="15"/>
      <c r="BM650" s="15"/>
      <c r="BN650" s="15"/>
      <c r="BO650" s="15"/>
      <c r="BP650" s="15"/>
      <c r="BQ650" s="15"/>
      <c r="BR650" s="15"/>
      <c r="BS650" s="15"/>
      <c r="BT650" s="15"/>
      <c r="BU650" s="15"/>
      <c r="BV650" s="15"/>
      <c r="BW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c r="AW651" s="15"/>
      <c r="AX651" s="15"/>
      <c r="AY651" s="15"/>
      <c r="AZ651" s="15"/>
      <c r="BA651" s="15"/>
      <c r="BB651" s="15"/>
      <c r="BC651" s="15"/>
      <c r="BD651" s="15"/>
      <c r="BE651" s="15"/>
      <c r="BF651" s="15"/>
      <c r="BG651" s="15"/>
      <c r="BH651" s="15"/>
      <c r="BI651" s="15"/>
      <c r="BJ651" s="15"/>
      <c r="BK651" s="15"/>
      <c r="BL651" s="15"/>
      <c r="BM651" s="15"/>
      <c r="BN651" s="15"/>
      <c r="BO651" s="15"/>
      <c r="BP651" s="15"/>
      <c r="BQ651" s="15"/>
      <c r="BR651" s="15"/>
      <c r="BS651" s="15"/>
      <c r="BT651" s="15"/>
      <c r="BU651" s="15"/>
      <c r="BV651" s="15"/>
      <c r="BW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15"/>
      <c r="AX652" s="15"/>
      <c r="AY652" s="15"/>
      <c r="AZ652" s="15"/>
      <c r="BA652" s="15"/>
      <c r="BB652" s="15"/>
      <c r="BC652" s="15"/>
      <c r="BD652" s="15"/>
      <c r="BE652" s="15"/>
      <c r="BF652" s="15"/>
      <c r="BG652" s="15"/>
      <c r="BH652" s="15"/>
      <c r="BI652" s="15"/>
      <c r="BJ652" s="15"/>
      <c r="BK652" s="15"/>
      <c r="BL652" s="15"/>
      <c r="BM652" s="15"/>
      <c r="BN652" s="15"/>
      <c r="BO652" s="15"/>
      <c r="BP652" s="15"/>
      <c r="BQ652" s="15"/>
      <c r="BR652" s="15"/>
      <c r="BS652" s="15"/>
      <c r="BT652" s="15"/>
      <c r="BU652" s="15"/>
      <c r="BV652" s="15"/>
      <c r="BW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15"/>
      <c r="AX653" s="15"/>
      <c r="AY653" s="15"/>
      <c r="AZ653" s="15"/>
      <c r="BA653" s="15"/>
      <c r="BB653" s="15"/>
      <c r="BC653" s="15"/>
      <c r="BD653" s="15"/>
      <c r="BE653" s="15"/>
      <c r="BF653" s="15"/>
      <c r="BG653" s="15"/>
      <c r="BH653" s="15"/>
      <c r="BI653" s="15"/>
      <c r="BJ653" s="15"/>
      <c r="BK653" s="15"/>
      <c r="BL653" s="15"/>
      <c r="BM653" s="15"/>
      <c r="BN653" s="15"/>
      <c r="BO653" s="15"/>
      <c r="BP653" s="15"/>
      <c r="BQ653" s="15"/>
      <c r="BR653" s="15"/>
      <c r="BS653" s="15"/>
      <c r="BT653" s="15"/>
      <c r="BU653" s="15"/>
      <c r="BV653" s="15"/>
      <c r="BW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15"/>
      <c r="AY654" s="15"/>
      <c r="AZ654" s="15"/>
      <c r="BA654" s="15"/>
      <c r="BB654" s="15"/>
      <c r="BC654" s="15"/>
      <c r="BD654" s="15"/>
      <c r="BE654" s="15"/>
      <c r="BF654" s="15"/>
      <c r="BG654" s="15"/>
      <c r="BH654" s="15"/>
      <c r="BI654" s="15"/>
      <c r="BJ654" s="15"/>
      <c r="BK654" s="15"/>
      <c r="BL654" s="15"/>
      <c r="BM654" s="15"/>
      <c r="BN654" s="15"/>
      <c r="BO654" s="15"/>
      <c r="BP654" s="15"/>
      <c r="BQ654" s="15"/>
      <c r="BR654" s="15"/>
      <c r="BS654" s="15"/>
      <c r="BT654" s="15"/>
      <c r="BU654" s="15"/>
      <c r="BV654" s="15"/>
      <c r="BW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5"/>
      <c r="AX655" s="15"/>
      <c r="AY655" s="15"/>
      <c r="AZ655" s="15"/>
      <c r="BA655" s="15"/>
      <c r="BB655" s="15"/>
      <c r="BC655" s="15"/>
      <c r="BD655" s="15"/>
      <c r="BE655" s="15"/>
      <c r="BF655" s="15"/>
      <c r="BG655" s="15"/>
      <c r="BH655" s="15"/>
      <c r="BI655" s="15"/>
      <c r="BJ655" s="15"/>
      <c r="BK655" s="15"/>
      <c r="BL655" s="15"/>
      <c r="BM655" s="15"/>
      <c r="BN655" s="15"/>
      <c r="BO655" s="15"/>
      <c r="BP655" s="15"/>
      <c r="BQ655" s="15"/>
      <c r="BR655" s="15"/>
      <c r="BS655" s="15"/>
      <c r="BT655" s="15"/>
      <c r="BU655" s="15"/>
      <c r="BV655" s="15"/>
      <c r="BW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c r="AW656" s="15"/>
      <c r="AX656" s="15"/>
      <c r="AY656" s="15"/>
      <c r="AZ656" s="15"/>
      <c r="BA656" s="15"/>
      <c r="BB656" s="15"/>
      <c r="BC656" s="15"/>
      <c r="BD656" s="15"/>
      <c r="BE656" s="15"/>
      <c r="BF656" s="15"/>
      <c r="BG656" s="15"/>
      <c r="BH656" s="15"/>
      <c r="BI656" s="15"/>
      <c r="BJ656" s="15"/>
      <c r="BK656" s="15"/>
      <c r="BL656" s="15"/>
      <c r="BM656" s="15"/>
      <c r="BN656" s="15"/>
      <c r="BO656" s="15"/>
      <c r="BP656" s="15"/>
      <c r="BQ656" s="15"/>
      <c r="BR656" s="15"/>
      <c r="BS656" s="15"/>
      <c r="BT656" s="15"/>
      <c r="BU656" s="15"/>
      <c r="BV656" s="15"/>
      <c r="BW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15"/>
      <c r="AX657" s="15"/>
      <c r="AY657" s="15"/>
      <c r="AZ657" s="15"/>
      <c r="BA657" s="15"/>
      <c r="BB657" s="15"/>
      <c r="BC657" s="15"/>
      <c r="BD657" s="15"/>
      <c r="BE657" s="15"/>
      <c r="BF657" s="15"/>
      <c r="BG657" s="15"/>
      <c r="BH657" s="15"/>
      <c r="BI657" s="15"/>
      <c r="BJ657" s="15"/>
      <c r="BK657" s="15"/>
      <c r="BL657" s="15"/>
      <c r="BM657" s="15"/>
      <c r="BN657" s="15"/>
      <c r="BO657" s="15"/>
      <c r="BP657" s="15"/>
      <c r="BQ657" s="15"/>
      <c r="BR657" s="15"/>
      <c r="BS657" s="15"/>
      <c r="BT657" s="15"/>
      <c r="BU657" s="15"/>
      <c r="BV657" s="15"/>
      <c r="BW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c r="AW658" s="15"/>
      <c r="AX658" s="15"/>
      <c r="AY658" s="15"/>
      <c r="AZ658" s="15"/>
      <c r="BA658" s="15"/>
      <c r="BB658" s="15"/>
      <c r="BC658" s="15"/>
      <c r="BD658" s="15"/>
      <c r="BE658" s="15"/>
      <c r="BF658" s="15"/>
      <c r="BG658" s="15"/>
      <c r="BH658" s="15"/>
      <c r="BI658" s="15"/>
      <c r="BJ658" s="15"/>
      <c r="BK658" s="15"/>
      <c r="BL658" s="15"/>
      <c r="BM658" s="15"/>
      <c r="BN658" s="15"/>
      <c r="BO658" s="15"/>
      <c r="BP658" s="15"/>
      <c r="BQ658" s="15"/>
      <c r="BR658" s="15"/>
      <c r="BS658" s="15"/>
      <c r="BT658" s="15"/>
      <c r="BU658" s="15"/>
      <c r="BV658" s="15"/>
      <c r="BW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15"/>
      <c r="BA659" s="15"/>
      <c r="BB659" s="15"/>
      <c r="BC659" s="15"/>
      <c r="BD659" s="15"/>
      <c r="BE659" s="15"/>
      <c r="BF659" s="15"/>
      <c r="BG659" s="15"/>
      <c r="BH659" s="15"/>
      <c r="BI659" s="15"/>
      <c r="BJ659" s="15"/>
      <c r="BK659" s="15"/>
      <c r="BL659" s="15"/>
      <c r="BM659" s="15"/>
      <c r="BN659" s="15"/>
      <c r="BO659" s="15"/>
      <c r="BP659" s="15"/>
      <c r="BQ659" s="15"/>
      <c r="BR659" s="15"/>
      <c r="BS659" s="15"/>
      <c r="BT659" s="15"/>
      <c r="BU659" s="15"/>
      <c r="BV659" s="15"/>
      <c r="BW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c r="AW660" s="15"/>
      <c r="AX660" s="15"/>
      <c r="AY660" s="15"/>
      <c r="AZ660" s="15"/>
      <c r="BA660" s="15"/>
      <c r="BB660" s="15"/>
      <c r="BC660" s="15"/>
      <c r="BD660" s="15"/>
      <c r="BE660" s="15"/>
      <c r="BF660" s="15"/>
      <c r="BG660" s="15"/>
      <c r="BH660" s="15"/>
      <c r="BI660" s="15"/>
      <c r="BJ660" s="15"/>
      <c r="BK660" s="15"/>
      <c r="BL660" s="15"/>
      <c r="BM660" s="15"/>
      <c r="BN660" s="15"/>
      <c r="BO660" s="15"/>
      <c r="BP660" s="15"/>
      <c r="BQ660" s="15"/>
      <c r="BR660" s="15"/>
      <c r="BS660" s="15"/>
      <c r="BT660" s="15"/>
      <c r="BU660" s="15"/>
      <c r="BV660" s="15"/>
      <c r="BW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c r="AW661" s="15"/>
      <c r="AX661" s="15"/>
      <c r="AY661" s="15"/>
      <c r="AZ661" s="15"/>
      <c r="BA661" s="15"/>
      <c r="BB661" s="15"/>
      <c r="BC661" s="15"/>
      <c r="BD661" s="15"/>
      <c r="BE661" s="15"/>
      <c r="BF661" s="15"/>
      <c r="BG661" s="15"/>
      <c r="BH661" s="15"/>
      <c r="BI661" s="15"/>
      <c r="BJ661" s="15"/>
      <c r="BK661" s="15"/>
      <c r="BL661" s="15"/>
      <c r="BM661" s="15"/>
      <c r="BN661" s="15"/>
      <c r="BO661" s="15"/>
      <c r="BP661" s="15"/>
      <c r="BQ661" s="15"/>
      <c r="BR661" s="15"/>
      <c r="BS661" s="15"/>
      <c r="BT661" s="15"/>
      <c r="BU661" s="15"/>
      <c r="BV661" s="15"/>
      <c r="BW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15"/>
      <c r="AY662" s="15"/>
      <c r="AZ662" s="15"/>
      <c r="BA662" s="15"/>
      <c r="BB662" s="15"/>
      <c r="BC662" s="15"/>
      <c r="BD662" s="15"/>
      <c r="BE662" s="15"/>
      <c r="BF662" s="15"/>
      <c r="BG662" s="15"/>
      <c r="BH662" s="15"/>
      <c r="BI662" s="15"/>
      <c r="BJ662" s="15"/>
      <c r="BK662" s="15"/>
      <c r="BL662" s="15"/>
      <c r="BM662" s="15"/>
      <c r="BN662" s="15"/>
      <c r="BO662" s="15"/>
      <c r="BP662" s="15"/>
      <c r="BQ662" s="15"/>
      <c r="BR662" s="15"/>
      <c r="BS662" s="15"/>
      <c r="BT662" s="15"/>
      <c r="BU662" s="15"/>
      <c r="BV662" s="15"/>
      <c r="BW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c r="AW663" s="15"/>
      <c r="AX663" s="15"/>
      <c r="AY663" s="15"/>
      <c r="AZ663" s="15"/>
      <c r="BA663" s="15"/>
      <c r="BB663" s="15"/>
      <c r="BC663" s="15"/>
      <c r="BD663" s="15"/>
      <c r="BE663" s="15"/>
      <c r="BF663" s="15"/>
      <c r="BG663" s="15"/>
      <c r="BH663" s="15"/>
      <c r="BI663" s="15"/>
      <c r="BJ663" s="15"/>
      <c r="BK663" s="15"/>
      <c r="BL663" s="15"/>
      <c r="BM663" s="15"/>
      <c r="BN663" s="15"/>
      <c r="BO663" s="15"/>
      <c r="BP663" s="15"/>
      <c r="BQ663" s="15"/>
      <c r="BR663" s="15"/>
      <c r="BS663" s="15"/>
      <c r="BT663" s="15"/>
      <c r="BU663" s="15"/>
      <c r="BV663" s="15"/>
      <c r="BW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15"/>
      <c r="AX664" s="15"/>
      <c r="AY664" s="15"/>
      <c r="AZ664" s="15"/>
      <c r="BA664" s="15"/>
      <c r="BB664" s="15"/>
      <c r="BC664" s="15"/>
      <c r="BD664" s="15"/>
      <c r="BE664" s="15"/>
      <c r="BF664" s="15"/>
      <c r="BG664" s="15"/>
      <c r="BH664" s="15"/>
      <c r="BI664" s="15"/>
      <c r="BJ664" s="15"/>
      <c r="BK664" s="15"/>
      <c r="BL664" s="15"/>
      <c r="BM664" s="15"/>
      <c r="BN664" s="15"/>
      <c r="BO664" s="15"/>
      <c r="BP664" s="15"/>
      <c r="BQ664" s="15"/>
      <c r="BR664" s="15"/>
      <c r="BS664" s="15"/>
      <c r="BT664" s="15"/>
      <c r="BU664" s="15"/>
      <c r="BV664" s="15"/>
      <c r="BW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15"/>
      <c r="AX665" s="15"/>
      <c r="AY665" s="15"/>
      <c r="AZ665" s="15"/>
      <c r="BA665" s="15"/>
      <c r="BB665" s="15"/>
      <c r="BC665" s="15"/>
      <c r="BD665" s="15"/>
      <c r="BE665" s="15"/>
      <c r="BF665" s="15"/>
      <c r="BG665" s="15"/>
      <c r="BH665" s="15"/>
      <c r="BI665" s="15"/>
      <c r="BJ665" s="15"/>
      <c r="BK665" s="15"/>
      <c r="BL665" s="15"/>
      <c r="BM665" s="15"/>
      <c r="BN665" s="15"/>
      <c r="BO665" s="15"/>
      <c r="BP665" s="15"/>
      <c r="BQ665" s="15"/>
      <c r="BR665" s="15"/>
      <c r="BS665" s="15"/>
      <c r="BT665" s="15"/>
      <c r="BU665" s="15"/>
      <c r="BV665" s="15"/>
      <c r="BW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c r="AW666" s="15"/>
      <c r="AX666" s="15"/>
      <c r="AY666" s="15"/>
      <c r="AZ666" s="15"/>
      <c r="BA666" s="15"/>
      <c r="BB666" s="15"/>
      <c r="BC666" s="15"/>
      <c r="BD666" s="15"/>
      <c r="BE666" s="15"/>
      <c r="BF666" s="15"/>
      <c r="BG666" s="15"/>
      <c r="BH666" s="15"/>
      <c r="BI666" s="15"/>
      <c r="BJ666" s="15"/>
      <c r="BK666" s="15"/>
      <c r="BL666" s="15"/>
      <c r="BM666" s="15"/>
      <c r="BN666" s="15"/>
      <c r="BO666" s="15"/>
      <c r="BP666" s="15"/>
      <c r="BQ666" s="15"/>
      <c r="BR666" s="15"/>
      <c r="BS666" s="15"/>
      <c r="BT666" s="15"/>
      <c r="BU666" s="15"/>
      <c r="BV666" s="15"/>
      <c r="BW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15"/>
      <c r="AZ667" s="15"/>
      <c r="BA667" s="15"/>
      <c r="BB667" s="15"/>
      <c r="BC667" s="15"/>
      <c r="BD667" s="15"/>
      <c r="BE667" s="15"/>
      <c r="BF667" s="15"/>
      <c r="BG667" s="15"/>
      <c r="BH667" s="15"/>
      <c r="BI667" s="15"/>
      <c r="BJ667" s="15"/>
      <c r="BK667" s="15"/>
      <c r="BL667" s="15"/>
      <c r="BM667" s="15"/>
      <c r="BN667" s="15"/>
      <c r="BO667" s="15"/>
      <c r="BP667" s="15"/>
      <c r="BQ667" s="15"/>
      <c r="BR667" s="15"/>
      <c r="BS667" s="15"/>
      <c r="BT667" s="15"/>
      <c r="BU667" s="15"/>
      <c r="BV667" s="15"/>
      <c r="BW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c r="AW668" s="15"/>
      <c r="AX668" s="15"/>
      <c r="AY668" s="15"/>
      <c r="AZ668" s="15"/>
      <c r="BA668" s="15"/>
      <c r="BB668" s="15"/>
      <c r="BC668" s="15"/>
      <c r="BD668" s="15"/>
      <c r="BE668" s="15"/>
      <c r="BF668" s="15"/>
      <c r="BG668" s="15"/>
      <c r="BH668" s="15"/>
      <c r="BI668" s="15"/>
      <c r="BJ668" s="15"/>
      <c r="BK668" s="15"/>
      <c r="BL668" s="15"/>
      <c r="BM668" s="15"/>
      <c r="BN668" s="15"/>
      <c r="BO668" s="15"/>
      <c r="BP668" s="15"/>
      <c r="BQ668" s="15"/>
      <c r="BR668" s="15"/>
      <c r="BS668" s="15"/>
      <c r="BT668" s="15"/>
      <c r="BU668" s="15"/>
      <c r="BV668" s="15"/>
      <c r="BW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15"/>
      <c r="AX669" s="15"/>
      <c r="AY669" s="15"/>
      <c r="AZ669" s="15"/>
      <c r="BA669" s="15"/>
      <c r="BB669" s="15"/>
      <c r="BC669" s="15"/>
      <c r="BD669" s="15"/>
      <c r="BE669" s="15"/>
      <c r="BF669" s="15"/>
      <c r="BG669" s="15"/>
      <c r="BH669" s="15"/>
      <c r="BI669" s="15"/>
      <c r="BJ669" s="15"/>
      <c r="BK669" s="15"/>
      <c r="BL669" s="15"/>
      <c r="BM669" s="15"/>
      <c r="BN669" s="15"/>
      <c r="BO669" s="15"/>
      <c r="BP669" s="15"/>
      <c r="BQ669" s="15"/>
      <c r="BR669" s="15"/>
      <c r="BS669" s="15"/>
      <c r="BT669" s="15"/>
      <c r="BU669" s="15"/>
      <c r="BV669" s="15"/>
      <c r="BW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15"/>
      <c r="AY670" s="15"/>
      <c r="AZ670" s="15"/>
      <c r="BA670" s="15"/>
      <c r="BB670" s="15"/>
      <c r="BC670" s="15"/>
      <c r="BD670" s="15"/>
      <c r="BE670" s="15"/>
      <c r="BF670" s="15"/>
      <c r="BG670" s="15"/>
      <c r="BH670" s="15"/>
      <c r="BI670" s="15"/>
      <c r="BJ670" s="15"/>
      <c r="BK670" s="15"/>
      <c r="BL670" s="15"/>
      <c r="BM670" s="15"/>
      <c r="BN670" s="15"/>
      <c r="BO670" s="15"/>
      <c r="BP670" s="15"/>
      <c r="BQ670" s="15"/>
      <c r="BR670" s="15"/>
      <c r="BS670" s="15"/>
      <c r="BT670" s="15"/>
      <c r="BU670" s="15"/>
      <c r="BV670" s="15"/>
      <c r="BW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15"/>
      <c r="AY671" s="15"/>
      <c r="AZ671" s="15"/>
      <c r="BA671" s="15"/>
      <c r="BB671" s="15"/>
      <c r="BC671" s="15"/>
      <c r="BD671" s="15"/>
      <c r="BE671" s="15"/>
      <c r="BF671" s="15"/>
      <c r="BG671" s="15"/>
      <c r="BH671" s="15"/>
      <c r="BI671" s="15"/>
      <c r="BJ671" s="15"/>
      <c r="BK671" s="15"/>
      <c r="BL671" s="15"/>
      <c r="BM671" s="15"/>
      <c r="BN671" s="15"/>
      <c r="BO671" s="15"/>
      <c r="BP671" s="15"/>
      <c r="BQ671" s="15"/>
      <c r="BR671" s="15"/>
      <c r="BS671" s="15"/>
      <c r="BT671" s="15"/>
      <c r="BU671" s="15"/>
      <c r="BV671" s="15"/>
      <c r="BW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15"/>
      <c r="AY672" s="15"/>
      <c r="AZ672" s="15"/>
      <c r="BA672" s="15"/>
      <c r="BB672" s="15"/>
      <c r="BC672" s="15"/>
      <c r="BD672" s="15"/>
      <c r="BE672" s="15"/>
      <c r="BF672" s="15"/>
      <c r="BG672" s="15"/>
      <c r="BH672" s="15"/>
      <c r="BI672" s="15"/>
      <c r="BJ672" s="15"/>
      <c r="BK672" s="15"/>
      <c r="BL672" s="15"/>
      <c r="BM672" s="15"/>
      <c r="BN672" s="15"/>
      <c r="BO672" s="15"/>
      <c r="BP672" s="15"/>
      <c r="BQ672" s="15"/>
      <c r="BR672" s="15"/>
      <c r="BS672" s="15"/>
      <c r="BT672" s="15"/>
      <c r="BU672" s="15"/>
      <c r="BV672" s="15"/>
      <c r="BW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15"/>
      <c r="AZ673" s="15"/>
      <c r="BA673" s="15"/>
      <c r="BB673" s="15"/>
      <c r="BC673" s="15"/>
      <c r="BD673" s="15"/>
      <c r="BE673" s="15"/>
      <c r="BF673" s="15"/>
      <c r="BG673" s="15"/>
      <c r="BH673" s="15"/>
      <c r="BI673" s="15"/>
      <c r="BJ673" s="15"/>
      <c r="BK673" s="15"/>
      <c r="BL673" s="15"/>
      <c r="BM673" s="15"/>
      <c r="BN673" s="15"/>
      <c r="BO673" s="15"/>
      <c r="BP673" s="15"/>
      <c r="BQ673" s="15"/>
      <c r="BR673" s="15"/>
      <c r="BS673" s="15"/>
      <c r="BT673" s="15"/>
      <c r="BU673" s="15"/>
      <c r="BV673" s="15"/>
      <c r="BW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c r="AW674" s="15"/>
      <c r="AX674" s="15"/>
      <c r="AY674" s="15"/>
      <c r="AZ674" s="15"/>
      <c r="BA674" s="15"/>
      <c r="BB674" s="15"/>
      <c r="BC674" s="15"/>
      <c r="BD674" s="15"/>
      <c r="BE674" s="15"/>
      <c r="BF674" s="15"/>
      <c r="BG674" s="15"/>
      <c r="BH674" s="15"/>
      <c r="BI674" s="15"/>
      <c r="BJ674" s="15"/>
      <c r="BK674" s="15"/>
      <c r="BL674" s="15"/>
      <c r="BM674" s="15"/>
      <c r="BN674" s="15"/>
      <c r="BO674" s="15"/>
      <c r="BP674" s="15"/>
      <c r="BQ674" s="15"/>
      <c r="BR674" s="15"/>
      <c r="BS674" s="15"/>
      <c r="BT674" s="15"/>
      <c r="BU674" s="15"/>
      <c r="BV674" s="15"/>
      <c r="BW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15"/>
      <c r="AY675" s="15"/>
      <c r="AZ675" s="15"/>
      <c r="BA675" s="15"/>
      <c r="BB675" s="15"/>
      <c r="BC675" s="15"/>
      <c r="BD675" s="15"/>
      <c r="BE675" s="15"/>
      <c r="BF675" s="15"/>
      <c r="BG675" s="15"/>
      <c r="BH675" s="15"/>
      <c r="BI675" s="15"/>
      <c r="BJ675" s="15"/>
      <c r="BK675" s="15"/>
      <c r="BL675" s="15"/>
      <c r="BM675" s="15"/>
      <c r="BN675" s="15"/>
      <c r="BO675" s="15"/>
      <c r="BP675" s="15"/>
      <c r="BQ675" s="15"/>
      <c r="BR675" s="15"/>
      <c r="BS675" s="15"/>
      <c r="BT675" s="15"/>
      <c r="BU675" s="15"/>
      <c r="BV675" s="15"/>
      <c r="BW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c r="AW676" s="15"/>
      <c r="AX676" s="15"/>
      <c r="AY676" s="15"/>
      <c r="AZ676" s="15"/>
      <c r="BA676" s="15"/>
      <c r="BB676" s="15"/>
      <c r="BC676" s="15"/>
      <c r="BD676" s="15"/>
      <c r="BE676" s="15"/>
      <c r="BF676" s="15"/>
      <c r="BG676" s="15"/>
      <c r="BH676" s="15"/>
      <c r="BI676" s="15"/>
      <c r="BJ676" s="15"/>
      <c r="BK676" s="15"/>
      <c r="BL676" s="15"/>
      <c r="BM676" s="15"/>
      <c r="BN676" s="15"/>
      <c r="BO676" s="15"/>
      <c r="BP676" s="15"/>
      <c r="BQ676" s="15"/>
      <c r="BR676" s="15"/>
      <c r="BS676" s="15"/>
      <c r="BT676" s="15"/>
      <c r="BU676" s="15"/>
      <c r="BV676" s="15"/>
      <c r="BW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c r="AW677" s="15"/>
      <c r="AX677" s="15"/>
      <c r="AY677" s="15"/>
      <c r="AZ677" s="15"/>
      <c r="BA677" s="15"/>
      <c r="BB677" s="15"/>
      <c r="BC677" s="15"/>
      <c r="BD677" s="15"/>
      <c r="BE677" s="15"/>
      <c r="BF677" s="15"/>
      <c r="BG677" s="15"/>
      <c r="BH677" s="15"/>
      <c r="BI677" s="15"/>
      <c r="BJ677" s="15"/>
      <c r="BK677" s="15"/>
      <c r="BL677" s="15"/>
      <c r="BM677" s="15"/>
      <c r="BN677" s="15"/>
      <c r="BO677" s="15"/>
      <c r="BP677" s="15"/>
      <c r="BQ677" s="15"/>
      <c r="BR677" s="15"/>
      <c r="BS677" s="15"/>
      <c r="BT677" s="15"/>
      <c r="BU677" s="15"/>
      <c r="BV677" s="15"/>
      <c r="BW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15"/>
      <c r="AY678" s="15"/>
      <c r="AZ678" s="15"/>
      <c r="BA678" s="15"/>
      <c r="BB678" s="15"/>
      <c r="BC678" s="15"/>
      <c r="BD678" s="15"/>
      <c r="BE678" s="15"/>
      <c r="BF678" s="15"/>
      <c r="BG678" s="15"/>
      <c r="BH678" s="15"/>
      <c r="BI678" s="15"/>
      <c r="BJ678" s="15"/>
      <c r="BK678" s="15"/>
      <c r="BL678" s="15"/>
      <c r="BM678" s="15"/>
      <c r="BN678" s="15"/>
      <c r="BO678" s="15"/>
      <c r="BP678" s="15"/>
      <c r="BQ678" s="15"/>
      <c r="BR678" s="15"/>
      <c r="BS678" s="15"/>
      <c r="BT678" s="15"/>
      <c r="BU678" s="15"/>
      <c r="BV678" s="15"/>
      <c r="BW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5"/>
      <c r="AX679" s="15"/>
      <c r="AY679" s="15"/>
      <c r="AZ679" s="15"/>
      <c r="BA679" s="15"/>
      <c r="BB679" s="15"/>
      <c r="BC679" s="15"/>
      <c r="BD679" s="15"/>
      <c r="BE679" s="15"/>
      <c r="BF679" s="15"/>
      <c r="BG679" s="15"/>
      <c r="BH679" s="15"/>
      <c r="BI679" s="15"/>
      <c r="BJ679" s="15"/>
      <c r="BK679" s="15"/>
      <c r="BL679" s="15"/>
      <c r="BM679" s="15"/>
      <c r="BN679" s="15"/>
      <c r="BO679" s="15"/>
      <c r="BP679" s="15"/>
      <c r="BQ679" s="15"/>
      <c r="BR679" s="15"/>
      <c r="BS679" s="15"/>
      <c r="BT679" s="15"/>
      <c r="BU679" s="15"/>
      <c r="BV679" s="15"/>
      <c r="BW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15"/>
      <c r="AX680" s="15"/>
      <c r="AY680" s="15"/>
      <c r="AZ680" s="15"/>
      <c r="BA680" s="15"/>
      <c r="BB680" s="15"/>
      <c r="BC680" s="15"/>
      <c r="BD680" s="15"/>
      <c r="BE680" s="15"/>
      <c r="BF680" s="15"/>
      <c r="BG680" s="15"/>
      <c r="BH680" s="15"/>
      <c r="BI680" s="15"/>
      <c r="BJ680" s="15"/>
      <c r="BK680" s="15"/>
      <c r="BL680" s="15"/>
      <c r="BM680" s="15"/>
      <c r="BN680" s="15"/>
      <c r="BO680" s="15"/>
      <c r="BP680" s="15"/>
      <c r="BQ680" s="15"/>
      <c r="BR680" s="15"/>
      <c r="BS680" s="15"/>
      <c r="BT680" s="15"/>
      <c r="BU680" s="15"/>
      <c r="BV680" s="15"/>
      <c r="BW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15"/>
      <c r="AY681" s="15"/>
      <c r="AZ681" s="15"/>
      <c r="BA681" s="15"/>
      <c r="BB681" s="15"/>
      <c r="BC681" s="15"/>
      <c r="BD681" s="15"/>
      <c r="BE681" s="15"/>
      <c r="BF681" s="15"/>
      <c r="BG681" s="15"/>
      <c r="BH681" s="15"/>
      <c r="BI681" s="15"/>
      <c r="BJ681" s="15"/>
      <c r="BK681" s="15"/>
      <c r="BL681" s="15"/>
      <c r="BM681" s="15"/>
      <c r="BN681" s="15"/>
      <c r="BO681" s="15"/>
      <c r="BP681" s="15"/>
      <c r="BQ681" s="15"/>
      <c r="BR681" s="15"/>
      <c r="BS681" s="15"/>
      <c r="BT681" s="15"/>
      <c r="BU681" s="15"/>
      <c r="BV681" s="15"/>
      <c r="BW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15"/>
      <c r="AX682" s="15"/>
      <c r="AY682" s="15"/>
      <c r="AZ682" s="15"/>
      <c r="BA682" s="15"/>
      <c r="BB682" s="15"/>
      <c r="BC682" s="15"/>
      <c r="BD682" s="15"/>
      <c r="BE682" s="15"/>
      <c r="BF682" s="15"/>
      <c r="BG682" s="15"/>
      <c r="BH682" s="15"/>
      <c r="BI682" s="15"/>
      <c r="BJ682" s="15"/>
      <c r="BK682" s="15"/>
      <c r="BL682" s="15"/>
      <c r="BM682" s="15"/>
      <c r="BN682" s="15"/>
      <c r="BO682" s="15"/>
      <c r="BP682" s="15"/>
      <c r="BQ682" s="15"/>
      <c r="BR682" s="15"/>
      <c r="BS682" s="15"/>
      <c r="BT682" s="15"/>
      <c r="BU682" s="15"/>
      <c r="BV682" s="15"/>
      <c r="BW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15"/>
      <c r="AY683" s="15"/>
      <c r="AZ683" s="15"/>
      <c r="BA683" s="15"/>
      <c r="BB683" s="15"/>
      <c r="BC683" s="15"/>
      <c r="BD683" s="15"/>
      <c r="BE683" s="15"/>
      <c r="BF683" s="15"/>
      <c r="BG683" s="15"/>
      <c r="BH683" s="15"/>
      <c r="BI683" s="15"/>
      <c r="BJ683" s="15"/>
      <c r="BK683" s="15"/>
      <c r="BL683" s="15"/>
      <c r="BM683" s="15"/>
      <c r="BN683" s="15"/>
      <c r="BO683" s="15"/>
      <c r="BP683" s="15"/>
      <c r="BQ683" s="15"/>
      <c r="BR683" s="15"/>
      <c r="BS683" s="15"/>
      <c r="BT683" s="15"/>
      <c r="BU683" s="15"/>
      <c r="BV683" s="15"/>
      <c r="BW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5"/>
      <c r="AX684" s="15"/>
      <c r="AY684" s="15"/>
      <c r="AZ684" s="15"/>
      <c r="BA684" s="15"/>
      <c r="BB684" s="15"/>
      <c r="BC684" s="15"/>
      <c r="BD684" s="15"/>
      <c r="BE684" s="15"/>
      <c r="BF684" s="15"/>
      <c r="BG684" s="15"/>
      <c r="BH684" s="15"/>
      <c r="BI684" s="15"/>
      <c r="BJ684" s="15"/>
      <c r="BK684" s="15"/>
      <c r="BL684" s="15"/>
      <c r="BM684" s="15"/>
      <c r="BN684" s="15"/>
      <c r="BO684" s="15"/>
      <c r="BP684" s="15"/>
      <c r="BQ684" s="15"/>
      <c r="BR684" s="15"/>
      <c r="BS684" s="15"/>
      <c r="BT684" s="15"/>
      <c r="BU684" s="15"/>
      <c r="BV684" s="15"/>
      <c r="BW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c r="AW685" s="15"/>
      <c r="AX685" s="15"/>
      <c r="AY685" s="15"/>
      <c r="AZ685" s="15"/>
      <c r="BA685" s="15"/>
      <c r="BB685" s="15"/>
      <c r="BC685" s="15"/>
      <c r="BD685" s="15"/>
      <c r="BE685" s="15"/>
      <c r="BF685" s="15"/>
      <c r="BG685" s="15"/>
      <c r="BH685" s="15"/>
      <c r="BI685" s="15"/>
      <c r="BJ685" s="15"/>
      <c r="BK685" s="15"/>
      <c r="BL685" s="15"/>
      <c r="BM685" s="15"/>
      <c r="BN685" s="15"/>
      <c r="BO685" s="15"/>
      <c r="BP685" s="15"/>
      <c r="BQ685" s="15"/>
      <c r="BR685" s="15"/>
      <c r="BS685" s="15"/>
      <c r="BT685" s="15"/>
      <c r="BU685" s="15"/>
      <c r="BV685" s="15"/>
      <c r="BW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15"/>
      <c r="AY686" s="15"/>
      <c r="AZ686" s="15"/>
      <c r="BA686" s="15"/>
      <c r="BB686" s="15"/>
      <c r="BC686" s="15"/>
      <c r="BD686" s="15"/>
      <c r="BE686" s="15"/>
      <c r="BF686" s="15"/>
      <c r="BG686" s="15"/>
      <c r="BH686" s="15"/>
      <c r="BI686" s="15"/>
      <c r="BJ686" s="15"/>
      <c r="BK686" s="15"/>
      <c r="BL686" s="15"/>
      <c r="BM686" s="15"/>
      <c r="BN686" s="15"/>
      <c r="BO686" s="15"/>
      <c r="BP686" s="15"/>
      <c r="BQ686" s="15"/>
      <c r="BR686" s="15"/>
      <c r="BS686" s="15"/>
      <c r="BT686" s="15"/>
      <c r="BU686" s="15"/>
      <c r="BV686" s="15"/>
      <c r="BW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c r="AW687" s="15"/>
      <c r="AX687" s="15"/>
      <c r="AY687" s="15"/>
      <c r="AZ687" s="15"/>
      <c r="BA687" s="15"/>
      <c r="BB687" s="15"/>
      <c r="BC687" s="15"/>
      <c r="BD687" s="15"/>
      <c r="BE687" s="15"/>
      <c r="BF687" s="15"/>
      <c r="BG687" s="15"/>
      <c r="BH687" s="15"/>
      <c r="BI687" s="15"/>
      <c r="BJ687" s="15"/>
      <c r="BK687" s="15"/>
      <c r="BL687" s="15"/>
      <c r="BM687" s="15"/>
      <c r="BN687" s="15"/>
      <c r="BO687" s="15"/>
      <c r="BP687" s="15"/>
      <c r="BQ687" s="15"/>
      <c r="BR687" s="15"/>
      <c r="BS687" s="15"/>
      <c r="BT687" s="15"/>
      <c r="BU687" s="15"/>
      <c r="BV687" s="15"/>
      <c r="BW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15"/>
      <c r="BA688" s="15"/>
      <c r="BB688" s="15"/>
      <c r="BC688" s="15"/>
      <c r="BD688" s="15"/>
      <c r="BE688" s="15"/>
      <c r="BF688" s="15"/>
      <c r="BG688" s="15"/>
      <c r="BH688" s="15"/>
      <c r="BI688" s="15"/>
      <c r="BJ688" s="15"/>
      <c r="BK688" s="15"/>
      <c r="BL688" s="15"/>
      <c r="BM688" s="15"/>
      <c r="BN688" s="15"/>
      <c r="BO688" s="15"/>
      <c r="BP688" s="15"/>
      <c r="BQ688" s="15"/>
      <c r="BR688" s="15"/>
      <c r="BS688" s="15"/>
      <c r="BT688" s="15"/>
      <c r="BU688" s="15"/>
      <c r="BV688" s="15"/>
      <c r="BW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15"/>
      <c r="AY689" s="15"/>
      <c r="AZ689" s="15"/>
      <c r="BA689" s="15"/>
      <c r="BB689" s="15"/>
      <c r="BC689" s="15"/>
      <c r="BD689" s="15"/>
      <c r="BE689" s="15"/>
      <c r="BF689" s="15"/>
      <c r="BG689" s="15"/>
      <c r="BH689" s="15"/>
      <c r="BI689" s="15"/>
      <c r="BJ689" s="15"/>
      <c r="BK689" s="15"/>
      <c r="BL689" s="15"/>
      <c r="BM689" s="15"/>
      <c r="BN689" s="15"/>
      <c r="BO689" s="15"/>
      <c r="BP689" s="15"/>
      <c r="BQ689" s="15"/>
      <c r="BR689" s="15"/>
      <c r="BS689" s="15"/>
      <c r="BT689" s="15"/>
      <c r="BU689" s="15"/>
      <c r="BV689" s="15"/>
      <c r="BW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c r="AW690" s="15"/>
      <c r="AX690" s="15"/>
      <c r="AY690" s="15"/>
      <c r="AZ690" s="15"/>
      <c r="BA690" s="15"/>
      <c r="BB690" s="15"/>
      <c r="BC690" s="15"/>
      <c r="BD690" s="15"/>
      <c r="BE690" s="15"/>
      <c r="BF690" s="15"/>
      <c r="BG690" s="15"/>
      <c r="BH690" s="15"/>
      <c r="BI690" s="15"/>
      <c r="BJ690" s="15"/>
      <c r="BK690" s="15"/>
      <c r="BL690" s="15"/>
      <c r="BM690" s="15"/>
      <c r="BN690" s="15"/>
      <c r="BO690" s="15"/>
      <c r="BP690" s="15"/>
      <c r="BQ690" s="15"/>
      <c r="BR690" s="15"/>
      <c r="BS690" s="15"/>
      <c r="BT690" s="15"/>
      <c r="BU690" s="15"/>
      <c r="BV690" s="15"/>
      <c r="BW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5"/>
      <c r="AX691" s="15"/>
      <c r="AY691" s="15"/>
      <c r="AZ691" s="15"/>
      <c r="BA691" s="15"/>
      <c r="BB691" s="15"/>
      <c r="BC691" s="15"/>
      <c r="BD691" s="15"/>
      <c r="BE691" s="15"/>
      <c r="BF691" s="15"/>
      <c r="BG691" s="15"/>
      <c r="BH691" s="15"/>
      <c r="BI691" s="15"/>
      <c r="BJ691" s="15"/>
      <c r="BK691" s="15"/>
      <c r="BL691" s="15"/>
      <c r="BM691" s="15"/>
      <c r="BN691" s="15"/>
      <c r="BO691" s="15"/>
      <c r="BP691" s="15"/>
      <c r="BQ691" s="15"/>
      <c r="BR691" s="15"/>
      <c r="BS691" s="15"/>
      <c r="BT691" s="15"/>
      <c r="BU691" s="15"/>
      <c r="BV691" s="15"/>
      <c r="BW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15"/>
      <c r="AX692" s="15"/>
      <c r="AY692" s="15"/>
      <c r="AZ692" s="15"/>
      <c r="BA692" s="15"/>
      <c r="BB692" s="15"/>
      <c r="BC692" s="15"/>
      <c r="BD692" s="15"/>
      <c r="BE692" s="15"/>
      <c r="BF692" s="15"/>
      <c r="BG692" s="15"/>
      <c r="BH692" s="15"/>
      <c r="BI692" s="15"/>
      <c r="BJ692" s="15"/>
      <c r="BK692" s="15"/>
      <c r="BL692" s="15"/>
      <c r="BM692" s="15"/>
      <c r="BN692" s="15"/>
      <c r="BO692" s="15"/>
      <c r="BP692" s="15"/>
      <c r="BQ692" s="15"/>
      <c r="BR692" s="15"/>
      <c r="BS692" s="15"/>
      <c r="BT692" s="15"/>
      <c r="BU692" s="15"/>
      <c r="BV692" s="15"/>
      <c r="BW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15"/>
      <c r="AX693" s="15"/>
      <c r="AY693" s="15"/>
      <c r="AZ693" s="15"/>
      <c r="BA693" s="15"/>
      <c r="BB693" s="15"/>
      <c r="BC693" s="15"/>
      <c r="BD693" s="15"/>
      <c r="BE693" s="15"/>
      <c r="BF693" s="15"/>
      <c r="BG693" s="15"/>
      <c r="BH693" s="15"/>
      <c r="BI693" s="15"/>
      <c r="BJ693" s="15"/>
      <c r="BK693" s="15"/>
      <c r="BL693" s="15"/>
      <c r="BM693" s="15"/>
      <c r="BN693" s="15"/>
      <c r="BO693" s="15"/>
      <c r="BP693" s="15"/>
      <c r="BQ693" s="15"/>
      <c r="BR693" s="15"/>
      <c r="BS693" s="15"/>
      <c r="BT693" s="15"/>
      <c r="BU693" s="15"/>
      <c r="BV693" s="15"/>
      <c r="BW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15"/>
      <c r="AZ694" s="15"/>
      <c r="BA694" s="15"/>
      <c r="BB694" s="15"/>
      <c r="BC694" s="15"/>
      <c r="BD694" s="15"/>
      <c r="BE694" s="15"/>
      <c r="BF694" s="15"/>
      <c r="BG694" s="15"/>
      <c r="BH694" s="15"/>
      <c r="BI694" s="15"/>
      <c r="BJ694" s="15"/>
      <c r="BK694" s="15"/>
      <c r="BL694" s="15"/>
      <c r="BM694" s="15"/>
      <c r="BN694" s="15"/>
      <c r="BO694" s="15"/>
      <c r="BP694" s="15"/>
      <c r="BQ694" s="15"/>
      <c r="BR694" s="15"/>
      <c r="BS694" s="15"/>
      <c r="BT694" s="15"/>
      <c r="BU694" s="15"/>
      <c r="BV694" s="15"/>
      <c r="BW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c r="AW695" s="15"/>
      <c r="AX695" s="15"/>
      <c r="AY695" s="15"/>
      <c r="AZ695" s="15"/>
      <c r="BA695" s="15"/>
      <c r="BB695" s="15"/>
      <c r="BC695" s="15"/>
      <c r="BD695" s="15"/>
      <c r="BE695" s="15"/>
      <c r="BF695" s="15"/>
      <c r="BG695" s="15"/>
      <c r="BH695" s="15"/>
      <c r="BI695" s="15"/>
      <c r="BJ695" s="15"/>
      <c r="BK695" s="15"/>
      <c r="BL695" s="15"/>
      <c r="BM695" s="15"/>
      <c r="BN695" s="15"/>
      <c r="BO695" s="15"/>
      <c r="BP695" s="15"/>
      <c r="BQ695" s="15"/>
      <c r="BR695" s="15"/>
      <c r="BS695" s="15"/>
      <c r="BT695" s="15"/>
      <c r="BU695" s="15"/>
      <c r="BV695" s="15"/>
      <c r="BW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c r="AW696" s="15"/>
      <c r="AX696" s="15"/>
      <c r="AY696" s="15"/>
      <c r="AZ696" s="15"/>
      <c r="BA696" s="15"/>
      <c r="BB696" s="15"/>
      <c r="BC696" s="15"/>
      <c r="BD696" s="15"/>
      <c r="BE696" s="15"/>
      <c r="BF696" s="15"/>
      <c r="BG696" s="15"/>
      <c r="BH696" s="15"/>
      <c r="BI696" s="15"/>
      <c r="BJ696" s="15"/>
      <c r="BK696" s="15"/>
      <c r="BL696" s="15"/>
      <c r="BM696" s="15"/>
      <c r="BN696" s="15"/>
      <c r="BO696" s="15"/>
      <c r="BP696" s="15"/>
      <c r="BQ696" s="15"/>
      <c r="BR696" s="15"/>
      <c r="BS696" s="15"/>
      <c r="BT696" s="15"/>
      <c r="BU696" s="15"/>
      <c r="BV696" s="15"/>
      <c r="BW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15"/>
      <c r="AX697" s="15"/>
      <c r="AY697" s="15"/>
      <c r="AZ697" s="15"/>
      <c r="BA697" s="15"/>
      <c r="BB697" s="15"/>
      <c r="BC697" s="15"/>
      <c r="BD697" s="15"/>
      <c r="BE697" s="15"/>
      <c r="BF697" s="15"/>
      <c r="BG697" s="15"/>
      <c r="BH697" s="15"/>
      <c r="BI697" s="15"/>
      <c r="BJ697" s="15"/>
      <c r="BK697" s="15"/>
      <c r="BL697" s="15"/>
      <c r="BM697" s="15"/>
      <c r="BN697" s="15"/>
      <c r="BO697" s="15"/>
      <c r="BP697" s="15"/>
      <c r="BQ697" s="15"/>
      <c r="BR697" s="15"/>
      <c r="BS697" s="15"/>
      <c r="BT697" s="15"/>
      <c r="BU697" s="15"/>
      <c r="BV697" s="15"/>
      <c r="BW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15"/>
      <c r="AY698" s="15"/>
      <c r="AZ698" s="15"/>
      <c r="BA698" s="15"/>
      <c r="BB698" s="15"/>
      <c r="BC698" s="15"/>
      <c r="BD698" s="15"/>
      <c r="BE698" s="15"/>
      <c r="BF698" s="15"/>
      <c r="BG698" s="15"/>
      <c r="BH698" s="15"/>
      <c r="BI698" s="15"/>
      <c r="BJ698" s="15"/>
      <c r="BK698" s="15"/>
      <c r="BL698" s="15"/>
      <c r="BM698" s="15"/>
      <c r="BN698" s="15"/>
      <c r="BO698" s="15"/>
      <c r="BP698" s="15"/>
      <c r="BQ698" s="15"/>
      <c r="BR698" s="15"/>
      <c r="BS698" s="15"/>
      <c r="BT698" s="15"/>
      <c r="BU698" s="15"/>
      <c r="BV698" s="15"/>
      <c r="BW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5"/>
      <c r="AX699" s="15"/>
      <c r="AY699" s="15"/>
      <c r="AZ699" s="15"/>
      <c r="BA699" s="15"/>
      <c r="BB699" s="15"/>
      <c r="BC699" s="15"/>
      <c r="BD699" s="15"/>
      <c r="BE699" s="15"/>
      <c r="BF699" s="15"/>
      <c r="BG699" s="15"/>
      <c r="BH699" s="15"/>
      <c r="BI699" s="15"/>
      <c r="BJ699" s="15"/>
      <c r="BK699" s="15"/>
      <c r="BL699" s="15"/>
      <c r="BM699" s="15"/>
      <c r="BN699" s="15"/>
      <c r="BO699" s="15"/>
      <c r="BP699" s="15"/>
      <c r="BQ699" s="15"/>
      <c r="BR699" s="15"/>
      <c r="BS699" s="15"/>
      <c r="BT699" s="15"/>
      <c r="BU699" s="15"/>
      <c r="BV699" s="15"/>
      <c r="BW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c r="AW700" s="15"/>
      <c r="AX700" s="15"/>
      <c r="AY700" s="15"/>
      <c r="AZ700" s="15"/>
      <c r="BA700" s="15"/>
      <c r="BB700" s="15"/>
      <c r="BC700" s="15"/>
      <c r="BD700" s="15"/>
      <c r="BE700" s="15"/>
      <c r="BF700" s="15"/>
      <c r="BG700" s="15"/>
      <c r="BH700" s="15"/>
      <c r="BI700" s="15"/>
      <c r="BJ700" s="15"/>
      <c r="BK700" s="15"/>
      <c r="BL700" s="15"/>
      <c r="BM700" s="15"/>
      <c r="BN700" s="15"/>
      <c r="BO700" s="15"/>
      <c r="BP700" s="15"/>
      <c r="BQ700" s="15"/>
      <c r="BR700" s="15"/>
      <c r="BS700" s="15"/>
      <c r="BT700" s="15"/>
      <c r="BU700" s="15"/>
      <c r="BV700" s="15"/>
      <c r="BW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5"/>
      <c r="AX701" s="15"/>
      <c r="AY701" s="15"/>
      <c r="AZ701" s="15"/>
      <c r="BA701" s="15"/>
      <c r="BB701" s="15"/>
      <c r="BC701" s="15"/>
      <c r="BD701" s="15"/>
      <c r="BE701" s="15"/>
      <c r="BF701" s="15"/>
      <c r="BG701" s="15"/>
      <c r="BH701" s="15"/>
      <c r="BI701" s="15"/>
      <c r="BJ701" s="15"/>
      <c r="BK701" s="15"/>
      <c r="BL701" s="15"/>
      <c r="BM701" s="15"/>
      <c r="BN701" s="15"/>
      <c r="BO701" s="15"/>
      <c r="BP701" s="15"/>
      <c r="BQ701" s="15"/>
      <c r="BR701" s="15"/>
      <c r="BS701" s="15"/>
      <c r="BT701" s="15"/>
      <c r="BU701" s="15"/>
      <c r="BV701" s="15"/>
      <c r="BW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15"/>
      <c r="AY702" s="15"/>
      <c r="AZ702" s="15"/>
      <c r="BA702" s="15"/>
      <c r="BB702" s="15"/>
      <c r="BC702" s="15"/>
      <c r="BD702" s="15"/>
      <c r="BE702" s="15"/>
      <c r="BF702" s="15"/>
      <c r="BG702" s="15"/>
      <c r="BH702" s="15"/>
      <c r="BI702" s="15"/>
      <c r="BJ702" s="15"/>
      <c r="BK702" s="15"/>
      <c r="BL702" s="15"/>
      <c r="BM702" s="15"/>
      <c r="BN702" s="15"/>
      <c r="BO702" s="15"/>
      <c r="BP702" s="15"/>
      <c r="BQ702" s="15"/>
      <c r="BR702" s="15"/>
      <c r="BS702" s="15"/>
      <c r="BT702" s="15"/>
      <c r="BU702" s="15"/>
      <c r="BV702" s="15"/>
      <c r="BW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15"/>
      <c r="AY703" s="15"/>
      <c r="AZ703" s="15"/>
      <c r="BA703" s="15"/>
      <c r="BB703" s="15"/>
      <c r="BC703" s="15"/>
      <c r="BD703" s="15"/>
      <c r="BE703" s="15"/>
      <c r="BF703" s="15"/>
      <c r="BG703" s="15"/>
      <c r="BH703" s="15"/>
      <c r="BI703" s="15"/>
      <c r="BJ703" s="15"/>
      <c r="BK703" s="15"/>
      <c r="BL703" s="15"/>
      <c r="BM703" s="15"/>
      <c r="BN703" s="15"/>
      <c r="BO703" s="15"/>
      <c r="BP703" s="15"/>
      <c r="BQ703" s="15"/>
      <c r="BR703" s="15"/>
      <c r="BS703" s="15"/>
      <c r="BT703" s="15"/>
      <c r="BU703" s="15"/>
      <c r="BV703" s="15"/>
      <c r="BW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15"/>
      <c r="AX704" s="15"/>
      <c r="AY704" s="15"/>
      <c r="AZ704" s="15"/>
      <c r="BA704" s="15"/>
      <c r="BB704" s="15"/>
      <c r="BC704" s="15"/>
      <c r="BD704" s="15"/>
      <c r="BE704" s="15"/>
      <c r="BF704" s="15"/>
      <c r="BG704" s="15"/>
      <c r="BH704" s="15"/>
      <c r="BI704" s="15"/>
      <c r="BJ704" s="15"/>
      <c r="BK704" s="15"/>
      <c r="BL704" s="15"/>
      <c r="BM704" s="15"/>
      <c r="BN704" s="15"/>
      <c r="BO704" s="15"/>
      <c r="BP704" s="15"/>
      <c r="BQ704" s="15"/>
      <c r="BR704" s="15"/>
      <c r="BS704" s="15"/>
      <c r="BT704" s="15"/>
      <c r="BU704" s="15"/>
      <c r="BV704" s="15"/>
      <c r="BW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5"/>
      <c r="AX705" s="15"/>
      <c r="AY705" s="15"/>
      <c r="AZ705" s="15"/>
      <c r="BA705" s="15"/>
      <c r="BB705" s="15"/>
      <c r="BC705" s="15"/>
      <c r="BD705" s="15"/>
      <c r="BE705" s="15"/>
      <c r="BF705" s="15"/>
      <c r="BG705" s="15"/>
      <c r="BH705" s="15"/>
      <c r="BI705" s="15"/>
      <c r="BJ705" s="15"/>
      <c r="BK705" s="15"/>
      <c r="BL705" s="15"/>
      <c r="BM705" s="15"/>
      <c r="BN705" s="15"/>
      <c r="BO705" s="15"/>
      <c r="BP705" s="15"/>
      <c r="BQ705" s="15"/>
      <c r="BR705" s="15"/>
      <c r="BS705" s="15"/>
      <c r="BT705" s="15"/>
      <c r="BU705" s="15"/>
      <c r="BV705" s="15"/>
      <c r="BW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15"/>
      <c r="AZ706" s="15"/>
      <c r="BA706" s="15"/>
      <c r="BB706" s="15"/>
      <c r="BC706" s="15"/>
      <c r="BD706" s="15"/>
      <c r="BE706" s="15"/>
      <c r="BF706" s="15"/>
      <c r="BG706" s="15"/>
      <c r="BH706" s="15"/>
      <c r="BI706" s="15"/>
      <c r="BJ706" s="15"/>
      <c r="BK706" s="15"/>
      <c r="BL706" s="15"/>
      <c r="BM706" s="15"/>
      <c r="BN706" s="15"/>
      <c r="BO706" s="15"/>
      <c r="BP706" s="15"/>
      <c r="BQ706" s="15"/>
      <c r="BR706" s="15"/>
      <c r="BS706" s="15"/>
      <c r="BT706" s="15"/>
      <c r="BU706" s="15"/>
      <c r="BV706" s="15"/>
      <c r="BW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15"/>
      <c r="AY707" s="15"/>
      <c r="AZ707" s="15"/>
      <c r="BA707" s="15"/>
      <c r="BB707" s="15"/>
      <c r="BC707" s="15"/>
      <c r="BD707" s="15"/>
      <c r="BE707" s="15"/>
      <c r="BF707" s="15"/>
      <c r="BG707" s="15"/>
      <c r="BH707" s="15"/>
      <c r="BI707" s="15"/>
      <c r="BJ707" s="15"/>
      <c r="BK707" s="15"/>
      <c r="BL707" s="15"/>
      <c r="BM707" s="15"/>
      <c r="BN707" s="15"/>
      <c r="BO707" s="15"/>
      <c r="BP707" s="15"/>
      <c r="BQ707" s="15"/>
      <c r="BR707" s="15"/>
      <c r="BS707" s="15"/>
      <c r="BT707" s="15"/>
      <c r="BU707" s="15"/>
      <c r="BV707" s="15"/>
      <c r="BW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c r="AW708" s="15"/>
      <c r="AX708" s="15"/>
      <c r="AY708" s="15"/>
      <c r="AZ708" s="15"/>
      <c r="BA708" s="15"/>
      <c r="BB708" s="15"/>
      <c r="BC708" s="15"/>
      <c r="BD708" s="15"/>
      <c r="BE708" s="15"/>
      <c r="BF708" s="15"/>
      <c r="BG708" s="15"/>
      <c r="BH708" s="15"/>
      <c r="BI708" s="15"/>
      <c r="BJ708" s="15"/>
      <c r="BK708" s="15"/>
      <c r="BL708" s="15"/>
      <c r="BM708" s="15"/>
      <c r="BN708" s="15"/>
      <c r="BO708" s="15"/>
      <c r="BP708" s="15"/>
      <c r="BQ708" s="15"/>
      <c r="BR708" s="15"/>
      <c r="BS708" s="15"/>
      <c r="BT708" s="15"/>
      <c r="BU708" s="15"/>
      <c r="BV708" s="15"/>
      <c r="BW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15"/>
      <c r="AX709" s="15"/>
      <c r="AY709" s="15"/>
      <c r="AZ709" s="15"/>
      <c r="BA709" s="15"/>
      <c r="BB709" s="15"/>
      <c r="BC709" s="15"/>
      <c r="BD709" s="15"/>
      <c r="BE709" s="15"/>
      <c r="BF709" s="15"/>
      <c r="BG709" s="15"/>
      <c r="BH709" s="15"/>
      <c r="BI709" s="15"/>
      <c r="BJ709" s="15"/>
      <c r="BK709" s="15"/>
      <c r="BL709" s="15"/>
      <c r="BM709" s="15"/>
      <c r="BN709" s="15"/>
      <c r="BO709" s="15"/>
      <c r="BP709" s="15"/>
      <c r="BQ709" s="15"/>
      <c r="BR709" s="15"/>
      <c r="BS709" s="15"/>
      <c r="BT709" s="15"/>
      <c r="BU709" s="15"/>
      <c r="BV709" s="15"/>
      <c r="BW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15"/>
      <c r="AX710" s="15"/>
      <c r="AY710" s="15"/>
      <c r="AZ710" s="15"/>
      <c r="BA710" s="15"/>
      <c r="BB710" s="15"/>
      <c r="BC710" s="15"/>
      <c r="BD710" s="15"/>
      <c r="BE710" s="15"/>
      <c r="BF710" s="15"/>
      <c r="BG710" s="15"/>
      <c r="BH710" s="15"/>
      <c r="BI710" s="15"/>
      <c r="BJ710" s="15"/>
      <c r="BK710" s="15"/>
      <c r="BL710" s="15"/>
      <c r="BM710" s="15"/>
      <c r="BN710" s="15"/>
      <c r="BO710" s="15"/>
      <c r="BP710" s="15"/>
      <c r="BQ710" s="15"/>
      <c r="BR710" s="15"/>
      <c r="BS710" s="15"/>
      <c r="BT710" s="15"/>
      <c r="BU710" s="15"/>
      <c r="BV710" s="15"/>
      <c r="BW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15"/>
      <c r="AX711" s="15"/>
      <c r="AY711" s="15"/>
      <c r="AZ711" s="15"/>
      <c r="BA711" s="15"/>
      <c r="BB711" s="15"/>
      <c r="BC711" s="15"/>
      <c r="BD711" s="15"/>
      <c r="BE711" s="15"/>
      <c r="BF711" s="15"/>
      <c r="BG711" s="15"/>
      <c r="BH711" s="15"/>
      <c r="BI711" s="15"/>
      <c r="BJ711" s="15"/>
      <c r="BK711" s="15"/>
      <c r="BL711" s="15"/>
      <c r="BM711" s="15"/>
      <c r="BN711" s="15"/>
      <c r="BO711" s="15"/>
      <c r="BP711" s="15"/>
      <c r="BQ711" s="15"/>
      <c r="BR711" s="15"/>
      <c r="BS711" s="15"/>
      <c r="BT711" s="15"/>
      <c r="BU711" s="15"/>
      <c r="BV711" s="15"/>
      <c r="BW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5"/>
      <c r="AX712" s="15"/>
      <c r="AY712" s="15"/>
      <c r="AZ712" s="15"/>
      <c r="BA712" s="15"/>
      <c r="BB712" s="15"/>
      <c r="BC712" s="15"/>
      <c r="BD712" s="15"/>
      <c r="BE712" s="15"/>
      <c r="BF712" s="15"/>
      <c r="BG712" s="15"/>
      <c r="BH712" s="15"/>
      <c r="BI712" s="15"/>
      <c r="BJ712" s="15"/>
      <c r="BK712" s="15"/>
      <c r="BL712" s="15"/>
      <c r="BM712" s="15"/>
      <c r="BN712" s="15"/>
      <c r="BO712" s="15"/>
      <c r="BP712" s="15"/>
      <c r="BQ712" s="15"/>
      <c r="BR712" s="15"/>
      <c r="BS712" s="15"/>
      <c r="BT712" s="15"/>
      <c r="BU712" s="15"/>
      <c r="BV712" s="15"/>
      <c r="BW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c r="AW713" s="15"/>
      <c r="AX713" s="15"/>
      <c r="AY713" s="15"/>
      <c r="AZ713" s="15"/>
      <c r="BA713" s="15"/>
      <c r="BB713" s="15"/>
      <c r="BC713" s="15"/>
      <c r="BD713" s="15"/>
      <c r="BE713" s="15"/>
      <c r="BF713" s="15"/>
      <c r="BG713" s="15"/>
      <c r="BH713" s="15"/>
      <c r="BI713" s="15"/>
      <c r="BJ713" s="15"/>
      <c r="BK713" s="15"/>
      <c r="BL713" s="15"/>
      <c r="BM713" s="15"/>
      <c r="BN713" s="15"/>
      <c r="BO713" s="15"/>
      <c r="BP713" s="15"/>
      <c r="BQ713" s="15"/>
      <c r="BR713" s="15"/>
      <c r="BS713" s="15"/>
      <c r="BT713" s="15"/>
      <c r="BU713" s="15"/>
      <c r="BV713" s="15"/>
      <c r="BW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c r="AW714" s="15"/>
      <c r="AX714" s="15"/>
      <c r="AY714" s="15"/>
      <c r="AZ714" s="15"/>
      <c r="BA714" s="15"/>
      <c r="BB714" s="15"/>
      <c r="BC714" s="15"/>
      <c r="BD714" s="15"/>
      <c r="BE714" s="15"/>
      <c r="BF714" s="15"/>
      <c r="BG714" s="15"/>
      <c r="BH714" s="15"/>
      <c r="BI714" s="15"/>
      <c r="BJ714" s="15"/>
      <c r="BK714" s="15"/>
      <c r="BL714" s="15"/>
      <c r="BM714" s="15"/>
      <c r="BN714" s="15"/>
      <c r="BO714" s="15"/>
      <c r="BP714" s="15"/>
      <c r="BQ714" s="15"/>
      <c r="BR714" s="15"/>
      <c r="BS714" s="15"/>
      <c r="BT714" s="15"/>
      <c r="BU714" s="15"/>
      <c r="BV714" s="15"/>
      <c r="BW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15"/>
      <c r="AX715" s="15"/>
      <c r="AY715" s="15"/>
      <c r="AZ715" s="15"/>
      <c r="BA715" s="15"/>
      <c r="BB715" s="15"/>
      <c r="BC715" s="15"/>
      <c r="BD715" s="15"/>
      <c r="BE715" s="15"/>
      <c r="BF715" s="15"/>
      <c r="BG715" s="15"/>
      <c r="BH715" s="15"/>
      <c r="BI715" s="15"/>
      <c r="BJ715" s="15"/>
      <c r="BK715" s="15"/>
      <c r="BL715" s="15"/>
      <c r="BM715" s="15"/>
      <c r="BN715" s="15"/>
      <c r="BO715" s="15"/>
      <c r="BP715" s="15"/>
      <c r="BQ715" s="15"/>
      <c r="BR715" s="15"/>
      <c r="BS715" s="15"/>
      <c r="BT715" s="15"/>
      <c r="BU715" s="15"/>
      <c r="BV715" s="15"/>
      <c r="BW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c r="AW716" s="15"/>
      <c r="AX716" s="15"/>
      <c r="AY716" s="15"/>
      <c r="AZ716" s="15"/>
      <c r="BA716" s="15"/>
      <c r="BB716" s="15"/>
      <c r="BC716" s="15"/>
      <c r="BD716" s="15"/>
      <c r="BE716" s="15"/>
      <c r="BF716" s="15"/>
      <c r="BG716" s="15"/>
      <c r="BH716" s="15"/>
      <c r="BI716" s="15"/>
      <c r="BJ716" s="15"/>
      <c r="BK716" s="15"/>
      <c r="BL716" s="15"/>
      <c r="BM716" s="15"/>
      <c r="BN716" s="15"/>
      <c r="BO716" s="15"/>
      <c r="BP716" s="15"/>
      <c r="BQ716" s="15"/>
      <c r="BR716" s="15"/>
      <c r="BS716" s="15"/>
      <c r="BT716" s="15"/>
      <c r="BU716" s="15"/>
      <c r="BV716" s="15"/>
      <c r="BW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5"/>
      <c r="AX717" s="15"/>
      <c r="AY717" s="15"/>
      <c r="AZ717" s="15"/>
      <c r="BA717" s="15"/>
      <c r="BB717" s="15"/>
      <c r="BC717" s="15"/>
      <c r="BD717" s="15"/>
      <c r="BE717" s="15"/>
      <c r="BF717" s="15"/>
      <c r="BG717" s="15"/>
      <c r="BH717" s="15"/>
      <c r="BI717" s="15"/>
      <c r="BJ717" s="15"/>
      <c r="BK717" s="15"/>
      <c r="BL717" s="15"/>
      <c r="BM717" s="15"/>
      <c r="BN717" s="15"/>
      <c r="BO717" s="15"/>
      <c r="BP717" s="15"/>
      <c r="BQ717" s="15"/>
      <c r="BR717" s="15"/>
      <c r="BS717" s="15"/>
      <c r="BT717" s="15"/>
      <c r="BU717" s="15"/>
      <c r="BV717" s="15"/>
      <c r="BW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c r="AW718" s="15"/>
      <c r="AX718" s="15"/>
      <c r="AY718" s="15"/>
      <c r="AZ718" s="15"/>
      <c r="BA718" s="15"/>
      <c r="BB718" s="15"/>
      <c r="BC718" s="15"/>
      <c r="BD718" s="15"/>
      <c r="BE718" s="15"/>
      <c r="BF718" s="15"/>
      <c r="BG718" s="15"/>
      <c r="BH718" s="15"/>
      <c r="BI718" s="15"/>
      <c r="BJ718" s="15"/>
      <c r="BK718" s="15"/>
      <c r="BL718" s="15"/>
      <c r="BM718" s="15"/>
      <c r="BN718" s="15"/>
      <c r="BO718" s="15"/>
      <c r="BP718" s="15"/>
      <c r="BQ718" s="15"/>
      <c r="BR718" s="15"/>
      <c r="BS718" s="15"/>
      <c r="BT718" s="15"/>
      <c r="BU718" s="15"/>
      <c r="BV718" s="15"/>
      <c r="BW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c r="AW719" s="15"/>
      <c r="AX719" s="15"/>
      <c r="AY719" s="15"/>
      <c r="AZ719" s="15"/>
      <c r="BA719" s="15"/>
      <c r="BB719" s="15"/>
      <c r="BC719" s="15"/>
      <c r="BD719" s="15"/>
      <c r="BE719" s="15"/>
      <c r="BF719" s="15"/>
      <c r="BG719" s="15"/>
      <c r="BH719" s="15"/>
      <c r="BI719" s="15"/>
      <c r="BJ719" s="15"/>
      <c r="BK719" s="15"/>
      <c r="BL719" s="15"/>
      <c r="BM719" s="15"/>
      <c r="BN719" s="15"/>
      <c r="BO719" s="15"/>
      <c r="BP719" s="15"/>
      <c r="BQ719" s="15"/>
      <c r="BR719" s="15"/>
      <c r="BS719" s="15"/>
      <c r="BT719" s="15"/>
      <c r="BU719" s="15"/>
      <c r="BV719" s="15"/>
      <c r="BW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15"/>
      <c r="AX720" s="15"/>
      <c r="AY720" s="15"/>
      <c r="AZ720" s="15"/>
      <c r="BA720" s="15"/>
      <c r="BB720" s="15"/>
      <c r="BC720" s="15"/>
      <c r="BD720" s="15"/>
      <c r="BE720" s="15"/>
      <c r="BF720" s="15"/>
      <c r="BG720" s="15"/>
      <c r="BH720" s="15"/>
      <c r="BI720" s="15"/>
      <c r="BJ720" s="15"/>
      <c r="BK720" s="15"/>
      <c r="BL720" s="15"/>
      <c r="BM720" s="15"/>
      <c r="BN720" s="15"/>
      <c r="BO720" s="15"/>
      <c r="BP720" s="15"/>
      <c r="BQ720" s="15"/>
      <c r="BR720" s="15"/>
      <c r="BS720" s="15"/>
      <c r="BT720" s="15"/>
      <c r="BU720" s="15"/>
      <c r="BV720" s="15"/>
      <c r="BW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c r="AW721" s="15"/>
      <c r="AX721" s="15"/>
      <c r="AY721" s="15"/>
      <c r="AZ721" s="15"/>
      <c r="BA721" s="15"/>
      <c r="BB721" s="15"/>
      <c r="BC721" s="15"/>
      <c r="BD721" s="15"/>
      <c r="BE721" s="15"/>
      <c r="BF721" s="15"/>
      <c r="BG721" s="15"/>
      <c r="BH721" s="15"/>
      <c r="BI721" s="15"/>
      <c r="BJ721" s="15"/>
      <c r="BK721" s="15"/>
      <c r="BL721" s="15"/>
      <c r="BM721" s="15"/>
      <c r="BN721" s="15"/>
      <c r="BO721" s="15"/>
      <c r="BP721" s="15"/>
      <c r="BQ721" s="15"/>
      <c r="BR721" s="15"/>
      <c r="BS721" s="15"/>
      <c r="BT721" s="15"/>
      <c r="BU721" s="15"/>
      <c r="BV721" s="15"/>
      <c r="BW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15"/>
      <c r="AX722" s="15"/>
      <c r="AY722" s="15"/>
      <c r="AZ722" s="15"/>
      <c r="BA722" s="15"/>
      <c r="BB722" s="15"/>
      <c r="BC722" s="15"/>
      <c r="BD722" s="15"/>
      <c r="BE722" s="15"/>
      <c r="BF722" s="15"/>
      <c r="BG722" s="15"/>
      <c r="BH722" s="15"/>
      <c r="BI722" s="15"/>
      <c r="BJ722" s="15"/>
      <c r="BK722" s="15"/>
      <c r="BL722" s="15"/>
      <c r="BM722" s="15"/>
      <c r="BN722" s="15"/>
      <c r="BO722" s="15"/>
      <c r="BP722" s="15"/>
      <c r="BQ722" s="15"/>
      <c r="BR722" s="15"/>
      <c r="BS722" s="15"/>
      <c r="BT722" s="15"/>
      <c r="BU722" s="15"/>
      <c r="BV722" s="15"/>
      <c r="BW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5"/>
      <c r="AX723" s="15"/>
      <c r="AY723" s="15"/>
      <c r="AZ723" s="15"/>
      <c r="BA723" s="15"/>
      <c r="BB723" s="15"/>
      <c r="BC723" s="15"/>
      <c r="BD723" s="15"/>
      <c r="BE723" s="15"/>
      <c r="BF723" s="15"/>
      <c r="BG723" s="15"/>
      <c r="BH723" s="15"/>
      <c r="BI723" s="15"/>
      <c r="BJ723" s="15"/>
      <c r="BK723" s="15"/>
      <c r="BL723" s="15"/>
      <c r="BM723" s="15"/>
      <c r="BN723" s="15"/>
      <c r="BO723" s="15"/>
      <c r="BP723" s="15"/>
      <c r="BQ723" s="15"/>
      <c r="BR723" s="15"/>
      <c r="BS723" s="15"/>
      <c r="BT723" s="15"/>
      <c r="BU723" s="15"/>
      <c r="BV723" s="15"/>
      <c r="BW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15"/>
      <c r="AX724" s="15"/>
      <c r="AY724" s="15"/>
      <c r="AZ724" s="15"/>
      <c r="BA724" s="15"/>
      <c r="BB724" s="15"/>
      <c r="BC724" s="15"/>
      <c r="BD724" s="15"/>
      <c r="BE724" s="15"/>
      <c r="BF724" s="15"/>
      <c r="BG724" s="15"/>
      <c r="BH724" s="15"/>
      <c r="BI724" s="15"/>
      <c r="BJ724" s="15"/>
      <c r="BK724" s="15"/>
      <c r="BL724" s="15"/>
      <c r="BM724" s="15"/>
      <c r="BN724" s="15"/>
      <c r="BO724" s="15"/>
      <c r="BP724" s="15"/>
      <c r="BQ724" s="15"/>
      <c r="BR724" s="15"/>
      <c r="BS724" s="15"/>
      <c r="BT724" s="15"/>
      <c r="BU724" s="15"/>
      <c r="BV724" s="15"/>
      <c r="BW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c r="AW725" s="15"/>
      <c r="AX725" s="15"/>
      <c r="AY725" s="15"/>
      <c r="AZ725" s="15"/>
      <c r="BA725" s="15"/>
      <c r="BB725" s="15"/>
      <c r="BC725" s="15"/>
      <c r="BD725" s="15"/>
      <c r="BE725" s="15"/>
      <c r="BF725" s="15"/>
      <c r="BG725" s="15"/>
      <c r="BH725" s="15"/>
      <c r="BI725" s="15"/>
      <c r="BJ725" s="15"/>
      <c r="BK725" s="15"/>
      <c r="BL725" s="15"/>
      <c r="BM725" s="15"/>
      <c r="BN725" s="15"/>
      <c r="BO725" s="15"/>
      <c r="BP725" s="15"/>
      <c r="BQ725" s="15"/>
      <c r="BR725" s="15"/>
      <c r="BS725" s="15"/>
      <c r="BT725" s="15"/>
      <c r="BU725" s="15"/>
      <c r="BV725" s="15"/>
      <c r="BW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c r="AW726" s="15"/>
      <c r="AX726" s="15"/>
      <c r="AY726" s="15"/>
      <c r="AZ726" s="15"/>
      <c r="BA726" s="15"/>
      <c r="BB726" s="15"/>
      <c r="BC726" s="15"/>
      <c r="BD726" s="15"/>
      <c r="BE726" s="15"/>
      <c r="BF726" s="15"/>
      <c r="BG726" s="15"/>
      <c r="BH726" s="15"/>
      <c r="BI726" s="15"/>
      <c r="BJ726" s="15"/>
      <c r="BK726" s="15"/>
      <c r="BL726" s="15"/>
      <c r="BM726" s="15"/>
      <c r="BN726" s="15"/>
      <c r="BO726" s="15"/>
      <c r="BP726" s="15"/>
      <c r="BQ726" s="15"/>
      <c r="BR726" s="15"/>
      <c r="BS726" s="15"/>
      <c r="BT726" s="15"/>
      <c r="BU726" s="15"/>
      <c r="BV726" s="15"/>
      <c r="BW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c r="AW727" s="15"/>
      <c r="AX727" s="15"/>
      <c r="AY727" s="15"/>
      <c r="AZ727" s="15"/>
      <c r="BA727" s="15"/>
      <c r="BB727" s="15"/>
      <c r="BC727" s="15"/>
      <c r="BD727" s="15"/>
      <c r="BE727" s="15"/>
      <c r="BF727" s="15"/>
      <c r="BG727" s="15"/>
      <c r="BH727" s="15"/>
      <c r="BI727" s="15"/>
      <c r="BJ727" s="15"/>
      <c r="BK727" s="15"/>
      <c r="BL727" s="15"/>
      <c r="BM727" s="15"/>
      <c r="BN727" s="15"/>
      <c r="BO727" s="15"/>
      <c r="BP727" s="15"/>
      <c r="BQ727" s="15"/>
      <c r="BR727" s="15"/>
      <c r="BS727" s="15"/>
      <c r="BT727" s="15"/>
      <c r="BU727" s="15"/>
      <c r="BV727" s="15"/>
      <c r="BW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15"/>
      <c r="AX728" s="15"/>
      <c r="AY728" s="15"/>
      <c r="AZ728" s="15"/>
      <c r="BA728" s="15"/>
      <c r="BB728" s="15"/>
      <c r="BC728" s="15"/>
      <c r="BD728" s="15"/>
      <c r="BE728" s="15"/>
      <c r="BF728" s="15"/>
      <c r="BG728" s="15"/>
      <c r="BH728" s="15"/>
      <c r="BI728" s="15"/>
      <c r="BJ728" s="15"/>
      <c r="BK728" s="15"/>
      <c r="BL728" s="15"/>
      <c r="BM728" s="15"/>
      <c r="BN728" s="15"/>
      <c r="BO728" s="15"/>
      <c r="BP728" s="15"/>
      <c r="BQ728" s="15"/>
      <c r="BR728" s="15"/>
      <c r="BS728" s="15"/>
      <c r="BT728" s="15"/>
      <c r="BU728" s="15"/>
      <c r="BV728" s="15"/>
      <c r="BW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c r="AW729" s="15"/>
      <c r="AX729" s="15"/>
      <c r="AY729" s="15"/>
      <c r="AZ729" s="15"/>
      <c r="BA729" s="15"/>
      <c r="BB729" s="15"/>
      <c r="BC729" s="15"/>
      <c r="BD729" s="15"/>
      <c r="BE729" s="15"/>
      <c r="BF729" s="15"/>
      <c r="BG729" s="15"/>
      <c r="BH729" s="15"/>
      <c r="BI729" s="15"/>
      <c r="BJ729" s="15"/>
      <c r="BK729" s="15"/>
      <c r="BL729" s="15"/>
      <c r="BM729" s="15"/>
      <c r="BN729" s="15"/>
      <c r="BO729" s="15"/>
      <c r="BP729" s="15"/>
      <c r="BQ729" s="15"/>
      <c r="BR729" s="15"/>
      <c r="BS729" s="15"/>
      <c r="BT729" s="15"/>
      <c r="BU729" s="15"/>
      <c r="BV729" s="15"/>
      <c r="BW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15"/>
      <c r="AY730" s="15"/>
      <c r="AZ730" s="15"/>
      <c r="BA730" s="15"/>
      <c r="BB730" s="15"/>
      <c r="BC730" s="15"/>
      <c r="BD730" s="15"/>
      <c r="BE730" s="15"/>
      <c r="BF730" s="15"/>
      <c r="BG730" s="15"/>
      <c r="BH730" s="15"/>
      <c r="BI730" s="15"/>
      <c r="BJ730" s="15"/>
      <c r="BK730" s="15"/>
      <c r="BL730" s="15"/>
      <c r="BM730" s="15"/>
      <c r="BN730" s="15"/>
      <c r="BO730" s="15"/>
      <c r="BP730" s="15"/>
      <c r="BQ730" s="15"/>
      <c r="BR730" s="15"/>
      <c r="BS730" s="15"/>
      <c r="BT730" s="15"/>
      <c r="BU730" s="15"/>
      <c r="BV730" s="15"/>
      <c r="BW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15"/>
      <c r="AY731" s="15"/>
      <c r="AZ731" s="15"/>
      <c r="BA731" s="15"/>
      <c r="BB731" s="15"/>
      <c r="BC731" s="15"/>
      <c r="BD731" s="15"/>
      <c r="BE731" s="15"/>
      <c r="BF731" s="15"/>
      <c r="BG731" s="15"/>
      <c r="BH731" s="15"/>
      <c r="BI731" s="15"/>
      <c r="BJ731" s="15"/>
      <c r="BK731" s="15"/>
      <c r="BL731" s="15"/>
      <c r="BM731" s="15"/>
      <c r="BN731" s="15"/>
      <c r="BO731" s="15"/>
      <c r="BP731" s="15"/>
      <c r="BQ731" s="15"/>
      <c r="BR731" s="15"/>
      <c r="BS731" s="15"/>
      <c r="BT731" s="15"/>
      <c r="BU731" s="15"/>
      <c r="BV731" s="15"/>
      <c r="BW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c r="AW732" s="15"/>
      <c r="AX732" s="15"/>
      <c r="AY732" s="15"/>
      <c r="AZ732" s="15"/>
      <c r="BA732" s="15"/>
      <c r="BB732" s="15"/>
      <c r="BC732" s="15"/>
      <c r="BD732" s="15"/>
      <c r="BE732" s="15"/>
      <c r="BF732" s="15"/>
      <c r="BG732" s="15"/>
      <c r="BH732" s="15"/>
      <c r="BI732" s="15"/>
      <c r="BJ732" s="15"/>
      <c r="BK732" s="15"/>
      <c r="BL732" s="15"/>
      <c r="BM732" s="15"/>
      <c r="BN732" s="15"/>
      <c r="BO732" s="15"/>
      <c r="BP732" s="15"/>
      <c r="BQ732" s="15"/>
      <c r="BR732" s="15"/>
      <c r="BS732" s="15"/>
      <c r="BT732" s="15"/>
      <c r="BU732" s="15"/>
      <c r="BV732" s="15"/>
      <c r="BW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15"/>
      <c r="BA733" s="15"/>
      <c r="BB733" s="15"/>
      <c r="BC733" s="15"/>
      <c r="BD733" s="15"/>
      <c r="BE733" s="15"/>
      <c r="BF733" s="15"/>
      <c r="BG733" s="15"/>
      <c r="BH733" s="15"/>
      <c r="BI733" s="15"/>
      <c r="BJ733" s="15"/>
      <c r="BK733" s="15"/>
      <c r="BL733" s="15"/>
      <c r="BM733" s="15"/>
      <c r="BN733" s="15"/>
      <c r="BO733" s="15"/>
      <c r="BP733" s="15"/>
      <c r="BQ733" s="15"/>
      <c r="BR733" s="15"/>
      <c r="BS733" s="15"/>
      <c r="BT733" s="15"/>
      <c r="BU733" s="15"/>
      <c r="BV733" s="15"/>
      <c r="BW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15"/>
      <c r="AY734" s="15"/>
      <c r="AZ734" s="15"/>
      <c r="BA734" s="15"/>
      <c r="BB734" s="15"/>
      <c r="BC734" s="15"/>
      <c r="BD734" s="15"/>
      <c r="BE734" s="15"/>
      <c r="BF734" s="15"/>
      <c r="BG734" s="15"/>
      <c r="BH734" s="15"/>
      <c r="BI734" s="15"/>
      <c r="BJ734" s="15"/>
      <c r="BK734" s="15"/>
      <c r="BL734" s="15"/>
      <c r="BM734" s="15"/>
      <c r="BN734" s="15"/>
      <c r="BO734" s="15"/>
      <c r="BP734" s="15"/>
      <c r="BQ734" s="15"/>
      <c r="BR734" s="15"/>
      <c r="BS734" s="15"/>
      <c r="BT734" s="15"/>
      <c r="BU734" s="15"/>
      <c r="BV734" s="15"/>
      <c r="BW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5"/>
      <c r="AX735" s="15"/>
      <c r="AY735" s="15"/>
      <c r="AZ735" s="15"/>
      <c r="BA735" s="15"/>
      <c r="BB735" s="15"/>
      <c r="BC735" s="15"/>
      <c r="BD735" s="15"/>
      <c r="BE735" s="15"/>
      <c r="BF735" s="15"/>
      <c r="BG735" s="15"/>
      <c r="BH735" s="15"/>
      <c r="BI735" s="15"/>
      <c r="BJ735" s="15"/>
      <c r="BK735" s="15"/>
      <c r="BL735" s="15"/>
      <c r="BM735" s="15"/>
      <c r="BN735" s="15"/>
      <c r="BO735" s="15"/>
      <c r="BP735" s="15"/>
      <c r="BQ735" s="15"/>
      <c r="BR735" s="15"/>
      <c r="BS735" s="15"/>
      <c r="BT735" s="15"/>
      <c r="BU735" s="15"/>
      <c r="BV735" s="15"/>
      <c r="BW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15"/>
      <c r="AZ736" s="15"/>
      <c r="BA736" s="15"/>
      <c r="BB736" s="15"/>
      <c r="BC736" s="15"/>
      <c r="BD736" s="15"/>
      <c r="BE736" s="15"/>
      <c r="BF736" s="15"/>
      <c r="BG736" s="15"/>
      <c r="BH736" s="15"/>
      <c r="BI736" s="15"/>
      <c r="BJ736" s="15"/>
      <c r="BK736" s="15"/>
      <c r="BL736" s="15"/>
      <c r="BM736" s="15"/>
      <c r="BN736" s="15"/>
      <c r="BO736" s="15"/>
      <c r="BP736" s="15"/>
      <c r="BQ736" s="15"/>
      <c r="BR736" s="15"/>
      <c r="BS736" s="15"/>
      <c r="BT736" s="15"/>
      <c r="BU736" s="15"/>
      <c r="BV736" s="15"/>
      <c r="BW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15"/>
      <c r="AX737" s="15"/>
      <c r="AY737" s="15"/>
      <c r="AZ737" s="15"/>
      <c r="BA737" s="15"/>
      <c r="BB737" s="15"/>
      <c r="BC737" s="15"/>
      <c r="BD737" s="15"/>
      <c r="BE737" s="15"/>
      <c r="BF737" s="15"/>
      <c r="BG737" s="15"/>
      <c r="BH737" s="15"/>
      <c r="BI737" s="15"/>
      <c r="BJ737" s="15"/>
      <c r="BK737" s="15"/>
      <c r="BL737" s="15"/>
      <c r="BM737" s="15"/>
      <c r="BN737" s="15"/>
      <c r="BO737" s="15"/>
      <c r="BP737" s="15"/>
      <c r="BQ737" s="15"/>
      <c r="BR737" s="15"/>
      <c r="BS737" s="15"/>
      <c r="BT737" s="15"/>
      <c r="BU737" s="15"/>
      <c r="BV737" s="15"/>
      <c r="BW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5"/>
      <c r="AX738" s="15"/>
      <c r="AY738" s="15"/>
      <c r="AZ738" s="15"/>
      <c r="BA738" s="15"/>
      <c r="BB738" s="15"/>
      <c r="BC738" s="15"/>
      <c r="BD738" s="15"/>
      <c r="BE738" s="15"/>
      <c r="BF738" s="15"/>
      <c r="BG738" s="15"/>
      <c r="BH738" s="15"/>
      <c r="BI738" s="15"/>
      <c r="BJ738" s="15"/>
      <c r="BK738" s="15"/>
      <c r="BL738" s="15"/>
      <c r="BM738" s="15"/>
      <c r="BN738" s="15"/>
      <c r="BO738" s="15"/>
      <c r="BP738" s="15"/>
      <c r="BQ738" s="15"/>
      <c r="BR738" s="15"/>
      <c r="BS738" s="15"/>
      <c r="BT738" s="15"/>
      <c r="BU738" s="15"/>
      <c r="BV738" s="15"/>
      <c r="BW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15"/>
      <c r="AY739" s="15"/>
      <c r="AZ739" s="15"/>
      <c r="BA739" s="15"/>
      <c r="BB739" s="15"/>
      <c r="BC739" s="15"/>
      <c r="BD739" s="15"/>
      <c r="BE739" s="15"/>
      <c r="BF739" s="15"/>
      <c r="BG739" s="15"/>
      <c r="BH739" s="15"/>
      <c r="BI739" s="15"/>
      <c r="BJ739" s="15"/>
      <c r="BK739" s="15"/>
      <c r="BL739" s="15"/>
      <c r="BM739" s="15"/>
      <c r="BN739" s="15"/>
      <c r="BO739" s="15"/>
      <c r="BP739" s="15"/>
      <c r="BQ739" s="15"/>
      <c r="BR739" s="15"/>
      <c r="BS739" s="15"/>
      <c r="BT739" s="15"/>
      <c r="BU739" s="15"/>
      <c r="BV739" s="15"/>
      <c r="BW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15"/>
      <c r="AY740" s="15"/>
      <c r="AZ740" s="15"/>
      <c r="BA740" s="15"/>
      <c r="BB740" s="15"/>
      <c r="BC740" s="15"/>
      <c r="BD740" s="15"/>
      <c r="BE740" s="15"/>
      <c r="BF740" s="15"/>
      <c r="BG740" s="15"/>
      <c r="BH740" s="15"/>
      <c r="BI740" s="15"/>
      <c r="BJ740" s="15"/>
      <c r="BK740" s="15"/>
      <c r="BL740" s="15"/>
      <c r="BM740" s="15"/>
      <c r="BN740" s="15"/>
      <c r="BO740" s="15"/>
      <c r="BP740" s="15"/>
      <c r="BQ740" s="15"/>
      <c r="BR740" s="15"/>
      <c r="BS740" s="15"/>
      <c r="BT740" s="15"/>
      <c r="BU740" s="15"/>
      <c r="BV740" s="15"/>
      <c r="BW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15"/>
      <c r="AX741" s="15"/>
      <c r="AY741" s="15"/>
      <c r="AZ741" s="15"/>
      <c r="BA741" s="15"/>
      <c r="BB741" s="15"/>
      <c r="BC741" s="15"/>
      <c r="BD741" s="15"/>
      <c r="BE741" s="15"/>
      <c r="BF741" s="15"/>
      <c r="BG741" s="15"/>
      <c r="BH741" s="15"/>
      <c r="BI741" s="15"/>
      <c r="BJ741" s="15"/>
      <c r="BK741" s="15"/>
      <c r="BL741" s="15"/>
      <c r="BM741" s="15"/>
      <c r="BN741" s="15"/>
      <c r="BO741" s="15"/>
      <c r="BP741" s="15"/>
      <c r="BQ741" s="15"/>
      <c r="BR741" s="15"/>
      <c r="BS741" s="15"/>
      <c r="BT741" s="15"/>
      <c r="BU741" s="15"/>
      <c r="BV741" s="15"/>
      <c r="BW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c r="AW742" s="15"/>
      <c r="AX742" s="15"/>
      <c r="AY742" s="15"/>
      <c r="AZ742" s="15"/>
      <c r="BA742" s="15"/>
      <c r="BB742" s="15"/>
      <c r="BC742" s="15"/>
      <c r="BD742" s="15"/>
      <c r="BE742" s="15"/>
      <c r="BF742" s="15"/>
      <c r="BG742" s="15"/>
      <c r="BH742" s="15"/>
      <c r="BI742" s="15"/>
      <c r="BJ742" s="15"/>
      <c r="BK742" s="15"/>
      <c r="BL742" s="15"/>
      <c r="BM742" s="15"/>
      <c r="BN742" s="15"/>
      <c r="BO742" s="15"/>
      <c r="BP742" s="15"/>
      <c r="BQ742" s="15"/>
      <c r="BR742" s="15"/>
      <c r="BS742" s="15"/>
      <c r="BT742" s="15"/>
      <c r="BU742" s="15"/>
      <c r="BV742" s="15"/>
      <c r="BW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15"/>
      <c r="AX743" s="15"/>
      <c r="AY743" s="15"/>
      <c r="AZ743" s="15"/>
      <c r="BA743" s="15"/>
      <c r="BB743" s="15"/>
      <c r="BC743" s="15"/>
      <c r="BD743" s="15"/>
      <c r="BE743" s="15"/>
      <c r="BF743" s="15"/>
      <c r="BG743" s="15"/>
      <c r="BH743" s="15"/>
      <c r="BI743" s="15"/>
      <c r="BJ743" s="15"/>
      <c r="BK743" s="15"/>
      <c r="BL743" s="15"/>
      <c r="BM743" s="15"/>
      <c r="BN743" s="15"/>
      <c r="BO743" s="15"/>
      <c r="BP743" s="15"/>
      <c r="BQ743" s="15"/>
      <c r="BR743" s="15"/>
      <c r="BS743" s="15"/>
      <c r="BT743" s="15"/>
      <c r="BU743" s="15"/>
      <c r="BV743" s="15"/>
      <c r="BW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c r="AW744" s="15"/>
      <c r="AX744" s="15"/>
      <c r="AY744" s="15"/>
      <c r="AZ744" s="15"/>
      <c r="BA744" s="15"/>
      <c r="BB744" s="15"/>
      <c r="BC744" s="15"/>
      <c r="BD744" s="15"/>
      <c r="BE744" s="15"/>
      <c r="BF744" s="15"/>
      <c r="BG744" s="15"/>
      <c r="BH744" s="15"/>
      <c r="BI744" s="15"/>
      <c r="BJ744" s="15"/>
      <c r="BK744" s="15"/>
      <c r="BL744" s="15"/>
      <c r="BM744" s="15"/>
      <c r="BN744" s="15"/>
      <c r="BO744" s="15"/>
      <c r="BP744" s="15"/>
      <c r="BQ744" s="15"/>
      <c r="BR744" s="15"/>
      <c r="BS744" s="15"/>
      <c r="BT744" s="15"/>
      <c r="BU744" s="15"/>
      <c r="BV744" s="15"/>
      <c r="BW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5"/>
      <c r="AX745" s="15"/>
      <c r="AY745" s="15"/>
      <c r="AZ745" s="15"/>
      <c r="BA745" s="15"/>
      <c r="BB745" s="15"/>
      <c r="BC745" s="15"/>
      <c r="BD745" s="15"/>
      <c r="BE745" s="15"/>
      <c r="BF745" s="15"/>
      <c r="BG745" s="15"/>
      <c r="BH745" s="15"/>
      <c r="BI745" s="15"/>
      <c r="BJ745" s="15"/>
      <c r="BK745" s="15"/>
      <c r="BL745" s="15"/>
      <c r="BM745" s="15"/>
      <c r="BN745" s="15"/>
      <c r="BO745" s="15"/>
      <c r="BP745" s="15"/>
      <c r="BQ745" s="15"/>
      <c r="BR745" s="15"/>
      <c r="BS745" s="15"/>
      <c r="BT745" s="15"/>
      <c r="BU745" s="15"/>
      <c r="BV745" s="15"/>
      <c r="BW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15"/>
      <c r="AX746" s="15"/>
      <c r="AY746" s="15"/>
      <c r="AZ746" s="15"/>
      <c r="BA746" s="15"/>
      <c r="BB746" s="15"/>
      <c r="BC746" s="15"/>
      <c r="BD746" s="15"/>
      <c r="BE746" s="15"/>
      <c r="BF746" s="15"/>
      <c r="BG746" s="15"/>
      <c r="BH746" s="15"/>
      <c r="BI746" s="15"/>
      <c r="BJ746" s="15"/>
      <c r="BK746" s="15"/>
      <c r="BL746" s="15"/>
      <c r="BM746" s="15"/>
      <c r="BN746" s="15"/>
      <c r="BO746" s="15"/>
      <c r="BP746" s="15"/>
      <c r="BQ746" s="15"/>
      <c r="BR746" s="15"/>
      <c r="BS746" s="15"/>
      <c r="BT746" s="15"/>
      <c r="BU746" s="15"/>
      <c r="BV746" s="15"/>
      <c r="BW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15"/>
      <c r="AX747" s="15"/>
      <c r="AY747" s="15"/>
      <c r="AZ747" s="15"/>
      <c r="BA747" s="15"/>
      <c r="BB747" s="15"/>
      <c r="BC747" s="15"/>
      <c r="BD747" s="15"/>
      <c r="BE747" s="15"/>
      <c r="BF747" s="15"/>
      <c r="BG747" s="15"/>
      <c r="BH747" s="15"/>
      <c r="BI747" s="15"/>
      <c r="BJ747" s="15"/>
      <c r="BK747" s="15"/>
      <c r="BL747" s="15"/>
      <c r="BM747" s="15"/>
      <c r="BN747" s="15"/>
      <c r="BO747" s="15"/>
      <c r="BP747" s="15"/>
      <c r="BQ747" s="15"/>
      <c r="BR747" s="15"/>
      <c r="BS747" s="15"/>
      <c r="BT747" s="15"/>
      <c r="BU747" s="15"/>
      <c r="BV747" s="15"/>
      <c r="BW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15"/>
      <c r="AX748" s="15"/>
      <c r="AY748" s="15"/>
      <c r="AZ748" s="15"/>
      <c r="BA748" s="15"/>
      <c r="BB748" s="15"/>
      <c r="BC748" s="15"/>
      <c r="BD748" s="15"/>
      <c r="BE748" s="15"/>
      <c r="BF748" s="15"/>
      <c r="BG748" s="15"/>
      <c r="BH748" s="15"/>
      <c r="BI748" s="15"/>
      <c r="BJ748" s="15"/>
      <c r="BK748" s="15"/>
      <c r="BL748" s="15"/>
      <c r="BM748" s="15"/>
      <c r="BN748" s="15"/>
      <c r="BO748" s="15"/>
      <c r="BP748" s="15"/>
      <c r="BQ748" s="15"/>
      <c r="BR748" s="15"/>
      <c r="BS748" s="15"/>
      <c r="BT748" s="15"/>
      <c r="BU748" s="15"/>
      <c r="BV748" s="15"/>
      <c r="BW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c r="AW749" s="15"/>
      <c r="AX749" s="15"/>
      <c r="AY749" s="15"/>
      <c r="AZ749" s="15"/>
      <c r="BA749" s="15"/>
      <c r="BB749" s="15"/>
      <c r="BC749" s="15"/>
      <c r="BD749" s="15"/>
      <c r="BE749" s="15"/>
      <c r="BF749" s="15"/>
      <c r="BG749" s="15"/>
      <c r="BH749" s="15"/>
      <c r="BI749" s="15"/>
      <c r="BJ749" s="15"/>
      <c r="BK749" s="15"/>
      <c r="BL749" s="15"/>
      <c r="BM749" s="15"/>
      <c r="BN749" s="15"/>
      <c r="BO749" s="15"/>
      <c r="BP749" s="15"/>
      <c r="BQ749" s="15"/>
      <c r="BR749" s="15"/>
      <c r="BS749" s="15"/>
      <c r="BT749" s="15"/>
      <c r="BU749" s="15"/>
      <c r="BV749" s="15"/>
      <c r="BW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c r="AW750" s="15"/>
      <c r="AX750" s="15"/>
      <c r="AY750" s="15"/>
      <c r="AZ750" s="15"/>
      <c r="BA750" s="15"/>
      <c r="BB750" s="15"/>
      <c r="BC750" s="15"/>
      <c r="BD750" s="15"/>
      <c r="BE750" s="15"/>
      <c r="BF750" s="15"/>
      <c r="BG750" s="15"/>
      <c r="BH750" s="15"/>
      <c r="BI750" s="15"/>
      <c r="BJ750" s="15"/>
      <c r="BK750" s="15"/>
      <c r="BL750" s="15"/>
      <c r="BM750" s="15"/>
      <c r="BN750" s="15"/>
      <c r="BO750" s="15"/>
      <c r="BP750" s="15"/>
      <c r="BQ750" s="15"/>
      <c r="BR750" s="15"/>
      <c r="BS750" s="15"/>
      <c r="BT750" s="15"/>
      <c r="BU750" s="15"/>
      <c r="BV750" s="15"/>
      <c r="BW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15"/>
      <c r="AX751" s="15"/>
      <c r="AY751" s="15"/>
      <c r="AZ751" s="15"/>
      <c r="BA751" s="15"/>
      <c r="BB751" s="15"/>
      <c r="BC751" s="15"/>
      <c r="BD751" s="15"/>
      <c r="BE751" s="15"/>
      <c r="BF751" s="15"/>
      <c r="BG751" s="15"/>
      <c r="BH751" s="15"/>
      <c r="BI751" s="15"/>
      <c r="BJ751" s="15"/>
      <c r="BK751" s="15"/>
      <c r="BL751" s="15"/>
      <c r="BM751" s="15"/>
      <c r="BN751" s="15"/>
      <c r="BO751" s="15"/>
      <c r="BP751" s="15"/>
      <c r="BQ751" s="15"/>
      <c r="BR751" s="15"/>
      <c r="BS751" s="15"/>
      <c r="BT751" s="15"/>
      <c r="BU751" s="15"/>
      <c r="BV751" s="15"/>
      <c r="BW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c r="AW752" s="15"/>
      <c r="AX752" s="15"/>
      <c r="AY752" s="15"/>
      <c r="AZ752" s="15"/>
      <c r="BA752" s="15"/>
      <c r="BB752" s="15"/>
      <c r="BC752" s="15"/>
      <c r="BD752" s="15"/>
      <c r="BE752" s="15"/>
      <c r="BF752" s="15"/>
      <c r="BG752" s="15"/>
      <c r="BH752" s="15"/>
      <c r="BI752" s="15"/>
      <c r="BJ752" s="15"/>
      <c r="BK752" s="15"/>
      <c r="BL752" s="15"/>
      <c r="BM752" s="15"/>
      <c r="BN752" s="15"/>
      <c r="BO752" s="15"/>
      <c r="BP752" s="15"/>
      <c r="BQ752" s="15"/>
      <c r="BR752" s="15"/>
      <c r="BS752" s="15"/>
      <c r="BT752" s="15"/>
      <c r="BU752" s="15"/>
      <c r="BV752" s="15"/>
      <c r="BW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15"/>
      <c r="AX753" s="15"/>
      <c r="AY753" s="15"/>
      <c r="AZ753" s="15"/>
      <c r="BA753" s="15"/>
      <c r="BB753" s="15"/>
      <c r="BC753" s="15"/>
      <c r="BD753" s="15"/>
      <c r="BE753" s="15"/>
      <c r="BF753" s="15"/>
      <c r="BG753" s="15"/>
      <c r="BH753" s="15"/>
      <c r="BI753" s="15"/>
      <c r="BJ753" s="15"/>
      <c r="BK753" s="15"/>
      <c r="BL753" s="15"/>
      <c r="BM753" s="15"/>
      <c r="BN753" s="15"/>
      <c r="BO753" s="15"/>
      <c r="BP753" s="15"/>
      <c r="BQ753" s="15"/>
      <c r="BR753" s="15"/>
      <c r="BS753" s="15"/>
      <c r="BT753" s="15"/>
      <c r="BU753" s="15"/>
      <c r="BV753" s="15"/>
      <c r="BW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15"/>
      <c r="AY754" s="15"/>
      <c r="AZ754" s="15"/>
      <c r="BA754" s="15"/>
      <c r="BB754" s="15"/>
      <c r="BC754" s="15"/>
      <c r="BD754" s="15"/>
      <c r="BE754" s="15"/>
      <c r="BF754" s="15"/>
      <c r="BG754" s="15"/>
      <c r="BH754" s="15"/>
      <c r="BI754" s="15"/>
      <c r="BJ754" s="15"/>
      <c r="BK754" s="15"/>
      <c r="BL754" s="15"/>
      <c r="BM754" s="15"/>
      <c r="BN754" s="15"/>
      <c r="BO754" s="15"/>
      <c r="BP754" s="15"/>
      <c r="BQ754" s="15"/>
      <c r="BR754" s="15"/>
      <c r="BS754" s="15"/>
      <c r="BT754" s="15"/>
      <c r="BU754" s="15"/>
      <c r="BV754" s="15"/>
      <c r="BW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c r="AW755" s="15"/>
      <c r="AX755" s="15"/>
      <c r="AY755" s="15"/>
      <c r="AZ755" s="15"/>
      <c r="BA755" s="15"/>
      <c r="BB755" s="15"/>
      <c r="BC755" s="15"/>
      <c r="BD755" s="15"/>
      <c r="BE755" s="15"/>
      <c r="BF755" s="15"/>
      <c r="BG755" s="15"/>
      <c r="BH755" s="15"/>
      <c r="BI755" s="15"/>
      <c r="BJ755" s="15"/>
      <c r="BK755" s="15"/>
      <c r="BL755" s="15"/>
      <c r="BM755" s="15"/>
      <c r="BN755" s="15"/>
      <c r="BO755" s="15"/>
      <c r="BP755" s="15"/>
      <c r="BQ755" s="15"/>
      <c r="BR755" s="15"/>
      <c r="BS755" s="15"/>
      <c r="BT755" s="15"/>
      <c r="BU755" s="15"/>
      <c r="BV755" s="15"/>
      <c r="BW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5"/>
      <c r="AX756" s="15"/>
      <c r="AY756" s="15"/>
      <c r="AZ756" s="15"/>
      <c r="BA756" s="15"/>
      <c r="BB756" s="15"/>
      <c r="BC756" s="15"/>
      <c r="BD756" s="15"/>
      <c r="BE756" s="15"/>
      <c r="BF756" s="15"/>
      <c r="BG756" s="15"/>
      <c r="BH756" s="15"/>
      <c r="BI756" s="15"/>
      <c r="BJ756" s="15"/>
      <c r="BK756" s="15"/>
      <c r="BL756" s="15"/>
      <c r="BM756" s="15"/>
      <c r="BN756" s="15"/>
      <c r="BO756" s="15"/>
      <c r="BP756" s="15"/>
      <c r="BQ756" s="15"/>
      <c r="BR756" s="15"/>
      <c r="BS756" s="15"/>
      <c r="BT756" s="15"/>
      <c r="BU756" s="15"/>
      <c r="BV756" s="15"/>
      <c r="BW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5"/>
      <c r="AX757" s="15"/>
      <c r="AY757" s="15"/>
      <c r="AZ757" s="15"/>
      <c r="BA757" s="15"/>
      <c r="BB757" s="15"/>
      <c r="BC757" s="15"/>
      <c r="BD757" s="15"/>
      <c r="BE757" s="15"/>
      <c r="BF757" s="15"/>
      <c r="BG757" s="15"/>
      <c r="BH757" s="15"/>
      <c r="BI757" s="15"/>
      <c r="BJ757" s="15"/>
      <c r="BK757" s="15"/>
      <c r="BL757" s="15"/>
      <c r="BM757" s="15"/>
      <c r="BN757" s="15"/>
      <c r="BO757" s="15"/>
      <c r="BP757" s="15"/>
      <c r="BQ757" s="15"/>
      <c r="BR757" s="15"/>
      <c r="BS757" s="15"/>
      <c r="BT757" s="15"/>
      <c r="BU757" s="15"/>
      <c r="BV757" s="15"/>
      <c r="BW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5"/>
      <c r="AX758" s="15"/>
      <c r="AY758" s="15"/>
      <c r="AZ758" s="15"/>
      <c r="BA758" s="15"/>
      <c r="BB758" s="15"/>
      <c r="BC758" s="15"/>
      <c r="BD758" s="15"/>
      <c r="BE758" s="15"/>
      <c r="BF758" s="15"/>
      <c r="BG758" s="15"/>
      <c r="BH758" s="15"/>
      <c r="BI758" s="15"/>
      <c r="BJ758" s="15"/>
      <c r="BK758" s="15"/>
      <c r="BL758" s="15"/>
      <c r="BM758" s="15"/>
      <c r="BN758" s="15"/>
      <c r="BO758" s="15"/>
      <c r="BP758" s="15"/>
      <c r="BQ758" s="15"/>
      <c r="BR758" s="15"/>
      <c r="BS758" s="15"/>
      <c r="BT758" s="15"/>
      <c r="BU758" s="15"/>
      <c r="BV758" s="15"/>
      <c r="BW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c r="AW759" s="15"/>
      <c r="AX759" s="15"/>
      <c r="AY759" s="15"/>
      <c r="AZ759" s="15"/>
      <c r="BA759" s="15"/>
      <c r="BB759" s="15"/>
      <c r="BC759" s="15"/>
      <c r="BD759" s="15"/>
      <c r="BE759" s="15"/>
      <c r="BF759" s="15"/>
      <c r="BG759" s="15"/>
      <c r="BH759" s="15"/>
      <c r="BI759" s="15"/>
      <c r="BJ759" s="15"/>
      <c r="BK759" s="15"/>
      <c r="BL759" s="15"/>
      <c r="BM759" s="15"/>
      <c r="BN759" s="15"/>
      <c r="BO759" s="15"/>
      <c r="BP759" s="15"/>
      <c r="BQ759" s="15"/>
      <c r="BR759" s="15"/>
      <c r="BS759" s="15"/>
      <c r="BT759" s="15"/>
      <c r="BU759" s="15"/>
      <c r="BV759" s="15"/>
      <c r="BW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c r="AW760" s="15"/>
      <c r="AX760" s="15"/>
      <c r="AY760" s="15"/>
      <c r="AZ760" s="15"/>
      <c r="BA760" s="15"/>
      <c r="BB760" s="15"/>
      <c r="BC760" s="15"/>
      <c r="BD760" s="15"/>
      <c r="BE760" s="15"/>
      <c r="BF760" s="15"/>
      <c r="BG760" s="15"/>
      <c r="BH760" s="15"/>
      <c r="BI760" s="15"/>
      <c r="BJ760" s="15"/>
      <c r="BK760" s="15"/>
      <c r="BL760" s="15"/>
      <c r="BM760" s="15"/>
      <c r="BN760" s="15"/>
      <c r="BO760" s="15"/>
      <c r="BP760" s="15"/>
      <c r="BQ760" s="15"/>
      <c r="BR760" s="15"/>
      <c r="BS760" s="15"/>
      <c r="BT760" s="15"/>
      <c r="BU760" s="15"/>
      <c r="BV760" s="15"/>
      <c r="BW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15"/>
      <c r="AX761" s="15"/>
      <c r="AY761" s="15"/>
      <c r="AZ761" s="15"/>
      <c r="BA761" s="15"/>
      <c r="BB761" s="15"/>
      <c r="BC761" s="15"/>
      <c r="BD761" s="15"/>
      <c r="BE761" s="15"/>
      <c r="BF761" s="15"/>
      <c r="BG761" s="15"/>
      <c r="BH761" s="15"/>
      <c r="BI761" s="15"/>
      <c r="BJ761" s="15"/>
      <c r="BK761" s="15"/>
      <c r="BL761" s="15"/>
      <c r="BM761" s="15"/>
      <c r="BN761" s="15"/>
      <c r="BO761" s="15"/>
      <c r="BP761" s="15"/>
      <c r="BQ761" s="15"/>
      <c r="BR761" s="15"/>
      <c r="BS761" s="15"/>
      <c r="BT761" s="15"/>
      <c r="BU761" s="15"/>
      <c r="BV761" s="15"/>
      <c r="BW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15"/>
      <c r="AX762" s="15"/>
      <c r="AY762" s="15"/>
      <c r="AZ762" s="15"/>
      <c r="BA762" s="15"/>
      <c r="BB762" s="15"/>
      <c r="BC762" s="15"/>
      <c r="BD762" s="15"/>
      <c r="BE762" s="15"/>
      <c r="BF762" s="15"/>
      <c r="BG762" s="15"/>
      <c r="BH762" s="15"/>
      <c r="BI762" s="15"/>
      <c r="BJ762" s="15"/>
      <c r="BK762" s="15"/>
      <c r="BL762" s="15"/>
      <c r="BM762" s="15"/>
      <c r="BN762" s="15"/>
      <c r="BO762" s="15"/>
      <c r="BP762" s="15"/>
      <c r="BQ762" s="15"/>
      <c r="BR762" s="15"/>
      <c r="BS762" s="15"/>
      <c r="BT762" s="15"/>
      <c r="BU762" s="15"/>
      <c r="BV762" s="15"/>
      <c r="BW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15"/>
      <c r="AX763" s="15"/>
      <c r="AY763" s="15"/>
      <c r="AZ763" s="15"/>
      <c r="BA763" s="15"/>
      <c r="BB763" s="15"/>
      <c r="BC763" s="15"/>
      <c r="BD763" s="15"/>
      <c r="BE763" s="15"/>
      <c r="BF763" s="15"/>
      <c r="BG763" s="15"/>
      <c r="BH763" s="15"/>
      <c r="BI763" s="15"/>
      <c r="BJ763" s="15"/>
      <c r="BK763" s="15"/>
      <c r="BL763" s="15"/>
      <c r="BM763" s="15"/>
      <c r="BN763" s="15"/>
      <c r="BO763" s="15"/>
      <c r="BP763" s="15"/>
      <c r="BQ763" s="15"/>
      <c r="BR763" s="15"/>
      <c r="BS763" s="15"/>
      <c r="BT763" s="15"/>
      <c r="BU763" s="15"/>
      <c r="BV763" s="15"/>
      <c r="BW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c r="AW764" s="15"/>
      <c r="AX764" s="15"/>
      <c r="AY764" s="15"/>
      <c r="AZ764" s="15"/>
      <c r="BA764" s="15"/>
      <c r="BB764" s="15"/>
      <c r="BC764" s="15"/>
      <c r="BD764" s="15"/>
      <c r="BE764" s="15"/>
      <c r="BF764" s="15"/>
      <c r="BG764" s="15"/>
      <c r="BH764" s="15"/>
      <c r="BI764" s="15"/>
      <c r="BJ764" s="15"/>
      <c r="BK764" s="15"/>
      <c r="BL764" s="15"/>
      <c r="BM764" s="15"/>
      <c r="BN764" s="15"/>
      <c r="BO764" s="15"/>
      <c r="BP764" s="15"/>
      <c r="BQ764" s="15"/>
      <c r="BR764" s="15"/>
      <c r="BS764" s="15"/>
      <c r="BT764" s="15"/>
      <c r="BU764" s="15"/>
      <c r="BV764" s="15"/>
      <c r="BW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c r="AW765" s="15"/>
      <c r="AX765" s="15"/>
      <c r="AY765" s="15"/>
      <c r="AZ765" s="15"/>
      <c r="BA765" s="15"/>
      <c r="BB765" s="15"/>
      <c r="BC765" s="15"/>
      <c r="BD765" s="15"/>
      <c r="BE765" s="15"/>
      <c r="BF765" s="15"/>
      <c r="BG765" s="15"/>
      <c r="BH765" s="15"/>
      <c r="BI765" s="15"/>
      <c r="BJ765" s="15"/>
      <c r="BK765" s="15"/>
      <c r="BL765" s="15"/>
      <c r="BM765" s="15"/>
      <c r="BN765" s="15"/>
      <c r="BO765" s="15"/>
      <c r="BP765" s="15"/>
      <c r="BQ765" s="15"/>
      <c r="BR765" s="15"/>
      <c r="BS765" s="15"/>
      <c r="BT765" s="15"/>
      <c r="BU765" s="15"/>
      <c r="BV765" s="15"/>
      <c r="BW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5"/>
      <c r="AX766" s="15"/>
      <c r="AY766" s="15"/>
      <c r="AZ766" s="15"/>
      <c r="BA766" s="15"/>
      <c r="BB766" s="15"/>
      <c r="BC766" s="15"/>
      <c r="BD766" s="15"/>
      <c r="BE766" s="15"/>
      <c r="BF766" s="15"/>
      <c r="BG766" s="15"/>
      <c r="BH766" s="15"/>
      <c r="BI766" s="15"/>
      <c r="BJ766" s="15"/>
      <c r="BK766" s="15"/>
      <c r="BL766" s="15"/>
      <c r="BM766" s="15"/>
      <c r="BN766" s="15"/>
      <c r="BO766" s="15"/>
      <c r="BP766" s="15"/>
      <c r="BQ766" s="15"/>
      <c r="BR766" s="15"/>
      <c r="BS766" s="15"/>
      <c r="BT766" s="15"/>
      <c r="BU766" s="15"/>
      <c r="BV766" s="15"/>
      <c r="BW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5"/>
      <c r="AX767" s="15"/>
      <c r="AY767" s="15"/>
      <c r="AZ767" s="15"/>
      <c r="BA767" s="15"/>
      <c r="BB767" s="15"/>
      <c r="BC767" s="15"/>
      <c r="BD767" s="15"/>
      <c r="BE767" s="15"/>
      <c r="BF767" s="15"/>
      <c r="BG767" s="15"/>
      <c r="BH767" s="15"/>
      <c r="BI767" s="15"/>
      <c r="BJ767" s="15"/>
      <c r="BK767" s="15"/>
      <c r="BL767" s="15"/>
      <c r="BM767" s="15"/>
      <c r="BN767" s="15"/>
      <c r="BO767" s="15"/>
      <c r="BP767" s="15"/>
      <c r="BQ767" s="15"/>
      <c r="BR767" s="15"/>
      <c r="BS767" s="15"/>
      <c r="BT767" s="15"/>
      <c r="BU767" s="15"/>
      <c r="BV767" s="15"/>
      <c r="BW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15"/>
      <c r="AY768" s="15"/>
      <c r="AZ768" s="15"/>
      <c r="BA768" s="15"/>
      <c r="BB768" s="15"/>
      <c r="BC768" s="15"/>
      <c r="BD768" s="15"/>
      <c r="BE768" s="15"/>
      <c r="BF768" s="15"/>
      <c r="BG768" s="15"/>
      <c r="BH768" s="15"/>
      <c r="BI768" s="15"/>
      <c r="BJ768" s="15"/>
      <c r="BK768" s="15"/>
      <c r="BL768" s="15"/>
      <c r="BM768" s="15"/>
      <c r="BN768" s="15"/>
      <c r="BO768" s="15"/>
      <c r="BP768" s="15"/>
      <c r="BQ768" s="15"/>
      <c r="BR768" s="15"/>
      <c r="BS768" s="15"/>
      <c r="BT768" s="15"/>
      <c r="BU768" s="15"/>
      <c r="BV768" s="15"/>
      <c r="BW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c r="AW769" s="15"/>
      <c r="AX769" s="15"/>
      <c r="AY769" s="15"/>
      <c r="AZ769" s="15"/>
      <c r="BA769" s="15"/>
      <c r="BB769" s="15"/>
      <c r="BC769" s="15"/>
      <c r="BD769" s="15"/>
      <c r="BE769" s="15"/>
      <c r="BF769" s="15"/>
      <c r="BG769" s="15"/>
      <c r="BH769" s="15"/>
      <c r="BI769" s="15"/>
      <c r="BJ769" s="15"/>
      <c r="BK769" s="15"/>
      <c r="BL769" s="15"/>
      <c r="BM769" s="15"/>
      <c r="BN769" s="15"/>
      <c r="BO769" s="15"/>
      <c r="BP769" s="15"/>
      <c r="BQ769" s="15"/>
      <c r="BR769" s="15"/>
      <c r="BS769" s="15"/>
      <c r="BT769" s="15"/>
      <c r="BU769" s="15"/>
      <c r="BV769" s="15"/>
      <c r="BW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c r="AW770" s="15"/>
      <c r="AX770" s="15"/>
      <c r="AY770" s="15"/>
      <c r="AZ770" s="15"/>
      <c r="BA770" s="15"/>
      <c r="BB770" s="15"/>
      <c r="BC770" s="15"/>
      <c r="BD770" s="15"/>
      <c r="BE770" s="15"/>
      <c r="BF770" s="15"/>
      <c r="BG770" s="15"/>
      <c r="BH770" s="15"/>
      <c r="BI770" s="15"/>
      <c r="BJ770" s="15"/>
      <c r="BK770" s="15"/>
      <c r="BL770" s="15"/>
      <c r="BM770" s="15"/>
      <c r="BN770" s="15"/>
      <c r="BO770" s="15"/>
      <c r="BP770" s="15"/>
      <c r="BQ770" s="15"/>
      <c r="BR770" s="15"/>
      <c r="BS770" s="15"/>
      <c r="BT770" s="15"/>
      <c r="BU770" s="15"/>
      <c r="BV770" s="15"/>
      <c r="BW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15"/>
      <c r="AX771" s="15"/>
      <c r="AY771" s="15"/>
      <c r="AZ771" s="15"/>
      <c r="BA771" s="15"/>
      <c r="BB771" s="15"/>
      <c r="BC771" s="15"/>
      <c r="BD771" s="15"/>
      <c r="BE771" s="15"/>
      <c r="BF771" s="15"/>
      <c r="BG771" s="15"/>
      <c r="BH771" s="15"/>
      <c r="BI771" s="15"/>
      <c r="BJ771" s="15"/>
      <c r="BK771" s="15"/>
      <c r="BL771" s="15"/>
      <c r="BM771" s="15"/>
      <c r="BN771" s="15"/>
      <c r="BO771" s="15"/>
      <c r="BP771" s="15"/>
      <c r="BQ771" s="15"/>
      <c r="BR771" s="15"/>
      <c r="BS771" s="15"/>
      <c r="BT771" s="15"/>
      <c r="BU771" s="15"/>
      <c r="BV771" s="15"/>
      <c r="BW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c r="AW772" s="15"/>
      <c r="AX772" s="15"/>
      <c r="AY772" s="15"/>
      <c r="AZ772" s="15"/>
      <c r="BA772" s="15"/>
      <c r="BB772" s="15"/>
      <c r="BC772" s="15"/>
      <c r="BD772" s="15"/>
      <c r="BE772" s="15"/>
      <c r="BF772" s="15"/>
      <c r="BG772" s="15"/>
      <c r="BH772" s="15"/>
      <c r="BI772" s="15"/>
      <c r="BJ772" s="15"/>
      <c r="BK772" s="15"/>
      <c r="BL772" s="15"/>
      <c r="BM772" s="15"/>
      <c r="BN772" s="15"/>
      <c r="BO772" s="15"/>
      <c r="BP772" s="15"/>
      <c r="BQ772" s="15"/>
      <c r="BR772" s="15"/>
      <c r="BS772" s="15"/>
      <c r="BT772" s="15"/>
      <c r="BU772" s="15"/>
      <c r="BV772" s="15"/>
      <c r="BW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5"/>
      <c r="AX773" s="15"/>
      <c r="AY773" s="15"/>
      <c r="AZ773" s="15"/>
      <c r="BA773" s="15"/>
      <c r="BB773" s="15"/>
      <c r="BC773" s="15"/>
      <c r="BD773" s="15"/>
      <c r="BE773" s="15"/>
      <c r="BF773" s="15"/>
      <c r="BG773" s="15"/>
      <c r="BH773" s="15"/>
      <c r="BI773" s="15"/>
      <c r="BJ773" s="15"/>
      <c r="BK773" s="15"/>
      <c r="BL773" s="15"/>
      <c r="BM773" s="15"/>
      <c r="BN773" s="15"/>
      <c r="BO773" s="15"/>
      <c r="BP773" s="15"/>
      <c r="BQ773" s="15"/>
      <c r="BR773" s="15"/>
      <c r="BS773" s="15"/>
      <c r="BT773" s="15"/>
      <c r="BU773" s="15"/>
      <c r="BV773" s="15"/>
      <c r="BW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c r="AW774" s="15"/>
      <c r="AX774" s="15"/>
      <c r="AY774" s="15"/>
      <c r="AZ774" s="15"/>
      <c r="BA774" s="15"/>
      <c r="BB774" s="15"/>
      <c r="BC774" s="15"/>
      <c r="BD774" s="15"/>
      <c r="BE774" s="15"/>
      <c r="BF774" s="15"/>
      <c r="BG774" s="15"/>
      <c r="BH774" s="15"/>
      <c r="BI774" s="15"/>
      <c r="BJ774" s="15"/>
      <c r="BK774" s="15"/>
      <c r="BL774" s="15"/>
      <c r="BM774" s="15"/>
      <c r="BN774" s="15"/>
      <c r="BO774" s="15"/>
      <c r="BP774" s="15"/>
      <c r="BQ774" s="15"/>
      <c r="BR774" s="15"/>
      <c r="BS774" s="15"/>
      <c r="BT774" s="15"/>
      <c r="BU774" s="15"/>
      <c r="BV774" s="15"/>
      <c r="BW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c r="AW775" s="15"/>
      <c r="AX775" s="15"/>
      <c r="AY775" s="15"/>
      <c r="AZ775" s="15"/>
      <c r="BA775" s="15"/>
      <c r="BB775" s="15"/>
      <c r="BC775" s="15"/>
      <c r="BD775" s="15"/>
      <c r="BE775" s="15"/>
      <c r="BF775" s="15"/>
      <c r="BG775" s="15"/>
      <c r="BH775" s="15"/>
      <c r="BI775" s="15"/>
      <c r="BJ775" s="15"/>
      <c r="BK775" s="15"/>
      <c r="BL775" s="15"/>
      <c r="BM775" s="15"/>
      <c r="BN775" s="15"/>
      <c r="BO775" s="15"/>
      <c r="BP775" s="15"/>
      <c r="BQ775" s="15"/>
      <c r="BR775" s="15"/>
      <c r="BS775" s="15"/>
      <c r="BT775" s="15"/>
      <c r="BU775" s="15"/>
      <c r="BV775" s="15"/>
      <c r="BW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c r="AW776" s="15"/>
      <c r="AX776" s="15"/>
      <c r="AY776" s="15"/>
      <c r="AZ776" s="15"/>
      <c r="BA776" s="15"/>
      <c r="BB776" s="15"/>
      <c r="BC776" s="15"/>
      <c r="BD776" s="15"/>
      <c r="BE776" s="15"/>
      <c r="BF776" s="15"/>
      <c r="BG776" s="15"/>
      <c r="BH776" s="15"/>
      <c r="BI776" s="15"/>
      <c r="BJ776" s="15"/>
      <c r="BK776" s="15"/>
      <c r="BL776" s="15"/>
      <c r="BM776" s="15"/>
      <c r="BN776" s="15"/>
      <c r="BO776" s="15"/>
      <c r="BP776" s="15"/>
      <c r="BQ776" s="15"/>
      <c r="BR776" s="15"/>
      <c r="BS776" s="15"/>
      <c r="BT776" s="15"/>
      <c r="BU776" s="15"/>
      <c r="BV776" s="15"/>
      <c r="BW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c r="AW777" s="15"/>
      <c r="AX777" s="15"/>
      <c r="AY777" s="15"/>
      <c r="AZ777" s="15"/>
      <c r="BA777" s="15"/>
      <c r="BB777" s="15"/>
      <c r="BC777" s="15"/>
      <c r="BD777" s="15"/>
      <c r="BE777" s="15"/>
      <c r="BF777" s="15"/>
      <c r="BG777" s="15"/>
      <c r="BH777" s="15"/>
      <c r="BI777" s="15"/>
      <c r="BJ777" s="15"/>
      <c r="BK777" s="15"/>
      <c r="BL777" s="15"/>
      <c r="BM777" s="15"/>
      <c r="BN777" s="15"/>
      <c r="BO777" s="15"/>
      <c r="BP777" s="15"/>
      <c r="BQ777" s="15"/>
      <c r="BR777" s="15"/>
      <c r="BS777" s="15"/>
      <c r="BT777" s="15"/>
      <c r="BU777" s="15"/>
      <c r="BV777" s="15"/>
      <c r="BW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c r="AW778" s="15"/>
      <c r="AX778" s="15"/>
      <c r="AY778" s="15"/>
      <c r="AZ778" s="15"/>
      <c r="BA778" s="15"/>
      <c r="BB778" s="15"/>
      <c r="BC778" s="15"/>
      <c r="BD778" s="15"/>
      <c r="BE778" s="15"/>
      <c r="BF778" s="15"/>
      <c r="BG778" s="15"/>
      <c r="BH778" s="15"/>
      <c r="BI778" s="15"/>
      <c r="BJ778" s="15"/>
      <c r="BK778" s="15"/>
      <c r="BL778" s="15"/>
      <c r="BM778" s="15"/>
      <c r="BN778" s="15"/>
      <c r="BO778" s="15"/>
      <c r="BP778" s="15"/>
      <c r="BQ778" s="15"/>
      <c r="BR778" s="15"/>
      <c r="BS778" s="15"/>
      <c r="BT778" s="15"/>
      <c r="BU778" s="15"/>
      <c r="BV778" s="15"/>
      <c r="BW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c r="AW779" s="15"/>
      <c r="AX779" s="15"/>
      <c r="AY779" s="15"/>
      <c r="AZ779" s="15"/>
      <c r="BA779" s="15"/>
      <c r="BB779" s="15"/>
      <c r="BC779" s="15"/>
      <c r="BD779" s="15"/>
      <c r="BE779" s="15"/>
      <c r="BF779" s="15"/>
      <c r="BG779" s="15"/>
      <c r="BH779" s="15"/>
      <c r="BI779" s="15"/>
      <c r="BJ779" s="15"/>
      <c r="BK779" s="15"/>
      <c r="BL779" s="15"/>
      <c r="BM779" s="15"/>
      <c r="BN779" s="15"/>
      <c r="BO779" s="15"/>
      <c r="BP779" s="15"/>
      <c r="BQ779" s="15"/>
      <c r="BR779" s="15"/>
      <c r="BS779" s="15"/>
      <c r="BT779" s="15"/>
      <c r="BU779" s="15"/>
      <c r="BV779" s="15"/>
      <c r="BW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5"/>
      <c r="AX780" s="15"/>
      <c r="AY780" s="15"/>
      <c r="AZ780" s="15"/>
      <c r="BA780" s="15"/>
      <c r="BB780" s="15"/>
      <c r="BC780" s="15"/>
      <c r="BD780" s="15"/>
      <c r="BE780" s="15"/>
      <c r="BF780" s="15"/>
      <c r="BG780" s="15"/>
      <c r="BH780" s="15"/>
      <c r="BI780" s="15"/>
      <c r="BJ780" s="15"/>
      <c r="BK780" s="15"/>
      <c r="BL780" s="15"/>
      <c r="BM780" s="15"/>
      <c r="BN780" s="15"/>
      <c r="BO780" s="15"/>
      <c r="BP780" s="15"/>
      <c r="BQ780" s="15"/>
      <c r="BR780" s="15"/>
      <c r="BS780" s="15"/>
      <c r="BT780" s="15"/>
      <c r="BU780" s="15"/>
      <c r="BV780" s="15"/>
      <c r="BW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c r="AW781" s="15"/>
      <c r="AX781" s="15"/>
      <c r="AY781" s="15"/>
      <c r="AZ781" s="15"/>
      <c r="BA781" s="15"/>
      <c r="BB781" s="15"/>
      <c r="BC781" s="15"/>
      <c r="BD781" s="15"/>
      <c r="BE781" s="15"/>
      <c r="BF781" s="15"/>
      <c r="BG781" s="15"/>
      <c r="BH781" s="15"/>
      <c r="BI781" s="15"/>
      <c r="BJ781" s="15"/>
      <c r="BK781" s="15"/>
      <c r="BL781" s="15"/>
      <c r="BM781" s="15"/>
      <c r="BN781" s="15"/>
      <c r="BO781" s="15"/>
      <c r="BP781" s="15"/>
      <c r="BQ781" s="15"/>
      <c r="BR781" s="15"/>
      <c r="BS781" s="15"/>
      <c r="BT781" s="15"/>
      <c r="BU781" s="15"/>
      <c r="BV781" s="15"/>
      <c r="BW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15"/>
      <c r="AX782" s="15"/>
      <c r="AY782" s="15"/>
      <c r="AZ782" s="15"/>
      <c r="BA782" s="15"/>
      <c r="BB782" s="15"/>
      <c r="BC782" s="15"/>
      <c r="BD782" s="15"/>
      <c r="BE782" s="15"/>
      <c r="BF782" s="15"/>
      <c r="BG782" s="15"/>
      <c r="BH782" s="15"/>
      <c r="BI782" s="15"/>
      <c r="BJ782" s="15"/>
      <c r="BK782" s="15"/>
      <c r="BL782" s="15"/>
      <c r="BM782" s="15"/>
      <c r="BN782" s="15"/>
      <c r="BO782" s="15"/>
      <c r="BP782" s="15"/>
      <c r="BQ782" s="15"/>
      <c r="BR782" s="15"/>
      <c r="BS782" s="15"/>
      <c r="BT782" s="15"/>
      <c r="BU782" s="15"/>
      <c r="BV782" s="15"/>
      <c r="BW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5"/>
      <c r="AX783" s="15"/>
      <c r="AY783" s="15"/>
      <c r="AZ783" s="15"/>
      <c r="BA783" s="15"/>
      <c r="BB783" s="15"/>
      <c r="BC783" s="15"/>
      <c r="BD783" s="15"/>
      <c r="BE783" s="15"/>
      <c r="BF783" s="15"/>
      <c r="BG783" s="15"/>
      <c r="BH783" s="15"/>
      <c r="BI783" s="15"/>
      <c r="BJ783" s="15"/>
      <c r="BK783" s="15"/>
      <c r="BL783" s="15"/>
      <c r="BM783" s="15"/>
      <c r="BN783" s="15"/>
      <c r="BO783" s="15"/>
      <c r="BP783" s="15"/>
      <c r="BQ783" s="15"/>
      <c r="BR783" s="15"/>
      <c r="BS783" s="15"/>
      <c r="BT783" s="15"/>
      <c r="BU783" s="15"/>
      <c r="BV783" s="15"/>
      <c r="BW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15"/>
      <c r="AX784" s="15"/>
      <c r="AY784" s="15"/>
      <c r="AZ784" s="15"/>
      <c r="BA784" s="15"/>
      <c r="BB784" s="15"/>
      <c r="BC784" s="15"/>
      <c r="BD784" s="15"/>
      <c r="BE784" s="15"/>
      <c r="BF784" s="15"/>
      <c r="BG784" s="15"/>
      <c r="BH784" s="15"/>
      <c r="BI784" s="15"/>
      <c r="BJ784" s="15"/>
      <c r="BK784" s="15"/>
      <c r="BL784" s="15"/>
      <c r="BM784" s="15"/>
      <c r="BN784" s="15"/>
      <c r="BO784" s="15"/>
      <c r="BP784" s="15"/>
      <c r="BQ784" s="15"/>
      <c r="BR784" s="15"/>
      <c r="BS784" s="15"/>
      <c r="BT784" s="15"/>
      <c r="BU784" s="15"/>
      <c r="BV784" s="15"/>
      <c r="BW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15"/>
      <c r="AX785" s="15"/>
      <c r="AY785" s="15"/>
      <c r="AZ785" s="15"/>
      <c r="BA785" s="15"/>
      <c r="BB785" s="15"/>
      <c r="BC785" s="15"/>
      <c r="BD785" s="15"/>
      <c r="BE785" s="15"/>
      <c r="BF785" s="15"/>
      <c r="BG785" s="15"/>
      <c r="BH785" s="15"/>
      <c r="BI785" s="15"/>
      <c r="BJ785" s="15"/>
      <c r="BK785" s="15"/>
      <c r="BL785" s="15"/>
      <c r="BM785" s="15"/>
      <c r="BN785" s="15"/>
      <c r="BO785" s="15"/>
      <c r="BP785" s="15"/>
      <c r="BQ785" s="15"/>
      <c r="BR785" s="15"/>
      <c r="BS785" s="15"/>
      <c r="BT785" s="15"/>
      <c r="BU785" s="15"/>
      <c r="BV785" s="15"/>
      <c r="BW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15"/>
      <c r="AX786" s="15"/>
      <c r="AY786" s="15"/>
      <c r="AZ786" s="15"/>
      <c r="BA786" s="15"/>
      <c r="BB786" s="15"/>
      <c r="BC786" s="15"/>
      <c r="BD786" s="15"/>
      <c r="BE786" s="15"/>
      <c r="BF786" s="15"/>
      <c r="BG786" s="15"/>
      <c r="BH786" s="15"/>
      <c r="BI786" s="15"/>
      <c r="BJ786" s="15"/>
      <c r="BK786" s="15"/>
      <c r="BL786" s="15"/>
      <c r="BM786" s="15"/>
      <c r="BN786" s="15"/>
      <c r="BO786" s="15"/>
      <c r="BP786" s="15"/>
      <c r="BQ786" s="15"/>
      <c r="BR786" s="15"/>
      <c r="BS786" s="15"/>
      <c r="BT786" s="15"/>
      <c r="BU786" s="15"/>
      <c r="BV786" s="15"/>
      <c r="BW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15"/>
      <c r="AX787" s="15"/>
      <c r="AY787" s="15"/>
      <c r="AZ787" s="15"/>
      <c r="BA787" s="15"/>
      <c r="BB787" s="15"/>
      <c r="BC787" s="15"/>
      <c r="BD787" s="15"/>
      <c r="BE787" s="15"/>
      <c r="BF787" s="15"/>
      <c r="BG787" s="15"/>
      <c r="BH787" s="15"/>
      <c r="BI787" s="15"/>
      <c r="BJ787" s="15"/>
      <c r="BK787" s="15"/>
      <c r="BL787" s="15"/>
      <c r="BM787" s="15"/>
      <c r="BN787" s="15"/>
      <c r="BO787" s="15"/>
      <c r="BP787" s="15"/>
      <c r="BQ787" s="15"/>
      <c r="BR787" s="15"/>
      <c r="BS787" s="15"/>
      <c r="BT787" s="15"/>
      <c r="BU787" s="15"/>
      <c r="BV787" s="15"/>
      <c r="BW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15"/>
      <c r="AX788" s="15"/>
      <c r="AY788" s="15"/>
      <c r="AZ788" s="15"/>
      <c r="BA788" s="15"/>
      <c r="BB788" s="15"/>
      <c r="BC788" s="15"/>
      <c r="BD788" s="15"/>
      <c r="BE788" s="15"/>
      <c r="BF788" s="15"/>
      <c r="BG788" s="15"/>
      <c r="BH788" s="15"/>
      <c r="BI788" s="15"/>
      <c r="BJ788" s="15"/>
      <c r="BK788" s="15"/>
      <c r="BL788" s="15"/>
      <c r="BM788" s="15"/>
      <c r="BN788" s="15"/>
      <c r="BO788" s="15"/>
      <c r="BP788" s="15"/>
      <c r="BQ788" s="15"/>
      <c r="BR788" s="15"/>
      <c r="BS788" s="15"/>
      <c r="BT788" s="15"/>
      <c r="BU788" s="15"/>
      <c r="BV788" s="15"/>
      <c r="BW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15"/>
      <c r="AX789" s="15"/>
      <c r="AY789" s="15"/>
      <c r="AZ789" s="15"/>
      <c r="BA789" s="15"/>
      <c r="BB789" s="15"/>
      <c r="BC789" s="15"/>
      <c r="BD789" s="15"/>
      <c r="BE789" s="15"/>
      <c r="BF789" s="15"/>
      <c r="BG789" s="15"/>
      <c r="BH789" s="15"/>
      <c r="BI789" s="15"/>
      <c r="BJ789" s="15"/>
      <c r="BK789" s="15"/>
      <c r="BL789" s="15"/>
      <c r="BM789" s="15"/>
      <c r="BN789" s="15"/>
      <c r="BO789" s="15"/>
      <c r="BP789" s="15"/>
      <c r="BQ789" s="15"/>
      <c r="BR789" s="15"/>
      <c r="BS789" s="15"/>
      <c r="BT789" s="15"/>
      <c r="BU789" s="15"/>
      <c r="BV789" s="15"/>
      <c r="BW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15"/>
      <c r="AX790" s="15"/>
      <c r="AY790" s="15"/>
      <c r="AZ790" s="15"/>
      <c r="BA790" s="15"/>
      <c r="BB790" s="15"/>
      <c r="BC790" s="15"/>
      <c r="BD790" s="15"/>
      <c r="BE790" s="15"/>
      <c r="BF790" s="15"/>
      <c r="BG790" s="15"/>
      <c r="BH790" s="15"/>
      <c r="BI790" s="15"/>
      <c r="BJ790" s="15"/>
      <c r="BK790" s="15"/>
      <c r="BL790" s="15"/>
      <c r="BM790" s="15"/>
      <c r="BN790" s="15"/>
      <c r="BO790" s="15"/>
      <c r="BP790" s="15"/>
      <c r="BQ790" s="15"/>
      <c r="BR790" s="15"/>
      <c r="BS790" s="15"/>
      <c r="BT790" s="15"/>
      <c r="BU790" s="15"/>
      <c r="BV790" s="15"/>
      <c r="BW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15"/>
      <c r="AX791" s="15"/>
      <c r="AY791" s="15"/>
      <c r="AZ791" s="15"/>
      <c r="BA791" s="15"/>
      <c r="BB791" s="15"/>
      <c r="BC791" s="15"/>
      <c r="BD791" s="15"/>
      <c r="BE791" s="15"/>
      <c r="BF791" s="15"/>
      <c r="BG791" s="15"/>
      <c r="BH791" s="15"/>
      <c r="BI791" s="15"/>
      <c r="BJ791" s="15"/>
      <c r="BK791" s="15"/>
      <c r="BL791" s="15"/>
      <c r="BM791" s="15"/>
      <c r="BN791" s="15"/>
      <c r="BO791" s="15"/>
      <c r="BP791" s="15"/>
      <c r="BQ791" s="15"/>
      <c r="BR791" s="15"/>
      <c r="BS791" s="15"/>
      <c r="BT791" s="15"/>
      <c r="BU791" s="15"/>
      <c r="BV791" s="15"/>
      <c r="BW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15"/>
      <c r="AX792" s="15"/>
      <c r="AY792" s="15"/>
      <c r="AZ792" s="15"/>
      <c r="BA792" s="15"/>
      <c r="BB792" s="15"/>
      <c r="BC792" s="15"/>
      <c r="BD792" s="15"/>
      <c r="BE792" s="15"/>
      <c r="BF792" s="15"/>
      <c r="BG792" s="15"/>
      <c r="BH792" s="15"/>
      <c r="BI792" s="15"/>
      <c r="BJ792" s="15"/>
      <c r="BK792" s="15"/>
      <c r="BL792" s="15"/>
      <c r="BM792" s="15"/>
      <c r="BN792" s="15"/>
      <c r="BO792" s="15"/>
      <c r="BP792" s="15"/>
      <c r="BQ792" s="15"/>
      <c r="BR792" s="15"/>
      <c r="BS792" s="15"/>
      <c r="BT792" s="15"/>
      <c r="BU792" s="15"/>
      <c r="BV792" s="15"/>
      <c r="BW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15"/>
      <c r="AY793" s="15"/>
      <c r="AZ793" s="15"/>
      <c r="BA793" s="15"/>
      <c r="BB793" s="15"/>
      <c r="BC793" s="15"/>
      <c r="BD793" s="15"/>
      <c r="BE793" s="15"/>
      <c r="BF793" s="15"/>
      <c r="BG793" s="15"/>
      <c r="BH793" s="15"/>
      <c r="BI793" s="15"/>
      <c r="BJ793" s="15"/>
      <c r="BK793" s="15"/>
      <c r="BL793" s="15"/>
      <c r="BM793" s="15"/>
      <c r="BN793" s="15"/>
      <c r="BO793" s="15"/>
      <c r="BP793" s="15"/>
      <c r="BQ793" s="15"/>
      <c r="BR793" s="15"/>
      <c r="BS793" s="15"/>
      <c r="BT793" s="15"/>
      <c r="BU793" s="15"/>
      <c r="BV793" s="15"/>
      <c r="BW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15"/>
      <c r="AX794" s="15"/>
      <c r="AY794" s="15"/>
      <c r="AZ794" s="15"/>
      <c r="BA794" s="15"/>
      <c r="BB794" s="15"/>
      <c r="BC794" s="15"/>
      <c r="BD794" s="15"/>
      <c r="BE794" s="15"/>
      <c r="BF794" s="15"/>
      <c r="BG794" s="15"/>
      <c r="BH794" s="15"/>
      <c r="BI794" s="15"/>
      <c r="BJ794" s="15"/>
      <c r="BK794" s="15"/>
      <c r="BL794" s="15"/>
      <c r="BM794" s="15"/>
      <c r="BN794" s="15"/>
      <c r="BO794" s="15"/>
      <c r="BP794" s="15"/>
      <c r="BQ794" s="15"/>
      <c r="BR794" s="15"/>
      <c r="BS794" s="15"/>
      <c r="BT794" s="15"/>
      <c r="BU794" s="15"/>
      <c r="BV794" s="15"/>
      <c r="BW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15"/>
      <c r="AY795" s="15"/>
      <c r="AZ795" s="15"/>
      <c r="BA795" s="15"/>
      <c r="BB795" s="15"/>
      <c r="BC795" s="15"/>
      <c r="BD795" s="15"/>
      <c r="BE795" s="15"/>
      <c r="BF795" s="15"/>
      <c r="BG795" s="15"/>
      <c r="BH795" s="15"/>
      <c r="BI795" s="15"/>
      <c r="BJ795" s="15"/>
      <c r="BK795" s="15"/>
      <c r="BL795" s="15"/>
      <c r="BM795" s="15"/>
      <c r="BN795" s="15"/>
      <c r="BO795" s="15"/>
      <c r="BP795" s="15"/>
      <c r="BQ795" s="15"/>
      <c r="BR795" s="15"/>
      <c r="BS795" s="15"/>
      <c r="BT795" s="15"/>
      <c r="BU795" s="15"/>
      <c r="BV795" s="15"/>
      <c r="BW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15"/>
      <c r="BA796" s="15"/>
      <c r="BB796" s="15"/>
      <c r="BC796" s="15"/>
      <c r="BD796" s="15"/>
      <c r="BE796" s="15"/>
      <c r="BF796" s="15"/>
      <c r="BG796" s="15"/>
      <c r="BH796" s="15"/>
      <c r="BI796" s="15"/>
      <c r="BJ796" s="15"/>
      <c r="BK796" s="15"/>
      <c r="BL796" s="15"/>
      <c r="BM796" s="15"/>
      <c r="BN796" s="15"/>
      <c r="BO796" s="15"/>
      <c r="BP796" s="15"/>
      <c r="BQ796" s="15"/>
      <c r="BR796" s="15"/>
      <c r="BS796" s="15"/>
      <c r="BT796" s="15"/>
      <c r="BU796" s="15"/>
      <c r="BV796" s="15"/>
      <c r="BW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15"/>
      <c r="AX797" s="15"/>
      <c r="AY797" s="15"/>
      <c r="AZ797" s="15"/>
      <c r="BA797" s="15"/>
      <c r="BB797" s="15"/>
      <c r="BC797" s="15"/>
      <c r="BD797" s="15"/>
      <c r="BE797" s="15"/>
      <c r="BF797" s="15"/>
      <c r="BG797" s="15"/>
      <c r="BH797" s="15"/>
      <c r="BI797" s="15"/>
      <c r="BJ797" s="15"/>
      <c r="BK797" s="15"/>
      <c r="BL797" s="15"/>
      <c r="BM797" s="15"/>
      <c r="BN797" s="15"/>
      <c r="BO797" s="15"/>
      <c r="BP797" s="15"/>
      <c r="BQ797" s="15"/>
      <c r="BR797" s="15"/>
      <c r="BS797" s="15"/>
      <c r="BT797" s="15"/>
      <c r="BU797" s="15"/>
      <c r="BV797" s="15"/>
      <c r="BW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15"/>
      <c r="AX798" s="15"/>
      <c r="AY798" s="15"/>
      <c r="AZ798" s="15"/>
      <c r="BA798" s="15"/>
      <c r="BB798" s="15"/>
      <c r="BC798" s="15"/>
      <c r="BD798" s="15"/>
      <c r="BE798" s="15"/>
      <c r="BF798" s="15"/>
      <c r="BG798" s="15"/>
      <c r="BH798" s="15"/>
      <c r="BI798" s="15"/>
      <c r="BJ798" s="15"/>
      <c r="BK798" s="15"/>
      <c r="BL798" s="15"/>
      <c r="BM798" s="15"/>
      <c r="BN798" s="15"/>
      <c r="BO798" s="15"/>
      <c r="BP798" s="15"/>
      <c r="BQ798" s="15"/>
      <c r="BR798" s="15"/>
      <c r="BS798" s="15"/>
      <c r="BT798" s="15"/>
      <c r="BU798" s="15"/>
      <c r="BV798" s="15"/>
      <c r="BW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15"/>
      <c r="AY799" s="15"/>
      <c r="AZ799" s="15"/>
      <c r="BA799" s="15"/>
      <c r="BB799" s="15"/>
      <c r="BC799" s="15"/>
      <c r="BD799" s="15"/>
      <c r="BE799" s="15"/>
      <c r="BF799" s="15"/>
      <c r="BG799" s="15"/>
      <c r="BH799" s="15"/>
      <c r="BI799" s="15"/>
      <c r="BJ799" s="15"/>
      <c r="BK799" s="15"/>
      <c r="BL799" s="15"/>
      <c r="BM799" s="15"/>
      <c r="BN799" s="15"/>
      <c r="BO799" s="15"/>
      <c r="BP799" s="15"/>
      <c r="BQ799" s="15"/>
      <c r="BR799" s="15"/>
      <c r="BS799" s="15"/>
      <c r="BT799" s="15"/>
      <c r="BU799" s="15"/>
      <c r="BV799" s="15"/>
      <c r="BW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15"/>
      <c r="AX800" s="15"/>
      <c r="AY800" s="15"/>
      <c r="AZ800" s="15"/>
      <c r="BA800" s="15"/>
      <c r="BB800" s="15"/>
      <c r="BC800" s="15"/>
      <c r="BD800" s="15"/>
      <c r="BE800" s="15"/>
      <c r="BF800" s="15"/>
      <c r="BG800" s="15"/>
      <c r="BH800" s="15"/>
      <c r="BI800" s="15"/>
      <c r="BJ800" s="15"/>
      <c r="BK800" s="15"/>
      <c r="BL800" s="15"/>
      <c r="BM800" s="15"/>
      <c r="BN800" s="15"/>
      <c r="BO800" s="15"/>
      <c r="BP800" s="15"/>
      <c r="BQ800" s="15"/>
      <c r="BR800" s="15"/>
      <c r="BS800" s="15"/>
      <c r="BT800" s="15"/>
      <c r="BU800" s="15"/>
      <c r="BV800" s="15"/>
      <c r="BW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15"/>
      <c r="AX801" s="15"/>
      <c r="AY801" s="15"/>
      <c r="AZ801" s="15"/>
      <c r="BA801" s="15"/>
      <c r="BB801" s="15"/>
      <c r="BC801" s="15"/>
      <c r="BD801" s="15"/>
      <c r="BE801" s="15"/>
      <c r="BF801" s="15"/>
      <c r="BG801" s="15"/>
      <c r="BH801" s="15"/>
      <c r="BI801" s="15"/>
      <c r="BJ801" s="15"/>
      <c r="BK801" s="15"/>
      <c r="BL801" s="15"/>
      <c r="BM801" s="15"/>
      <c r="BN801" s="15"/>
      <c r="BO801" s="15"/>
      <c r="BP801" s="15"/>
      <c r="BQ801" s="15"/>
      <c r="BR801" s="15"/>
      <c r="BS801" s="15"/>
      <c r="BT801" s="15"/>
      <c r="BU801" s="15"/>
      <c r="BV801" s="15"/>
      <c r="BW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15"/>
      <c r="AX802" s="15"/>
      <c r="AY802" s="15"/>
      <c r="AZ802" s="15"/>
      <c r="BA802" s="15"/>
      <c r="BB802" s="15"/>
      <c r="BC802" s="15"/>
      <c r="BD802" s="15"/>
      <c r="BE802" s="15"/>
      <c r="BF802" s="15"/>
      <c r="BG802" s="15"/>
      <c r="BH802" s="15"/>
      <c r="BI802" s="15"/>
      <c r="BJ802" s="15"/>
      <c r="BK802" s="15"/>
      <c r="BL802" s="15"/>
      <c r="BM802" s="15"/>
      <c r="BN802" s="15"/>
      <c r="BO802" s="15"/>
      <c r="BP802" s="15"/>
      <c r="BQ802" s="15"/>
      <c r="BR802" s="15"/>
      <c r="BS802" s="15"/>
      <c r="BT802" s="15"/>
      <c r="BU802" s="15"/>
      <c r="BV802" s="15"/>
      <c r="BW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15"/>
      <c r="AX803" s="15"/>
      <c r="AY803" s="15"/>
      <c r="AZ803" s="15"/>
      <c r="BA803" s="15"/>
      <c r="BB803" s="15"/>
      <c r="BC803" s="15"/>
      <c r="BD803" s="15"/>
      <c r="BE803" s="15"/>
      <c r="BF803" s="15"/>
      <c r="BG803" s="15"/>
      <c r="BH803" s="15"/>
      <c r="BI803" s="15"/>
      <c r="BJ803" s="15"/>
      <c r="BK803" s="15"/>
      <c r="BL803" s="15"/>
      <c r="BM803" s="15"/>
      <c r="BN803" s="15"/>
      <c r="BO803" s="15"/>
      <c r="BP803" s="15"/>
      <c r="BQ803" s="15"/>
      <c r="BR803" s="15"/>
      <c r="BS803" s="15"/>
      <c r="BT803" s="15"/>
      <c r="BU803" s="15"/>
      <c r="BV803" s="15"/>
      <c r="BW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15"/>
      <c r="AX804" s="15"/>
      <c r="AY804" s="15"/>
      <c r="AZ804" s="15"/>
      <c r="BA804" s="15"/>
      <c r="BB804" s="15"/>
      <c r="BC804" s="15"/>
      <c r="BD804" s="15"/>
      <c r="BE804" s="15"/>
      <c r="BF804" s="15"/>
      <c r="BG804" s="15"/>
      <c r="BH804" s="15"/>
      <c r="BI804" s="15"/>
      <c r="BJ804" s="15"/>
      <c r="BK804" s="15"/>
      <c r="BL804" s="15"/>
      <c r="BM804" s="15"/>
      <c r="BN804" s="15"/>
      <c r="BO804" s="15"/>
      <c r="BP804" s="15"/>
      <c r="BQ804" s="15"/>
      <c r="BR804" s="15"/>
      <c r="BS804" s="15"/>
      <c r="BT804" s="15"/>
      <c r="BU804" s="15"/>
      <c r="BV804" s="15"/>
      <c r="BW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15"/>
      <c r="AZ805" s="15"/>
      <c r="BA805" s="15"/>
      <c r="BB805" s="15"/>
      <c r="BC805" s="15"/>
      <c r="BD805" s="15"/>
      <c r="BE805" s="15"/>
      <c r="BF805" s="15"/>
      <c r="BG805" s="15"/>
      <c r="BH805" s="15"/>
      <c r="BI805" s="15"/>
      <c r="BJ805" s="15"/>
      <c r="BK805" s="15"/>
      <c r="BL805" s="15"/>
      <c r="BM805" s="15"/>
      <c r="BN805" s="15"/>
      <c r="BO805" s="15"/>
      <c r="BP805" s="15"/>
      <c r="BQ805" s="15"/>
      <c r="BR805" s="15"/>
      <c r="BS805" s="15"/>
      <c r="BT805" s="15"/>
      <c r="BU805" s="15"/>
      <c r="BV805" s="15"/>
      <c r="BW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5"/>
      <c r="AX806" s="15"/>
      <c r="AY806" s="15"/>
      <c r="AZ806" s="15"/>
      <c r="BA806" s="15"/>
      <c r="BB806" s="15"/>
      <c r="BC806" s="15"/>
      <c r="BD806" s="15"/>
      <c r="BE806" s="15"/>
      <c r="BF806" s="15"/>
      <c r="BG806" s="15"/>
      <c r="BH806" s="15"/>
      <c r="BI806" s="15"/>
      <c r="BJ806" s="15"/>
      <c r="BK806" s="15"/>
      <c r="BL806" s="15"/>
      <c r="BM806" s="15"/>
      <c r="BN806" s="15"/>
      <c r="BO806" s="15"/>
      <c r="BP806" s="15"/>
      <c r="BQ806" s="15"/>
      <c r="BR806" s="15"/>
      <c r="BS806" s="15"/>
      <c r="BT806" s="15"/>
      <c r="BU806" s="15"/>
      <c r="BV806" s="15"/>
      <c r="BW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15"/>
      <c r="AX807" s="15"/>
      <c r="AY807" s="15"/>
      <c r="AZ807" s="15"/>
      <c r="BA807" s="15"/>
      <c r="BB807" s="15"/>
      <c r="BC807" s="15"/>
      <c r="BD807" s="15"/>
      <c r="BE807" s="15"/>
      <c r="BF807" s="15"/>
      <c r="BG807" s="15"/>
      <c r="BH807" s="15"/>
      <c r="BI807" s="15"/>
      <c r="BJ807" s="15"/>
      <c r="BK807" s="15"/>
      <c r="BL807" s="15"/>
      <c r="BM807" s="15"/>
      <c r="BN807" s="15"/>
      <c r="BO807" s="15"/>
      <c r="BP807" s="15"/>
      <c r="BQ807" s="15"/>
      <c r="BR807" s="15"/>
      <c r="BS807" s="15"/>
      <c r="BT807" s="15"/>
      <c r="BU807" s="15"/>
      <c r="BV807" s="15"/>
      <c r="BW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15"/>
      <c r="AX808" s="15"/>
      <c r="AY808" s="15"/>
      <c r="AZ808" s="15"/>
      <c r="BA808" s="15"/>
      <c r="BB808" s="15"/>
      <c r="BC808" s="15"/>
      <c r="BD808" s="15"/>
      <c r="BE808" s="15"/>
      <c r="BF808" s="15"/>
      <c r="BG808" s="15"/>
      <c r="BH808" s="15"/>
      <c r="BI808" s="15"/>
      <c r="BJ808" s="15"/>
      <c r="BK808" s="15"/>
      <c r="BL808" s="15"/>
      <c r="BM808" s="15"/>
      <c r="BN808" s="15"/>
      <c r="BO808" s="15"/>
      <c r="BP808" s="15"/>
      <c r="BQ808" s="15"/>
      <c r="BR808" s="15"/>
      <c r="BS808" s="15"/>
      <c r="BT808" s="15"/>
      <c r="BU808" s="15"/>
      <c r="BV808" s="15"/>
      <c r="BW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15"/>
      <c r="AY809" s="15"/>
      <c r="AZ809" s="15"/>
      <c r="BA809" s="15"/>
      <c r="BB809" s="15"/>
      <c r="BC809" s="15"/>
      <c r="BD809" s="15"/>
      <c r="BE809" s="15"/>
      <c r="BF809" s="15"/>
      <c r="BG809" s="15"/>
      <c r="BH809" s="15"/>
      <c r="BI809" s="15"/>
      <c r="BJ809" s="15"/>
      <c r="BK809" s="15"/>
      <c r="BL809" s="15"/>
      <c r="BM809" s="15"/>
      <c r="BN809" s="15"/>
      <c r="BO809" s="15"/>
      <c r="BP809" s="15"/>
      <c r="BQ809" s="15"/>
      <c r="BR809" s="15"/>
      <c r="BS809" s="15"/>
      <c r="BT809" s="15"/>
      <c r="BU809" s="15"/>
      <c r="BV809" s="15"/>
      <c r="BW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15"/>
      <c r="AX810" s="15"/>
      <c r="AY810" s="15"/>
      <c r="AZ810" s="15"/>
      <c r="BA810" s="15"/>
      <c r="BB810" s="15"/>
      <c r="BC810" s="15"/>
      <c r="BD810" s="15"/>
      <c r="BE810" s="15"/>
      <c r="BF810" s="15"/>
      <c r="BG810" s="15"/>
      <c r="BH810" s="15"/>
      <c r="BI810" s="15"/>
      <c r="BJ810" s="15"/>
      <c r="BK810" s="15"/>
      <c r="BL810" s="15"/>
      <c r="BM810" s="15"/>
      <c r="BN810" s="15"/>
      <c r="BO810" s="15"/>
      <c r="BP810" s="15"/>
      <c r="BQ810" s="15"/>
      <c r="BR810" s="15"/>
      <c r="BS810" s="15"/>
      <c r="BT810" s="15"/>
      <c r="BU810" s="15"/>
      <c r="BV810" s="15"/>
      <c r="BW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15"/>
      <c r="AZ811" s="15"/>
      <c r="BA811" s="15"/>
      <c r="BB811" s="15"/>
      <c r="BC811" s="15"/>
      <c r="BD811" s="15"/>
      <c r="BE811" s="15"/>
      <c r="BF811" s="15"/>
      <c r="BG811" s="15"/>
      <c r="BH811" s="15"/>
      <c r="BI811" s="15"/>
      <c r="BJ811" s="15"/>
      <c r="BK811" s="15"/>
      <c r="BL811" s="15"/>
      <c r="BM811" s="15"/>
      <c r="BN811" s="15"/>
      <c r="BO811" s="15"/>
      <c r="BP811" s="15"/>
      <c r="BQ811" s="15"/>
      <c r="BR811" s="15"/>
      <c r="BS811" s="15"/>
      <c r="BT811" s="15"/>
      <c r="BU811" s="15"/>
      <c r="BV811" s="15"/>
      <c r="BW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15"/>
      <c r="AY812" s="15"/>
      <c r="AZ812" s="15"/>
      <c r="BA812" s="15"/>
      <c r="BB812" s="15"/>
      <c r="BC812" s="15"/>
      <c r="BD812" s="15"/>
      <c r="BE812" s="15"/>
      <c r="BF812" s="15"/>
      <c r="BG812" s="15"/>
      <c r="BH812" s="15"/>
      <c r="BI812" s="15"/>
      <c r="BJ812" s="15"/>
      <c r="BK812" s="15"/>
      <c r="BL812" s="15"/>
      <c r="BM812" s="15"/>
      <c r="BN812" s="15"/>
      <c r="BO812" s="15"/>
      <c r="BP812" s="15"/>
      <c r="BQ812" s="15"/>
      <c r="BR812" s="15"/>
      <c r="BS812" s="15"/>
      <c r="BT812" s="15"/>
      <c r="BU812" s="15"/>
      <c r="BV812" s="15"/>
      <c r="BW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5"/>
      <c r="AX813" s="15"/>
      <c r="AY813" s="15"/>
      <c r="AZ813" s="15"/>
      <c r="BA813" s="15"/>
      <c r="BB813" s="15"/>
      <c r="BC813" s="15"/>
      <c r="BD813" s="15"/>
      <c r="BE813" s="15"/>
      <c r="BF813" s="15"/>
      <c r="BG813" s="15"/>
      <c r="BH813" s="15"/>
      <c r="BI813" s="15"/>
      <c r="BJ813" s="15"/>
      <c r="BK813" s="15"/>
      <c r="BL813" s="15"/>
      <c r="BM813" s="15"/>
      <c r="BN813" s="15"/>
      <c r="BO813" s="15"/>
      <c r="BP813" s="15"/>
      <c r="BQ813" s="15"/>
      <c r="BR813" s="15"/>
      <c r="BS813" s="15"/>
      <c r="BT813" s="15"/>
      <c r="BU813" s="15"/>
      <c r="BV813" s="15"/>
      <c r="BW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15"/>
      <c r="AX814" s="15"/>
      <c r="AY814" s="15"/>
      <c r="AZ814" s="15"/>
      <c r="BA814" s="15"/>
      <c r="BB814" s="15"/>
      <c r="BC814" s="15"/>
      <c r="BD814" s="15"/>
      <c r="BE814" s="15"/>
      <c r="BF814" s="15"/>
      <c r="BG814" s="15"/>
      <c r="BH814" s="15"/>
      <c r="BI814" s="15"/>
      <c r="BJ814" s="15"/>
      <c r="BK814" s="15"/>
      <c r="BL814" s="15"/>
      <c r="BM814" s="15"/>
      <c r="BN814" s="15"/>
      <c r="BO814" s="15"/>
      <c r="BP814" s="15"/>
      <c r="BQ814" s="15"/>
      <c r="BR814" s="15"/>
      <c r="BS814" s="15"/>
      <c r="BT814" s="15"/>
      <c r="BU814" s="15"/>
      <c r="BV814" s="15"/>
      <c r="BW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5"/>
      <c r="AX815" s="15"/>
      <c r="AY815" s="15"/>
      <c r="AZ815" s="15"/>
      <c r="BA815" s="15"/>
      <c r="BB815" s="15"/>
      <c r="BC815" s="15"/>
      <c r="BD815" s="15"/>
      <c r="BE815" s="15"/>
      <c r="BF815" s="15"/>
      <c r="BG815" s="15"/>
      <c r="BH815" s="15"/>
      <c r="BI815" s="15"/>
      <c r="BJ815" s="15"/>
      <c r="BK815" s="15"/>
      <c r="BL815" s="15"/>
      <c r="BM815" s="15"/>
      <c r="BN815" s="15"/>
      <c r="BO815" s="15"/>
      <c r="BP815" s="15"/>
      <c r="BQ815" s="15"/>
      <c r="BR815" s="15"/>
      <c r="BS815" s="15"/>
      <c r="BT815" s="15"/>
      <c r="BU815" s="15"/>
      <c r="BV815" s="15"/>
      <c r="BW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15"/>
      <c r="AX816" s="15"/>
      <c r="AY816" s="15"/>
      <c r="AZ816" s="15"/>
      <c r="BA816" s="15"/>
      <c r="BB816" s="15"/>
      <c r="BC816" s="15"/>
      <c r="BD816" s="15"/>
      <c r="BE816" s="15"/>
      <c r="BF816" s="15"/>
      <c r="BG816" s="15"/>
      <c r="BH816" s="15"/>
      <c r="BI816" s="15"/>
      <c r="BJ816" s="15"/>
      <c r="BK816" s="15"/>
      <c r="BL816" s="15"/>
      <c r="BM816" s="15"/>
      <c r="BN816" s="15"/>
      <c r="BO816" s="15"/>
      <c r="BP816" s="15"/>
      <c r="BQ816" s="15"/>
      <c r="BR816" s="15"/>
      <c r="BS816" s="15"/>
      <c r="BT816" s="15"/>
      <c r="BU816" s="15"/>
      <c r="BV816" s="15"/>
      <c r="BW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5"/>
      <c r="AX817" s="15"/>
      <c r="AY817" s="15"/>
      <c r="AZ817" s="15"/>
      <c r="BA817" s="15"/>
      <c r="BB817" s="15"/>
      <c r="BC817" s="15"/>
      <c r="BD817" s="15"/>
      <c r="BE817" s="15"/>
      <c r="BF817" s="15"/>
      <c r="BG817" s="15"/>
      <c r="BH817" s="15"/>
      <c r="BI817" s="15"/>
      <c r="BJ817" s="15"/>
      <c r="BK817" s="15"/>
      <c r="BL817" s="15"/>
      <c r="BM817" s="15"/>
      <c r="BN817" s="15"/>
      <c r="BO817" s="15"/>
      <c r="BP817" s="15"/>
      <c r="BQ817" s="15"/>
      <c r="BR817" s="15"/>
      <c r="BS817" s="15"/>
      <c r="BT817" s="15"/>
      <c r="BU817" s="15"/>
      <c r="BV817" s="15"/>
      <c r="BW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15"/>
      <c r="AX818" s="15"/>
      <c r="AY818" s="15"/>
      <c r="AZ818" s="15"/>
      <c r="BA818" s="15"/>
      <c r="BB818" s="15"/>
      <c r="BC818" s="15"/>
      <c r="BD818" s="15"/>
      <c r="BE818" s="15"/>
      <c r="BF818" s="15"/>
      <c r="BG818" s="15"/>
      <c r="BH818" s="15"/>
      <c r="BI818" s="15"/>
      <c r="BJ818" s="15"/>
      <c r="BK818" s="15"/>
      <c r="BL818" s="15"/>
      <c r="BM818" s="15"/>
      <c r="BN818" s="15"/>
      <c r="BO818" s="15"/>
      <c r="BP818" s="15"/>
      <c r="BQ818" s="15"/>
      <c r="BR818" s="15"/>
      <c r="BS818" s="15"/>
      <c r="BT818" s="15"/>
      <c r="BU818" s="15"/>
      <c r="BV818" s="15"/>
      <c r="BW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15"/>
      <c r="AX819" s="15"/>
      <c r="AY819" s="15"/>
      <c r="AZ819" s="15"/>
      <c r="BA819" s="15"/>
      <c r="BB819" s="15"/>
      <c r="BC819" s="15"/>
      <c r="BD819" s="15"/>
      <c r="BE819" s="15"/>
      <c r="BF819" s="15"/>
      <c r="BG819" s="15"/>
      <c r="BH819" s="15"/>
      <c r="BI819" s="15"/>
      <c r="BJ819" s="15"/>
      <c r="BK819" s="15"/>
      <c r="BL819" s="15"/>
      <c r="BM819" s="15"/>
      <c r="BN819" s="15"/>
      <c r="BO819" s="15"/>
      <c r="BP819" s="15"/>
      <c r="BQ819" s="15"/>
      <c r="BR819" s="15"/>
      <c r="BS819" s="15"/>
      <c r="BT819" s="15"/>
      <c r="BU819" s="15"/>
      <c r="BV819" s="15"/>
      <c r="BW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15"/>
      <c r="AX820" s="15"/>
      <c r="AY820" s="15"/>
      <c r="AZ820" s="15"/>
      <c r="BA820" s="15"/>
      <c r="BB820" s="15"/>
      <c r="BC820" s="15"/>
      <c r="BD820" s="15"/>
      <c r="BE820" s="15"/>
      <c r="BF820" s="15"/>
      <c r="BG820" s="15"/>
      <c r="BH820" s="15"/>
      <c r="BI820" s="15"/>
      <c r="BJ820" s="15"/>
      <c r="BK820" s="15"/>
      <c r="BL820" s="15"/>
      <c r="BM820" s="15"/>
      <c r="BN820" s="15"/>
      <c r="BO820" s="15"/>
      <c r="BP820" s="15"/>
      <c r="BQ820" s="15"/>
      <c r="BR820" s="15"/>
      <c r="BS820" s="15"/>
      <c r="BT820" s="15"/>
      <c r="BU820" s="15"/>
      <c r="BV820" s="15"/>
      <c r="BW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15"/>
      <c r="AX821" s="15"/>
      <c r="AY821" s="15"/>
      <c r="AZ821" s="15"/>
      <c r="BA821" s="15"/>
      <c r="BB821" s="15"/>
      <c r="BC821" s="15"/>
      <c r="BD821" s="15"/>
      <c r="BE821" s="15"/>
      <c r="BF821" s="15"/>
      <c r="BG821" s="15"/>
      <c r="BH821" s="15"/>
      <c r="BI821" s="15"/>
      <c r="BJ821" s="15"/>
      <c r="BK821" s="15"/>
      <c r="BL821" s="15"/>
      <c r="BM821" s="15"/>
      <c r="BN821" s="15"/>
      <c r="BO821" s="15"/>
      <c r="BP821" s="15"/>
      <c r="BQ821" s="15"/>
      <c r="BR821" s="15"/>
      <c r="BS821" s="15"/>
      <c r="BT821" s="15"/>
      <c r="BU821" s="15"/>
      <c r="BV821" s="15"/>
      <c r="BW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15"/>
      <c r="AX822" s="15"/>
      <c r="AY822" s="15"/>
      <c r="AZ822" s="15"/>
      <c r="BA822" s="15"/>
      <c r="BB822" s="15"/>
      <c r="BC822" s="15"/>
      <c r="BD822" s="15"/>
      <c r="BE822" s="15"/>
      <c r="BF822" s="15"/>
      <c r="BG822" s="15"/>
      <c r="BH822" s="15"/>
      <c r="BI822" s="15"/>
      <c r="BJ822" s="15"/>
      <c r="BK822" s="15"/>
      <c r="BL822" s="15"/>
      <c r="BM822" s="15"/>
      <c r="BN822" s="15"/>
      <c r="BO822" s="15"/>
      <c r="BP822" s="15"/>
      <c r="BQ822" s="15"/>
      <c r="BR822" s="15"/>
      <c r="BS822" s="15"/>
      <c r="BT822" s="15"/>
      <c r="BU822" s="15"/>
      <c r="BV822" s="15"/>
      <c r="BW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15"/>
      <c r="AX823" s="15"/>
      <c r="AY823" s="15"/>
      <c r="AZ823" s="15"/>
      <c r="BA823" s="15"/>
      <c r="BB823" s="15"/>
      <c r="BC823" s="15"/>
      <c r="BD823" s="15"/>
      <c r="BE823" s="15"/>
      <c r="BF823" s="15"/>
      <c r="BG823" s="15"/>
      <c r="BH823" s="15"/>
      <c r="BI823" s="15"/>
      <c r="BJ823" s="15"/>
      <c r="BK823" s="15"/>
      <c r="BL823" s="15"/>
      <c r="BM823" s="15"/>
      <c r="BN823" s="15"/>
      <c r="BO823" s="15"/>
      <c r="BP823" s="15"/>
      <c r="BQ823" s="15"/>
      <c r="BR823" s="15"/>
      <c r="BS823" s="15"/>
      <c r="BT823" s="15"/>
      <c r="BU823" s="15"/>
      <c r="BV823" s="15"/>
      <c r="BW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15"/>
      <c r="AX824" s="15"/>
      <c r="AY824" s="15"/>
      <c r="AZ824" s="15"/>
      <c r="BA824" s="15"/>
      <c r="BB824" s="15"/>
      <c r="BC824" s="15"/>
      <c r="BD824" s="15"/>
      <c r="BE824" s="15"/>
      <c r="BF824" s="15"/>
      <c r="BG824" s="15"/>
      <c r="BH824" s="15"/>
      <c r="BI824" s="15"/>
      <c r="BJ824" s="15"/>
      <c r="BK824" s="15"/>
      <c r="BL824" s="15"/>
      <c r="BM824" s="15"/>
      <c r="BN824" s="15"/>
      <c r="BO824" s="15"/>
      <c r="BP824" s="15"/>
      <c r="BQ824" s="15"/>
      <c r="BR824" s="15"/>
      <c r="BS824" s="15"/>
      <c r="BT824" s="15"/>
      <c r="BU824" s="15"/>
      <c r="BV824" s="15"/>
      <c r="BW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15"/>
      <c r="AX825" s="15"/>
      <c r="AY825" s="15"/>
      <c r="AZ825" s="15"/>
      <c r="BA825" s="15"/>
      <c r="BB825" s="15"/>
      <c r="BC825" s="15"/>
      <c r="BD825" s="15"/>
      <c r="BE825" s="15"/>
      <c r="BF825" s="15"/>
      <c r="BG825" s="15"/>
      <c r="BH825" s="15"/>
      <c r="BI825" s="15"/>
      <c r="BJ825" s="15"/>
      <c r="BK825" s="15"/>
      <c r="BL825" s="15"/>
      <c r="BM825" s="15"/>
      <c r="BN825" s="15"/>
      <c r="BO825" s="15"/>
      <c r="BP825" s="15"/>
      <c r="BQ825" s="15"/>
      <c r="BR825" s="15"/>
      <c r="BS825" s="15"/>
      <c r="BT825" s="15"/>
      <c r="BU825" s="15"/>
      <c r="BV825" s="15"/>
      <c r="BW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15"/>
      <c r="AX826" s="15"/>
      <c r="AY826" s="15"/>
      <c r="AZ826" s="15"/>
      <c r="BA826" s="15"/>
      <c r="BB826" s="15"/>
      <c r="BC826" s="15"/>
      <c r="BD826" s="15"/>
      <c r="BE826" s="15"/>
      <c r="BF826" s="15"/>
      <c r="BG826" s="15"/>
      <c r="BH826" s="15"/>
      <c r="BI826" s="15"/>
      <c r="BJ826" s="15"/>
      <c r="BK826" s="15"/>
      <c r="BL826" s="15"/>
      <c r="BM826" s="15"/>
      <c r="BN826" s="15"/>
      <c r="BO826" s="15"/>
      <c r="BP826" s="15"/>
      <c r="BQ826" s="15"/>
      <c r="BR826" s="15"/>
      <c r="BS826" s="15"/>
      <c r="BT826" s="15"/>
      <c r="BU826" s="15"/>
      <c r="BV826" s="15"/>
      <c r="BW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15"/>
      <c r="AY827" s="15"/>
      <c r="AZ827" s="15"/>
      <c r="BA827" s="15"/>
      <c r="BB827" s="15"/>
      <c r="BC827" s="15"/>
      <c r="BD827" s="15"/>
      <c r="BE827" s="15"/>
      <c r="BF827" s="15"/>
      <c r="BG827" s="15"/>
      <c r="BH827" s="15"/>
      <c r="BI827" s="15"/>
      <c r="BJ827" s="15"/>
      <c r="BK827" s="15"/>
      <c r="BL827" s="15"/>
      <c r="BM827" s="15"/>
      <c r="BN827" s="15"/>
      <c r="BO827" s="15"/>
      <c r="BP827" s="15"/>
      <c r="BQ827" s="15"/>
      <c r="BR827" s="15"/>
      <c r="BS827" s="15"/>
      <c r="BT827" s="15"/>
      <c r="BU827" s="15"/>
      <c r="BV827" s="15"/>
      <c r="BW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15"/>
      <c r="AX828" s="15"/>
      <c r="AY828" s="15"/>
      <c r="AZ828" s="15"/>
      <c r="BA828" s="15"/>
      <c r="BB828" s="15"/>
      <c r="BC828" s="15"/>
      <c r="BD828" s="15"/>
      <c r="BE828" s="15"/>
      <c r="BF828" s="15"/>
      <c r="BG828" s="15"/>
      <c r="BH828" s="15"/>
      <c r="BI828" s="15"/>
      <c r="BJ828" s="15"/>
      <c r="BK828" s="15"/>
      <c r="BL828" s="15"/>
      <c r="BM828" s="15"/>
      <c r="BN828" s="15"/>
      <c r="BO828" s="15"/>
      <c r="BP828" s="15"/>
      <c r="BQ828" s="15"/>
      <c r="BR828" s="15"/>
      <c r="BS828" s="15"/>
      <c r="BT828" s="15"/>
      <c r="BU828" s="15"/>
      <c r="BV828" s="15"/>
      <c r="BW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15"/>
      <c r="AX829" s="15"/>
      <c r="AY829" s="15"/>
      <c r="AZ829" s="15"/>
      <c r="BA829" s="15"/>
      <c r="BB829" s="15"/>
      <c r="BC829" s="15"/>
      <c r="BD829" s="15"/>
      <c r="BE829" s="15"/>
      <c r="BF829" s="15"/>
      <c r="BG829" s="15"/>
      <c r="BH829" s="15"/>
      <c r="BI829" s="15"/>
      <c r="BJ829" s="15"/>
      <c r="BK829" s="15"/>
      <c r="BL829" s="15"/>
      <c r="BM829" s="15"/>
      <c r="BN829" s="15"/>
      <c r="BO829" s="15"/>
      <c r="BP829" s="15"/>
      <c r="BQ829" s="15"/>
      <c r="BR829" s="15"/>
      <c r="BS829" s="15"/>
      <c r="BT829" s="15"/>
      <c r="BU829" s="15"/>
      <c r="BV829" s="15"/>
      <c r="BW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15"/>
      <c r="AX830" s="15"/>
      <c r="AY830" s="15"/>
      <c r="AZ830" s="15"/>
      <c r="BA830" s="15"/>
      <c r="BB830" s="15"/>
      <c r="BC830" s="15"/>
      <c r="BD830" s="15"/>
      <c r="BE830" s="15"/>
      <c r="BF830" s="15"/>
      <c r="BG830" s="15"/>
      <c r="BH830" s="15"/>
      <c r="BI830" s="15"/>
      <c r="BJ830" s="15"/>
      <c r="BK830" s="15"/>
      <c r="BL830" s="15"/>
      <c r="BM830" s="15"/>
      <c r="BN830" s="15"/>
      <c r="BO830" s="15"/>
      <c r="BP830" s="15"/>
      <c r="BQ830" s="15"/>
      <c r="BR830" s="15"/>
      <c r="BS830" s="15"/>
      <c r="BT830" s="15"/>
      <c r="BU830" s="15"/>
      <c r="BV830" s="15"/>
      <c r="BW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15"/>
      <c r="AX831" s="15"/>
      <c r="AY831" s="15"/>
      <c r="AZ831" s="15"/>
      <c r="BA831" s="15"/>
      <c r="BB831" s="15"/>
      <c r="BC831" s="15"/>
      <c r="BD831" s="15"/>
      <c r="BE831" s="15"/>
      <c r="BF831" s="15"/>
      <c r="BG831" s="15"/>
      <c r="BH831" s="15"/>
      <c r="BI831" s="15"/>
      <c r="BJ831" s="15"/>
      <c r="BK831" s="15"/>
      <c r="BL831" s="15"/>
      <c r="BM831" s="15"/>
      <c r="BN831" s="15"/>
      <c r="BO831" s="15"/>
      <c r="BP831" s="15"/>
      <c r="BQ831" s="15"/>
      <c r="BR831" s="15"/>
      <c r="BS831" s="15"/>
      <c r="BT831" s="15"/>
      <c r="BU831" s="15"/>
      <c r="BV831" s="15"/>
      <c r="BW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15"/>
      <c r="AX832" s="15"/>
      <c r="AY832" s="15"/>
      <c r="AZ832" s="15"/>
      <c r="BA832" s="15"/>
      <c r="BB832" s="15"/>
      <c r="BC832" s="15"/>
      <c r="BD832" s="15"/>
      <c r="BE832" s="15"/>
      <c r="BF832" s="15"/>
      <c r="BG832" s="15"/>
      <c r="BH832" s="15"/>
      <c r="BI832" s="15"/>
      <c r="BJ832" s="15"/>
      <c r="BK832" s="15"/>
      <c r="BL832" s="15"/>
      <c r="BM832" s="15"/>
      <c r="BN832" s="15"/>
      <c r="BO832" s="15"/>
      <c r="BP832" s="15"/>
      <c r="BQ832" s="15"/>
      <c r="BR832" s="15"/>
      <c r="BS832" s="15"/>
      <c r="BT832" s="15"/>
      <c r="BU832" s="15"/>
      <c r="BV832" s="15"/>
      <c r="BW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15"/>
      <c r="AX833" s="15"/>
      <c r="AY833" s="15"/>
      <c r="AZ833" s="15"/>
      <c r="BA833" s="15"/>
      <c r="BB833" s="15"/>
      <c r="BC833" s="15"/>
      <c r="BD833" s="15"/>
      <c r="BE833" s="15"/>
      <c r="BF833" s="15"/>
      <c r="BG833" s="15"/>
      <c r="BH833" s="15"/>
      <c r="BI833" s="15"/>
      <c r="BJ833" s="15"/>
      <c r="BK833" s="15"/>
      <c r="BL833" s="15"/>
      <c r="BM833" s="15"/>
      <c r="BN833" s="15"/>
      <c r="BO833" s="15"/>
      <c r="BP833" s="15"/>
      <c r="BQ833" s="15"/>
      <c r="BR833" s="15"/>
      <c r="BS833" s="15"/>
      <c r="BT833" s="15"/>
      <c r="BU833" s="15"/>
      <c r="BV833" s="15"/>
      <c r="BW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15"/>
      <c r="AX834" s="15"/>
      <c r="AY834" s="15"/>
      <c r="AZ834" s="15"/>
      <c r="BA834" s="15"/>
      <c r="BB834" s="15"/>
      <c r="BC834" s="15"/>
      <c r="BD834" s="15"/>
      <c r="BE834" s="15"/>
      <c r="BF834" s="15"/>
      <c r="BG834" s="15"/>
      <c r="BH834" s="15"/>
      <c r="BI834" s="15"/>
      <c r="BJ834" s="15"/>
      <c r="BK834" s="15"/>
      <c r="BL834" s="15"/>
      <c r="BM834" s="15"/>
      <c r="BN834" s="15"/>
      <c r="BO834" s="15"/>
      <c r="BP834" s="15"/>
      <c r="BQ834" s="15"/>
      <c r="BR834" s="15"/>
      <c r="BS834" s="15"/>
      <c r="BT834" s="15"/>
      <c r="BU834" s="15"/>
      <c r="BV834" s="15"/>
      <c r="BW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5"/>
      <c r="AX835" s="15"/>
      <c r="AY835" s="15"/>
      <c r="AZ835" s="15"/>
      <c r="BA835" s="15"/>
      <c r="BB835" s="15"/>
      <c r="BC835" s="15"/>
      <c r="BD835" s="15"/>
      <c r="BE835" s="15"/>
      <c r="BF835" s="15"/>
      <c r="BG835" s="15"/>
      <c r="BH835" s="15"/>
      <c r="BI835" s="15"/>
      <c r="BJ835" s="15"/>
      <c r="BK835" s="15"/>
      <c r="BL835" s="15"/>
      <c r="BM835" s="15"/>
      <c r="BN835" s="15"/>
      <c r="BO835" s="15"/>
      <c r="BP835" s="15"/>
      <c r="BQ835" s="15"/>
      <c r="BR835" s="15"/>
      <c r="BS835" s="15"/>
      <c r="BT835" s="15"/>
      <c r="BU835" s="15"/>
      <c r="BV835" s="15"/>
      <c r="BW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5"/>
      <c r="AX836" s="15"/>
      <c r="AY836" s="15"/>
      <c r="AZ836" s="15"/>
      <c r="BA836" s="15"/>
      <c r="BB836" s="15"/>
      <c r="BC836" s="15"/>
      <c r="BD836" s="15"/>
      <c r="BE836" s="15"/>
      <c r="BF836" s="15"/>
      <c r="BG836" s="15"/>
      <c r="BH836" s="15"/>
      <c r="BI836" s="15"/>
      <c r="BJ836" s="15"/>
      <c r="BK836" s="15"/>
      <c r="BL836" s="15"/>
      <c r="BM836" s="15"/>
      <c r="BN836" s="15"/>
      <c r="BO836" s="15"/>
      <c r="BP836" s="15"/>
      <c r="BQ836" s="15"/>
      <c r="BR836" s="15"/>
      <c r="BS836" s="15"/>
      <c r="BT836" s="15"/>
      <c r="BU836" s="15"/>
      <c r="BV836" s="15"/>
      <c r="BW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15"/>
      <c r="AX837" s="15"/>
      <c r="AY837" s="15"/>
      <c r="AZ837" s="15"/>
      <c r="BA837" s="15"/>
      <c r="BB837" s="15"/>
      <c r="BC837" s="15"/>
      <c r="BD837" s="15"/>
      <c r="BE837" s="15"/>
      <c r="BF837" s="15"/>
      <c r="BG837" s="15"/>
      <c r="BH837" s="15"/>
      <c r="BI837" s="15"/>
      <c r="BJ837" s="15"/>
      <c r="BK837" s="15"/>
      <c r="BL837" s="15"/>
      <c r="BM837" s="15"/>
      <c r="BN837" s="15"/>
      <c r="BO837" s="15"/>
      <c r="BP837" s="15"/>
      <c r="BQ837" s="15"/>
      <c r="BR837" s="15"/>
      <c r="BS837" s="15"/>
      <c r="BT837" s="15"/>
      <c r="BU837" s="15"/>
      <c r="BV837" s="15"/>
      <c r="BW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15"/>
      <c r="AX838" s="15"/>
      <c r="AY838" s="15"/>
      <c r="AZ838" s="15"/>
      <c r="BA838" s="15"/>
      <c r="BB838" s="15"/>
      <c r="BC838" s="15"/>
      <c r="BD838" s="15"/>
      <c r="BE838" s="15"/>
      <c r="BF838" s="15"/>
      <c r="BG838" s="15"/>
      <c r="BH838" s="15"/>
      <c r="BI838" s="15"/>
      <c r="BJ838" s="15"/>
      <c r="BK838" s="15"/>
      <c r="BL838" s="15"/>
      <c r="BM838" s="15"/>
      <c r="BN838" s="15"/>
      <c r="BO838" s="15"/>
      <c r="BP838" s="15"/>
      <c r="BQ838" s="15"/>
      <c r="BR838" s="15"/>
      <c r="BS838" s="15"/>
      <c r="BT838" s="15"/>
      <c r="BU838" s="15"/>
      <c r="BV838" s="15"/>
      <c r="BW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15"/>
      <c r="AX839" s="15"/>
      <c r="AY839" s="15"/>
      <c r="AZ839" s="15"/>
      <c r="BA839" s="15"/>
      <c r="BB839" s="15"/>
      <c r="BC839" s="15"/>
      <c r="BD839" s="15"/>
      <c r="BE839" s="15"/>
      <c r="BF839" s="15"/>
      <c r="BG839" s="15"/>
      <c r="BH839" s="15"/>
      <c r="BI839" s="15"/>
      <c r="BJ839" s="15"/>
      <c r="BK839" s="15"/>
      <c r="BL839" s="15"/>
      <c r="BM839" s="15"/>
      <c r="BN839" s="15"/>
      <c r="BO839" s="15"/>
      <c r="BP839" s="15"/>
      <c r="BQ839" s="15"/>
      <c r="BR839" s="15"/>
      <c r="BS839" s="15"/>
      <c r="BT839" s="15"/>
      <c r="BU839" s="15"/>
      <c r="BV839" s="15"/>
      <c r="BW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15"/>
      <c r="AX840" s="15"/>
      <c r="AY840" s="15"/>
      <c r="AZ840" s="15"/>
      <c r="BA840" s="15"/>
      <c r="BB840" s="15"/>
      <c r="BC840" s="15"/>
      <c r="BD840" s="15"/>
      <c r="BE840" s="15"/>
      <c r="BF840" s="15"/>
      <c r="BG840" s="15"/>
      <c r="BH840" s="15"/>
      <c r="BI840" s="15"/>
      <c r="BJ840" s="15"/>
      <c r="BK840" s="15"/>
      <c r="BL840" s="15"/>
      <c r="BM840" s="15"/>
      <c r="BN840" s="15"/>
      <c r="BO840" s="15"/>
      <c r="BP840" s="15"/>
      <c r="BQ840" s="15"/>
      <c r="BR840" s="15"/>
      <c r="BS840" s="15"/>
      <c r="BT840" s="15"/>
      <c r="BU840" s="15"/>
      <c r="BV840" s="15"/>
      <c r="BW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5"/>
      <c r="AX841" s="15"/>
      <c r="AY841" s="15"/>
      <c r="AZ841" s="15"/>
      <c r="BA841" s="15"/>
      <c r="BB841" s="15"/>
      <c r="BC841" s="15"/>
      <c r="BD841" s="15"/>
      <c r="BE841" s="15"/>
      <c r="BF841" s="15"/>
      <c r="BG841" s="15"/>
      <c r="BH841" s="15"/>
      <c r="BI841" s="15"/>
      <c r="BJ841" s="15"/>
      <c r="BK841" s="15"/>
      <c r="BL841" s="15"/>
      <c r="BM841" s="15"/>
      <c r="BN841" s="15"/>
      <c r="BO841" s="15"/>
      <c r="BP841" s="15"/>
      <c r="BQ841" s="15"/>
      <c r="BR841" s="15"/>
      <c r="BS841" s="15"/>
      <c r="BT841" s="15"/>
      <c r="BU841" s="15"/>
      <c r="BV841" s="15"/>
      <c r="BW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15"/>
      <c r="AX842" s="15"/>
      <c r="AY842" s="15"/>
      <c r="AZ842" s="15"/>
      <c r="BA842" s="15"/>
      <c r="BB842" s="15"/>
      <c r="BC842" s="15"/>
      <c r="BD842" s="15"/>
      <c r="BE842" s="15"/>
      <c r="BF842" s="15"/>
      <c r="BG842" s="15"/>
      <c r="BH842" s="15"/>
      <c r="BI842" s="15"/>
      <c r="BJ842" s="15"/>
      <c r="BK842" s="15"/>
      <c r="BL842" s="15"/>
      <c r="BM842" s="15"/>
      <c r="BN842" s="15"/>
      <c r="BO842" s="15"/>
      <c r="BP842" s="15"/>
      <c r="BQ842" s="15"/>
      <c r="BR842" s="15"/>
      <c r="BS842" s="15"/>
      <c r="BT842" s="15"/>
      <c r="BU842" s="15"/>
      <c r="BV842" s="15"/>
      <c r="BW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15"/>
      <c r="AX843" s="15"/>
      <c r="AY843" s="15"/>
      <c r="AZ843" s="15"/>
      <c r="BA843" s="15"/>
      <c r="BB843" s="15"/>
      <c r="BC843" s="15"/>
      <c r="BD843" s="15"/>
      <c r="BE843" s="15"/>
      <c r="BF843" s="15"/>
      <c r="BG843" s="15"/>
      <c r="BH843" s="15"/>
      <c r="BI843" s="15"/>
      <c r="BJ843" s="15"/>
      <c r="BK843" s="15"/>
      <c r="BL843" s="15"/>
      <c r="BM843" s="15"/>
      <c r="BN843" s="15"/>
      <c r="BO843" s="15"/>
      <c r="BP843" s="15"/>
      <c r="BQ843" s="15"/>
      <c r="BR843" s="15"/>
      <c r="BS843" s="15"/>
      <c r="BT843" s="15"/>
      <c r="BU843" s="15"/>
      <c r="BV843" s="15"/>
      <c r="BW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15"/>
      <c r="AX844" s="15"/>
      <c r="AY844" s="15"/>
      <c r="AZ844" s="15"/>
      <c r="BA844" s="15"/>
      <c r="BB844" s="15"/>
      <c r="BC844" s="15"/>
      <c r="BD844" s="15"/>
      <c r="BE844" s="15"/>
      <c r="BF844" s="15"/>
      <c r="BG844" s="15"/>
      <c r="BH844" s="15"/>
      <c r="BI844" s="15"/>
      <c r="BJ844" s="15"/>
      <c r="BK844" s="15"/>
      <c r="BL844" s="15"/>
      <c r="BM844" s="15"/>
      <c r="BN844" s="15"/>
      <c r="BO844" s="15"/>
      <c r="BP844" s="15"/>
      <c r="BQ844" s="15"/>
      <c r="BR844" s="15"/>
      <c r="BS844" s="15"/>
      <c r="BT844" s="15"/>
      <c r="BU844" s="15"/>
      <c r="BV844" s="15"/>
      <c r="BW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15"/>
      <c r="AX845" s="15"/>
      <c r="AY845" s="15"/>
      <c r="AZ845" s="15"/>
      <c r="BA845" s="15"/>
      <c r="BB845" s="15"/>
      <c r="BC845" s="15"/>
      <c r="BD845" s="15"/>
      <c r="BE845" s="15"/>
      <c r="BF845" s="15"/>
      <c r="BG845" s="15"/>
      <c r="BH845" s="15"/>
      <c r="BI845" s="15"/>
      <c r="BJ845" s="15"/>
      <c r="BK845" s="15"/>
      <c r="BL845" s="15"/>
      <c r="BM845" s="15"/>
      <c r="BN845" s="15"/>
      <c r="BO845" s="15"/>
      <c r="BP845" s="15"/>
      <c r="BQ845" s="15"/>
      <c r="BR845" s="15"/>
      <c r="BS845" s="15"/>
      <c r="BT845" s="15"/>
      <c r="BU845" s="15"/>
      <c r="BV845" s="15"/>
      <c r="BW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15"/>
      <c r="AY846" s="15"/>
      <c r="AZ846" s="15"/>
      <c r="BA846" s="15"/>
      <c r="BB846" s="15"/>
      <c r="BC846" s="15"/>
      <c r="BD846" s="15"/>
      <c r="BE846" s="15"/>
      <c r="BF846" s="15"/>
      <c r="BG846" s="15"/>
      <c r="BH846" s="15"/>
      <c r="BI846" s="15"/>
      <c r="BJ846" s="15"/>
      <c r="BK846" s="15"/>
      <c r="BL846" s="15"/>
      <c r="BM846" s="15"/>
      <c r="BN846" s="15"/>
      <c r="BO846" s="15"/>
      <c r="BP846" s="15"/>
      <c r="BQ846" s="15"/>
      <c r="BR846" s="15"/>
      <c r="BS846" s="15"/>
      <c r="BT846" s="15"/>
      <c r="BU846" s="15"/>
      <c r="BV846" s="15"/>
      <c r="BW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15"/>
      <c r="AX847" s="15"/>
      <c r="AY847" s="15"/>
      <c r="AZ847" s="15"/>
      <c r="BA847" s="15"/>
      <c r="BB847" s="15"/>
      <c r="BC847" s="15"/>
      <c r="BD847" s="15"/>
      <c r="BE847" s="15"/>
      <c r="BF847" s="15"/>
      <c r="BG847" s="15"/>
      <c r="BH847" s="15"/>
      <c r="BI847" s="15"/>
      <c r="BJ847" s="15"/>
      <c r="BK847" s="15"/>
      <c r="BL847" s="15"/>
      <c r="BM847" s="15"/>
      <c r="BN847" s="15"/>
      <c r="BO847" s="15"/>
      <c r="BP847" s="15"/>
      <c r="BQ847" s="15"/>
      <c r="BR847" s="15"/>
      <c r="BS847" s="15"/>
      <c r="BT847" s="15"/>
      <c r="BU847" s="15"/>
      <c r="BV847" s="15"/>
      <c r="BW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15"/>
      <c r="BA848" s="15"/>
      <c r="BB848" s="15"/>
      <c r="BC848" s="15"/>
      <c r="BD848" s="15"/>
      <c r="BE848" s="15"/>
      <c r="BF848" s="15"/>
      <c r="BG848" s="15"/>
      <c r="BH848" s="15"/>
      <c r="BI848" s="15"/>
      <c r="BJ848" s="15"/>
      <c r="BK848" s="15"/>
      <c r="BL848" s="15"/>
      <c r="BM848" s="15"/>
      <c r="BN848" s="15"/>
      <c r="BO848" s="15"/>
      <c r="BP848" s="15"/>
      <c r="BQ848" s="15"/>
      <c r="BR848" s="15"/>
      <c r="BS848" s="15"/>
      <c r="BT848" s="15"/>
      <c r="BU848" s="15"/>
      <c r="BV848" s="15"/>
      <c r="BW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15"/>
      <c r="AX849" s="15"/>
      <c r="AY849" s="15"/>
      <c r="AZ849" s="15"/>
      <c r="BA849" s="15"/>
      <c r="BB849" s="15"/>
      <c r="BC849" s="15"/>
      <c r="BD849" s="15"/>
      <c r="BE849" s="15"/>
      <c r="BF849" s="15"/>
      <c r="BG849" s="15"/>
      <c r="BH849" s="15"/>
      <c r="BI849" s="15"/>
      <c r="BJ849" s="15"/>
      <c r="BK849" s="15"/>
      <c r="BL849" s="15"/>
      <c r="BM849" s="15"/>
      <c r="BN849" s="15"/>
      <c r="BO849" s="15"/>
      <c r="BP849" s="15"/>
      <c r="BQ849" s="15"/>
      <c r="BR849" s="15"/>
      <c r="BS849" s="15"/>
      <c r="BT849" s="15"/>
      <c r="BU849" s="15"/>
      <c r="BV849" s="15"/>
      <c r="BW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15"/>
      <c r="AX850" s="15"/>
      <c r="AY850" s="15"/>
      <c r="AZ850" s="15"/>
      <c r="BA850" s="15"/>
      <c r="BB850" s="15"/>
      <c r="BC850" s="15"/>
      <c r="BD850" s="15"/>
      <c r="BE850" s="15"/>
      <c r="BF850" s="15"/>
      <c r="BG850" s="15"/>
      <c r="BH850" s="15"/>
      <c r="BI850" s="15"/>
      <c r="BJ850" s="15"/>
      <c r="BK850" s="15"/>
      <c r="BL850" s="15"/>
      <c r="BM850" s="15"/>
      <c r="BN850" s="15"/>
      <c r="BO850" s="15"/>
      <c r="BP850" s="15"/>
      <c r="BQ850" s="15"/>
      <c r="BR850" s="15"/>
      <c r="BS850" s="15"/>
      <c r="BT850" s="15"/>
      <c r="BU850" s="15"/>
      <c r="BV850" s="15"/>
      <c r="BW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15"/>
      <c r="AX851" s="15"/>
      <c r="AY851" s="15"/>
      <c r="AZ851" s="15"/>
      <c r="BA851" s="15"/>
      <c r="BB851" s="15"/>
      <c r="BC851" s="15"/>
      <c r="BD851" s="15"/>
      <c r="BE851" s="15"/>
      <c r="BF851" s="15"/>
      <c r="BG851" s="15"/>
      <c r="BH851" s="15"/>
      <c r="BI851" s="15"/>
      <c r="BJ851" s="15"/>
      <c r="BK851" s="15"/>
      <c r="BL851" s="15"/>
      <c r="BM851" s="15"/>
      <c r="BN851" s="15"/>
      <c r="BO851" s="15"/>
      <c r="BP851" s="15"/>
      <c r="BQ851" s="15"/>
      <c r="BR851" s="15"/>
      <c r="BS851" s="15"/>
      <c r="BT851" s="15"/>
      <c r="BU851" s="15"/>
      <c r="BV851" s="15"/>
      <c r="BW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15"/>
      <c r="AY852" s="15"/>
      <c r="AZ852" s="15"/>
      <c r="BA852" s="15"/>
      <c r="BB852" s="15"/>
      <c r="BC852" s="15"/>
      <c r="BD852" s="15"/>
      <c r="BE852" s="15"/>
      <c r="BF852" s="15"/>
      <c r="BG852" s="15"/>
      <c r="BH852" s="15"/>
      <c r="BI852" s="15"/>
      <c r="BJ852" s="15"/>
      <c r="BK852" s="15"/>
      <c r="BL852" s="15"/>
      <c r="BM852" s="15"/>
      <c r="BN852" s="15"/>
      <c r="BO852" s="15"/>
      <c r="BP852" s="15"/>
      <c r="BQ852" s="15"/>
      <c r="BR852" s="15"/>
      <c r="BS852" s="15"/>
      <c r="BT852" s="15"/>
      <c r="BU852" s="15"/>
      <c r="BV852" s="15"/>
      <c r="BW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5"/>
      <c r="AX853" s="15"/>
      <c r="AY853" s="15"/>
      <c r="AZ853" s="15"/>
      <c r="BA853" s="15"/>
      <c r="BB853" s="15"/>
      <c r="BC853" s="15"/>
      <c r="BD853" s="15"/>
      <c r="BE853" s="15"/>
      <c r="BF853" s="15"/>
      <c r="BG853" s="15"/>
      <c r="BH853" s="15"/>
      <c r="BI853" s="15"/>
      <c r="BJ853" s="15"/>
      <c r="BK853" s="15"/>
      <c r="BL853" s="15"/>
      <c r="BM853" s="15"/>
      <c r="BN853" s="15"/>
      <c r="BO853" s="15"/>
      <c r="BP853" s="15"/>
      <c r="BQ853" s="15"/>
      <c r="BR853" s="15"/>
      <c r="BS853" s="15"/>
      <c r="BT853" s="15"/>
      <c r="BU853" s="15"/>
      <c r="BV853" s="15"/>
      <c r="BW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15"/>
      <c r="AX854" s="15"/>
      <c r="AY854" s="15"/>
      <c r="AZ854" s="15"/>
      <c r="BA854" s="15"/>
      <c r="BB854" s="15"/>
      <c r="BC854" s="15"/>
      <c r="BD854" s="15"/>
      <c r="BE854" s="15"/>
      <c r="BF854" s="15"/>
      <c r="BG854" s="15"/>
      <c r="BH854" s="15"/>
      <c r="BI854" s="15"/>
      <c r="BJ854" s="15"/>
      <c r="BK854" s="15"/>
      <c r="BL854" s="15"/>
      <c r="BM854" s="15"/>
      <c r="BN854" s="15"/>
      <c r="BO854" s="15"/>
      <c r="BP854" s="15"/>
      <c r="BQ854" s="15"/>
      <c r="BR854" s="15"/>
      <c r="BS854" s="15"/>
      <c r="BT854" s="15"/>
      <c r="BU854" s="15"/>
      <c r="BV854" s="15"/>
      <c r="BW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c r="AW855" s="15"/>
      <c r="AX855" s="15"/>
      <c r="AY855" s="15"/>
      <c r="AZ855" s="15"/>
      <c r="BA855" s="15"/>
      <c r="BB855" s="15"/>
      <c r="BC855" s="15"/>
      <c r="BD855" s="15"/>
      <c r="BE855" s="15"/>
      <c r="BF855" s="15"/>
      <c r="BG855" s="15"/>
      <c r="BH855" s="15"/>
      <c r="BI855" s="15"/>
      <c r="BJ855" s="15"/>
      <c r="BK855" s="15"/>
      <c r="BL855" s="15"/>
      <c r="BM855" s="15"/>
      <c r="BN855" s="15"/>
      <c r="BO855" s="15"/>
      <c r="BP855" s="15"/>
      <c r="BQ855" s="15"/>
      <c r="BR855" s="15"/>
      <c r="BS855" s="15"/>
      <c r="BT855" s="15"/>
      <c r="BU855" s="15"/>
      <c r="BV855" s="15"/>
      <c r="BW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c r="AW856" s="15"/>
      <c r="AX856" s="15"/>
      <c r="AY856" s="15"/>
      <c r="AZ856" s="15"/>
      <c r="BA856" s="15"/>
      <c r="BB856" s="15"/>
      <c r="BC856" s="15"/>
      <c r="BD856" s="15"/>
      <c r="BE856" s="15"/>
      <c r="BF856" s="15"/>
      <c r="BG856" s="15"/>
      <c r="BH856" s="15"/>
      <c r="BI856" s="15"/>
      <c r="BJ856" s="15"/>
      <c r="BK856" s="15"/>
      <c r="BL856" s="15"/>
      <c r="BM856" s="15"/>
      <c r="BN856" s="15"/>
      <c r="BO856" s="15"/>
      <c r="BP856" s="15"/>
      <c r="BQ856" s="15"/>
      <c r="BR856" s="15"/>
      <c r="BS856" s="15"/>
      <c r="BT856" s="15"/>
      <c r="BU856" s="15"/>
      <c r="BV856" s="15"/>
      <c r="BW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c r="AW857" s="15"/>
      <c r="AX857" s="15"/>
      <c r="AY857" s="15"/>
      <c r="AZ857" s="15"/>
      <c r="BA857" s="15"/>
      <c r="BB857" s="15"/>
      <c r="BC857" s="15"/>
      <c r="BD857" s="15"/>
      <c r="BE857" s="15"/>
      <c r="BF857" s="15"/>
      <c r="BG857" s="15"/>
      <c r="BH857" s="15"/>
      <c r="BI857" s="15"/>
      <c r="BJ857" s="15"/>
      <c r="BK857" s="15"/>
      <c r="BL857" s="15"/>
      <c r="BM857" s="15"/>
      <c r="BN857" s="15"/>
      <c r="BO857" s="15"/>
      <c r="BP857" s="15"/>
      <c r="BQ857" s="15"/>
      <c r="BR857" s="15"/>
      <c r="BS857" s="15"/>
      <c r="BT857" s="15"/>
      <c r="BU857" s="15"/>
      <c r="BV857" s="15"/>
      <c r="BW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c r="AW858" s="15"/>
      <c r="AX858" s="15"/>
      <c r="AY858" s="15"/>
      <c r="AZ858" s="15"/>
      <c r="BA858" s="15"/>
      <c r="BB858" s="15"/>
      <c r="BC858" s="15"/>
      <c r="BD858" s="15"/>
      <c r="BE858" s="15"/>
      <c r="BF858" s="15"/>
      <c r="BG858" s="15"/>
      <c r="BH858" s="15"/>
      <c r="BI858" s="15"/>
      <c r="BJ858" s="15"/>
      <c r="BK858" s="15"/>
      <c r="BL858" s="15"/>
      <c r="BM858" s="15"/>
      <c r="BN858" s="15"/>
      <c r="BO858" s="15"/>
      <c r="BP858" s="15"/>
      <c r="BQ858" s="15"/>
      <c r="BR858" s="15"/>
      <c r="BS858" s="15"/>
      <c r="BT858" s="15"/>
      <c r="BU858" s="15"/>
      <c r="BV858" s="15"/>
      <c r="BW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15"/>
      <c r="AX859" s="15"/>
      <c r="AY859" s="15"/>
      <c r="AZ859" s="15"/>
      <c r="BA859" s="15"/>
      <c r="BB859" s="15"/>
      <c r="BC859" s="15"/>
      <c r="BD859" s="15"/>
      <c r="BE859" s="15"/>
      <c r="BF859" s="15"/>
      <c r="BG859" s="15"/>
      <c r="BH859" s="15"/>
      <c r="BI859" s="15"/>
      <c r="BJ859" s="15"/>
      <c r="BK859" s="15"/>
      <c r="BL859" s="15"/>
      <c r="BM859" s="15"/>
      <c r="BN859" s="15"/>
      <c r="BO859" s="15"/>
      <c r="BP859" s="15"/>
      <c r="BQ859" s="15"/>
      <c r="BR859" s="15"/>
      <c r="BS859" s="15"/>
      <c r="BT859" s="15"/>
      <c r="BU859" s="15"/>
      <c r="BV859" s="15"/>
      <c r="BW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c r="AW860" s="15"/>
      <c r="AX860" s="15"/>
      <c r="AY860" s="15"/>
      <c r="AZ860" s="15"/>
      <c r="BA860" s="15"/>
      <c r="BB860" s="15"/>
      <c r="BC860" s="15"/>
      <c r="BD860" s="15"/>
      <c r="BE860" s="15"/>
      <c r="BF860" s="15"/>
      <c r="BG860" s="15"/>
      <c r="BH860" s="15"/>
      <c r="BI860" s="15"/>
      <c r="BJ860" s="15"/>
      <c r="BK860" s="15"/>
      <c r="BL860" s="15"/>
      <c r="BM860" s="15"/>
      <c r="BN860" s="15"/>
      <c r="BO860" s="15"/>
      <c r="BP860" s="15"/>
      <c r="BQ860" s="15"/>
      <c r="BR860" s="15"/>
      <c r="BS860" s="15"/>
      <c r="BT860" s="15"/>
      <c r="BU860" s="15"/>
      <c r="BV860" s="15"/>
      <c r="BW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15"/>
      <c r="AX861" s="15"/>
      <c r="AY861" s="15"/>
      <c r="AZ861" s="15"/>
      <c r="BA861" s="15"/>
      <c r="BB861" s="15"/>
      <c r="BC861" s="15"/>
      <c r="BD861" s="15"/>
      <c r="BE861" s="15"/>
      <c r="BF861" s="15"/>
      <c r="BG861" s="15"/>
      <c r="BH861" s="15"/>
      <c r="BI861" s="15"/>
      <c r="BJ861" s="15"/>
      <c r="BK861" s="15"/>
      <c r="BL861" s="15"/>
      <c r="BM861" s="15"/>
      <c r="BN861" s="15"/>
      <c r="BO861" s="15"/>
      <c r="BP861" s="15"/>
      <c r="BQ861" s="15"/>
      <c r="BR861" s="15"/>
      <c r="BS861" s="15"/>
      <c r="BT861" s="15"/>
      <c r="BU861" s="15"/>
      <c r="BV861" s="15"/>
      <c r="BW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c r="AW862" s="15"/>
      <c r="AX862" s="15"/>
      <c r="AY862" s="15"/>
      <c r="AZ862" s="15"/>
      <c r="BA862" s="15"/>
      <c r="BB862" s="15"/>
      <c r="BC862" s="15"/>
      <c r="BD862" s="15"/>
      <c r="BE862" s="15"/>
      <c r="BF862" s="15"/>
      <c r="BG862" s="15"/>
      <c r="BH862" s="15"/>
      <c r="BI862" s="15"/>
      <c r="BJ862" s="15"/>
      <c r="BK862" s="15"/>
      <c r="BL862" s="15"/>
      <c r="BM862" s="15"/>
      <c r="BN862" s="15"/>
      <c r="BO862" s="15"/>
      <c r="BP862" s="15"/>
      <c r="BQ862" s="15"/>
      <c r="BR862" s="15"/>
      <c r="BS862" s="15"/>
      <c r="BT862" s="15"/>
      <c r="BU862" s="15"/>
      <c r="BV862" s="15"/>
      <c r="BW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15"/>
      <c r="AX863" s="15"/>
      <c r="AY863" s="15"/>
      <c r="AZ863" s="15"/>
      <c r="BA863" s="15"/>
      <c r="BB863" s="15"/>
      <c r="BC863" s="15"/>
      <c r="BD863" s="15"/>
      <c r="BE863" s="15"/>
      <c r="BF863" s="15"/>
      <c r="BG863" s="15"/>
      <c r="BH863" s="15"/>
      <c r="BI863" s="15"/>
      <c r="BJ863" s="15"/>
      <c r="BK863" s="15"/>
      <c r="BL863" s="15"/>
      <c r="BM863" s="15"/>
      <c r="BN863" s="15"/>
      <c r="BO863" s="15"/>
      <c r="BP863" s="15"/>
      <c r="BQ863" s="15"/>
      <c r="BR863" s="15"/>
      <c r="BS863" s="15"/>
      <c r="BT863" s="15"/>
      <c r="BU863" s="15"/>
      <c r="BV863" s="15"/>
      <c r="BW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c r="AW864" s="15"/>
      <c r="AX864" s="15"/>
      <c r="AY864" s="15"/>
      <c r="AZ864" s="15"/>
      <c r="BA864" s="15"/>
      <c r="BB864" s="15"/>
      <c r="BC864" s="15"/>
      <c r="BD864" s="15"/>
      <c r="BE864" s="15"/>
      <c r="BF864" s="15"/>
      <c r="BG864" s="15"/>
      <c r="BH864" s="15"/>
      <c r="BI864" s="15"/>
      <c r="BJ864" s="15"/>
      <c r="BK864" s="15"/>
      <c r="BL864" s="15"/>
      <c r="BM864" s="15"/>
      <c r="BN864" s="15"/>
      <c r="BO864" s="15"/>
      <c r="BP864" s="15"/>
      <c r="BQ864" s="15"/>
      <c r="BR864" s="15"/>
      <c r="BS864" s="15"/>
      <c r="BT864" s="15"/>
      <c r="BU864" s="15"/>
      <c r="BV864" s="15"/>
      <c r="BW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c r="AW865" s="15"/>
      <c r="AX865" s="15"/>
      <c r="AY865" s="15"/>
      <c r="AZ865" s="15"/>
      <c r="BA865" s="15"/>
      <c r="BB865" s="15"/>
      <c r="BC865" s="15"/>
      <c r="BD865" s="15"/>
      <c r="BE865" s="15"/>
      <c r="BF865" s="15"/>
      <c r="BG865" s="15"/>
      <c r="BH865" s="15"/>
      <c r="BI865" s="15"/>
      <c r="BJ865" s="15"/>
      <c r="BK865" s="15"/>
      <c r="BL865" s="15"/>
      <c r="BM865" s="15"/>
      <c r="BN865" s="15"/>
      <c r="BO865" s="15"/>
      <c r="BP865" s="15"/>
      <c r="BQ865" s="15"/>
      <c r="BR865" s="15"/>
      <c r="BS865" s="15"/>
      <c r="BT865" s="15"/>
      <c r="BU865" s="15"/>
      <c r="BV865" s="15"/>
      <c r="BW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c r="AW866" s="15"/>
      <c r="AX866" s="15"/>
      <c r="AY866" s="15"/>
      <c r="AZ866" s="15"/>
      <c r="BA866" s="15"/>
      <c r="BB866" s="15"/>
      <c r="BC866" s="15"/>
      <c r="BD866" s="15"/>
      <c r="BE866" s="15"/>
      <c r="BF866" s="15"/>
      <c r="BG866" s="15"/>
      <c r="BH866" s="15"/>
      <c r="BI866" s="15"/>
      <c r="BJ866" s="15"/>
      <c r="BK866" s="15"/>
      <c r="BL866" s="15"/>
      <c r="BM866" s="15"/>
      <c r="BN866" s="15"/>
      <c r="BO866" s="15"/>
      <c r="BP866" s="15"/>
      <c r="BQ866" s="15"/>
      <c r="BR866" s="15"/>
      <c r="BS866" s="15"/>
      <c r="BT866" s="15"/>
      <c r="BU866" s="15"/>
      <c r="BV866" s="15"/>
      <c r="BW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15"/>
      <c r="AX867" s="15"/>
      <c r="AY867" s="15"/>
      <c r="AZ867" s="15"/>
      <c r="BA867" s="15"/>
      <c r="BB867" s="15"/>
      <c r="BC867" s="15"/>
      <c r="BD867" s="15"/>
      <c r="BE867" s="15"/>
      <c r="BF867" s="15"/>
      <c r="BG867" s="15"/>
      <c r="BH867" s="15"/>
      <c r="BI867" s="15"/>
      <c r="BJ867" s="15"/>
      <c r="BK867" s="15"/>
      <c r="BL867" s="15"/>
      <c r="BM867" s="15"/>
      <c r="BN867" s="15"/>
      <c r="BO867" s="15"/>
      <c r="BP867" s="15"/>
      <c r="BQ867" s="15"/>
      <c r="BR867" s="15"/>
      <c r="BS867" s="15"/>
      <c r="BT867" s="15"/>
      <c r="BU867" s="15"/>
      <c r="BV867" s="15"/>
      <c r="BW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15"/>
      <c r="AX868" s="15"/>
      <c r="AY868" s="15"/>
      <c r="AZ868" s="15"/>
      <c r="BA868" s="15"/>
      <c r="BB868" s="15"/>
      <c r="BC868" s="15"/>
      <c r="BD868" s="15"/>
      <c r="BE868" s="15"/>
      <c r="BF868" s="15"/>
      <c r="BG868" s="15"/>
      <c r="BH868" s="15"/>
      <c r="BI868" s="15"/>
      <c r="BJ868" s="15"/>
      <c r="BK868" s="15"/>
      <c r="BL868" s="15"/>
      <c r="BM868" s="15"/>
      <c r="BN868" s="15"/>
      <c r="BO868" s="15"/>
      <c r="BP868" s="15"/>
      <c r="BQ868" s="15"/>
      <c r="BR868" s="15"/>
      <c r="BS868" s="15"/>
      <c r="BT868" s="15"/>
      <c r="BU868" s="15"/>
      <c r="BV868" s="15"/>
      <c r="BW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c r="AW869" s="15"/>
      <c r="AX869" s="15"/>
      <c r="AY869" s="15"/>
      <c r="AZ869" s="15"/>
      <c r="BA869" s="15"/>
      <c r="BB869" s="15"/>
      <c r="BC869" s="15"/>
      <c r="BD869" s="15"/>
      <c r="BE869" s="15"/>
      <c r="BF869" s="15"/>
      <c r="BG869" s="15"/>
      <c r="BH869" s="15"/>
      <c r="BI869" s="15"/>
      <c r="BJ869" s="15"/>
      <c r="BK869" s="15"/>
      <c r="BL869" s="15"/>
      <c r="BM869" s="15"/>
      <c r="BN869" s="15"/>
      <c r="BO869" s="15"/>
      <c r="BP869" s="15"/>
      <c r="BQ869" s="15"/>
      <c r="BR869" s="15"/>
      <c r="BS869" s="15"/>
      <c r="BT869" s="15"/>
      <c r="BU869" s="15"/>
      <c r="BV869" s="15"/>
      <c r="BW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c r="AW870" s="15"/>
      <c r="AX870" s="15"/>
      <c r="AY870" s="15"/>
      <c r="AZ870" s="15"/>
      <c r="BA870" s="15"/>
      <c r="BB870" s="15"/>
      <c r="BC870" s="15"/>
      <c r="BD870" s="15"/>
      <c r="BE870" s="15"/>
      <c r="BF870" s="15"/>
      <c r="BG870" s="15"/>
      <c r="BH870" s="15"/>
      <c r="BI870" s="15"/>
      <c r="BJ870" s="15"/>
      <c r="BK870" s="15"/>
      <c r="BL870" s="15"/>
      <c r="BM870" s="15"/>
      <c r="BN870" s="15"/>
      <c r="BO870" s="15"/>
      <c r="BP870" s="15"/>
      <c r="BQ870" s="15"/>
      <c r="BR870" s="15"/>
      <c r="BS870" s="15"/>
      <c r="BT870" s="15"/>
      <c r="BU870" s="15"/>
      <c r="BV870" s="15"/>
      <c r="BW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c r="AW871" s="15"/>
      <c r="AX871" s="15"/>
      <c r="AY871" s="15"/>
      <c r="AZ871" s="15"/>
      <c r="BA871" s="15"/>
      <c r="BB871" s="15"/>
      <c r="BC871" s="15"/>
      <c r="BD871" s="15"/>
      <c r="BE871" s="15"/>
      <c r="BF871" s="15"/>
      <c r="BG871" s="15"/>
      <c r="BH871" s="15"/>
      <c r="BI871" s="15"/>
      <c r="BJ871" s="15"/>
      <c r="BK871" s="15"/>
      <c r="BL871" s="15"/>
      <c r="BM871" s="15"/>
      <c r="BN871" s="15"/>
      <c r="BO871" s="15"/>
      <c r="BP871" s="15"/>
      <c r="BQ871" s="15"/>
      <c r="BR871" s="15"/>
      <c r="BS871" s="15"/>
      <c r="BT871" s="15"/>
      <c r="BU871" s="15"/>
      <c r="BV871" s="15"/>
      <c r="BW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c r="AW872" s="15"/>
      <c r="AX872" s="15"/>
      <c r="AY872" s="15"/>
      <c r="AZ872" s="15"/>
      <c r="BA872" s="15"/>
      <c r="BB872" s="15"/>
      <c r="BC872" s="15"/>
      <c r="BD872" s="15"/>
      <c r="BE872" s="15"/>
      <c r="BF872" s="15"/>
      <c r="BG872" s="15"/>
      <c r="BH872" s="15"/>
      <c r="BI872" s="15"/>
      <c r="BJ872" s="15"/>
      <c r="BK872" s="15"/>
      <c r="BL872" s="15"/>
      <c r="BM872" s="15"/>
      <c r="BN872" s="15"/>
      <c r="BO872" s="15"/>
      <c r="BP872" s="15"/>
      <c r="BQ872" s="15"/>
      <c r="BR872" s="15"/>
      <c r="BS872" s="15"/>
      <c r="BT872" s="15"/>
      <c r="BU872" s="15"/>
      <c r="BV872" s="15"/>
      <c r="BW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c r="AW873" s="15"/>
      <c r="AX873" s="15"/>
      <c r="AY873" s="15"/>
      <c r="AZ873" s="15"/>
      <c r="BA873" s="15"/>
      <c r="BB873" s="15"/>
      <c r="BC873" s="15"/>
      <c r="BD873" s="15"/>
      <c r="BE873" s="15"/>
      <c r="BF873" s="15"/>
      <c r="BG873" s="15"/>
      <c r="BH873" s="15"/>
      <c r="BI873" s="15"/>
      <c r="BJ873" s="15"/>
      <c r="BK873" s="15"/>
      <c r="BL873" s="15"/>
      <c r="BM873" s="15"/>
      <c r="BN873" s="15"/>
      <c r="BO873" s="15"/>
      <c r="BP873" s="15"/>
      <c r="BQ873" s="15"/>
      <c r="BR873" s="15"/>
      <c r="BS873" s="15"/>
      <c r="BT873" s="15"/>
      <c r="BU873" s="15"/>
      <c r="BV873" s="15"/>
      <c r="BW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15"/>
      <c r="AX874" s="15"/>
      <c r="AY874" s="15"/>
      <c r="AZ874" s="15"/>
      <c r="BA874" s="15"/>
      <c r="BB874" s="15"/>
      <c r="BC874" s="15"/>
      <c r="BD874" s="15"/>
      <c r="BE874" s="15"/>
      <c r="BF874" s="15"/>
      <c r="BG874" s="15"/>
      <c r="BH874" s="15"/>
      <c r="BI874" s="15"/>
      <c r="BJ874" s="15"/>
      <c r="BK874" s="15"/>
      <c r="BL874" s="15"/>
      <c r="BM874" s="15"/>
      <c r="BN874" s="15"/>
      <c r="BO874" s="15"/>
      <c r="BP874" s="15"/>
      <c r="BQ874" s="15"/>
      <c r="BR874" s="15"/>
      <c r="BS874" s="15"/>
      <c r="BT874" s="15"/>
      <c r="BU874" s="15"/>
      <c r="BV874" s="15"/>
      <c r="BW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15"/>
      <c r="AX875" s="15"/>
      <c r="AY875" s="15"/>
      <c r="AZ875" s="15"/>
      <c r="BA875" s="15"/>
      <c r="BB875" s="15"/>
      <c r="BC875" s="15"/>
      <c r="BD875" s="15"/>
      <c r="BE875" s="15"/>
      <c r="BF875" s="15"/>
      <c r="BG875" s="15"/>
      <c r="BH875" s="15"/>
      <c r="BI875" s="15"/>
      <c r="BJ875" s="15"/>
      <c r="BK875" s="15"/>
      <c r="BL875" s="15"/>
      <c r="BM875" s="15"/>
      <c r="BN875" s="15"/>
      <c r="BO875" s="15"/>
      <c r="BP875" s="15"/>
      <c r="BQ875" s="15"/>
      <c r="BR875" s="15"/>
      <c r="BS875" s="15"/>
      <c r="BT875" s="15"/>
      <c r="BU875" s="15"/>
      <c r="BV875" s="15"/>
      <c r="BW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15"/>
      <c r="AX876" s="15"/>
      <c r="AY876" s="15"/>
      <c r="AZ876" s="15"/>
      <c r="BA876" s="15"/>
      <c r="BB876" s="15"/>
      <c r="BC876" s="15"/>
      <c r="BD876" s="15"/>
      <c r="BE876" s="15"/>
      <c r="BF876" s="15"/>
      <c r="BG876" s="15"/>
      <c r="BH876" s="15"/>
      <c r="BI876" s="15"/>
      <c r="BJ876" s="15"/>
      <c r="BK876" s="15"/>
      <c r="BL876" s="15"/>
      <c r="BM876" s="15"/>
      <c r="BN876" s="15"/>
      <c r="BO876" s="15"/>
      <c r="BP876" s="15"/>
      <c r="BQ876" s="15"/>
      <c r="BR876" s="15"/>
      <c r="BS876" s="15"/>
      <c r="BT876" s="15"/>
      <c r="BU876" s="15"/>
      <c r="BV876" s="15"/>
      <c r="BW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15"/>
      <c r="AX877" s="15"/>
      <c r="AY877" s="15"/>
      <c r="AZ877" s="15"/>
      <c r="BA877" s="15"/>
      <c r="BB877" s="15"/>
      <c r="BC877" s="15"/>
      <c r="BD877" s="15"/>
      <c r="BE877" s="15"/>
      <c r="BF877" s="15"/>
      <c r="BG877" s="15"/>
      <c r="BH877" s="15"/>
      <c r="BI877" s="15"/>
      <c r="BJ877" s="15"/>
      <c r="BK877" s="15"/>
      <c r="BL877" s="15"/>
      <c r="BM877" s="15"/>
      <c r="BN877" s="15"/>
      <c r="BO877" s="15"/>
      <c r="BP877" s="15"/>
      <c r="BQ877" s="15"/>
      <c r="BR877" s="15"/>
      <c r="BS877" s="15"/>
      <c r="BT877" s="15"/>
      <c r="BU877" s="15"/>
      <c r="BV877" s="15"/>
      <c r="BW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15"/>
      <c r="AX878" s="15"/>
      <c r="AY878" s="15"/>
      <c r="AZ878" s="15"/>
      <c r="BA878" s="15"/>
      <c r="BB878" s="15"/>
      <c r="BC878" s="15"/>
      <c r="BD878" s="15"/>
      <c r="BE878" s="15"/>
      <c r="BF878" s="15"/>
      <c r="BG878" s="15"/>
      <c r="BH878" s="15"/>
      <c r="BI878" s="15"/>
      <c r="BJ878" s="15"/>
      <c r="BK878" s="15"/>
      <c r="BL878" s="15"/>
      <c r="BM878" s="15"/>
      <c r="BN878" s="15"/>
      <c r="BO878" s="15"/>
      <c r="BP878" s="15"/>
      <c r="BQ878" s="15"/>
      <c r="BR878" s="15"/>
      <c r="BS878" s="15"/>
      <c r="BT878" s="15"/>
      <c r="BU878" s="15"/>
      <c r="BV878" s="15"/>
      <c r="BW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15"/>
      <c r="AX879" s="15"/>
      <c r="AY879" s="15"/>
      <c r="AZ879" s="15"/>
      <c r="BA879" s="15"/>
      <c r="BB879" s="15"/>
      <c r="BC879" s="15"/>
      <c r="BD879" s="15"/>
      <c r="BE879" s="15"/>
      <c r="BF879" s="15"/>
      <c r="BG879" s="15"/>
      <c r="BH879" s="15"/>
      <c r="BI879" s="15"/>
      <c r="BJ879" s="15"/>
      <c r="BK879" s="15"/>
      <c r="BL879" s="15"/>
      <c r="BM879" s="15"/>
      <c r="BN879" s="15"/>
      <c r="BO879" s="15"/>
      <c r="BP879" s="15"/>
      <c r="BQ879" s="15"/>
      <c r="BR879" s="15"/>
      <c r="BS879" s="15"/>
      <c r="BT879" s="15"/>
      <c r="BU879" s="15"/>
      <c r="BV879" s="15"/>
      <c r="BW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15"/>
      <c r="AX880" s="15"/>
      <c r="AY880" s="15"/>
      <c r="AZ880" s="15"/>
      <c r="BA880" s="15"/>
      <c r="BB880" s="15"/>
      <c r="BC880" s="15"/>
      <c r="BD880" s="15"/>
      <c r="BE880" s="15"/>
      <c r="BF880" s="15"/>
      <c r="BG880" s="15"/>
      <c r="BH880" s="15"/>
      <c r="BI880" s="15"/>
      <c r="BJ880" s="15"/>
      <c r="BK880" s="15"/>
      <c r="BL880" s="15"/>
      <c r="BM880" s="15"/>
      <c r="BN880" s="15"/>
      <c r="BO880" s="15"/>
      <c r="BP880" s="15"/>
      <c r="BQ880" s="15"/>
      <c r="BR880" s="15"/>
      <c r="BS880" s="15"/>
      <c r="BT880" s="15"/>
      <c r="BU880" s="15"/>
      <c r="BV880" s="15"/>
      <c r="BW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15"/>
      <c r="AX881" s="15"/>
      <c r="AY881" s="15"/>
      <c r="AZ881" s="15"/>
      <c r="BA881" s="15"/>
      <c r="BB881" s="15"/>
      <c r="BC881" s="15"/>
      <c r="BD881" s="15"/>
      <c r="BE881" s="15"/>
      <c r="BF881" s="15"/>
      <c r="BG881" s="15"/>
      <c r="BH881" s="15"/>
      <c r="BI881" s="15"/>
      <c r="BJ881" s="15"/>
      <c r="BK881" s="15"/>
      <c r="BL881" s="15"/>
      <c r="BM881" s="15"/>
      <c r="BN881" s="15"/>
      <c r="BO881" s="15"/>
      <c r="BP881" s="15"/>
      <c r="BQ881" s="15"/>
      <c r="BR881" s="15"/>
      <c r="BS881" s="15"/>
      <c r="BT881" s="15"/>
      <c r="BU881" s="15"/>
      <c r="BV881" s="15"/>
      <c r="BW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15"/>
      <c r="AX882" s="15"/>
      <c r="AY882" s="15"/>
      <c r="AZ882" s="15"/>
      <c r="BA882" s="15"/>
      <c r="BB882" s="15"/>
      <c r="BC882" s="15"/>
      <c r="BD882" s="15"/>
      <c r="BE882" s="15"/>
      <c r="BF882" s="15"/>
      <c r="BG882" s="15"/>
      <c r="BH882" s="15"/>
      <c r="BI882" s="15"/>
      <c r="BJ882" s="15"/>
      <c r="BK882" s="15"/>
      <c r="BL882" s="15"/>
      <c r="BM882" s="15"/>
      <c r="BN882" s="15"/>
      <c r="BO882" s="15"/>
      <c r="BP882" s="15"/>
      <c r="BQ882" s="15"/>
      <c r="BR882" s="15"/>
      <c r="BS882" s="15"/>
      <c r="BT882" s="15"/>
      <c r="BU882" s="15"/>
      <c r="BV882" s="15"/>
      <c r="BW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c r="AW883" s="15"/>
      <c r="AX883" s="15"/>
      <c r="AY883" s="15"/>
      <c r="AZ883" s="15"/>
      <c r="BA883" s="15"/>
      <c r="BB883" s="15"/>
      <c r="BC883" s="15"/>
      <c r="BD883" s="15"/>
      <c r="BE883" s="15"/>
      <c r="BF883" s="15"/>
      <c r="BG883" s="15"/>
      <c r="BH883" s="15"/>
      <c r="BI883" s="15"/>
      <c r="BJ883" s="15"/>
      <c r="BK883" s="15"/>
      <c r="BL883" s="15"/>
      <c r="BM883" s="15"/>
      <c r="BN883" s="15"/>
      <c r="BO883" s="15"/>
      <c r="BP883" s="15"/>
      <c r="BQ883" s="15"/>
      <c r="BR883" s="15"/>
      <c r="BS883" s="15"/>
      <c r="BT883" s="15"/>
      <c r="BU883" s="15"/>
      <c r="BV883" s="15"/>
      <c r="BW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c r="AW884" s="15"/>
      <c r="AX884" s="15"/>
      <c r="AY884" s="15"/>
      <c r="AZ884" s="15"/>
      <c r="BA884" s="15"/>
      <c r="BB884" s="15"/>
      <c r="BC884" s="15"/>
      <c r="BD884" s="15"/>
      <c r="BE884" s="15"/>
      <c r="BF884" s="15"/>
      <c r="BG884" s="15"/>
      <c r="BH884" s="15"/>
      <c r="BI884" s="15"/>
      <c r="BJ884" s="15"/>
      <c r="BK884" s="15"/>
      <c r="BL884" s="15"/>
      <c r="BM884" s="15"/>
      <c r="BN884" s="15"/>
      <c r="BO884" s="15"/>
      <c r="BP884" s="15"/>
      <c r="BQ884" s="15"/>
      <c r="BR884" s="15"/>
      <c r="BS884" s="15"/>
      <c r="BT884" s="15"/>
      <c r="BU884" s="15"/>
      <c r="BV884" s="15"/>
      <c r="BW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c r="AW885" s="15"/>
      <c r="AX885" s="15"/>
      <c r="AY885" s="15"/>
      <c r="AZ885" s="15"/>
      <c r="BA885" s="15"/>
      <c r="BB885" s="15"/>
      <c r="BC885" s="15"/>
      <c r="BD885" s="15"/>
      <c r="BE885" s="15"/>
      <c r="BF885" s="15"/>
      <c r="BG885" s="15"/>
      <c r="BH885" s="15"/>
      <c r="BI885" s="15"/>
      <c r="BJ885" s="15"/>
      <c r="BK885" s="15"/>
      <c r="BL885" s="15"/>
      <c r="BM885" s="15"/>
      <c r="BN885" s="15"/>
      <c r="BO885" s="15"/>
      <c r="BP885" s="15"/>
      <c r="BQ885" s="15"/>
      <c r="BR885" s="15"/>
      <c r="BS885" s="15"/>
      <c r="BT885" s="15"/>
      <c r="BU885" s="15"/>
      <c r="BV885" s="15"/>
      <c r="BW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15"/>
      <c r="AX886" s="15"/>
      <c r="AY886" s="15"/>
      <c r="AZ886" s="15"/>
      <c r="BA886" s="15"/>
      <c r="BB886" s="15"/>
      <c r="BC886" s="15"/>
      <c r="BD886" s="15"/>
      <c r="BE886" s="15"/>
      <c r="BF886" s="15"/>
      <c r="BG886" s="15"/>
      <c r="BH886" s="15"/>
      <c r="BI886" s="15"/>
      <c r="BJ886" s="15"/>
      <c r="BK886" s="15"/>
      <c r="BL886" s="15"/>
      <c r="BM886" s="15"/>
      <c r="BN886" s="15"/>
      <c r="BO886" s="15"/>
      <c r="BP886" s="15"/>
      <c r="BQ886" s="15"/>
      <c r="BR886" s="15"/>
      <c r="BS886" s="15"/>
      <c r="BT886" s="15"/>
      <c r="BU886" s="15"/>
      <c r="BV886" s="15"/>
      <c r="BW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c r="AW887" s="15"/>
      <c r="AX887" s="15"/>
      <c r="AY887" s="15"/>
      <c r="AZ887" s="15"/>
      <c r="BA887" s="15"/>
      <c r="BB887" s="15"/>
      <c r="BC887" s="15"/>
      <c r="BD887" s="15"/>
      <c r="BE887" s="15"/>
      <c r="BF887" s="15"/>
      <c r="BG887" s="15"/>
      <c r="BH887" s="15"/>
      <c r="BI887" s="15"/>
      <c r="BJ887" s="15"/>
      <c r="BK887" s="15"/>
      <c r="BL887" s="15"/>
      <c r="BM887" s="15"/>
      <c r="BN887" s="15"/>
      <c r="BO887" s="15"/>
      <c r="BP887" s="15"/>
      <c r="BQ887" s="15"/>
      <c r="BR887" s="15"/>
      <c r="BS887" s="15"/>
      <c r="BT887" s="15"/>
      <c r="BU887" s="15"/>
      <c r="BV887" s="15"/>
      <c r="BW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5"/>
      <c r="AX888" s="15"/>
      <c r="AY888" s="15"/>
      <c r="AZ888" s="15"/>
      <c r="BA888" s="15"/>
      <c r="BB888" s="15"/>
      <c r="BC888" s="15"/>
      <c r="BD888" s="15"/>
      <c r="BE888" s="15"/>
      <c r="BF888" s="15"/>
      <c r="BG888" s="15"/>
      <c r="BH888" s="15"/>
      <c r="BI888" s="15"/>
      <c r="BJ888" s="15"/>
      <c r="BK888" s="15"/>
      <c r="BL888" s="15"/>
      <c r="BM888" s="15"/>
      <c r="BN888" s="15"/>
      <c r="BO888" s="15"/>
      <c r="BP888" s="15"/>
      <c r="BQ888" s="15"/>
      <c r="BR888" s="15"/>
      <c r="BS888" s="15"/>
      <c r="BT888" s="15"/>
      <c r="BU888" s="15"/>
      <c r="BV888" s="15"/>
      <c r="BW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c r="AW889" s="15"/>
      <c r="AX889" s="15"/>
      <c r="AY889" s="15"/>
      <c r="AZ889" s="15"/>
      <c r="BA889" s="15"/>
      <c r="BB889" s="15"/>
      <c r="BC889" s="15"/>
      <c r="BD889" s="15"/>
      <c r="BE889" s="15"/>
      <c r="BF889" s="15"/>
      <c r="BG889" s="15"/>
      <c r="BH889" s="15"/>
      <c r="BI889" s="15"/>
      <c r="BJ889" s="15"/>
      <c r="BK889" s="15"/>
      <c r="BL889" s="15"/>
      <c r="BM889" s="15"/>
      <c r="BN889" s="15"/>
      <c r="BO889" s="15"/>
      <c r="BP889" s="15"/>
      <c r="BQ889" s="15"/>
      <c r="BR889" s="15"/>
      <c r="BS889" s="15"/>
      <c r="BT889" s="15"/>
      <c r="BU889" s="15"/>
      <c r="BV889" s="15"/>
      <c r="BW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c r="AW890" s="15"/>
      <c r="AX890" s="15"/>
      <c r="AY890" s="15"/>
      <c r="AZ890" s="15"/>
      <c r="BA890" s="15"/>
      <c r="BB890" s="15"/>
      <c r="BC890" s="15"/>
      <c r="BD890" s="15"/>
      <c r="BE890" s="15"/>
      <c r="BF890" s="15"/>
      <c r="BG890" s="15"/>
      <c r="BH890" s="15"/>
      <c r="BI890" s="15"/>
      <c r="BJ890" s="15"/>
      <c r="BK890" s="15"/>
      <c r="BL890" s="15"/>
      <c r="BM890" s="15"/>
      <c r="BN890" s="15"/>
      <c r="BO890" s="15"/>
      <c r="BP890" s="15"/>
      <c r="BQ890" s="15"/>
      <c r="BR890" s="15"/>
      <c r="BS890" s="15"/>
      <c r="BT890" s="15"/>
      <c r="BU890" s="15"/>
      <c r="BV890" s="15"/>
      <c r="BW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15"/>
      <c r="AX891" s="15"/>
      <c r="AY891" s="15"/>
      <c r="AZ891" s="15"/>
      <c r="BA891" s="15"/>
      <c r="BB891" s="15"/>
      <c r="BC891" s="15"/>
      <c r="BD891" s="15"/>
      <c r="BE891" s="15"/>
      <c r="BF891" s="15"/>
      <c r="BG891" s="15"/>
      <c r="BH891" s="15"/>
      <c r="BI891" s="15"/>
      <c r="BJ891" s="15"/>
      <c r="BK891" s="15"/>
      <c r="BL891" s="15"/>
      <c r="BM891" s="15"/>
      <c r="BN891" s="15"/>
      <c r="BO891" s="15"/>
      <c r="BP891" s="15"/>
      <c r="BQ891" s="15"/>
      <c r="BR891" s="15"/>
      <c r="BS891" s="15"/>
      <c r="BT891" s="15"/>
      <c r="BU891" s="15"/>
      <c r="BV891" s="15"/>
      <c r="BW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15"/>
      <c r="AX892" s="15"/>
      <c r="AY892" s="15"/>
      <c r="AZ892" s="15"/>
      <c r="BA892" s="15"/>
      <c r="BB892" s="15"/>
      <c r="BC892" s="15"/>
      <c r="BD892" s="15"/>
      <c r="BE892" s="15"/>
      <c r="BF892" s="15"/>
      <c r="BG892" s="15"/>
      <c r="BH892" s="15"/>
      <c r="BI892" s="15"/>
      <c r="BJ892" s="15"/>
      <c r="BK892" s="15"/>
      <c r="BL892" s="15"/>
      <c r="BM892" s="15"/>
      <c r="BN892" s="15"/>
      <c r="BO892" s="15"/>
      <c r="BP892" s="15"/>
      <c r="BQ892" s="15"/>
      <c r="BR892" s="15"/>
      <c r="BS892" s="15"/>
      <c r="BT892" s="15"/>
      <c r="BU892" s="15"/>
      <c r="BV892" s="15"/>
      <c r="BW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15"/>
      <c r="AX893" s="15"/>
      <c r="AY893" s="15"/>
      <c r="AZ893" s="15"/>
      <c r="BA893" s="15"/>
      <c r="BB893" s="15"/>
      <c r="BC893" s="15"/>
      <c r="BD893" s="15"/>
      <c r="BE893" s="15"/>
      <c r="BF893" s="15"/>
      <c r="BG893" s="15"/>
      <c r="BH893" s="15"/>
      <c r="BI893" s="15"/>
      <c r="BJ893" s="15"/>
      <c r="BK893" s="15"/>
      <c r="BL893" s="15"/>
      <c r="BM893" s="15"/>
      <c r="BN893" s="15"/>
      <c r="BO893" s="15"/>
      <c r="BP893" s="15"/>
      <c r="BQ893" s="15"/>
      <c r="BR893" s="15"/>
      <c r="BS893" s="15"/>
      <c r="BT893" s="15"/>
      <c r="BU893" s="15"/>
      <c r="BV893" s="15"/>
      <c r="BW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15"/>
      <c r="AX894" s="15"/>
      <c r="AY894" s="15"/>
      <c r="AZ894" s="15"/>
      <c r="BA894" s="15"/>
      <c r="BB894" s="15"/>
      <c r="BC894" s="15"/>
      <c r="BD894" s="15"/>
      <c r="BE894" s="15"/>
      <c r="BF894" s="15"/>
      <c r="BG894" s="15"/>
      <c r="BH894" s="15"/>
      <c r="BI894" s="15"/>
      <c r="BJ894" s="15"/>
      <c r="BK894" s="15"/>
      <c r="BL894" s="15"/>
      <c r="BM894" s="15"/>
      <c r="BN894" s="15"/>
      <c r="BO894" s="15"/>
      <c r="BP894" s="15"/>
      <c r="BQ894" s="15"/>
      <c r="BR894" s="15"/>
      <c r="BS894" s="15"/>
      <c r="BT894" s="15"/>
      <c r="BU894" s="15"/>
      <c r="BV894" s="15"/>
      <c r="BW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15"/>
      <c r="AX895" s="15"/>
      <c r="AY895" s="15"/>
      <c r="AZ895" s="15"/>
      <c r="BA895" s="15"/>
      <c r="BB895" s="15"/>
      <c r="BC895" s="15"/>
      <c r="BD895" s="15"/>
      <c r="BE895" s="15"/>
      <c r="BF895" s="15"/>
      <c r="BG895" s="15"/>
      <c r="BH895" s="15"/>
      <c r="BI895" s="15"/>
      <c r="BJ895" s="15"/>
      <c r="BK895" s="15"/>
      <c r="BL895" s="15"/>
      <c r="BM895" s="15"/>
      <c r="BN895" s="15"/>
      <c r="BO895" s="15"/>
      <c r="BP895" s="15"/>
      <c r="BQ895" s="15"/>
      <c r="BR895" s="15"/>
      <c r="BS895" s="15"/>
      <c r="BT895" s="15"/>
      <c r="BU895" s="15"/>
      <c r="BV895" s="15"/>
      <c r="BW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15"/>
      <c r="AY896" s="15"/>
      <c r="AZ896" s="15"/>
      <c r="BA896" s="15"/>
      <c r="BB896" s="15"/>
      <c r="BC896" s="15"/>
      <c r="BD896" s="15"/>
      <c r="BE896" s="15"/>
      <c r="BF896" s="15"/>
      <c r="BG896" s="15"/>
      <c r="BH896" s="15"/>
      <c r="BI896" s="15"/>
      <c r="BJ896" s="15"/>
      <c r="BK896" s="15"/>
      <c r="BL896" s="15"/>
      <c r="BM896" s="15"/>
      <c r="BN896" s="15"/>
      <c r="BO896" s="15"/>
      <c r="BP896" s="15"/>
      <c r="BQ896" s="15"/>
      <c r="BR896" s="15"/>
      <c r="BS896" s="15"/>
      <c r="BT896" s="15"/>
      <c r="BU896" s="15"/>
      <c r="BV896" s="15"/>
      <c r="BW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15"/>
      <c r="AX897" s="15"/>
      <c r="AY897" s="15"/>
      <c r="AZ897" s="15"/>
      <c r="BA897" s="15"/>
      <c r="BB897" s="15"/>
      <c r="BC897" s="15"/>
      <c r="BD897" s="15"/>
      <c r="BE897" s="15"/>
      <c r="BF897" s="15"/>
      <c r="BG897" s="15"/>
      <c r="BH897" s="15"/>
      <c r="BI897" s="15"/>
      <c r="BJ897" s="15"/>
      <c r="BK897" s="15"/>
      <c r="BL897" s="15"/>
      <c r="BM897" s="15"/>
      <c r="BN897" s="15"/>
      <c r="BO897" s="15"/>
      <c r="BP897" s="15"/>
      <c r="BQ897" s="15"/>
      <c r="BR897" s="15"/>
      <c r="BS897" s="15"/>
      <c r="BT897" s="15"/>
      <c r="BU897" s="15"/>
      <c r="BV897" s="15"/>
      <c r="BW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c r="AW898" s="15"/>
      <c r="AX898" s="15"/>
      <c r="AY898" s="15"/>
      <c r="AZ898" s="15"/>
      <c r="BA898" s="15"/>
      <c r="BB898" s="15"/>
      <c r="BC898" s="15"/>
      <c r="BD898" s="15"/>
      <c r="BE898" s="15"/>
      <c r="BF898" s="15"/>
      <c r="BG898" s="15"/>
      <c r="BH898" s="15"/>
      <c r="BI898" s="15"/>
      <c r="BJ898" s="15"/>
      <c r="BK898" s="15"/>
      <c r="BL898" s="15"/>
      <c r="BM898" s="15"/>
      <c r="BN898" s="15"/>
      <c r="BO898" s="15"/>
      <c r="BP898" s="15"/>
      <c r="BQ898" s="15"/>
      <c r="BR898" s="15"/>
      <c r="BS898" s="15"/>
      <c r="BT898" s="15"/>
      <c r="BU898" s="15"/>
      <c r="BV898" s="15"/>
      <c r="BW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c r="AW899" s="15"/>
      <c r="AX899" s="15"/>
      <c r="AY899" s="15"/>
      <c r="AZ899" s="15"/>
      <c r="BA899" s="15"/>
      <c r="BB899" s="15"/>
      <c r="BC899" s="15"/>
      <c r="BD899" s="15"/>
      <c r="BE899" s="15"/>
      <c r="BF899" s="15"/>
      <c r="BG899" s="15"/>
      <c r="BH899" s="15"/>
      <c r="BI899" s="15"/>
      <c r="BJ899" s="15"/>
      <c r="BK899" s="15"/>
      <c r="BL899" s="15"/>
      <c r="BM899" s="15"/>
      <c r="BN899" s="15"/>
      <c r="BO899" s="15"/>
      <c r="BP899" s="15"/>
      <c r="BQ899" s="15"/>
      <c r="BR899" s="15"/>
      <c r="BS899" s="15"/>
      <c r="BT899" s="15"/>
      <c r="BU899" s="15"/>
      <c r="BV899" s="15"/>
      <c r="BW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V900" s="15"/>
      <c r="AW900" s="15"/>
      <c r="AX900" s="15"/>
      <c r="AY900" s="15"/>
      <c r="AZ900" s="15"/>
      <c r="BA900" s="15"/>
      <c r="BB900" s="15"/>
      <c r="BC900" s="15"/>
      <c r="BD900" s="15"/>
      <c r="BE900" s="15"/>
      <c r="BF900" s="15"/>
      <c r="BG900" s="15"/>
      <c r="BH900" s="15"/>
      <c r="BI900" s="15"/>
      <c r="BJ900" s="15"/>
      <c r="BK900" s="15"/>
      <c r="BL900" s="15"/>
      <c r="BM900" s="15"/>
      <c r="BN900" s="15"/>
      <c r="BO900" s="15"/>
      <c r="BP900" s="15"/>
      <c r="BQ900" s="15"/>
      <c r="BR900" s="15"/>
      <c r="BS900" s="15"/>
      <c r="BT900" s="15"/>
      <c r="BU900" s="15"/>
      <c r="BV900" s="15"/>
      <c r="BW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V901" s="15"/>
      <c r="AW901" s="15"/>
      <c r="AX901" s="15"/>
      <c r="AY901" s="15"/>
      <c r="AZ901" s="15"/>
      <c r="BA901" s="15"/>
      <c r="BB901" s="15"/>
      <c r="BC901" s="15"/>
      <c r="BD901" s="15"/>
      <c r="BE901" s="15"/>
      <c r="BF901" s="15"/>
      <c r="BG901" s="15"/>
      <c r="BH901" s="15"/>
      <c r="BI901" s="15"/>
      <c r="BJ901" s="15"/>
      <c r="BK901" s="15"/>
      <c r="BL901" s="15"/>
      <c r="BM901" s="15"/>
      <c r="BN901" s="15"/>
      <c r="BO901" s="15"/>
      <c r="BP901" s="15"/>
      <c r="BQ901" s="15"/>
      <c r="BR901" s="15"/>
      <c r="BS901" s="15"/>
      <c r="BT901" s="15"/>
      <c r="BU901" s="15"/>
      <c r="BV901" s="15"/>
      <c r="BW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V902" s="15"/>
      <c r="AW902" s="15"/>
      <c r="AX902" s="15"/>
      <c r="AY902" s="15"/>
      <c r="AZ902" s="15"/>
      <c r="BA902" s="15"/>
      <c r="BB902" s="15"/>
      <c r="BC902" s="15"/>
      <c r="BD902" s="15"/>
      <c r="BE902" s="15"/>
      <c r="BF902" s="15"/>
      <c r="BG902" s="15"/>
      <c r="BH902" s="15"/>
      <c r="BI902" s="15"/>
      <c r="BJ902" s="15"/>
      <c r="BK902" s="15"/>
      <c r="BL902" s="15"/>
      <c r="BM902" s="15"/>
      <c r="BN902" s="15"/>
      <c r="BO902" s="15"/>
      <c r="BP902" s="15"/>
      <c r="BQ902" s="15"/>
      <c r="BR902" s="15"/>
      <c r="BS902" s="15"/>
      <c r="BT902" s="15"/>
      <c r="BU902" s="15"/>
      <c r="BV902" s="15"/>
      <c r="BW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V903" s="15"/>
      <c r="AW903" s="15"/>
      <c r="AX903" s="15"/>
      <c r="AY903" s="15"/>
      <c r="AZ903" s="15"/>
      <c r="BA903" s="15"/>
      <c r="BB903" s="15"/>
      <c r="BC903" s="15"/>
      <c r="BD903" s="15"/>
      <c r="BE903" s="15"/>
      <c r="BF903" s="15"/>
      <c r="BG903" s="15"/>
      <c r="BH903" s="15"/>
      <c r="BI903" s="15"/>
      <c r="BJ903" s="15"/>
      <c r="BK903" s="15"/>
      <c r="BL903" s="15"/>
      <c r="BM903" s="15"/>
      <c r="BN903" s="15"/>
      <c r="BO903" s="15"/>
      <c r="BP903" s="15"/>
      <c r="BQ903" s="15"/>
      <c r="BR903" s="15"/>
      <c r="BS903" s="15"/>
      <c r="BT903" s="15"/>
      <c r="BU903" s="15"/>
      <c r="BV903" s="15"/>
      <c r="BW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V904" s="15"/>
      <c r="AW904" s="15"/>
      <c r="AX904" s="15"/>
      <c r="AY904" s="15"/>
      <c r="AZ904" s="15"/>
      <c r="BA904" s="15"/>
      <c r="BB904" s="15"/>
      <c r="BC904" s="15"/>
      <c r="BD904" s="15"/>
      <c r="BE904" s="15"/>
      <c r="BF904" s="15"/>
      <c r="BG904" s="15"/>
      <c r="BH904" s="15"/>
      <c r="BI904" s="15"/>
      <c r="BJ904" s="15"/>
      <c r="BK904" s="15"/>
      <c r="BL904" s="15"/>
      <c r="BM904" s="15"/>
      <c r="BN904" s="15"/>
      <c r="BO904" s="15"/>
      <c r="BP904" s="15"/>
      <c r="BQ904" s="15"/>
      <c r="BR904" s="15"/>
      <c r="BS904" s="15"/>
      <c r="BT904" s="15"/>
      <c r="BU904" s="15"/>
      <c r="BV904" s="15"/>
      <c r="BW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V905" s="15"/>
      <c r="AW905" s="15"/>
      <c r="AX905" s="15"/>
      <c r="AY905" s="15"/>
      <c r="AZ905" s="15"/>
      <c r="BA905" s="15"/>
      <c r="BB905" s="15"/>
      <c r="BC905" s="15"/>
      <c r="BD905" s="15"/>
      <c r="BE905" s="15"/>
      <c r="BF905" s="15"/>
      <c r="BG905" s="15"/>
      <c r="BH905" s="15"/>
      <c r="BI905" s="15"/>
      <c r="BJ905" s="15"/>
      <c r="BK905" s="15"/>
      <c r="BL905" s="15"/>
      <c r="BM905" s="15"/>
      <c r="BN905" s="15"/>
      <c r="BO905" s="15"/>
      <c r="BP905" s="15"/>
      <c r="BQ905" s="15"/>
      <c r="BR905" s="15"/>
      <c r="BS905" s="15"/>
      <c r="BT905" s="15"/>
      <c r="BU905" s="15"/>
      <c r="BV905" s="15"/>
      <c r="BW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V906" s="15"/>
      <c r="AW906" s="15"/>
      <c r="AX906" s="15"/>
      <c r="AY906" s="15"/>
      <c r="AZ906" s="15"/>
      <c r="BA906" s="15"/>
      <c r="BB906" s="15"/>
      <c r="BC906" s="15"/>
      <c r="BD906" s="15"/>
      <c r="BE906" s="15"/>
      <c r="BF906" s="15"/>
      <c r="BG906" s="15"/>
      <c r="BH906" s="15"/>
      <c r="BI906" s="15"/>
      <c r="BJ906" s="15"/>
      <c r="BK906" s="15"/>
      <c r="BL906" s="15"/>
      <c r="BM906" s="15"/>
      <c r="BN906" s="15"/>
      <c r="BO906" s="15"/>
      <c r="BP906" s="15"/>
      <c r="BQ906" s="15"/>
      <c r="BR906" s="15"/>
      <c r="BS906" s="15"/>
      <c r="BT906" s="15"/>
      <c r="BU906" s="15"/>
      <c r="BV906" s="15"/>
      <c r="BW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V907" s="15"/>
      <c r="AW907" s="15"/>
      <c r="AX907" s="15"/>
      <c r="AY907" s="15"/>
      <c r="AZ907" s="15"/>
      <c r="BA907" s="15"/>
      <c r="BB907" s="15"/>
      <c r="BC907" s="15"/>
      <c r="BD907" s="15"/>
      <c r="BE907" s="15"/>
      <c r="BF907" s="15"/>
      <c r="BG907" s="15"/>
      <c r="BH907" s="15"/>
      <c r="BI907" s="15"/>
      <c r="BJ907" s="15"/>
      <c r="BK907" s="15"/>
      <c r="BL907" s="15"/>
      <c r="BM907" s="15"/>
      <c r="BN907" s="15"/>
      <c r="BO907" s="15"/>
      <c r="BP907" s="15"/>
      <c r="BQ907" s="15"/>
      <c r="BR907" s="15"/>
      <c r="BS907" s="15"/>
      <c r="BT907" s="15"/>
      <c r="BU907" s="15"/>
      <c r="BV907" s="15"/>
      <c r="BW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c r="AW908" s="15"/>
      <c r="AX908" s="15"/>
      <c r="AY908" s="15"/>
      <c r="AZ908" s="15"/>
      <c r="BA908" s="15"/>
      <c r="BB908" s="15"/>
      <c r="BC908" s="15"/>
      <c r="BD908" s="15"/>
      <c r="BE908" s="15"/>
      <c r="BF908" s="15"/>
      <c r="BG908" s="15"/>
      <c r="BH908" s="15"/>
      <c r="BI908" s="15"/>
      <c r="BJ908" s="15"/>
      <c r="BK908" s="15"/>
      <c r="BL908" s="15"/>
      <c r="BM908" s="15"/>
      <c r="BN908" s="15"/>
      <c r="BO908" s="15"/>
      <c r="BP908" s="15"/>
      <c r="BQ908" s="15"/>
      <c r="BR908" s="15"/>
      <c r="BS908" s="15"/>
      <c r="BT908" s="15"/>
      <c r="BU908" s="15"/>
      <c r="BV908" s="15"/>
      <c r="BW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V909" s="15"/>
      <c r="AW909" s="15"/>
      <c r="AX909" s="15"/>
      <c r="AY909" s="15"/>
      <c r="AZ909" s="15"/>
      <c r="BA909" s="15"/>
      <c r="BB909" s="15"/>
      <c r="BC909" s="15"/>
      <c r="BD909" s="15"/>
      <c r="BE909" s="15"/>
      <c r="BF909" s="15"/>
      <c r="BG909" s="15"/>
      <c r="BH909" s="15"/>
      <c r="BI909" s="15"/>
      <c r="BJ909" s="15"/>
      <c r="BK909" s="15"/>
      <c r="BL909" s="15"/>
      <c r="BM909" s="15"/>
      <c r="BN909" s="15"/>
      <c r="BO909" s="15"/>
      <c r="BP909" s="15"/>
      <c r="BQ909" s="15"/>
      <c r="BR909" s="15"/>
      <c r="BS909" s="15"/>
      <c r="BT909" s="15"/>
      <c r="BU909" s="15"/>
      <c r="BV909" s="15"/>
      <c r="BW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V910" s="15"/>
      <c r="AW910" s="15"/>
      <c r="AX910" s="15"/>
      <c r="AY910" s="15"/>
      <c r="AZ910" s="15"/>
      <c r="BA910" s="15"/>
      <c r="BB910" s="15"/>
      <c r="BC910" s="15"/>
      <c r="BD910" s="15"/>
      <c r="BE910" s="15"/>
      <c r="BF910" s="15"/>
      <c r="BG910" s="15"/>
      <c r="BH910" s="15"/>
      <c r="BI910" s="15"/>
      <c r="BJ910" s="15"/>
      <c r="BK910" s="15"/>
      <c r="BL910" s="15"/>
      <c r="BM910" s="15"/>
      <c r="BN910" s="15"/>
      <c r="BO910" s="15"/>
      <c r="BP910" s="15"/>
      <c r="BQ910" s="15"/>
      <c r="BR910" s="15"/>
      <c r="BS910" s="15"/>
      <c r="BT910" s="15"/>
      <c r="BU910" s="15"/>
      <c r="BV910" s="15"/>
      <c r="BW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V911" s="15"/>
      <c r="AW911" s="15"/>
      <c r="AX911" s="15"/>
      <c r="AY911" s="15"/>
      <c r="AZ911" s="15"/>
      <c r="BA911" s="15"/>
      <c r="BB911" s="15"/>
      <c r="BC911" s="15"/>
      <c r="BD911" s="15"/>
      <c r="BE911" s="15"/>
      <c r="BF911" s="15"/>
      <c r="BG911" s="15"/>
      <c r="BH911" s="15"/>
      <c r="BI911" s="15"/>
      <c r="BJ911" s="15"/>
      <c r="BK911" s="15"/>
      <c r="BL911" s="15"/>
      <c r="BM911" s="15"/>
      <c r="BN911" s="15"/>
      <c r="BO911" s="15"/>
      <c r="BP911" s="15"/>
      <c r="BQ911" s="15"/>
      <c r="BR911" s="15"/>
      <c r="BS911" s="15"/>
      <c r="BT911" s="15"/>
      <c r="BU911" s="15"/>
      <c r="BV911" s="15"/>
      <c r="BW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c r="AW912" s="15"/>
      <c r="AX912" s="15"/>
      <c r="AY912" s="15"/>
      <c r="AZ912" s="15"/>
      <c r="BA912" s="15"/>
      <c r="BB912" s="15"/>
      <c r="BC912" s="15"/>
      <c r="BD912" s="15"/>
      <c r="BE912" s="15"/>
      <c r="BF912" s="15"/>
      <c r="BG912" s="15"/>
      <c r="BH912" s="15"/>
      <c r="BI912" s="15"/>
      <c r="BJ912" s="15"/>
      <c r="BK912" s="15"/>
      <c r="BL912" s="15"/>
      <c r="BM912" s="15"/>
      <c r="BN912" s="15"/>
      <c r="BO912" s="15"/>
      <c r="BP912" s="15"/>
      <c r="BQ912" s="15"/>
      <c r="BR912" s="15"/>
      <c r="BS912" s="15"/>
      <c r="BT912" s="15"/>
      <c r="BU912" s="15"/>
      <c r="BV912" s="15"/>
      <c r="BW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c r="AW913" s="15"/>
      <c r="AX913" s="15"/>
      <c r="AY913" s="15"/>
      <c r="AZ913" s="15"/>
      <c r="BA913" s="15"/>
      <c r="BB913" s="15"/>
      <c r="BC913" s="15"/>
      <c r="BD913" s="15"/>
      <c r="BE913" s="15"/>
      <c r="BF913" s="15"/>
      <c r="BG913" s="15"/>
      <c r="BH913" s="15"/>
      <c r="BI913" s="15"/>
      <c r="BJ913" s="15"/>
      <c r="BK913" s="15"/>
      <c r="BL913" s="15"/>
      <c r="BM913" s="15"/>
      <c r="BN913" s="15"/>
      <c r="BO913" s="15"/>
      <c r="BP913" s="15"/>
      <c r="BQ913" s="15"/>
      <c r="BR913" s="15"/>
      <c r="BS913" s="15"/>
      <c r="BT913" s="15"/>
      <c r="BU913" s="15"/>
      <c r="BV913" s="15"/>
      <c r="BW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c r="AW914" s="15"/>
      <c r="AX914" s="15"/>
      <c r="AY914" s="15"/>
      <c r="AZ914" s="15"/>
      <c r="BA914" s="15"/>
      <c r="BB914" s="15"/>
      <c r="BC914" s="15"/>
      <c r="BD914" s="15"/>
      <c r="BE914" s="15"/>
      <c r="BF914" s="15"/>
      <c r="BG914" s="15"/>
      <c r="BH914" s="15"/>
      <c r="BI914" s="15"/>
      <c r="BJ914" s="15"/>
      <c r="BK914" s="15"/>
      <c r="BL914" s="15"/>
      <c r="BM914" s="15"/>
      <c r="BN914" s="15"/>
      <c r="BO914" s="15"/>
      <c r="BP914" s="15"/>
      <c r="BQ914" s="15"/>
      <c r="BR914" s="15"/>
      <c r="BS914" s="15"/>
      <c r="BT914" s="15"/>
      <c r="BU914" s="15"/>
      <c r="BV914" s="15"/>
      <c r="BW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V915" s="15"/>
      <c r="AW915" s="15"/>
      <c r="AX915" s="15"/>
      <c r="AY915" s="15"/>
      <c r="AZ915" s="15"/>
      <c r="BA915" s="15"/>
      <c r="BB915" s="15"/>
      <c r="BC915" s="15"/>
      <c r="BD915" s="15"/>
      <c r="BE915" s="15"/>
      <c r="BF915" s="15"/>
      <c r="BG915" s="15"/>
      <c r="BH915" s="15"/>
      <c r="BI915" s="15"/>
      <c r="BJ915" s="15"/>
      <c r="BK915" s="15"/>
      <c r="BL915" s="15"/>
      <c r="BM915" s="15"/>
      <c r="BN915" s="15"/>
      <c r="BO915" s="15"/>
      <c r="BP915" s="15"/>
      <c r="BQ915" s="15"/>
      <c r="BR915" s="15"/>
      <c r="BS915" s="15"/>
      <c r="BT915" s="15"/>
      <c r="BU915" s="15"/>
      <c r="BV915" s="15"/>
      <c r="BW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V916" s="15"/>
      <c r="AW916" s="15"/>
      <c r="AX916" s="15"/>
      <c r="AY916" s="15"/>
      <c r="AZ916" s="15"/>
      <c r="BA916" s="15"/>
      <c r="BB916" s="15"/>
      <c r="BC916" s="15"/>
      <c r="BD916" s="15"/>
      <c r="BE916" s="15"/>
      <c r="BF916" s="15"/>
      <c r="BG916" s="15"/>
      <c r="BH916" s="15"/>
      <c r="BI916" s="15"/>
      <c r="BJ916" s="15"/>
      <c r="BK916" s="15"/>
      <c r="BL916" s="15"/>
      <c r="BM916" s="15"/>
      <c r="BN916" s="15"/>
      <c r="BO916" s="15"/>
      <c r="BP916" s="15"/>
      <c r="BQ916" s="15"/>
      <c r="BR916" s="15"/>
      <c r="BS916" s="15"/>
      <c r="BT916" s="15"/>
      <c r="BU916" s="15"/>
      <c r="BV916" s="15"/>
      <c r="BW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c r="AW917" s="15"/>
      <c r="AX917" s="15"/>
      <c r="AY917" s="15"/>
      <c r="AZ917" s="15"/>
      <c r="BA917" s="15"/>
      <c r="BB917" s="15"/>
      <c r="BC917" s="15"/>
      <c r="BD917" s="15"/>
      <c r="BE917" s="15"/>
      <c r="BF917" s="15"/>
      <c r="BG917" s="15"/>
      <c r="BH917" s="15"/>
      <c r="BI917" s="15"/>
      <c r="BJ917" s="15"/>
      <c r="BK917" s="15"/>
      <c r="BL917" s="15"/>
      <c r="BM917" s="15"/>
      <c r="BN917" s="15"/>
      <c r="BO917" s="15"/>
      <c r="BP917" s="15"/>
      <c r="BQ917" s="15"/>
      <c r="BR917" s="15"/>
      <c r="BS917" s="15"/>
      <c r="BT917" s="15"/>
      <c r="BU917" s="15"/>
      <c r="BV917" s="15"/>
      <c r="BW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c r="AW918" s="15"/>
      <c r="AX918" s="15"/>
      <c r="AY918" s="15"/>
      <c r="AZ918" s="15"/>
      <c r="BA918" s="15"/>
      <c r="BB918" s="15"/>
      <c r="BC918" s="15"/>
      <c r="BD918" s="15"/>
      <c r="BE918" s="15"/>
      <c r="BF918" s="15"/>
      <c r="BG918" s="15"/>
      <c r="BH918" s="15"/>
      <c r="BI918" s="15"/>
      <c r="BJ918" s="15"/>
      <c r="BK918" s="15"/>
      <c r="BL918" s="15"/>
      <c r="BM918" s="15"/>
      <c r="BN918" s="15"/>
      <c r="BO918" s="15"/>
      <c r="BP918" s="15"/>
      <c r="BQ918" s="15"/>
      <c r="BR918" s="15"/>
      <c r="BS918" s="15"/>
      <c r="BT918" s="15"/>
      <c r="BU918" s="15"/>
      <c r="BV918" s="15"/>
      <c r="BW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c r="AW919" s="15"/>
      <c r="AX919" s="15"/>
      <c r="AY919" s="15"/>
      <c r="AZ919" s="15"/>
      <c r="BA919" s="15"/>
      <c r="BB919" s="15"/>
      <c r="BC919" s="15"/>
      <c r="BD919" s="15"/>
      <c r="BE919" s="15"/>
      <c r="BF919" s="15"/>
      <c r="BG919" s="15"/>
      <c r="BH919" s="15"/>
      <c r="BI919" s="15"/>
      <c r="BJ919" s="15"/>
      <c r="BK919" s="15"/>
      <c r="BL919" s="15"/>
      <c r="BM919" s="15"/>
      <c r="BN919" s="15"/>
      <c r="BO919" s="15"/>
      <c r="BP919" s="15"/>
      <c r="BQ919" s="15"/>
      <c r="BR919" s="15"/>
      <c r="BS919" s="15"/>
      <c r="BT919" s="15"/>
      <c r="BU919" s="15"/>
      <c r="BV919" s="15"/>
      <c r="BW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c r="AW920" s="15"/>
      <c r="AX920" s="15"/>
      <c r="AY920" s="15"/>
      <c r="AZ920" s="15"/>
      <c r="BA920" s="15"/>
      <c r="BB920" s="15"/>
      <c r="BC920" s="15"/>
      <c r="BD920" s="15"/>
      <c r="BE920" s="15"/>
      <c r="BF920" s="15"/>
      <c r="BG920" s="15"/>
      <c r="BH920" s="15"/>
      <c r="BI920" s="15"/>
      <c r="BJ920" s="15"/>
      <c r="BK920" s="15"/>
      <c r="BL920" s="15"/>
      <c r="BM920" s="15"/>
      <c r="BN920" s="15"/>
      <c r="BO920" s="15"/>
      <c r="BP920" s="15"/>
      <c r="BQ920" s="15"/>
      <c r="BR920" s="15"/>
      <c r="BS920" s="15"/>
      <c r="BT920" s="15"/>
      <c r="BU920" s="15"/>
      <c r="BV920" s="15"/>
      <c r="BW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c r="AW921" s="15"/>
      <c r="AX921" s="15"/>
      <c r="AY921" s="15"/>
      <c r="AZ921" s="15"/>
      <c r="BA921" s="15"/>
      <c r="BB921" s="15"/>
      <c r="BC921" s="15"/>
      <c r="BD921" s="15"/>
      <c r="BE921" s="15"/>
      <c r="BF921" s="15"/>
      <c r="BG921" s="15"/>
      <c r="BH921" s="15"/>
      <c r="BI921" s="15"/>
      <c r="BJ921" s="15"/>
      <c r="BK921" s="15"/>
      <c r="BL921" s="15"/>
      <c r="BM921" s="15"/>
      <c r="BN921" s="15"/>
      <c r="BO921" s="15"/>
      <c r="BP921" s="15"/>
      <c r="BQ921" s="15"/>
      <c r="BR921" s="15"/>
      <c r="BS921" s="15"/>
      <c r="BT921" s="15"/>
      <c r="BU921" s="15"/>
      <c r="BV921" s="15"/>
      <c r="BW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c r="AW922" s="15"/>
      <c r="AX922" s="15"/>
      <c r="AY922" s="15"/>
      <c r="AZ922" s="15"/>
      <c r="BA922" s="15"/>
      <c r="BB922" s="15"/>
      <c r="BC922" s="15"/>
      <c r="BD922" s="15"/>
      <c r="BE922" s="15"/>
      <c r="BF922" s="15"/>
      <c r="BG922" s="15"/>
      <c r="BH922" s="15"/>
      <c r="BI922" s="15"/>
      <c r="BJ922" s="15"/>
      <c r="BK922" s="15"/>
      <c r="BL922" s="15"/>
      <c r="BM922" s="15"/>
      <c r="BN922" s="15"/>
      <c r="BO922" s="15"/>
      <c r="BP922" s="15"/>
      <c r="BQ922" s="15"/>
      <c r="BR922" s="15"/>
      <c r="BS922" s="15"/>
      <c r="BT922" s="15"/>
      <c r="BU922" s="15"/>
      <c r="BV922" s="15"/>
      <c r="BW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c r="AW923" s="15"/>
      <c r="AX923" s="15"/>
      <c r="AY923" s="15"/>
      <c r="AZ923" s="15"/>
      <c r="BA923" s="15"/>
      <c r="BB923" s="15"/>
      <c r="BC923" s="15"/>
      <c r="BD923" s="15"/>
      <c r="BE923" s="15"/>
      <c r="BF923" s="15"/>
      <c r="BG923" s="15"/>
      <c r="BH923" s="15"/>
      <c r="BI923" s="15"/>
      <c r="BJ923" s="15"/>
      <c r="BK923" s="15"/>
      <c r="BL923" s="15"/>
      <c r="BM923" s="15"/>
      <c r="BN923" s="15"/>
      <c r="BO923" s="15"/>
      <c r="BP923" s="15"/>
      <c r="BQ923" s="15"/>
      <c r="BR923" s="15"/>
      <c r="BS923" s="15"/>
      <c r="BT923" s="15"/>
      <c r="BU923" s="15"/>
      <c r="BV923" s="15"/>
      <c r="BW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c r="AW924" s="15"/>
      <c r="AX924" s="15"/>
      <c r="AY924" s="15"/>
      <c r="AZ924" s="15"/>
      <c r="BA924" s="15"/>
      <c r="BB924" s="15"/>
      <c r="BC924" s="15"/>
      <c r="BD924" s="15"/>
      <c r="BE924" s="15"/>
      <c r="BF924" s="15"/>
      <c r="BG924" s="15"/>
      <c r="BH924" s="15"/>
      <c r="BI924" s="15"/>
      <c r="BJ924" s="15"/>
      <c r="BK924" s="15"/>
      <c r="BL924" s="15"/>
      <c r="BM924" s="15"/>
      <c r="BN924" s="15"/>
      <c r="BO924" s="15"/>
      <c r="BP924" s="15"/>
      <c r="BQ924" s="15"/>
      <c r="BR924" s="15"/>
      <c r="BS924" s="15"/>
      <c r="BT924" s="15"/>
      <c r="BU924" s="15"/>
      <c r="BV924" s="15"/>
      <c r="BW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c r="AW925" s="15"/>
      <c r="AX925" s="15"/>
      <c r="AY925" s="15"/>
      <c r="AZ925" s="15"/>
      <c r="BA925" s="15"/>
      <c r="BB925" s="15"/>
      <c r="BC925" s="15"/>
      <c r="BD925" s="15"/>
      <c r="BE925" s="15"/>
      <c r="BF925" s="15"/>
      <c r="BG925" s="15"/>
      <c r="BH925" s="15"/>
      <c r="BI925" s="15"/>
      <c r="BJ925" s="15"/>
      <c r="BK925" s="15"/>
      <c r="BL925" s="15"/>
      <c r="BM925" s="15"/>
      <c r="BN925" s="15"/>
      <c r="BO925" s="15"/>
      <c r="BP925" s="15"/>
      <c r="BQ925" s="15"/>
      <c r="BR925" s="15"/>
      <c r="BS925" s="15"/>
      <c r="BT925" s="15"/>
      <c r="BU925" s="15"/>
      <c r="BV925" s="15"/>
      <c r="BW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c r="AW926" s="15"/>
      <c r="AX926" s="15"/>
      <c r="AY926" s="15"/>
      <c r="AZ926" s="15"/>
      <c r="BA926" s="15"/>
      <c r="BB926" s="15"/>
      <c r="BC926" s="15"/>
      <c r="BD926" s="15"/>
      <c r="BE926" s="15"/>
      <c r="BF926" s="15"/>
      <c r="BG926" s="15"/>
      <c r="BH926" s="15"/>
      <c r="BI926" s="15"/>
      <c r="BJ926" s="15"/>
      <c r="BK926" s="15"/>
      <c r="BL926" s="15"/>
      <c r="BM926" s="15"/>
      <c r="BN926" s="15"/>
      <c r="BO926" s="15"/>
      <c r="BP926" s="15"/>
      <c r="BQ926" s="15"/>
      <c r="BR926" s="15"/>
      <c r="BS926" s="15"/>
      <c r="BT926" s="15"/>
      <c r="BU926" s="15"/>
      <c r="BV926" s="15"/>
      <c r="BW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c r="AW927" s="15"/>
      <c r="AX927" s="15"/>
      <c r="AY927" s="15"/>
      <c r="AZ927" s="15"/>
      <c r="BA927" s="15"/>
      <c r="BB927" s="15"/>
      <c r="BC927" s="15"/>
      <c r="BD927" s="15"/>
      <c r="BE927" s="15"/>
      <c r="BF927" s="15"/>
      <c r="BG927" s="15"/>
      <c r="BH927" s="15"/>
      <c r="BI927" s="15"/>
      <c r="BJ927" s="15"/>
      <c r="BK927" s="15"/>
      <c r="BL927" s="15"/>
      <c r="BM927" s="15"/>
      <c r="BN927" s="15"/>
      <c r="BO927" s="15"/>
      <c r="BP927" s="15"/>
      <c r="BQ927" s="15"/>
      <c r="BR927" s="15"/>
      <c r="BS927" s="15"/>
      <c r="BT927" s="15"/>
      <c r="BU927" s="15"/>
      <c r="BV927" s="15"/>
      <c r="BW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c r="AW928" s="15"/>
      <c r="AX928" s="15"/>
      <c r="AY928" s="15"/>
      <c r="AZ928" s="15"/>
      <c r="BA928" s="15"/>
      <c r="BB928" s="15"/>
      <c r="BC928" s="15"/>
      <c r="BD928" s="15"/>
      <c r="BE928" s="15"/>
      <c r="BF928" s="15"/>
      <c r="BG928" s="15"/>
      <c r="BH928" s="15"/>
      <c r="BI928" s="15"/>
      <c r="BJ928" s="15"/>
      <c r="BK928" s="15"/>
      <c r="BL928" s="15"/>
      <c r="BM928" s="15"/>
      <c r="BN928" s="15"/>
      <c r="BO928" s="15"/>
      <c r="BP928" s="15"/>
      <c r="BQ928" s="15"/>
      <c r="BR928" s="15"/>
      <c r="BS928" s="15"/>
      <c r="BT928" s="15"/>
      <c r="BU928" s="15"/>
      <c r="BV928" s="15"/>
      <c r="BW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c r="AW929" s="15"/>
      <c r="AX929" s="15"/>
      <c r="AY929" s="15"/>
      <c r="AZ929" s="15"/>
      <c r="BA929" s="15"/>
      <c r="BB929" s="15"/>
      <c r="BC929" s="15"/>
      <c r="BD929" s="15"/>
      <c r="BE929" s="15"/>
      <c r="BF929" s="15"/>
      <c r="BG929" s="15"/>
      <c r="BH929" s="15"/>
      <c r="BI929" s="15"/>
      <c r="BJ929" s="15"/>
      <c r="BK929" s="15"/>
      <c r="BL929" s="15"/>
      <c r="BM929" s="15"/>
      <c r="BN929" s="15"/>
      <c r="BO929" s="15"/>
      <c r="BP929" s="15"/>
      <c r="BQ929" s="15"/>
      <c r="BR929" s="15"/>
      <c r="BS929" s="15"/>
      <c r="BT929" s="15"/>
      <c r="BU929" s="15"/>
      <c r="BV929" s="15"/>
      <c r="BW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c r="AW930" s="15"/>
      <c r="AX930" s="15"/>
      <c r="AY930" s="15"/>
      <c r="AZ930" s="15"/>
      <c r="BA930" s="15"/>
      <c r="BB930" s="15"/>
      <c r="BC930" s="15"/>
      <c r="BD930" s="15"/>
      <c r="BE930" s="15"/>
      <c r="BF930" s="15"/>
      <c r="BG930" s="15"/>
      <c r="BH930" s="15"/>
      <c r="BI930" s="15"/>
      <c r="BJ930" s="15"/>
      <c r="BK930" s="15"/>
      <c r="BL930" s="15"/>
      <c r="BM930" s="15"/>
      <c r="BN930" s="15"/>
      <c r="BO930" s="15"/>
      <c r="BP930" s="15"/>
      <c r="BQ930" s="15"/>
      <c r="BR930" s="15"/>
      <c r="BS930" s="15"/>
      <c r="BT930" s="15"/>
      <c r="BU930" s="15"/>
      <c r="BV930" s="15"/>
      <c r="BW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c r="AW931" s="15"/>
      <c r="AX931" s="15"/>
      <c r="AY931" s="15"/>
      <c r="AZ931" s="15"/>
      <c r="BA931" s="15"/>
      <c r="BB931" s="15"/>
      <c r="BC931" s="15"/>
      <c r="BD931" s="15"/>
      <c r="BE931" s="15"/>
      <c r="BF931" s="15"/>
      <c r="BG931" s="15"/>
      <c r="BH931" s="15"/>
      <c r="BI931" s="15"/>
      <c r="BJ931" s="15"/>
      <c r="BK931" s="15"/>
      <c r="BL931" s="15"/>
      <c r="BM931" s="15"/>
      <c r="BN931" s="15"/>
      <c r="BO931" s="15"/>
      <c r="BP931" s="15"/>
      <c r="BQ931" s="15"/>
      <c r="BR931" s="15"/>
      <c r="BS931" s="15"/>
      <c r="BT931" s="15"/>
      <c r="BU931" s="15"/>
      <c r="BV931" s="15"/>
      <c r="BW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c r="AW932" s="15"/>
      <c r="AX932" s="15"/>
      <c r="AY932" s="15"/>
      <c r="AZ932" s="15"/>
      <c r="BA932" s="15"/>
      <c r="BB932" s="15"/>
      <c r="BC932" s="15"/>
      <c r="BD932" s="15"/>
      <c r="BE932" s="15"/>
      <c r="BF932" s="15"/>
      <c r="BG932" s="15"/>
      <c r="BH932" s="15"/>
      <c r="BI932" s="15"/>
      <c r="BJ932" s="15"/>
      <c r="BK932" s="15"/>
      <c r="BL932" s="15"/>
      <c r="BM932" s="15"/>
      <c r="BN932" s="15"/>
      <c r="BO932" s="15"/>
      <c r="BP932" s="15"/>
      <c r="BQ932" s="15"/>
      <c r="BR932" s="15"/>
      <c r="BS932" s="15"/>
      <c r="BT932" s="15"/>
      <c r="BU932" s="15"/>
      <c r="BV932" s="15"/>
      <c r="BW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c r="AW933" s="15"/>
      <c r="AX933" s="15"/>
      <c r="AY933" s="15"/>
      <c r="AZ933" s="15"/>
      <c r="BA933" s="15"/>
      <c r="BB933" s="15"/>
      <c r="BC933" s="15"/>
      <c r="BD933" s="15"/>
      <c r="BE933" s="15"/>
      <c r="BF933" s="15"/>
      <c r="BG933" s="15"/>
      <c r="BH933" s="15"/>
      <c r="BI933" s="15"/>
      <c r="BJ933" s="15"/>
      <c r="BK933" s="15"/>
      <c r="BL933" s="15"/>
      <c r="BM933" s="15"/>
      <c r="BN933" s="15"/>
      <c r="BO933" s="15"/>
      <c r="BP933" s="15"/>
      <c r="BQ933" s="15"/>
      <c r="BR933" s="15"/>
      <c r="BS933" s="15"/>
      <c r="BT933" s="15"/>
      <c r="BU933" s="15"/>
      <c r="BV933" s="15"/>
      <c r="BW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c r="AW934" s="15"/>
      <c r="AX934" s="15"/>
      <c r="AY934" s="15"/>
      <c r="AZ934" s="15"/>
      <c r="BA934" s="15"/>
      <c r="BB934" s="15"/>
      <c r="BC934" s="15"/>
      <c r="BD934" s="15"/>
      <c r="BE934" s="15"/>
      <c r="BF934" s="15"/>
      <c r="BG934" s="15"/>
      <c r="BH934" s="15"/>
      <c r="BI934" s="15"/>
      <c r="BJ934" s="15"/>
      <c r="BK934" s="15"/>
      <c r="BL934" s="15"/>
      <c r="BM934" s="15"/>
      <c r="BN934" s="15"/>
      <c r="BO934" s="15"/>
      <c r="BP934" s="15"/>
      <c r="BQ934" s="15"/>
      <c r="BR934" s="15"/>
      <c r="BS934" s="15"/>
      <c r="BT934" s="15"/>
      <c r="BU934" s="15"/>
      <c r="BV934" s="15"/>
      <c r="BW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c r="AW935" s="15"/>
      <c r="AX935" s="15"/>
      <c r="AY935" s="15"/>
      <c r="AZ935" s="15"/>
      <c r="BA935" s="15"/>
      <c r="BB935" s="15"/>
      <c r="BC935" s="15"/>
      <c r="BD935" s="15"/>
      <c r="BE935" s="15"/>
      <c r="BF935" s="15"/>
      <c r="BG935" s="15"/>
      <c r="BH935" s="15"/>
      <c r="BI935" s="15"/>
      <c r="BJ935" s="15"/>
      <c r="BK935" s="15"/>
      <c r="BL935" s="15"/>
      <c r="BM935" s="15"/>
      <c r="BN935" s="15"/>
      <c r="BO935" s="15"/>
      <c r="BP935" s="15"/>
      <c r="BQ935" s="15"/>
      <c r="BR935" s="15"/>
      <c r="BS935" s="15"/>
      <c r="BT935" s="15"/>
      <c r="BU935" s="15"/>
      <c r="BV935" s="15"/>
      <c r="BW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c r="AW936" s="15"/>
      <c r="AX936" s="15"/>
      <c r="AY936" s="15"/>
      <c r="AZ936" s="15"/>
      <c r="BA936" s="15"/>
      <c r="BB936" s="15"/>
      <c r="BC936" s="15"/>
      <c r="BD936" s="15"/>
      <c r="BE936" s="15"/>
      <c r="BF936" s="15"/>
      <c r="BG936" s="15"/>
      <c r="BH936" s="15"/>
      <c r="BI936" s="15"/>
      <c r="BJ936" s="15"/>
      <c r="BK936" s="15"/>
      <c r="BL936" s="15"/>
      <c r="BM936" s="15"/>
      <c r="BN936" s="15"/>
      <c r="BO936" s="15"/>
      <c r="BP936" s="15"/>
      <c r="BQ936" s="15"/>
      <c r="BR936" s="15"/>
      <c r="BS936" s="15"/>
      <c r="BT936" s="15"/>
      <c r="BU936" s="15"/>
      <c r="BV936" s="15"/>
      <c r="BW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c r="AW937" s="15"/>
      <c r="AX937" s="15"/>
      <c r="AY937" s="15"/>
      <c r="AZ937" s="15"/>
      <c r="BA937" s="15"/>
      <c r="BB937" s="15"/>
      <c r="BC937" s="15"/>
      <c r="BD937" s="15"/>
      <c r="BE937" s="15"/>
      <c r="BF937" s="15"/>
      <c r="BG937" s="15"/>
      <c r="BH937" s="15"/>
      <c r="BI937" s="15"/>
      <c r="BJ937" s="15"/>
      <c r="BK937" s="15"/>
      <c r="BL937" s="15"/>
      <c r="BM937" s="15"/>
      <c r="BN937" s="15"/>
      <c r="BO937" s="15"/>
      <c r="BP937" s="15"/>
      <c r="BQ937" s="15"/>
      <c r="BR937" s="15"/>
      <c r="BS937" s="15"/>
      <c r="BT937" s="15"/>
      <c r="BU937" s="15"/>
      <c r="BV937" s="15"/>
      <c r="BW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c r="AW938" s="15"/>
      <c r="AX938" s="15"/>
      <c r="AY938" s="15"/>
      <c r="AZ938" s="15"/>
      <c r="BA938" s="15"/>
      <c r="BB938" s="15"/>
      <c r="BC938" s="15"/>
      <c r="BD938" s="15"/>
      <c r="BE938" s="15"/>
      <c r="BF938" s="15"/>
      <c r="BG938" s="15"/>
      <c r="BH938" s="15"/>
      <c r="BI938" s="15"/>
      <c r="BJ938" s="15"/>
      <c r="BK938" s="15"/>
      <c r="BL938" s="15"/>
      <c r="BM938" s="15"/>
      <c r="BN938" s="15"/>
      <c r="BO938" s="15"/>
      <c r="BP938" s="15"/>
      <c r="BQ938" s="15"/>
      <c r="BR938" s="15"/>
      <c r="BS938" s="15"/>
      <c r="BT938" s="15"/>
      <c r="BU938" s="15"/>
      <c r="BV938" s="15"/>
      <c r="BW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c r="AW939" s="15"/>
      <c r="AX939" s="15"/>
      <c r="AY939" s="15"/>
      <c r="AZ939" s="15"/>
      <c r="BA939" s="15"/>
      <c r="BB939" s="15"/>
      <c r="BC939" s="15"/>
      <c r="BD939" s="15"/>
      <c r="BE939" s="15"/>
      <c r="BF939" s="15"/>
      <c r="BG939" s="15"/>
      <c r="BH939" s="15"/>
      <c r="BI939" s="15"/>
      <c r="BJ939" s="15"/>
      <c r="BK939" s="15"/>
      <c r="BL939" s="15"/>
      <c r="BM939" s="15"/>
      <c r="BN939" s="15"/>
      <c r="BO939" s="15"/>
      <c r="BP939" s="15"/>
      <c r="BQ939" s="15"/>
      <c r="BR939" s="15"/>
      <c r="BS939" s="15"/>
      <c r="BT939" s="15"/>
      <c r="BU939" s="15"/>
      <c r="BV939" s="15"/>
      <c r="BW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c r="AW940" s="15"/>
      <c r="AX940" s="15"/>
      <c r="AY940" s="15"/>
      <c r="AZ940" s="15"/>
      <c r="BA940" s="15"/>
      <c r="BB940" s="15"/>
      <c r="BC940" s="15"/>
      <c r="BD940" s="15"/>
      <c r="BE940" s="15"/>
      <c r="BF940" s="15"/>
      <c r="BG940" s="15"/>
      <c r="BH940" s="15"/>
      <c r="BI940" s="15"/>
      <c r="BJ940" s="15"/>
      <c r="BK940" s="15"/>
      <c r="BL940" s="15"/>
      <c r="BM940" s="15"/>
      <c r="BN940" s="15"/>
      <c r="BO940" s="15"/>
      <c r="BP940" s="15"/>
      <c r="BQ940" s="15"/>
      <c r="BR940" s="15"/>
      <c r="BS940" s="15"/>
      <c r="BT940" s="15"/>
      <c r="BU940" s="15"/>
      <c r="BV940" s="15"/>
      <c r="BW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c r="AW941" s="15"/>
      <c r="AX941" s="15"/>
      <c r="AY941" s="15"/>
      <c r="AZ941" s="15"/>
      <c r="BA941" s="15"/>
      <c r="BB941" s="15"/>
      <c r="BC941" s="15"/>
      <c r="BD941" s="15"/>
      <c r="BE941" s="15"/>
      <c r="BF941" s="15"/>
      <c r="BG941" s="15"/>
      <c r="BH941" s="15"/>
      <c r="BI941" s="15"/>
      <c r="BJ941" s="15"/>
      <c r="BK941" s="15"/>
      <c r="BL941" s="15"/>
      <c r="BM941" s="15"/>
      <c r="BN941" s="15"/>
      <c r="BO941" s="15"/>
      <c r="BP941" s="15"/>
      <c r="BQ941" s="15"/>
      <c r="BR941" s="15"/>
      <c r="BS941" s="15"/>
      <c r="BT941" s="15"/>
      <c r="BU941" s="15"/>
      <c r="BV941" s="15"/>
      <c r="BW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c r="AW942" s="15"/>
      <c r="AX942" s="15"/>
      <c r="AY942" s="15"/>
      <c r="AZ942" s="15"/>
      <c r="BA942" s="15"/>
      <c r="BB942" s="15"/>
      <c r="BC942" s="15"/>
      <c r="BD942" s="15"/>
      <c r="BE942" s="15"/>
      <c r="BF942" s="15"/>
      <c r="BG942" s="15"/>
      <c r="BH942" s="15"/>
      <c r="BI942" s="15"/>
      <c r="BJ942" s="15"/>
      <c r="BK942" s="15"/>
      <c r="BL942" s="15"/>
      <c r="BM942" s="15"/>
      <c r="BN942" s="15"/>
      <c r="BO942" s="15"/>
      <c r="BP942" s="15"/>
      <c r="BQ942" s="15"/>
      <c r="BR942" s="15"/>
      <c r="BS942" s="15"/>
      <c r="BT942" s="15"/>
      <c r="BU942" s="15"/>
      <c r="BV942" s="15"/>
      <c r="BW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c r="AW943" s="15"/>
      <c r="AX943" s="15"/>
      <c r="AY943" s="15"/>
      <c r="AZ943" s="15"/>
      <c r="BA943" s="15"/>
      <c r="BB943" s="15"/>
      <c r="BC943" s="15"/>
      <c r="BD943" s="15"/>
      <c r="BE943" s="15"/>
      <c r="BF943" s="15"/>
      <c r="BG943" s="15"/>
      <c r="BH943" s="15"/>
      <c r="BI943" s="15"/>
      <c r="BJ943" s="15"/>
      <c r="BK943" s="15"/>
      <c r="BL943" s="15"/>
      <c r="BM943" s="15"/>
      <c r="BN943" s="15"/>
      <c r="BO943" s="15"/>
      <c r="BP943" s="15"/>
      <c r="BQ943" s="15"/>
      <c r="BR943" s="15"/>
      <c r="BS943" s="15"/>
      <c r="BT943" s="15"/>
      <c r="BU943" s="15"/>
      <c r="BV943" s="15"/>
      <c r="BW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c r="AW944" s="15"/>
      <c r="AX944" s="15"/>
      <c r="AY944" s="15"/>
      <c r="AZ944" s="15"/>
      <c r="BA944" s="15"/>
      <c r="BB944" s="15"/>
      <c r="BC944" s="15"/>
      <c r="BD944" s="15"/>
      <c r="BE944" s="15"/>
      <c r="BF944" s="15"/>
      <c r="BG944" s="15"/>
      <c r="BH944" s="15"/>
      <c r="BI944" s="15"/>
      <c r="BJ944" s="15"/>
      <c r="BK944" s="15"/>
      <c r="BL944" s="15"/>
      <c r="BM944" s="15"/>
      <c r="BN944" s="15"/>
      <c r="BO944" s="15"/>
      <c r="BP944" s="15"/>
      <c r="BQ944" s="15"/>
      <c r="BR944" s="15"/>
      <c r="BS944" s="15"/>
      <c r="BT944" s="15"/>
      <c r="BU944" s="15"/>
      <c r="BV944" s="15"/>
      <c r="BW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c r="AW945" s="15"/>
      <c r="AX945" s="15"/>
      <c r="AY945" s="15"/>
      <c r="AZ945" s="15"/>
      <c r="BA945" s="15"/>
      <c r="BB945" s="15"/>
      <c r="BC945" s="15"/>
      <c r="BD945" s="15"/>
      <c r="BE945" s="15"/>
      <c r="BF945" s="15"/>
      <c r="BG945" s="15"/>
      <c r="BH945" s="15"/>
      <c r="BI945" s="15"/>
      <c r="BJ945" s="15"/>
      <c r="BK945" s="15"/>
      <c r="BL945" s="15"/>
      <c r="BM945" s="15"/>
      <c r="BN945" s="15"/>
      <c r="BO945" s="15"/>
      <c r="BP945" s="15"/>
      <c r="BQ945" s="15"/>
      <c r="BR945" s="15"/>
      <c r="BS945" s="15"/>
      <c r="BT945" s="15"/>
      <c r="BU945" s="15"/>
      <c r="BV945" s="15"/>
      <c r="BW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c r="AW946" s="15"/>
      <c r="AX946" s="15"/>
      <c r="AY946" s="15"/>
      <c r="AZ946" s="15"/>
      <c r="BA946" s="15"/>
      <c r="BB946" s="15"/>
      <c r="BC946" s="15"/>
      <c r="BD946" s="15"/>
      <c r="BE946" s="15"/>
      <c r="BF946" s="15"/>
      <c r="BG946" s="15"/>
      <c r="BH946" s="15"/>
      <c r="BI946" s="15"/>
      <c r="BJ946" s="15"/>
      <c r="BK946" s="15"/>
      <c r="BL946" s="15"/>
      <c r="BM946" s="15"/>
      <c r="BN946" s="15"/>
      <c r="BO946" s="15"/>
      <c r="BP946" s="15"/>
      <c r="BQ946" s="15"/>
      <c r="BR946" s="15"/>
      <c r="BS946" s="15"/>
      <c r="BT946" s="15"/>
      <c r="BU946" s="15"/>
      <c r="BV946" s="15"/>
      <c r="BW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c r="AW947" s="15"/>
      <c r="AX947" s="15"/>
      <c r="AY947" s="15"/>
      <c r="AZ947" s="15"/>
      <c r="BA947" s="15"/>
      <c r="BB947" s="15"/>
      <c r="BC947" s="15"/>
      <c r="BD947" s="15"/>
      <c r="BE947" s="15"/>
      <c r="BF947" s="15"/>
      <c r="BG947" s="15"/>
      <c r="BH947" s="15"/>
      <c r="BI947" s="15"/>
      <c r="BJ947" s="15"/>
      <c r="BK947" s="15"/>
      <c r="BL947" s="15"/>
      <c r="BM947" s="15"/>
      <c r="BN947" s="15"/>
      <c r="BO947" s="15"/>
      <c r="BP947" s="15"/>
      <c r="BQ947" s="15"/>
      <c r="BR947" s="15"/>
      <c r="BS947" s="15"/>
      <c r="BT947" s="15"/>
      <c r="BU947" s="15"/>
      <c r="BV947" s="15"/>
      <c r="BW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c r="AW948" s="15"/>
      <c r="AX948" s="15"/>
      <c r="AY948" s="15"/>
      <c r="AZ948" s="15"/>
      <c r="BA948" s="15"/>
      <c r="BB948" s="15"/>
      <c r="BC948" s="15"/>
      <c r="BD948" s="15"/>
      <c r="BE948" s="15"/>
      <c r="BF948" s="15"/>
      <c r="BG948" s="15"/>
      <c r="BH948" s="15"/>
      <c r="BI948" s="15"/>
      <c r="BJ948" s="15"/>
      <c r="BK948" s="15"/>
      <c r="BL948" s="15"/>
      <c r="BM948" s="15"/>
      <c r="BN948" s="15"/>
      <c r="BO948" s="15"/>
      <c r="BP948" s="15"/>
      <c r="BQ948" s="15"/>
      <c r="BR948" s="15"/>
      <c r="BS948" s="15"/>
      <c r="BT948" s="15"/>
      <c r="BU948" s="15"/>
      <c r="BV948" s="15"/>
      <c r="BW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V949" s="15"/>
      <c r="AW949" s="15"/>
      <c r="AX949" s="15"/>
      <c r="AY949" s="15"/>
      <c r="AZ949" s="15"/>
      <c r="BA949" s="15"/>
      <c r="BB949" s="15"/>
      <c r="BC949" s="15"/>
      <c r="BD949" s="15"/>
      <c r="BE949" s="15"/>
      <c r="BF949" s="15"/>
      <c r="BG949" s="15"/>
      <c r="BH949" s="15"/>
      <c r="BI949" s="15"/>
      <c r="BJ949" s="15"/>
      <c r="BK949" s="15"/>
      <c r="BL949" s="15"/>
      <c r="BM949" s="15"/>
      <c r="BN949" s="15"/>
      <c r="BO949" s="15"/>
      <c r="BP949" s="15"/>
      <c r="BQ949" s="15"/>
      <c r="BR949" s="15"/>
      <c r="BS949" s="15"/>
      <c r="BT949" s="15"/>
      <c r="BU949" s="15"/>
      <c r="BV949" s="15"/>
      <c r="BW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c r="AW950" s="15"/>
      <c r="AX950" s="15"/>
      <c r="AY950" s="15"/>
      <c r="AZ950" s="15"/>
      <c r="BA950" s="15"/>
      <c r="BB950" s="15"/>
      <c r="BC950" s="15"/>
      <c r="BD950" s="15"/>
      <c r="BE950" s="15"/>
      <c r="BF950" s="15"/>
      <c r="BG950" s="15"/>
      <c r="BH950" s="15"/>
      <c r="BI950" s="15"/>
      <c r="BJ950" s="15"/>
      <c r="BK950" s="15"/>
      <c r="BL950" s="15"/>
      <c r="BM950" s="15"/>
      <c r="BN950" s="15"/>
      <c r="BO950" s="15"/>
      <c r="BP950" s="15"/>
      <c r="BQ950" s="15"/>
      <c r="BR950" s="15"/>
      <c r="BS950" s="15"/>
      <c r="BT950" s="15"/>
      <c r="BU950" s="15"/>
      <c r="BV950" s="15"/>
      <c r="BW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V951" s="15"/>
      <c r="AW951" s="15"/>
      <c r="AX951" s="15"/>
      <c r="AY951" s="15"/>
      <c r="AZ951" s="15"/>
      <c r="BA951" s="15"/>
      <c r="BB951" s="15"/>
      <c r="BC951" s="15"/>
      <c r="BD951" s="15"/>
      <c r="BE951" s="15"/>
      <c r="BF951" s="15"/>
      <c r="BG951" s="15"/>
      <c r="BH951" s="15"/>
      <c r="BI951" s="15"/>
      <c r="BJ951" s="15"/>
      <c r="BK951" s="15"/>
      <c r="BL951" s="15"/>
      <c r="BM951" s="15"/>
      <c r="BN951" s="15"/>
      <c r="BO951" s="15"/>
      <c r="BP951" s="15"/>
      <c r="BQ951" s="15"/>
      <c r="BR951" s="15"/>
      <c r="BS951" s="15"/>
      <c r="BT951" s="15"/>
      <c r="BU951" s="15"/>
      <c r="BV951" s="15"/>
      <c r="BW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c r="AW952" s="15"/>
      <c r="AX952" s="15"/>
      <c r="AY952" s="15"/>
      <c r="AZ952" s="15"/>
      <c r="BA952" s="15"/>
      <c r="BB952" s="15"/>
      <c r="BC952" s="15"/>
      <c r="BD952" s="15"/>
      <c r="BE952" s="15"/>
      <c r="BF952" s="15"/>
      <c r="BG952" s="15"/>
      <c r="BH952" s="15"/>
      <c r="BI952" s="15"/>
      <c r="BJ952" s="15"/>
      <c r="BK952" s="15"/>
      <c r="BL952" s="15"/>
      <c r="BM952" s="15"/>
      <c r="BN952" s="15"/>
      <c r="BO952" s="15"/>
      <c r="BP952" s="15"/>
      <c r="BQ952" s="15"/>
      <c r="BR952" s="15"/>
      <c r="BS952" s="15"/>
      <c r="BT952" s="15"/>
      <c r="BU952" s="15"/>
      <c r="BV952" s="15"/>
      <c r="BW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V953" s="15"/>
      <c r="AW953" s="15"/>
      <c r="AX953" s="15"/>
      <c r="AY953" s="15"/>
      <c r="AZ953" s="15"/>
      <c r="BA953" s="15"/>
      <c r="BB953" s="15"/>
      <c r="BC953" s="15"/>
      <c r="BD953" s="15"/>
      <c r="BE953" s="15"/>
      <c r="BF953" s="15"/>
      <c r="BG953" s="15"/>
      <c r="BH953" s="15"/>
      <c r="BI953" s="15"/>
      <c r="BJ953" s="15"/>
      <c r="BK953" s="15"/>
      <c r="BL953" s="15"/>
      <c r="BM953" s="15"/>
      <c r="BN953" s="15"/>
      <c r="BO953" s="15"/>
      <c r="BP953" s="15"/>
      <c r="BQ953" s="15"/>
      <c r="BR953" s="15"/>
      <c r="BS953" s="15"/>
      <c r="BT953" s="15"/>
      <c r="BU953" s="15"/>
      <c r="BV953" s="15"/>
      <c r="BW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V954" s="15"/>
      <c r="AW954" s="15"/>
      <c r="AX954" s="15"/>
      <c r="AY954" s="15"/>
      <c r="AZ954" s="15"/>
      <c r="BA954" s="15"/>
      <c r="BB954" s="15"/>
      <c r="BC954" s="15"/>
      <c r="BD954" s="15"/>
      <c r="BE954" s="15"/>
      <c r="BF954" s="15"/>
      <c r="BG954" s="15"/>
      <c r="BH954" s="15"/>
      <c r="BI954" s="15"/>
      <c r="BJ954" s="15"/>
      <c r="BK954" s="15"/>
      <c r="BL954" s="15"/>
      <c r="BM954" s="15"/>
      <c r="BN954" s="15"/>
      <c r="BO954" s="15"/>
      <c r="BP954" s="15"/>
      <c r="BQ954" s="15"/>
      <c r="BR954" s="15"/>
      <c r="BS954" s="15"/>
      <c r="BT954" s="15"/>
      <c r="BU954" s="15"/>
      <c r="BV954" s="15"/>
      <c r="BW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c r="AW955" s="15"/>
      <c r="AX955" s="15"/>
      <c r="AY955" s="15"/>
      <c r="AZ955" s="15"/>
      <c r="BA955" s="15"/>
      <c r="BB955" s="15"/>
      <c r="BC955" s="15"/>
      <c r="BD955" s="15"/>
      <c r="BE955" s="15"/>
      <c r="BF955" s="15"/>
      <c r="BG955" s="15"/>
      <c r="BH955" s="15"/>
      <c r="BI955" s="15"/>
      <c r="BJ955" s="15"/>
      <c r="BK955" s="15"/>
      <c r="BL955" s="15"/>
      <c r="BM955" s="15"/>
      <c r="BN955" s="15"/>
      <c r="BO955" s="15"/>
      <c r="BP955" s="15"/>
      <c r="BQ955" s="15"/>
      <c r="BR955" s="15"/>
      <c r="BS955" s="15"/>
      <c r="BT955" s="15"/>
      <c r="BU955" s="15"/>
      <c r="BV955" s="15"/>
      <c r="BW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c r="AW956" s="15"/>
      <c r="AX956" s="15"/>
      <c r="AY956" s="15"/>
      <c r="AZ956" s="15"/>
      <c r="BA956" s="15"/>
      <c r="BB956" s="15"/>
      <c r="BC956" s="15"/>
      <c r="BD956" s="15"/>
      <c r="BE956" s="15"/>
      <c r="BF956" s="15"/>
      <c r="BG956" s="15"/>
      <c r="BH956" s="15"/>
      <c r="BI956" s="15"/>
      <c r="BJ956" s="15"/>
      <c r="BK956" s="15"/>
      <c r="BL956" s="15"/>
      <c r="BM956" s="15"/>
      <c r="BN956" s="15"/>
      <c r="BO956" s="15"/>
      <c r="BP956" s="15"/>
      <c r="BQ956" s="15"/>
      <c r="BR956" s="15"/>
      <c r="BS956" s="15"/>
      <c r="BT956" s="15"/>
      <c r="BU956" s="15"/>
      <c r="BV956" s="15"/>
      <c r="BW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c r="AW957" s="15"/>
      <c r="AX957" s="15"/>
      <c r="AY957" s="15"/>
      <c r="AZ957" s="15"/>
      <c r="BA957" s="15"/>
      <c r="BB957" s="15"/>
      <c r="BC957" s="15"/>
      <c r="BD957" s="15"/>
      <c r="BE957" s="15"/>
      <c r="BF957" s="15"/>
      <c r="BG957" s="15"/>
      <c r="BH957" s="15"/>
      <c r="BI957" s="15"/>
      <c r="BJ957" s="15"/>
      <c r="BK957" s="15"/>
      <c r="BL957" s="15"/>
      <c r="BM957" s="15"/>
      <c r="BN957" s="15"/>
      <c r="BO957" s="15"/>
      <c r="BP957" s="15"/>
      <c r="BQ957" s="15"/>
      <c r="BR957" s="15"/>
      <c r="BS957" s="15"/>
      <c r="BT957" s="15"/>
      <c r="BU957" s="15"/>
      <c r="BV957" s="15"/>
      <c r="BW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c r="AW958" s="15"/>
      <c r="AX958" s="15"/>
      <c r="AY958" s="15"/>
      <c r="AZ958" s="15"/>
      <c r="BA958" s="15"/>
      <c r="BB958" s="15"/>
      <c r="BC958" s="15"/>
      <c r="BD958" s="15"/>
      <c r="BE958" s="15"/>
      <c r="BF958" s="15"/>
      <c r="BG958" s="15"/>
      <c r="BH958" s="15"/>
      <c r="BI958" s="15"/>
      <c r="BJ958" s="15"/>
      <c r="BK958" s="15"/>
      <c r="BL958" s="15"/>
      <c r="BM958" s="15"/>
      <c r="BN958" s="15"/>
      <c r="BO958" s="15"/>
      <c r="BP958" s="15"/>
      <c r="BQ958" s="15"/>
      <c r="BR958" s="15"/>
      <c r="BS958" s="15"/>
      <c r="BT958" s="15"/>
      <c r="BU958" s="15"/>
      <c r="BV958" s="15"/>
      <c r="BW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c r="AW959" s="15"/>
      <c r="AX959" s="15"/>
      <c r="AY959" s="15"/>
      <c r="AZ959" s="15"/>
      <c r="BA959" s="15"/>
      <c r="BB959" s="15"/>
      <c r="BC959" s="15"/>
      <c r="BD959" s="15"/>
      <c r="BE959" s="15"/>
      <c r="BF959" s="15"/>
      <c r="BG959" s="15"/>
      <c r="BH959" s="15"/>
      <c r="BI959" s="15"/>
      <c r="BJ959" s="15"/>
      <c r="BK959" s="15"/>
      <c r="BL959" s="15"/>
      <c r="BM959" s="15"/>
      <c r="BN959" s="15"/>
      <c r="BO959" s="15"/>
      <c r="BP959" s="15"/>
      <c r="BQ959" s="15"/>
      <c r="BR959" s="15"/>
      <c r="BS959" s="15"/>
      <c r="BT959" s="15"/>
      <c r="BU959" s="15"/>
      <c r="BV959" s="15"/>
      <c r="BW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c r="AW960" s="15"/>
      <c r="AX960" s="15"/>
      <c r="AY960" s="15"/>
      <c r="AZ960" s="15"/>
      <c r="BA960" s="15"/>
      <c r="BB960" s="15"/>
      <c r="BC960" s="15"/>
      <c r="BD960" s="15"/>
      <c r="BE960" s="15"/>
      <c r="BF960" s="15"/>
      <c r="BG960" s="15"/>
      <c r="BH960" s="15"/>
      <c r="BI960" s="15"/>
      <c r="BJ960" s="15"/>
      <c r="BK960" s="15"/>
      <c r="BL960" s="15"/>
      <c r="BM960" s="15"/>
      <c r="BN960" s="15"/>
      <c r="BO960" s="15"/>
      <c r="BP960" s="15"/>
      <c r="BQ960" s="15"/>
      <c r="BR960" s="15"/>
      <c r="BS960" s="15"/>
      <c r="BT960" s="15"/>
      <c r="BU960" s="15"/>
      <c r="BV960" s="15"/>
      <c r="BW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c r="AW961" s="15"/>
      <c r="AX961" s="15"/>
      <c r="AY961" s="15"/>
      <c r="AZ961" s="15"/>
      <c r="BA961" s="15"/>
      <c r="BB961" s="15"/>
      <c r="BC961" s="15"/>
      <c r="BD961" s="15"/>
      <c r="BE961" s="15"/>
      <c r="BF961" s="15"/>
      <c r="BG961" s="15"/>
      <c r="BH961" s="15"/>
      <c r="BI961" s="15"/>
      <c r="BJ961" s="15"/>
      <c r="BK961" s="15"/>
      <c r="BL961" s="15"/>
      <c r="BM961" s="15"/>
      <c r="BN961" s="15"/>
      <c r="BO961" s="15"/>
      <c r="BP961" s="15"/>
      <c r="BQ961" s="15"/>
      <c r="BR961" s="15"/>
      <c r="BS961" s="15"/>
      <c r="BT961" s="15"/>
      <c r="BU961" s="15"/>
      <c r="BV961" s="15"/>
      <c r="BW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c r="AW962" s="15"/>
      <c r="AX962" s="15"/>
      <c r="AY962" s="15"/>
      <c r="AZ962" s="15"/>
      <c r="BA962" s="15"/>
      <c r="BB962" s="15"/>
      <c r="BC962" s="15"/>
      <c r="BD962" s="15"/>
      <c r="BE962" s="15"/>
      <c r="BF962" s="15"/>
      <c r="BG962" s="15"/>
      <c r="BH962" s="15"/>
      <c r="BI962" s="15"/>
      <c r="BJ962" s="15"/>
      <c r="BK962" s="15"/>
      <c r="BL962" s="15"/>
      <c r="BM962" s="15"/>
      <c r="BN962" s="15"/>
      <c r="BO962" s="15"/>
      <c r="BP962" s="15"/>
      <c r="BQ962" s="15"/>
      <c r="BR962" s="15"/>
      <c r="BS962" s="15"/>
      <c r="BT962" s="15"/>
      <c r="BU962" s="15"/>
      <c r="BV962" s="15"/>
      <c r="BW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c r="AW963" s="15"/>
      <c r="AX963" s="15"/>
      <c r="AY963" s="15"/>
      <c r="AZ963" s="15"/>
      <c r="BA963" s="15"/>
      <c r="BB963" s="15"/>
      <c r="BC963" s="15"/>
      <c r="BD963" s="15"/>
      <c r="BE963" s="15"/>
      <c r="BF963" s="15"/>
      <c r="BG963" s="15"/>
      <c r="BH963" s="15"/>
      <c r="BI963" s="15"/>
      <c r="BJ963" s="15"/>
      <c r="BK963" s="15"/>
      <c r="BL963" s="15"/>
      <c r="BM963" s="15"/>
      <c r="BN963" s="15"/>
      <c r="BO963" s="15"/>
      <c r="BP963" s="15"/>
      <c r="BQ963" s="15"/>
      <c r="BR963" s="15"/>
      <c r="BS963" s="15"/>
      <c r="BT963" s="15"/>
      <c r="BU963" s="15"/>
      <c r="BV963" s="15"/>
      <c r="BW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c r="AW964" s="15"/>
      <c r="AX964" s="15"/>
      <c r="AY964" s="15"/>
      <c r="AZ964" s="15"/>
      <c r="BA964" s="15"/>
      <c r="BB964" s="15"/>
      <c r="BC964" s="15"/>
      <c r="BD964" s="15"/>
      <c r="BE964" s="15"/>
      <c r="BF964" s="15"/>
      <c r="BG964" s="15"/>
      <c r="BH964" s="15"/>
      <c r="BI964" s="15"/>
      <c r="BJ964" s="15"/>
      <c r="BK964" s="15"/>
      <c r="BL964" s="15"/>
      <c r="BM964" s="15"/>
      <c r="BN964" s="15"/>
      <c r="BO964" s="15"/>
      <c r="BP964" s="15"/>
      <c r="BQ964" s="15"/>
      <c r="BR964" s="15"/>
      <c r="BS964" s="15"/>
      <c r="BT964" s="15"/>
      <c r="BU964" s="15"/>
      <c r="BV964" s="15"/>
      <c r="BW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c r="AW965" s="15"/>
      <c r="AX965" s="15"/>
      <c r="AY965" s="15"/>
      <c r="AZ965" s="15"/>
      <c r="BA965" s="15"/>
      <c r="BB965" s="15"/>
      <c r="BC965" s="15"/>
      <c r="BD965" s="15"/>
      <c r="BE965" s="15"/>
      <c r="BF965" s="15"/>
      <c r="BG965" s="15"/>
      <c r="BH965" s="15"/>
      <c r="BI965" s="15"/>
      <c r="BJ965" s="15"/>
      <c r="BK965" s="15"/>
      <c r="BL965" s="15"/>
      <c r="BM965" s="15"/>
      <c r="BN965" s="15"/>
      <c r="BO965" s="15"/>
      <c r="BP965" s="15"/>
      <c r="BQ965" s="15"/>
      <c r="BR965" s="15"/>
      <c r="BS965" s="15"/>
      <c r="BT965" s="15"/>
      <c r="BU965" s="15"/>
      <c r="BV965" s="15"/>
      <c r="BW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c r="AW966" s="15"/>
      <c r="AX966" s="15"/>
      <c r="AY966" s="15"/>
      <c r="AZ966" s="15"/>
      <c r="BA966" s="15"/>
      <c r="BB966" s="15"/>
      <c r="BC966" s="15"/>
      <c r="BD966" s="15"/>
      <c r="BE966" s="15"/>
      <c r="BF966" s="15"/>
      <c r="BG966" s="15"/>
      <c r="BH966" s="15"/>
      <c r="BI966" s="15"/>
      <c r="BJ966" s="15"/>
      <c r="BK966" s="15"/>
      <c r="BL966" s="15"/>
      <c r="BM966" s="15"/>
      <c r="BN966" s="15"/>
      <c r="BO966" s="15"/>
      <c r="BP966" s="15"/>
      <c r="BQ966" s="15"/>
      <c r="BR966" s="15"/>
      <c r="BS966" s="15"/>
      <c r="BT966" s="15"/>
      <c r="BU966" s="15"/>
      <c r="BV966" s="15"/>
      <c r="BW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c r="AW967" s="15"/>
      <c r="AX967" s="15"/>
      <c r="AY967" s="15"/>
      <c r="AZ967" s="15"/>
      <c r="BA967" s="15"/>
      <c r="BB967" s="15"/>
      <c r="BC967" s="15"/>
      <c r="BD967" s="15"/>
      <c r="BE967" s="15"/>
      <c r="BF967" s="15"/>
      <c r="BG967" s="15"/>
      <c r="BH967" s="15"/>
      <c r="BI967" s="15"/>
      <c r="BJ967" s="15"/>
      <c r="BK967" s="15"/>
      <c r="BL967" s="15"/>
      <c r="BM967" s="15"/>
      <c r="BN967" s="15"/>
      <c r="BO967" s="15"/>
      <c r="BP967" s="15"/>
      <c r="BQ967" s="15"/>
      <c r="BR967" s="15"/>
      <c r="BS967" s="15"/>
      <c r="BT967" s="15"/>
      <c r="BU967" s="15"/>
      <c r="BV967" s="15"/>
      <c r="BW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c r="AW968" s="15"/>
      <c r="AX968" s="15"/>
      <c r="AY968" s="15"/>
      <c r="AZ968" s="15"/>
      <c r="BA968" s="15"/>
      <c r="BB968" s="15"/>
      <c r="BC968" s="15"/>
      <c r="BD968" s="15"/>
      <c r="BE968" s="15"/>
      <c r="BF968" s="15"/>
      <c r="BG968" s="15"/>
      <c r="BH968" s="15"/>
      <c r="BI968" s="15"/>
      <c r="BJ968" s="15"/>
      <c r="BK968" s="15"/>
      <c r="BL968" s="15"/>
      <c r="BM968" s="15"/>
      <c r="BN968" s="15"/>
      <c r="BO968" s="15"/>
      <c r="BP968" s="15"/>
      <c r="BQ968" s="15"/>
      <c r="BR968" s="15"/>
      <c r="BS968" s="15"/>
      <c r="BT968" s="15"/>
      <c r="BU968" s="15"/>
      <c r="BV968" s="15"/>
      <c r="BW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c r="AW969" s="15"/>
      <c r="AX969" s="15"/>
      <c r="AY969" s="15"/>
      <c r="AZ969" s="15"/>
      <c r="BA969" s="15"/>
      <c r="BB969" s="15"/>
      <c r="BC969" s="15"/>
      <c r="BD969" s="15"/>
      <c r="BE969" s="15"/>
      <c r="BF969" s="15"/>
      <c r="BG969" s="15"/>
      <c r="BH969" s="15"/>
      <c r="BI969" s="15"/>
      <c r="BJ969" s="15"/>
      <c r="BK969" s="15"/>
      <c r="BL969" s="15"/>
      <c r="BM969" s="15"/>
      <c r="BN969" s="15"/>
      <c r="BO969" s="15"/>
      <c r="BP969" s="15"/>
      <c r="BQ969" s="15"/>
      <c r="BR969" s="15"/>
      <c r="BS969" s="15"/>
      <c r="BT969" s="15"/>
      <c r="BU969" s="15"/>
      <c r="BV969" s="15"/>
      <c r="BW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c r="AW970" s="15"/>
      <c r="AX970" s="15"/>
      <c r="AY970" s="15"/>
      <c r="AZ970" s="15"/>
      <c r="BA970" s="15"/>
      <c r="BB970" s="15"/>
      <c r="BC970" s="15"/>
      <c r="BD970" s="15"/>
      <c r="BE970" s="15"/>
      <c r="BF970" s="15"/>
      <c r="BG970" s="15"/>
      <c r="BH970" s="15"/>
      <c r="BI970" s="15"/>
      <c r="BJ970" s="15"/>
      <c r="BK970" s="15"/>
      <c r="BL970" s="15"/>
      <c r="BM970" s="15"/>
      <c r="BN970" s="15"/>
      <c r="BO970" s="15"/>
      <c r="BP970" s="15"/>
      <c r="BQ970" s="15"/>
      <c r="BR970" s="15"/>
      <c r="BS970" s="15"/>
      <c r="BT970" s="15"/>
      <c r="BU970" s="15"/>
      <c r="BV970" s="15"/>
      <c r="BW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c r="AW971" s="15"/>
      <c r="AX971" s="15"/>
      <c r="AY971" s="15"/>
      <c r="AZ971" s="15"/>
      <c r="BA971" s="15"/>
      <c r="BB971" s="15"/>
      <c r="BC971" s="15"/>
      <c r="BD971" s="15"/>
      <c r="BE971" s="15"/>
      <c r="BF971" s="15"/>
      <c r="BG971" s="15"/>
      <c r="BH971" s="15"/>
      <c r="BI971" s="15"/>
      <c r="BJ971" s="15"/>
      <c r="BK971" s="15"/>
      <c r="BL971" s="15"/>
      <c r="BM971" s="15"/>
      <c r="BN971" s="15"/>
      <c r="BO971" s="15"/>
      <c r="BP971" s="15"/>
      <c r="BQ971" s="15"/>
      <c r="BR971" s="15"/>
      <c r="BS971" s="15"/>
      <c r="BT971" s="15"/>
      <c r="BU971" s="15"/>
      <c r="BV971" s="15"/>
      <c r="BW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V972" s="15"/>
      <c r="AW972" s="15"/>
      <c r="AX972" s="15"/>
      <c r="AY972" s="15"/>
      <c r="AZ972" s="15"/>
      <c r="BA972" s="15"/>
      <c r="BB972" s="15"/>
      <c r="BC972" s="15"/>
      <c r="BD972" s="15"/>
      <c r="BE972" s="15"/>
      <c r="BF972" s="15"/>
      <c r="BG972" s="15"/>
      <c r="BH972" s="15"/>
      <c r="BI972" s="15"/>
      <c r="BJ972" s="15"/>
      <c r="BK972" s="15"/>
      <c r="BL972" s="15"/>
      <c r="BM972" s="15"/>
      <c r="BN972" s="15"/>
      <c r="BO972" s="15"/>
      <c r="BP972" s="15"/>
      <c r="BQ972" s="15"/>
      <c r="BR972" s="15"/>
      <c r="BS972" s="15"/>
      <c r="BT972" s="15"/>
      <c r="BU972" s="15"/>
      <c r="BV972" s="15"/>
      <c r="BW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V973" s="15"/>
      <c r="AW973" s="15"/>
      <c r="AX973" s="15"/>
      <c r="AY973" s="15"/>
      <c r="AZ973" s="15"/>
      <c r="BA973" s="15"/>
      <c r="BB973" s="15"/>
      <c r="BC973" s="15"/>
      <c r="BD973" s="15"/>
      <c r="BE973" s="15"/>
      <c r="BF973" s="15"/>
      <c r="BG973" s="15"/>
      <c r="BH973" s="15"/>
      <c r="BI973" s="15"/>
      <c r="BJ973" s="15"/>
      <c r="BK973" s="15"/>
      <c r="BL973" s="15"/>
      <c r="BM973" s="15"/>
      <c r="BN973" s="15"/>
      <c r="BO973" s="15"/>
      <c r="BP973" s="15"/>
      <c r="BQ973" s="15"/>
      <c r="BR973" s="15"/>
      <c r="BS973" s="15"/>
      <c r="BT973" s="15"/>
      <c r="BU973" s="15"/>
      <c r="BV973" s="15"/>
      <c r="BW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V974" s="15"/>
      <c r="AW974" s="15"/>
      <c r="AX974" s="15"/>
      <c r="AY974" s="15"/>
      <c r="AZ974" s="15"/>
      <c r="BA974" s="15"/>
      <c r="BB974" s="15"/>
      <c r="BC974" s="15"/>
      <c r="BD974" s="15"/>
      <c r="BE974" s="15"/>
      <c r="BF974" s="15"/>
      <c r="BG974" s="15"/>
      <c r="BH974" s="15"/>
      <c r="BI974" s="15"/>
      <c r="BJ974" s="15"/>
      <c r="BK974" s="15"/>
      <c r="BL974" s="15"/>
      <c r="BM974" s="15"/>
      <c r="BN974" s="15"/>
      <c r="BO974" s="15"/>
      <c r="BP974" s="15"/>
      <c r="BQ974" s="15"/>
      <c r="BR974" s="15"/>
      <c r="BS974" s="15"/>
      <c r="BT974" s="15"/>
      <c r="BU974" s="15"/>
      <c r="BV974" s="15"/>
      <c r="BW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c r="AW975" s="15"/>
      <c r="AX975" s="15"/>
      <c r="AY975" s="15"/>
      <c r="AZ975" s="15"/>
      <c r="BA975" s="15"/>
      <c r="BB975" s="15"/>
      <c r="BC975" s="15"/>
      <c r="BD975" s="15"/>
      <c r="BE975" s="15"/>
      <c r="BF975" s="15"/>
      <c r="BG975" s="15"/>
      <c r="BH975" s="15"/>
      <c r="BI975" s="15"/>
      <c r="BJ975" s="15"/>
      <c r="BK975" s="15"/>
      <c r="BL975" s="15"/>
      <c r="BM975" s="15"/>
      <c r="BN975" s="15"/>
      <c r="BO975" s="15"/>
      <c r="BP975" s="15"/>
      <c r="BQ975" s="15"/>
      <c r="BR975" s="15"/>
      <c r="BS975" s="15"/>
      <c r="BT975" s="15"/>
      <c r="BU975" s="15"/>
      <c r="BV975" s="15"/>
      <c r="BW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V976" s="15"/>
      <c r="AW976" s="15"/>
      <c r="AX976" s="15"/>
      <c r="AY976" s="15"/>
      <c r="AZ976" s="15"/>
      <c r="BA976" s="15"/>
      <c r="BB976" s="15"/>
      <c r="BC976" s="15"/>
      <c r="BD976" s="15"/>
      <c r="BE976" s="15"/>
      <c r="BF976" s="15"/>
      <c r="BG976" s="15"/>
      <c r="BH976" s="15"/>
      <c r="BI976" s="15"/>
      <c r="BJ976" s="15"/>
      <c r="BK976" s="15"/>
      <c r="BL976" s="15"/>
      <c r="BM976" s="15"/>
      <c r="BN976" s="15"/>
      <c r="BO976" s="15"/>
      <c r="BP976" s="15"/>
      <c r="BQ976" s="15"/>
      <c r="BR976" s="15"/>
      <c r="BS976" s="15"/>
      <c r="BT976" s="15"/>
      <c r="BU976" s="15"/>
      <c r="BV976" s="15"/>
      <c r="BW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V977" s="15"/>
      <c r="AW977" s="15"/>
      <c r="AX977" s="15"/>
      <c r="AY977" s="15"/>
      <c r="AZ977" s="15"/>
      <c r="BA977" s="15"/>
      <c r="BB977" s="15"/>
      <c r="BC977" s="15"/>
      <c r="BD977" s="15"/>
      <c r="BE977" s="15"/>
      <c r="BF977" s="15"/>
      <c r="BG977" s="15"/>
      <c r="BH977" s="15"/>
      <c r="BI977" s="15"/>
      <c r="BJ977" s="15"/>
      <c r="BK977" s="15"/>
      <c r="BL977" s="15"/>
      <c r="BM977" s="15"/>
      <c r="BN977" s="15"/>
      <c r="BO977" s="15"/>
      <c r="BP977" s="15"/>
      <c r="BQ977" s="15"/>
      <c r="BR977" s="15"/>
      <c r="BS977" s="15"/>
      <c r="BT977" s="15"/>
      <c r="BU977" s="15"/>
      <c r="BV977" s="15"/>
      <c r="BW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V978" s="15"/>
      <c r="AW978" s="15"/>
      <c r="AX978" s="15"/>
      <c r="AY978" s="15"/>
      <c r="AZ978" s="15"/>
      <c r="BA978" s="15"/>
      <c r="BB978" s="15"/>
      <c r="BC978" s="15"/>
      <c r="BD978" s="15"/>
      <c r="BE978" s="15"/>
      <c r="BF978" s="15"/>
      <c r="BG978" s="15"/>
      <c r="BH978" s="15"/>
      <c r="BI978" s="15"/>
      <c r="BJ978" s="15"/>
      <c r="BK978" s="15"/>
      <c r="BL978" s="15"/>
      <c r="BM978" s="15"/>
      <c r="BN978" s="15"/>
      <c r="BO978" s="15"/>
      <c r="BP978" s="15"/>
      <c r="BQ978" s="15"/>
      <c r="BR978" s="15"/>
      <c r="BS978" s="15"/>
      <c r="BT978" s="15"/>
      <c r="BU978" s="15"/>
      <c r="BV978" s="15"/>
      <c r="BW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V979" s="15"/>
      <c r="AW979" s="15"/>
      <c r="AX979" s="15"/>
      <c r="AY979" s="15"/>
      <c r="AZ979" s="15"/>
      <c r="BA979" s="15"/>
      <c r="BB979" s="15"/>
      <c r="BC979" s="15"/>
      <c r="BD979" s="15"/>
      <c r="BE979" s="15"/>
      <c r="BF979" s="15"/>
      <c r="BG979" s="15"/>
      <c r="BH979" s="15"/>
      <c r="BI979" s="15"/>
      <c r="BJ979" s="15"/>
      <c r="BK979" s="15"/>
      <c r="BL979" s="15"/>
      <c r="BM979" s="15"/>
      <c r="BN979" s="15"/>
      <c r="BO979" s="15"/>
      <c r="BP979" s="15"/>
      <c r="BQ979" s="15"/>
      <c r="BR979" s="15"/>
      <c r="BS979" s="15"/>
      <c r="BT979" s="15"/>
      <c r="BU979" s="15"/>
      <c r="BV979" s="15"/>
      <c r="BW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V980" s="15"/>
      <c r="AW980" s="15"/>
      <c r="AX980" s="15"/>
      <c r="AY980" s="15"/>
      <c r="AZ980" s="15"/>
      <c r="BA980" s="15"/>
      <c r="BB980" s="15"/>
      <c r="BC980" s="15"/>
      <c r="BD980" s="15"/>
      <c r="BE980" s="15"/>
      <c r="BF980" s="15"/>
      <c r="BG980" s="15"/>
      <c r="BH980" s="15"/>
      <c r="BI980" s="15"/>
      <c r="BJ980" s="15"/>
      <c r="BK980" s="15"/>
      <c r="BL980" s="15"/>
      <c r="BM980" s="15"/>
      <c r="BN980" s="15"/>
      <c r="BO980" s="15"/>
      <c r="BP980" s="15"/>
      <c r="BQ980" s="15"/>
      <c r="BR980" s="15"/>
      <c r="BS980" s="15"/>
      <c r="BT980" s="15"/>
      <c r="BU980" s="15"/>
      <c r="BV980" s="15"/>
      <c r="BW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V981" s="15"/>
      <c r="AW981" s="15"/>
      <c r="AX981" s="15"/>
      <c r="AY981" s="15"/>
      <c r="AZ981" s="15"/>
      <c r="BA981" s="15"/>
      <c r="BB981" s="15"/>
      <c r="BC981" s="15"/>
      <c r="BD981" s="15"/>
      <c r="BE981" s="15"/>
      <c r="BF981" s="15"/>
      <c r="BG981" s="15"/>
      <c r="BH981" s="15"/>
      <c r="BI981" s="15"/>
      <c r="BJ981" s="15"/>
      <c r="BK981" s="15"/>
      <c r="BL981" s="15"/>
      <c r="BM981" s="15"/>
      <c r="BN981" s="15"/>
      <c r="BO981" s="15"/>
      <c r="BP981" s="15"/>
      <c r="BQ981" s="15"/>
      <c r="BR981" s="15"/>
      <c r="BS981" s="15"/>
      <c r="BT981" s="15"/>
      <c r="BU981" s="15"/>
      <c r="BV981" s="15"/>
      <c r="BW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V982" s="15"/>
      <c r="AW982" s="15"/>
      <c r="AX982" s="15"/>
      <c r="AY982" s="15"/>
      <c r="AZ982" s="15"/>
      <c r="BA982" s="15"/>
      <c r="BB982" s="15"/>
      <c r="BC982" s="15"/>
      <c r="BD982" s="15"/>
      <c r="BE982" s="15"/>
      <c r="BF982" s="15"/>
      <c r="BG982" s="15"/>
      <c r="BH982" s="15"/>
      <c r="BI982" s="15"/>
      <c r="BJ982" s="15"/>
      <c r="BK982" s="15"/>
      <c r="BL982" s="15"/>
      <c r="BM982" s="15"/>
      <c r="BN982" s="15"/>
      <c r="BO982" s="15"/>
      <c r="BP982" s="15"/>
      <c r="BQ982" s="15"/>
      <c r="BR982" s="15"/>
      <c r="BS982" s="15"/>
      <c r="BT982" s="15"/>
      <c r="BU982" s="15"/>
      <c r="BV982" s="15"/>
      <c r="BW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c r="AW983" s="15"/>
      <c r="AX983" s="15"/>
      <c r="AY983" s="15"/>
      <c r="AZ983" s="15"/>
      <c r="BA983" s="15"/>
      <c r="BB983" s="15"/>
      <c r="BC983" s="15"/>
      <c r="BD983" s="15"/>
      <c r="BE983" s="15"/>
      <c r="BF983" s="15"/>
      <c r="BG983" s="15"/>
      <c r="BH983" s="15"/>
      <c r="BI983" s="15"/>
      <c r="BJ983" s="15"/>
      <c r="BK983" s="15"/>
      <c r="BL983" s="15"/>
      <c r="BM983" s="15"/>
      <c r="BN983" s="15"/>
      <c r="BO983" s="15"/>
      <c r="BP983" s="15"/>
      <c r="BQ983" s="15"/>
      <c r="BR983" s="15"/>
      <c r="BS983" s="15"/>
      <c r="BT983" s="15"/>
      <c r="BU983" s="15"/>
      <c r="BV983" s="15"/>
      <c r="BW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V984" s="15"/>
      <c r="AW984" s="15"/>
      <c r="AX984" s="15"/>
      <c r="AY984" s="15"/>
      <c r="AZ984" s="15"/>
      <c r="BA984" s="15"/>
      <c r="BB984" s="15"/>
      <c r="BC984" s="15"/>
      <c r="BD984" s="15"/>
      <c r="BE984" s="15"/>
      <c r="BF984" s="15"/>
      <c r="BG984" s="15"/>
      <c r="BH984" s="15"/>
      <c r="BI984" s="15"/>
      <c r="BJ984" s="15"/>
      <c r="BK984" s="15"/>
      <c r="BL984" s="15"/>
      <c r="BM984" s="15"/>
      <c r="BN984" s="15"/>
      <c r="BO984" s="15"/>
      <c r="BP984" s="15"/>
      <c r="BQ984" s="15"/>
      <c r="BR984" s="15"/>
      <c r="BS984" s="15"/>
      <c r="BT984" s="15"/>
      <c r="BU984" s="15"/>
      <c r="BV984" s="15"/>
      <c r="BW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c r="AW985" s="15"/>
      <c r="AX985" s="15"/>
      <c r="AY985" s="15"/>
      <c r="AZ985" s="15"/>
      <c r="BA985" s="15"/>
      <c r="BB985" s="15"/>
      <c r="BC985" s="15"/>
      <c r="BD985" s="15"/>
      <c r="BE985" s="15"/>
      <c r="BF985" s="15"/>
      <c r="BG985" s="15"/>
      <c r="BH985" s="15"/>
      <c r="BI985" s="15"/>
      <c r="BJ985" s="15"/>
      <c r="BK985" s="15"/>
      <c r="BL985" s="15"/>
      <c r="BM985" s="15"/>
      <c r="BN985" s="15"/>
      <c r="BO985" s="15"/>
      <c r="BP985" s="15"/>
      <c r="BQ985" s="15"/>
      <c r="BR985" s="15"/>
      <c r="BS985" s="15"/>
      <c r="BT985" s="15"/>
      <c r="BU985" s="15"/>
      <c r="BV985" s="15"/>
      <c r="BW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c r="AW986" s="15"/>
      <c r="AX986" s="15"/>
      <c r="AY986" s="15"/>
      <c r="AZ986" s="15"/>
      <c r="BA986" s="15"/>
      <c r="BB986" s="15"/>
      <c r="BC986" s="15"/>
      <c r="BD986" s="15"/>
      <c r="BE986" s="15"/>
      <c r="BF986" s="15"/>
      <c r="BG986" s="15"/>
      <c r="BH986" s="15"/>
      <c r="BI986" s="15"/>
      <c r="BJ986" s="15"/>
      <c r="BK986" s="15"/>
      <c r="BL986" s="15"/>
      <c r="BM986" s="15"/>
      <c r="BN986" s="15"/>
      <c r="BO986" s="15"/>
      <c r="BP986" s="15"/>
      <c r="BQ986" s="15"/>
      <c r="BR986" s="15"/>
      <c r="BS986" s="15"/>
      <c r="BT986" s="15"/>
      <c r="BU986" s="15"/>
      <c r="BV986" s="15"/>
      <c r="BW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c r="AW987" s="15"/>
      <c r="AX987" s="15"/>
      <c r="AY987" s="15"/>
      <c r="AZ987" s="15"/>
      <c r="BA987" s="15"/>
      <c r="BB987" s="15"/>
      <c r="BC987" s="15"/>
      <c r="BD987" s="15"/>
      <c r="BE987" s="15"/>
      <c r="BF987" s="15"/>
      <c r="BG987" s="15"/>
      <c r="BH987" s="15"/>
      <c r="BI987" s="15"/>
      <c r="BJ987" s="15"/>
      <c r="BK987" s="15"/>
      <c r="BL987" s="15"/>
      <c r="BM987" s="15"/>
      <c r="BN987" s="15"/>
      <c r="BO987" s="15"/>
      <c r="BP987" s="15"/>
      <c r="BQ987" s="15"/>
      <c r="BR987" s="15"/>
      <c r="BS987" s="15"/>
      <c r="BT987" s="15"/>
      <c r="BU987" s="15"/>
      <c r="BV987" s="15"/>
      <c r="BW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c r="AW988" s="15"/>
      <c r="AX988" s="15"/>
      <c r="AY988" s="15"/>
      <c r="AZ988" s="15"/>
      <c r="BA988" s="15"/>
      <c r="BB988" s="15"/>
      <c r="BC988" s="15"/>
      <c r="BD988" s="15"/>
      <c r="BE988" s="15"/>
      <c r="BF988" s="15"/>
      <c r="BG988" s="15"/>
      <c r="BH988" s="15"/>
      <c r="BI988" s="15"/>
      <c r="BJ988" s="15"/>
      <c r="BK988" s="15"/>
      <c r="BL988" s="15"/>
      <c r="BM988" s="15"/>
      <c r="BN988" s="15"/>
      <c r="BO988" s="15"/>
      <c r="BP988" s="15"/>
      <c r="BQ988" s="15"/>
      <c r="BR988" s="15"/>
      <c r="BS988" s="15"/>
      <c r="BT988" s="15"/>
      <c r="BU988" s="15"/>
      <c r="BV988" s="15"/>
      <c r="BW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V989" s="15"/>
      <c r="AW989" s="15"/>
      <c r="AX989" s="15"/>
      <c r="AY989" s="15"/>
      <c r="AZ989" s="15"/>
      <c r="BA989" s="15"/>
      <c r="BB989" s="15"/>
      <c r="BC989" s="15"/>
      <c r="BD989" s="15"/>
      <c r="BE989" s="15"/>
      <c r="BF989" s="15"/>
      <c r="BG989" s="15"/>
      <c r="BH989" s="15"/>
      <c r="BI989" s="15"/>
      <c r="BJ989" s="15"/>
      <c r="BK989" s="15"/>
      <c r="BL989" s="15"/>
      <c r="BM989" s="15"/>
      <c r="BN989" s="15"/>
      <c r="BO989" s="15"/>
      <c r="BP989" s="15"/>
      <c r="BQ989" s="15"/>
      <c r="BR989" s="15"/>
      <c r="BS989" s="15"/>
      <c r="BT989" s="15"/>
      <c r="BU989" s="15"/>
      <c r="BV989" s="15"/>
      <c r="BW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V990" s="15"/>
      <c r="AW990" s="15"/>
      <c r="AX990" s="15"/>
      <c r="AY990" s="15"/>
      <c r="AZ990" s="15"/>
      <c r="BA990" s="15"/>
      <c r="BB990" s="15"/>
      <c r="BC990" s="15"/>
      <c r="BD990" s="15"/>
      <c r="BE990" s="15"/>
      <c r="BF990" s="15"/>
      <c r="BG990" s="15"/>
      <c r="BH990" s="15"/>
      <c r="BI990" s="15"/>
      <c r="BJ990" s="15"/>
      <c r="BK990" s="15"/>
      <c r="BL990" s="15"/>
      <c r="BM990" s="15"/>
      <c r="BN990" s="15"/>
      <c r="BO990" s="15"/>
      <c r="BP990" s="15"/>
      <c r="BQ990" s="15"/>
      <c r="BR990" s="15"/>
      <c r="BS990" s="15"/>
      <c r="BT990" s="15"/>
      <c r="BU990" s="15"/>
      <c r="BV990" s="15"/>
      <c r="BW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V991" s="15"/>
      <c r="AW991" s="15"/>
      <c r="AX991" s="15"/>
      <c r="AY991" s="15"/>
      <c r="AZ991" s="15"/>
      <c r="BA991" s="15"/>
      <c r="BB991" s="15"/>
      <c r="BC991" s="15"/>
      <c r="BD991" s="15"/>
      <c r="BE991" s="15"/>
      <c r="BF991" s="15"/>
      <c r="BG991" s="15"/>
      <c r="BH991" s="15"/>
      <c r="BI991" s="15"/>
      <c r="BJ991" s="15"/>
      <c r="BK991" s="15"/>
      <c r="BL991" s="15"/>
      <c r="BM991" s="15"/>
      <c r="BN991" s="15"/>
      <c r="BO991" s="15"/>
      <c r="BP991" s="15"/>
      <c r="BQ991" s="15"/>
      <c r="BR991" s="15"/>
      <c r="BS991" s="15"/>
      <c r="BT991" s="15"/>
      <c r="BU991" s="15"/>
      <c r="BV991" s="15"/>
      <c r="BW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V992" s="15"/>
      <c r="AW992" s="15"/>
      <c r="AX992" s="15"/>
      <c r="AY992" s="15"/>
      <c r="AZ992" s="15"/>
      <c r="BA992" s="15"/>
      <c r="BB992" s="15"/>
      <c r="BC992" s="15"/>
      <c r="BD992" s="15"/>
      <c r="BE992" s="15"/>
      <c r="BF992" s="15"/>
      <c r="BG992" s="15"/>
      <c r="BH992" s="15"/>
      <c r="BI992" s="15"/>
      <c r="BJ992" s="15"/>
      <c r="BK992" s="15"/>
      <c r="BL992" s="15"/>
      <c r="BM992" s="15"/>
      <c r="BN992" s="15"/>
      <c r="BO992" s="15"/>
      <c r="BP992" s="15"/>
      <c r="BQ992" s="15"/>
      <c r="BR992" s="15"/>
      <c r="BS992" s="15"/>
      <c r="BT992" s="15"/>
      <c r="BU992" s="15"/>
      <c r="BV992" s="15"/>
      <c r="BW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V993" s="15"/>
      <c r="AW993" s="15"/>
      <c r="AX993" s="15"/>
      <c r="AY993" s="15"/>
      <c r="AZ993" s="15"/>
      <c r="BA993" s="15"/>
      <c r="BB993" s="15"/>
      <c r="BC993" s="15"/>
      <c r="BD993" s="15"/>
      <c r="BE993" s="15"/>
      <c r="BF993" s="15"/>
      <c r="BG993" s="15"/>
      <c r="BH993" s="15"/>
      <c r="BI993" s="15"/>
      <c r="BJ993" s="15"/>
      <c r="BK993" s="15"/>
      <c r="BL993" s="15"/>
      <c r="BM993" s="15"/>
      <c r="BN993" s="15"/>
      <c r="BO993" s="15"/>
      <c r="BP993" s="15"/>
      <c r="BQ993" s="15"/>
      <c r="BR993" s="15"/>
      <c r="BS993" s="15"/>
      <c r="BT993" s="15"/>
      <c r="BU993" s="15"/>
      <c r="BV993" s="15"/>
      <c r="BW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c r="AW994" s="15"/>
      <c r="AX994" s="15"/>
      <c r="AY994" s="15"/>
      <c r="AZ994" s="15"/>
      <c r="BA994" s="15"/>
      <c r="BB994" s="15"/>
      <c r="BC994" s="15"/>
      <c r="BD994" s="15"/>
      <c r="BE994" s="15"/>
      <c r="BF994" s="15"/>
      <c r="BG994" s="15"/>
      <c r="BH994" s="15"/>
      <c r="BI994" s="15"/>
      <c r="BJ994" s="15"/>
      <c r="BK994" s="15"/>
      <c r="BL994" s="15"/>
      <c r="BM994" s="15"/>
      <c r="BN994" s="15"/>
      <c r="BO994" s="15"/>
      <c r="BP994" s="15"/>
      <c r="BQ994" s="15"/>
      <c r="BR994" s="15"/>
      <c r="BS994" s="15"/>
      <c r="BT994" s="15"/>
      <c r="BU994" s="15"/>
      <c r="BV994" s="15"/>
      <c r="BW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c r="AW995" s="15"/>
      <c r="AX995" s="15"/>
      <c r="AY995" s="15"/>
      <c r="AZ995" s="15"/>
      <c r="BA995" s="15"/>
      <c r="BB995" s="15"/>
      <c r="BC995" s="15"/>
      <c r="BD995" s="15"/>
      <c r="BE995" s="15"/>
      <c r="BF995" s="15"/>
      <c r="BG995" s="15"/>
      <c r="BH995" s="15"/>
      <c r="BI995" s="15"/>
      <c r="BJ995" s="15"/>
      <c r="BK995" s="15"/>
      <c r="BL995" s="15"/>
      <c r="BM995" s="15"/>
      <c r="BN995" s="15"/>
      <c r="BO995" s="15"/>
      <c r="BP995" s="15"/>
      <c r="BQ995" s="15"/>
      <c r="BR995" s="15"/>
      <c r="BS995" s="15"/>
      <c r="BT995" s="15"/>
      <c r="BU995" s="15"/>
      <c r="BV995" s="15"/>
      <c r="BW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c r="AW996" s="15"/>
      <c r="AX996" s="15"/>
      <c r="AY996" s="15"/>
      <c r="AZ996" s="15"/>
      <c r="BA996" s="15"/>
      <c r="BB996" s="15"/>
      <c r="BC996" s="15"/>
      <c r="BD996" s="15"/>
      <c r="BE996" s="15"/>
      <c r="BF996" s="15"/>
      <c r="BG996" s="15"/>
      <c r="BH996" s="15"/>
      <c r="BI996" s="15"/>
      <c r="BJ996" s="15"/>
      <c r="BK996" s="15"/>
      <c r="BL996" s="15"/>
      <c r="BM996" s="15"/>
      <c r="BN996" s="15"/>
      <c r="BO996" s="15"/>
      <c r="BP996" s="15"/>
      <c r="BQ996" s="15"/>
      <c r="BR996" s="15"/>
      <c r="BS996" s="15"/>
      <c r="BT996" s="15"/>
      <c r="BU996" s="15"/>
      <c r="BV996" s="15"/>
      <c r="BW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c r="AW997" s="15"/>
      <c r="AX997" s="15"/>
      <c r="AY997" s="15"/>
      <c r="AZ997" s="15"/>
      <c r="BA997" s="15"/>
      <c r="BB997" s="15"/>
      <c r="BC997" s="15"/>
      <c r="BD997" s="15"/>
      <c r="BE997" s="15"/>
      <c r="BF997" s="15"/>
      <c r="BG997" s="15"/>
      <c r="BH997" s="15"/>
      <c r="BI997" s="15"/>
      <c r="BJ997" s="15"/>
      <c r="BK997" s="15"/>
      <c r="BL997" s="15"/>
      <c r="BM997" s="15"/>
      <c r="BN997" s="15"/>
      <c r="BO997" s="15"/>
      <c r="BP997" s="15"/>
      <c r="BQ997" s="15"/>
      <c r="BR997" s="15"/>
      <c r="BS997" s="15"/>
      <c r="BT997" s="15"/>
      <c r="BU997" s="15"/>
      <c r="BV997" s="15"/>
      <c r="BW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15"/>
      <c r="AR998" s="15"/>
      <c r="AS998" s="15"/>
      <c r="AT998" s="15"/>
      <c r="AU998" s="15"/>
      <c r="AV998" s="15"/>
      <c r="AW998" s="15"/>
      <c r="AX998" s="15"/>
      <c r="AY998" s="15"/>
      <c r="AZ998" s="15"/>
      <c r="BA998" s="15"/>
      <c r="BB998" s="15"/>
      <c r="BC998" s="15"/>
      <c r="BD998" s="15"/>
      <c r="BE998" s="15"/>
      <c r="BF998" s="15"/>
      <c r="BG998" s="15"/>
      <c r="BH998" s="15"/>
      <c r="BI998" s="15"/>
      <c r="BJ998" s="15"/>
      <c r="BK998" s="15"/>
      <c r="BL998" s="15"/>
      <c r="BM998" s="15"/>
      <c r="BN998" s="15"/>
      <c r="BO998" s="15"/>
      <c r="BP998" s="15"/>
      <c r="BQ998" s="15"/>
      <c r="BR998" s="15"/>
      <c r="BS998" s="15"/>
      <c r="BT998" s="15"/>
      <c r="BU998" s="15"/>
      <c r="BV998" s="15"/>
      <c r="BW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15"/>
      <c r="AQ999" s="15"/>
      <c r="AR999" s="15"/>
      <c r="AS999" s="15"/>
      <c r="AT999" s="15"/>
      <c r="AU999" s="15"/>
      <c r="AV999" s="15"/>
      <c r="AW999" s="15"/>
      <c r="AX999" s="15"/>
      <c r="AY999" s="15"/>
      <c r="AZ999" s="15"/>
      <c r="BA999" s="15"/>
      <c r="BB999" s="15"/>
      <c r="BC999" s="15"/>
      <c r="BD999" s="15"/>
      <c r="BE999" s="15"/>
      <c r="BF999" s="15"/>
      <c r="BG999" s="15"/>
      <c r="BH999" s="15"/>
      <c r="BI999" s="15"/>
      <c r="BJ999" s="15"/>
      <c r="BK999" s="15"/>
      <c r="BL999" s="15"/>
      <c r="BM999" s="15"/>
      <c r="BN999" s="15"/>
      <c r="BO999" s="15"/>
      <c r="BP999" s="15"/>
      <c r="BQ999" s="15"/>
      <c r="BR999" s="15"/>
      <c r="BS999" s="15"/>
      <c r="BT999" s="15"/>
      <c r="BU999" s="15"/>
      <c r="BV999" s="15"/>
      <c r="BW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15"/>
      <c r="AR1000" s="15"/>
      <c r="AS1000" s="15"/>
      <c r="AT1000" s="15"/>
      <c r="AU1000" s="15"/>
      <c r="AV1000" s="15"/>
      <c r="AW1000" s="15"/>
      <c r="AX1000" s="15"/>
      <c r="AY1000" s="15"/>
      <c r="AZ1000" s="15"/>
      <c r="BA1000" s="15"/>
      <c r="BB1000" s="15"/>
      <c r="BC1000" s="15"/>
      <c r="BD1000" s="15"/>
      <c r="BE1000" s="15"/>
      <c r="BF1000" s="15"/>
      <c r="BG1000" s="15"/>
      <c r="BH1000" s="15"/>
      <c r="BI1000" s="15"/>
      <c r="BJ1000" s="15"/>
      <c r="BK1000" s="15"/>
      <c r="BL1000" s="15"/>
      <c r="BM1000" s="15"/>
      <c r="BN1000" s="15"/>
      <c r="BO1000" s="15"/>
      <c r="BP1000" s="15"/>
      <c r="BQ1000" s="15"/>
      <c r="BR1000" s="15"/>
      <c r="BS1000" s="15"/>
      <c r="BT1000" s="15"/>
      <c r="BU1000" s="15"/>
      <c r="BV1000" s="15"/>
      <c r="BW1000"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7" t="s">
        <v>0</v>
      </c>
      <c r="B1" s="17" t="s">
        <v>97</v>
      </c>
      <c r="C1" s="17" t="s">
        <v>98</v>
      </c>
      <c r="D1" s="17" t="s">
        <v>99</v>
      </c>
    </row>
    <row r="2">
      <c r="A2" s="7" t="s">
        <v>1</v>
      </c>
      <c r="B2" s="18">
        <v>0.3015873016</v>
      </c>
      <c r="C2" s="18">
        <v>0.1478947368</v>
      </c>
      <c r="D2" s="19">
        <v>0.962</v>
      </c>
    </row>
    <row r="3">
      <c r="A3" s="7" t="s">
        <v>2</v>
      </c>
      <c r="B3" s="18">
        <v>0.6416666667</v>
      </c>
      <c r="C3" s="18">
        <v>0.775987013</v>
      </c>
      <c r="D3" s="19">
        <v>0.66</v>
      </c>
    </row>
    <row r="4">
      <c r="A4" s="7" t="s">
        <v>100</v>
      </c>
      <c r="B4" s="20"/>
      <c r="C4" s="19">
        <v>0.44</v>
      </c>
      <c r="D4" s="18">
        <v>0.86</v>
      </c>
    </row>
    <row r="5">
      <c r="A5" s="7" t="s">
        <v>3</v>
      </c>
      <c r="B5" s="18">
        <v>0.834718</v>
      </c>
      <c r="C5" s="19">
        <v>0.7662337662</v>
      </c>
      <c r="D5" s="19">
        <v>0.9378531073</v>
      </c>
    </row>
    <row r="6">
      <c r="A6" s="7" t="s">
        <v>101</v>
      </c>
      <c r="B6" s="19">
        <v>0.437085</v>
      </c>
      <c r="C6" s="19">
        <v>0.594849</v>
      </c>
      <c r="D6" s="18">
        <v>0.59</v>
      </c>
    </row>
    <row r="7">
      <c r="A7" s="7" t="s">
        <v>5</v>
      </c>
      <c r="B7" s="18">
        <v>0.3604651163</v>
      </c>
      <c r="C7" s="18">
        <v>0.4151612903</v>
      </c>
      <c r="D7" s="18">
        <v>0.87</v>
      </c>
    </row>
    <row r="8">
      <c r="A8" s="7" t="s">
        <v>6</v>
      </c>
      <c r="B8" s="19">
        <v>0.8</v>
      </c>
      <c r="C8" s="19">
        <v>0.744882</v>
      </c>
      <c r="D8" s="18">
        <v>0.91</v>
      </c>
    </row>
    <row r="9">
      <c r="A9" s="7" t="s">
        <v>102</v>
      </c>
      <c r="B9" s="19">
        <v>0.48</v>
      </c>
      <c r="C9" s="21">
        <v>1.2003205128</v>
      </c>
      <c r="D9" s="18">
        <v>0.48</v>
      </c>
    </row>
    <row r="10">
      <c r="A10" s="7" t="s">
        <v>7</v>
      </c>
      <c r="B10" s="18">
        <v>0.6398428571</v>
      </c>
      <c r="C10" s="18">
        <v>0.6441313715</v>
      </c>
      <c r="D10" s="18">
        <v>0.93</v>
      </c>
    </row>
    <row r="11">
      <c r="A11" s="7" t="s">
        <v>8</v>
      </c>
      <c r="B11" s="19">
        <v>0.403</v>
      </c>
      <c r="C11" s="19">
        <v>0.389578</v>
      </c>
      <c r="D11" s="18">
        <v>0.87</v>
      </c>
    </row>
    <row r="12">
      <c r="A12" s="7" t="s">
        <v>9</v>
      </c>
      <c r="B12" s="22">
        <v>0.749</v>
      </c>
      <c r="C12" s="22">
        <v>0.6082</v>
      </c>
      <c r="D12" s="22">
        <v>0.977</v>
      </c>
    </row>
    <row r="13">
      <c r="A13" s="7" t="s">
        <v>10</v>
      </c>
      <c r="B13" s="18">
        <v>0.8</v>
      </c>
      <c r="C13" s="18">
        <v>0.6</v>
      </c>
      <c r="D13" s="23">
        <v>0.74</v>
      </c>
    </row>
    <row r="14">
      <c r="A14" s="7" t="s">
        <v>103</v>
      </c>
      <c r="B14" s="19">
        <v>0.41</v>
      </c>
      <c r="C14" s="24">
        <v>1.2415253109</v>
      </c>
      <c r="D14" s="18">
        <v>0.79</v>
      </c>
    </row>
    <row r="15">
      <c r="A15" s="7" t="s">
        <v>11</v>
      </c>
      <c r="B15" s="18">
        <v>0.5977571429</v>
      </c>
      <c r="C15" s="18">
        <v>0.8815811486</v>
      </c>
      <c r="D15" s="18">
        <v>0.91</v>
      </c>
    </row>
    <row r="16">
      <c r="A16" s="7" t="s">
        <v>12</v>
      </c>
      <c r="B16" s="18">
        <v>0.8401594203</v>
      </c>
      <c r="C16" s="18">
        <v>0.9126459782</v>
      </c>
      <c r="D16" s="23">
        <v>0.76</v>
      </c>
    </row>
    <row r="17">
      <c r="A17" s="7" t="s">
        <v>13</v>
      </c>
      <c r="B17" s="18">
        <v>0.5438866667</v>
      </c>
      <c r="C17" s="18">
        <v>0.4444492112</v>
      </c>
      <c r="D17" s="18">
        <v>0.81</v>
      </c>
    </row>
    <row r="18">
      <c r="A18" s="7" t="s">
        <v>14</v>
      </c>
      <c r="B18" s="19">
        <v>0.787814</v>
      </c>
      <c r="C18" s="19">
        <v>0.634667115</v>
      </c>
      <c r="D18" s="19">
        <v>0.7</v>
      </c>
    </row>
    <row r="19">
      <c r="A19" s="7" t="s">
        <v>15</v>
      </c>
      <c r="B19" s="18">
        <v>0.4315789474</v>
      </c>
      <c r="C19" s="23">
        <v>0.594597561</v>
      </c>
      <c r="D19" s="18">
        <v>0.91</v>
      </c>
    </row>
    <row r="20">
      <c r="A20" s="7" t="s">
        <v>16</v>
      </c>
      <c r="B20" s="19">
        <v>0.618148</v>
      </c>
      <c r="C20" s="18">
        <v>0.5898901538</v>
      </c>
      <c r="D20" s="23">
        <v>0.84</v>
      </c>
    </row>
    <row r="21">
      <c r="A21" s="7" t="s">
        <v>104</v>
      </c>
      <c r="B21" s="18">
        <v>0.2514714286</v>
      </c>
      <c r="C21" s="23">
        <v>0.7792421746</v>
      </c>
      <c r="D21" s="18">
        <v>0.69</v>
      </c>
    </row>
    <row r="22">
      <c r="A22" s="7" t="s">
        <v>105</v>
      </c>
      <c r="B22" s="21">
        <v>0.1663833333</v>
      </c>
      <c r="C22" s="21">
        <v>2.0135659192</v>
      </c>
      <c r="D22" s="21">
        <v>0.7</v>
      </c>
    </row>
    <row r="23">
      <c r="A23" s="7" t="s">
        <v>19</v>
      </c>
      <c r="B23" s="18">
        <v>0.2601410256</v>
      </c>
      <c r="C23" s="25">
        <v>0.9987087871</v>
      </c>
      <c r="D23" s="18">
        <v>0.78</v>
      </c>
    </row>
    <row r="24">
      <c r="A24" s="7" t="s">
        <v>20</v>
      </c>
      <c r="B24" s="23">
        <v>0.9208333333</v>
      </c>
      <c r="C24" s="18">
        <v>0.7294</v>
      </c>
      <c r="D24" s="19">
        <v>0.951612</v>
      </c>
    </row>
    <row r="25">
      <c r="A25" s="7" t="s">
        <v>21</v>
      </c>
      <c r="B25" s="18">
        <v>0.5384883721</v>
      </c>
      <c r="C25" s="18">
        <v>0.3703303822</v>
      </c>
      <c r="D25" s="18">
        <v>0.79</v>
      </c>
    </row>
    <row r="26">
      <c r="A26" s="7" t="s">
        <v>22</v>
      </c>
      <c r="B26" s="19">
        <v>0.87</v>
      </c>
      <c r="C26" s="19">
        <v>0.33</v>
      </c>
      <c r="D26" s="19">
        <v>0.655172</v>
      </c>
    </row>
    <row r="27">
      <c r="A27" s="7" t="s">
        <v>23</v>
      </c>
      <c r="B27" s="18">
        <v>0.8306564516</v>
      </c>
      <c r="C27" s="18">
        <v>0.7029826779</v>
      </c>
      <c r="D27" s="18">
        <v>0.86</v>
      </c>
    </row>
    <row r="28">
      <c r="A28" s="7" t="s">
        <v>24</v>
      </c>
      <c r="B28" s="19">
        <v>0.81</v>
      </c>
      <c r="C28" s="19">
        <v>0.8272</v>
      </c>
      <c r="D28" s="19">
        <v>0.776119</v>
      </c>
    </row>
    <row r="29">
      <c r="A29" s="7" t="s">
        <v>106</v>
      </c>
      <c r="B29" s="23">
        <v>0.5727954545</v>
      </c>
      <c r="C29" s="23">
        <v>0.8633496012</v>
      </c>
      <c r="D29" s="18">
        <v>0.65</v>
      </c>
    </row>
    <row r="30">
      <c r="A30" s="7" t="s">
        <v>25</v>
      </c>
      <c r="B30" s="18">
        <v>0.2943333333</v>
      </c>
      <c r="C30" s="18">
        <v>0.865609664</v>
      </c>
      <c r="D30" s="18">
        <v>0.84</v>
      </c>
    </row>
    <row r="31">
      <c r="A31" s="7" t="s">
        <v>26</v>
      </c>
      <c r="B31" s="18">
        <v>0.528</v>
      </c>
      <c r="C31" s="18">
        <v>0.7403846154</v>
      </c>
      <c r="D31" s="23">
        <v>0.87</v>
      </c>
    </row>
    <row r="32">
      <c r="A32" s="7" t="s">
        <v>27</v>
      </c>
      <c r="B32" s="23">
        <v>0.3945913043</v>
      </c>
      <c r="C32" s="18">
        <v>0.9223852968</v>
      </c>
      <c r="D32" s="23">
        <v>0.92</v>
      </c>
    </row>
    <row r="33">
      <c r="A33" s="7" t="s">
        <v>107</v>
      </c>
      <c r="B33" s="18">
        <v>0.5772594752</v>
      </c>
      <c r="C33" s="18">
        <v>0.7503838384</v>
      </c>
      <c r="D33" s="19">
        <v>0.7807452078</v>
      </c>
    </row>
    <row r="34">
      <c r="A34" s="7" t="s">
        <v>28</v>
      </c>
      <c r="B34" s="19">
        <v>0.187</v>
      </c>
      <c r="C34" s="19">
        <v>0.272</v>
      </c>
      <c r="D34" s="18">
        <v>0.89</v>
      </c>
    </row>
    <row r="35">
      <c r="A35" s="7" t="s">
        <v>29</v>
      </c>
      <c r="B35" s="18">
        <v>0.5420430108</v>
      </c>
      <c r="C35" s="18">
        <v>0.8520134894</v>
      </c>
      <c r="D35" s="18">
        <v>0.81</v>
      </c>
    </row>
    <row r="36">
      <c r="A36" s="7" t="s">
        <v>31</v>
      </c>
      <c r="B36" s="19">
        <v>0.9523809524</v>
      </c>
      <c r="C36" s="18">
        <v>0.4153535</v>
      </c>
      <c r="D36" s="23">
        <v>0.74</v>
      </c>
    </row>
    <row r="37">
      <c r="A37" s="7" t="s">
        <v>108</v>
      </c>
      <c r="B37" s="23">
        <v>0.166809375</v>
      </c>
      <c r="C37" s="18">
        <v>0.4690233987</v>
      </c>
      <c r="D37" s="18">
        <v>0.71</v>
      </c>
    </row>
    <row r="38">
      <c r="A38" s="7" t="s">
        <v>109</v>
      </c>
      <c r="B38" s="18">
        <v>0.3808219178</v>
      </c>
      <c r="C38" s="18">
        <v>0.2008992806</v>
      </c>
      <c r="D38" s="18">
        <v>0.85</v>
      </c>
    </row>
    <row r="39">
      <c r="A39" s="7" t="s">
        <v>33</v>
      </c>
      <c r="B39" s="19">
        <v>0.3453038674</v>
      </c>
      <c r="C39" s="19">
        <v>0.724</v>
      </c>
      <c r="D39" s="18">
        <v>0.78</v>
      </c>
    </row>
    <row r="40">
      <c r="A40" s="7" t="s">
        <v>34</v>
      </c>
      <c r="B40" s="18">
        <v>0.7300716667</v>
      </c>
      <c r="C40" s="18">
        <v>0.8620455069</v>
      </c>
      <c r="D40" s="18">
        <v>0.8</v>
      </c>
    </row>
    <row r="41">
      <c r="A41" s="7" t="s">
        <v>110</v>
      </c>
      <c r="B41" s="18">
        <v>0.72</v>
      </c>
      <c r="C41" s="18">
        <v>0.4633333333</v>
      </c>
      <c r="D41" s="18">
        <v>0.85</v>
      </c>
    </row>
    <row r="42">
      <c r="A42" s="7" t="s">
        <v>36</v>
      </c>
      <c r="B42" s="18">
        <v>0.5572</v>
      </c>
      <c r="C42" s="18">
        <v>0.6659607562</v>
      </c>
      <c r="D42" s="18">
        <v>0.72</v>
      </c>
    </row>
    <row r="43">
      <c r="A43" s="7" t="s">
        <v>37</v>
      </c>
      <c r="B43" s="18">
        <v>0.5204137931</v>
      </c>
      <c r="C43" s="18">
        <v>0.4578584681</v>
      </c>
      <c r="D43" s="18">
        <v>0.74</v>
      </c>
    </row>
    <row r="44">
      <c r="A44" s="7" t="s">
        <v>38</v>
      </c>
      <c r="B44" s="18">
        <v>0.6728311828</v>
      </c>
      <c r="C44" s="18">
        <v>0.8574375972</v>
      </c>
      <c r="D44" s="18">
        <v>0.77</v>
      </c>
    </row>
    <row r="45">
      <c r="A45" s="7" t="s">
        <v>39</v>
      </c>
      <c r="B45" s="18">
        <v>0.881</v>
      </c>
      <c r="C45" s="18">
        <v>0.2457888763</v>
      </c>
      <c r="D45" s="18">
        <v>0.89</v>
      </c>
    </row>
    <row r="46">
      <c r="A46" s="7" t="s">
        <v>111</v>
      </c>
      <c r="B46" s="26">
        <v>0.162</v>
      </c>
      <c r="C46" s="20"/>
      <c r="D46" s="18">
        <v>0.72</v>
      </c>
    </row>
    <row r="47">
      <c r="A47" s="7" t="s">
        <v>40</v>
      </c>
      <c r="B47" s="19">
        <v>0.454</v>
      </c>
      <c r="C47" s="19">
        <v>0.3560415356</v>
      </c>
      <c r="D47" s="18">
        <v>0.76</v>
      </c>
    </row>
    <row r="48">
      <c r="A48" s="7" t="s">
        <v>41</v>
      </c>
      <c r="B48" s="18">
        <v>0.4612345679</v>
      </c>
      <c r="C48" s="18">
        <v>0.6298179872</v>
      </c>
      <c r="D48" s="18">
        <v>0.82</v>
      </c>
    </row>
    <row r="49">
      <c r="A49" s="7" t="s">
        <v>42</v>
      </c>
      <c r="B49" s="18">
        <v>0.5133736842</v>
      </c>
      <c r="C49" s="23">
        <v>0.9985749582</v>
      </c>
      <c r="D49" s="18">
        <v>0.83</v>
      </c>
    </row>
    <row r="50">
      <c r="A50" s="7" t="s">
        <v>43</v>
      </c>
      <c r="B50" s="19">
        <v>0.234455</v>
      </c>
      <c r="C50" s="19">
        <v>0.695226</v>
      </c>
      <c r="D50" s="18">
        <v>0.85</v>
      </c>
    </row>
    <row r="51">
      <c r="A51" s="7" t="s">
        <v>44</v>
      </c>
      <c r="B51" s="18">
        <v>0.144</v>
      </c>
      <c r="C51" s="21">
        <v>1.808531746</v>
      </c>
      <c r="D51" s="18">
        <v>0.75</v>
      </c>
    </row>
    <row r="52">
      <c r="A52" s="7" t="s">
        <v>112</v>
      </c>
      <c r="B52" s="19">
        <v>0.52724</v>
      </c>
      <c r="C52" s="27">
        <v>1.2258402246</v>
      </c>
      <c r="D52" s="18">
        <v>0.67</v>
      </c>
    </row>
    <row r="53">
      <c r="A53" s="7" t="s">
        <v>45</v>
      </c>
      <c r="B53" s="18">
        <v>0.455</v>
      </c>
      <c r="C53" s="18">
        <v>0.851032967</v>
      </c>
      <c r="D53" s="18">
        <v>0.82</v>
      </c>
    </row>
    <row r="54">
      <c r="A54" s="7" t="s">
        <v>46</v>
      </c>
      <c r="B54" s="18">
        <v>0.720084</v>
      </c>
      <c r="C54" s="18">
        <v>0.7317035235</v>
      </c>
      <c r="D54" s="18">
        <v>0.77</v>
      </c>
    </row>
    <row r="55">
      <c r="A55" s="7" t="s">
        <v>47</v>
      </c>
      <c r="B55" s="18">
        <v>0.6983513514</v>
      </c>
      <c r="C55" s="18">
        <v>0.4027632648</v>
      </c>
      <c r="D55" s="18">
        <v>0.84</v>
      </c>
    </row>
    <row r="56">
      <c r="A56" s="7" t="s">
        <v>48</v>
      </c>
      <c r="B56" s="19">
        <v>0.66</v>
      </c>
      <c r="C56" s="19">
        <v>0.8939</v>
      </c>
      <c r="D56" s="18">
        <v>0.89</v>
      </c>
    </row>
    <row r="57">
      <c r="A57" s="7" t="s">
        <v>49</v>
      </c>
      <c r="B57" s="19">
        <v>0.85</v>
      </c>
      <c r="C57" s="19">
        <v>0.8</v>
      </c>
      <c r="D57" s="19">
        <v>0.984</v>
      </c>
    </row>
    <row r="58">
      <c r="A58" s="7" t="s">
        <v>50</v>
      </c>
      <c r="B58" s="18">
        <v>0.8</v>
      </c>
      <c r="C58" s="18">
        <v>0.3782216495</v>
      </c>
      <c r="D58" s="23">
        <v>0.69</v>
      </c>
    </row>
    <row r="59">
      <c r="A59" s="7" t="s">
        <v>51</v>
      </c>
      <c r="B59" s="19">
        <v>0.365</v>
      </c>
      <c r="C59" s="19">
        <v>0.7190825104</v>
      </c>
      <c r="D59" s="18">
        <v>0.73</v>
      </c>
    </row>
    <row r="60">
      <c r="A60" s="7" t="s">
        <v>52</v>
      </c>
      <c r="B60" s="18">
        <v>0.4474416667</v>
      </c>
      <c r="C60" s="18">
        <v>0.5567817034</v>
      </c>
      <c r="D60" s="18">
        <v>0.81</v>
      </c>
    </row>
    <row r="61">
      <c r="A61" s="7" t="s">
        <v>113</v>
      </c>
      <c r="B61" s="18">
        <v>0.1402173913</v>
      </c>
      <c r="C61" s="18">
        <v>0.3969767442</v>
      </c>
      <c r="D61" s="20"/>
    </row>
    <row r="62">
      <c r="A62" s="7" t="s">
        <v>53</v>
      </c>
      <c r="B62" s="18">
        <v>0.77425</v>
      </c>
      <c r="C62" s="18">
        <v>0.3950597352</v>
      </c>
      <c r="D62" s="18">
        <v>0.85</v>
      </c>
    </row>
    <row r="63">
      <c r="A63" s="7" t="s">
        <v>54</v>
      </c>
      <c r="B63" s="23">
        <v>0.72</v>
      </c>
      <c r="C63" s="18">
        <v>0.336547619</v>
      </c>
      <c r="D63" s="18">
        <v>0.88</v>
      </c>
    </row>
    <row r="64">
      <c r="A64" s="7" t="s">
        <v>114</v>
      </c>
      <c r="B64" s="18">
        <v>0.243</v>
      </c>
      <c r="C64" s="18">
        <v>0.7542967804</v>
      </c>
      <c r="D64" s="18">
        <v>0.79</v>
      </c>
    </row>
    <row r="65">
      <c r="A65" s="7" t="s">
        <v>56</v>
      </c>
      <c r="B65" s="23">
        <v>0.8094526316</v>
      </c>
      <c r="C65" s="18">
        <v>0.9288603085</v>
      </c>
      <c r="D65" s="18">
        <v>0.94</v>
      </c>
    </row>
    <row r="66">
      <c r="A66" s="7" t="s">
        <v>57</v>
      </c>
      <c r="B66" s="19">
        <v>0.4287833828</v>
      </c>
      <c r="C66" s="19">
        <v>0.6920415225</v>
      </c>
      <c r="D66" s="18">
        <v>0.78</v>
      </c>
    </row>
    <row r="67">
      <c r="A67" s="7" t="s">
        <v>115</v>
      </c>
      <c r="B67" s="19">
        <v>0.41</v>
      </c>
      <c r="C67" s="20"/>
      <c r="D67" s="18">
        <v>0.76</v>
      </c>
    </row>
    <row r="68">
      <c r="A68" s="7" t="s">
        <v>58</v>
      </c>
      <c r="B68" s="18">
        <v>0.369525</v>
      </c>
      <c r="C68" s="21">
        <v>1.1286110547</v>
      </c>
      <c r="D68" s="18">
        <v>0.77</v>
      </c>
    </row>
    <row r="69">
      <c r="A69" s="7" t="s">
        <v>116</v>
      </c>
      <c r="B69" s="20"/>
      <c r="C69" s="19">
        <v>0.650306</v>
      </c>
      <c r="D69" s="19">
        <v>0.95</v>
      </c>
    </row>
    <row r="70">
      <c r="A70" s="7" t="s">
        <v>59</v>
      </c>
      <c r="B70" s="18">
        <v>0.18538</v>
      </c>
      <c r="C70" s="21">
        <v>1.1513647643</v>
      </c>
      <c r="D70" s="18">
        <v>0.71</v>
      </c>
    </row>
    <row r="71">
      <c r="A71" s="7" t="s">
        <v>60</v>
      </c>
      <c r="B71" s="18">
        <v>0.6297633846</v>
      </c>
      <c r="C71" s="23">
        <v>0.7520700082</v>
      </c>
      <c r="D71" s="23">
        <v>0.42</v>
      </c>
    </row>
    <row r="72">
      <c r="A72" s="7" t="s">
        <v>61</v>
      </c>
      <c r="B72" s="18">
        <v>0.1098294118</v>
      </c>
      <c r="C72" s="18">
        <v>0.6057522361</v>
      </c>
      <c r="D72" s="18">
        <v>0.75</v>
      </c>
    </row>
    <row r="73">
      <c r="A73" s="7" t="s">
        <v>62</v>
      </c>
      <c r="B73" s="18">
        <v>0.53125</v>
      </c>
      <c r="C73" s="18">
        <v>0.3758823529</v>
      </c>
      <c r="D73" s="23">
        <v>0.91</v>
      </c>
    </row>
    <row r="74">
      <c r="A74" s="7" t="s">
        <v>63</v>
      </c>
      <c r="B74" s="18">
        <v>0.8848648649</v>
      </c>
      <c r="C74" s="23">
        <v>0.5009163103</v>
      </c>
      <c r="D74" s="18">
        <v>0.74</v>
      </c>
    </row>
    <row r="75">
      <c r="A75" s="7" t="s">
        <v>117</v>
      </c>
      <c r="B75" s="27">
        <v>0.387</v>
      </c>
      <c r="C75" s="27">
        <v>1.6204263566</v>
      </c>
      <c r="D75" s="18">
        <v>0.89</v>
      </c>
    </row>
    <row r="76">
      <c r="A76" s="7" t="s">
        <v>64</v>
      </c>
      <c r="B76" s="18">
        <v>0.8136363636</v>
      </c>
      <c r="C76" s="18">
        <v>0.7588044693</v>
      </c>
      <c r="D76" s="18">
        <v>0.83</v>
      </c>
    </row>
    <row r="77">
      <c r="A77" s="7" t="s">
        <v>118</v>
      </c>
      <c r="B77" s="19">
        <v>0.4375</v>
      </c>
      <c r="C77" s="19">
        <v>0.8522167488</v>
      </c>
      <c r="D77" s="18">
        <v>0.82</v>
      </c>
    </row>
    <row r="78">
      <c r="A78" s="7" t="s">
        <v>66</v>
      </c>
      <c r="B78" s="21">
        <v>0.05366</v>
      </c>
      <c r="C78" s="21">
        <v>6.9904957138</v>
      </c>
      <c r="D78" s="21">
        <v>0.86</v>
      </c>
    </row>
    <row r="79">
      <c r="A79" s="7" t="s">
        <v>67</v>
      </c>
      <c r="B79" s="18">
        <v>0.6904015385</v>
      </c>
      <c r="C79" s="18">
        <v>0.8348631008</v>
      </c>
      <c r="D79" s="18">
        <v>0.85</v>
      </c>
    </row>
    <row r="80">
      <c r="A80" s="7" t="s">
        <v>68</v>
      </c>
      <c r="B80" s="19">
        <v>0.6</v>
      </c>
      <c r="C80" s="18">
        <v>0.4923929664</v>
      </c>
      <c r="D80" s="18">
        <v>0.85</v>
      </c>
    </row>
    <row r="81">
      <c r="A81" s="7" t="s">
        <v>69</v>
      </c>
      <c r="B81" s="19">
        <v>0.757884</v>
      </c>
      <c r="C81" s="19">
        <v>0.9</v>
      </c>
      <c r="D81" s="18">
        <v>0.9</v>
      </c>
    </row>
    <row r="82">
      <c r="A82" s="7" t="s">
        <v>119</v>
      </c>
      <c r="B82" s="27">
        <v>0.3754</v>
      </c>
      <c r="C82" s="20"/>
      <c r="D82" s="18">
        <v>0.71</v>
      </c>
    </row>
    <row r="83">
      <c r="A83" s="7" t="s">
        <v>70</v>
      </c>
      <c r="B83" s="19">
        <v>0.86</v>
      </c>
      <c r="C83" s="19">
        <v>0.4302325581</v>
      </c>
      <c r="D83" s="19">
        <v>0.8108108108</v>
      </c>
    </row>
    <row r="84">
      <c r="A84" s="7" t="s">
        <v>71</v>
      </c>
      <c r="B84" s="18">
        <v>0.9053541667</v>
      </c>
      <c r="C84" s="18">
        <v>0.4292150862</v>
      </c>
      <c r="D84" s="18">
        <v>0.88</v>
      </c>
    </row>
    <row r="85">
      <c r="A85" s="7" t="s">
        <v>72</v>
      </c>
      <c r="B85" s="19">
        <v>0.817</v>
      </c>
      <c r="C85" s="19">
        <v>0.8064026928</v>
      </c>
      <c r="D85" s="18">
        <v>0.85</v>
      </c>
    </row>
    <row r="86">
      <c r="A86" s="7" t="s">
        <v>73</v>
      </c>
      <c r="B86" s="21">
        <v>0.5203792857</v>
      </c>
      <c r="C86" s="21">
        <v>1.0816011947</v>
      </c>
      <c r="D86" s="21">
        <v>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19.29"/>
    <col customWidth="1" min="2" max="6" width="17.29"/>
    <col customWidth="1" min="7" max="7" width="12.71"/>
    <col customWidth="1" min="8" max="58" width="8.71"/>
  </cols>
  <sheetData>
    <row r="1">
      <c r="A1" s="28"/>
      <c r="B1" s="29" t="s">
        <v>1</v>
      </c>
      <c r="C1" s="30" t="s">
        <v>2</v>
      </c>
      <c r="D1" s="29" t="s">
        <v>3</v>
      </c>
      <c r="E1" s="29" t="s">
        <v>101</v>
      </c>
      <c r="F1" s="29" t="s">
        <v>5</v>
      </c>
      <c r="G1" s="29" t="s">
        <v>6</v>
      </c>
      <c r="H1" s="29" t="s">
        <v>7</v>
      </c>
      <c r="I1" s="29" t="s">
        <v>8</v>
      </c>
      <c r="J1" s="29" t="s">
        <v>11</v>
      </c>
      <c r="K1" s="29" t="s">
        <v>12</v>
      </c>
      <c r="L1" s="29" t="s">
        <v>13</v>
      </c>
      <c r="M1" s="29" t="s">
        <v>14</v>
      </c>
      <c r="N1" s="29" t="s">
        <v>15</v>
      </c>
      <c r="O1" s="29" t="s">
        <v>16</v>
      </c>
      <c r="P1" s="29" t="s">
        <v>19</v>
      </c>
      <c r="Q1" s="29" t="s">
        <v>105</v>
      </c>
      <c r="R1" s="29" t="s">
        <v>20</v>
      </c>
      <c r="S1" s="29" t="s">
        <v>21</v>
      </c>
      <c r="T1" s="29" t="s">
        <v>23</v>
      </c>
      <c r="U1" s="29" t="s">
        <v>24</v>
      </c>
      <c r="V1" s="31" t="s">
        <v>25</v>
      </c>
      <c r="W1" s="29" t="s">
        <v>26</v>
      </c>
      <c r="X1" s="29" t="s">
        <v>27</v>
      </c>
      <c r="Y1" s="30" t="s">
        <v>29</v>
      </c>
      <c r="Z1" s="29" t="s">
        <v>31</v>
      </c>
      <c r="AA1" s="29" t="s">
        <v>109</v>
      </c>
      <c r="AB1" s="29" t="s">
        <v>33</v>
      </c>
      <c r="AC1" s="29" t="s">
        <v>34</v>
      </c>
      <c r="AD1" s="29" t="s">
        <v>36</v>
      </c>
      <c r="AE1" s="29" t="s">
        <v>37</v>
      </c>
      <c r="AF1" s="29" t="s">
        <v>38</v>
      </c>
      <c r="AG1" s="29" t="s">
        <v>39</v>
      </c>
      <c r="AH1" s="29" t="s">
        <v>40</v>
      </c>
      <c r="AI1" s="29" t="s">
        <v>43</v>
      </c>
      <c r="AJ1" s="29" t="s">
        <v>44</v>
      </c>
      <c r="AK1" s="30" t="s">
        <v>45</v>
      </c>
      <c r="AL1" s="29" t="s">
        <v>46</v>
      </c>
      <c r="AM1" s="29" t="s">
        <v>47</v>
      </c>
      <c r="AN1" s="29" t="s">
        <v>48</v>
      </c>
      <c r="AO1" s="31" t="s">
        <v>49</v>
      </c>
      <c r="AP1" s="29" t="s">
        <v>50</v>
      </c>
      <c r="AQ1" s="29" t="s">
        <v>51</v>
      </c>
      <c r="AR1" s="29" t="s">
        <v>52</v>
      </c>
      <c r="AS1" s="29" t="s">
        <v>53</v>
      </c>
      <c r="AT1" s="29" t="s">
        <v>114</v>
      </c>
      <c r="AU1" s="29" t="s">
        <v>56</v>
      </c>
      <c r="AV1" s="29" t="s">
        <v>59</v>
      </c>
      <c r="AW1" s="29" t="s">
        <v>61</v>
      </c>
      <c r="AX1" s="29" t="s">
        <v>62</v>
      </c>
      <c r="AY1" s="29" t="s">
        <v>63</v>
      </c>
      <c r="AZ1" s="29" t="s">
        <v>64</v>
      </c>
      <c r="BA1" s="29" t="s">
        <v>67</v>
      </c>
      <c r="BB1" s="29" t="s">
        <v>68</v>
      </c>
      <c r="BC1" s="29" t="s">
        <v>69</v>
      </c>
      <c r="BD1" s="29" t="s">
        <v>70</v>
      </c>
      <c r="BE1" s="29" t="s">
        <v>71</v>
      </c>
      <c r="BF1" s="29" t="s">
        <v>72</v>
      </c>
    </row>
    <row r="2">
      <c r="A2" s="28" t="s">
        <v>120</v>
      </c>
      <c r="B2" s="32">
        <v>633.5692</v>
      </c>
      <c r="C2" s="32">
        <v>12509.53</v>
      </c>
      <c r="D2" s="32">
        <v>61925.5</v>
      </c>
      <c r="E2" s="32">
        <v>22217.49</v>
      </c>
      <c r="F2" s="32">
        <v>1086.807</v>
      </c>
      <c r="G2" s="33">
        <v>47352.94</v>
      </c>
      <c r="H2" s="32">
        <v>903.4649</v>
      </c>
      <c r="I2" s="32">
        <v>2560.501</v>
      </c>
      <c r="J2" s="32">
        <v>286.0023</v>
      </c>
      <c r="K2" s="32">
        <v>1094.577</v>
      </c>
      <c r="L2" s="32">
        <v>1407.403</v>
      </c>
      <c r="M2" s="32">
        <v>50235.39</v>
      </c>
      <c r="N2" s="32">
        <v>1024.668</v>
      </c>
      <c r="O2" s="34">
        <v>7590.016</v>
      </c>
      <c r="P2" s="32">
        <v>3147.072</v>
      </c>
      <c r="Q2" s="32">
        <v>1545.942</v>
      </c>
      <c r="R2" s="32">
        <v>60707.25</v>
      </c>
      <c r="S2" s="32">
        <v>3198.695</v>
      </c>
      <c r="T2" s="32">
        <v>573.566</v>
      </c>
      <c r="U2" s="32">
        <v>42732.57</v>
      </c>
      <c r="V2" s="35">
        <v>487.7</v>
      </c>
      <c r="W2" s="32">
        <v>3669.981</v>
      </c>
      <c r="X2" s="32">
        <v>1441.636</v>
      </c>
      <c r="Y2" s="32">
        <v>4053.902</v>
      </c>
      <c r="Z2" s="34">
        <v>1581.511</v>
      </c>
      <c r="AA2" s="32">
        <v>5442.875</v>
      </c>
      <c r="AB2" s="32">
        <v>12601.7</v>
      </c>
      <c r="AC2" s="32">
        <v>1358.262</v>
      </c>
      <c r="AD2" s="32">
        <v>1034.185</v>
      </c>
      <c r="AE2" s="32">
        <v>457.8586</v>
      </c>
      <c r="AF2" s="32">
        <v>255.0446</v>
      </c>
      <c r="AG2" s="32">
        <v>11307.06</v>
      </c>
      <c r="AH2" s="32">
        <v>1274.977</v>
      </c>
      <c r="AI2" s="32">
        <v>4129.374</v>
      </c>
      <c r="AJ2" s="32">
        <v>3190.31</v>
      </c>
      <c r="AK2" s="32">
        <v>1203.845</v>
      </c>
      <c r="AL2" s="32">
        <v>5408.243</v>
      </c>
      <c r="AM2" s="32">
        <v>701.6801</v>
      </c>
      <c r="AN2" s="32">
        <v>52172.17</v>
      </c>
      <c r="AO2" s="36">
        <v>53277.0</v>
      </c>
      <c r="AP2" s="32">
        <v>1963.055</v>
      </c>
      <c r="AQ2" s="32">
        <v>427.3732</v>
      </c>
      <c r="AR2" s="32">
        <v>3203.297</v>
      </c>
      <c r="AS2" s="32">
        <v>4712.823</v>
      </c>
      <c r="AT2" s="32">
        <v>2238.9</v>
      </c>
      <c r="AU2" s="32">
        <v>695.6893</v>
      </c>
      <c r="AV2" s="32">
        <v>765.9592</v>
      </c>
      <c r="AW2" s="32">
        <v>1115.094</v>
      </c>
      <c r="AX2" s="32">
        <v>3819.158</v>
      </c>
      <c r="AY2" s="32">
        <v>9680.116</v>
      </c>
      <c r="AZ2" s="32">
        <v>5977.381</v>
      </c>
      <c r="BA2" s="32">
        <v>714.5673</v>
      </c>
      <c r="BB2" s="32">
        <v>3082.461</v>
      </c>
      <c r="BC2" s="32">
        <v>46331.98</v>
      </c>
      <c r="BD2" s="34">
        <v>54629.5</v>
      </c>
      <c r="BE2" s="32">
        <v>2052.294</v>
      </c>
      <c r="BF2" s="32">
        <v>1721.623</v>
      </c>
    </row>
    <row r="3">
      <c r="A3" s="28" t="s">
        <v>121</v>
      </c>
      <c r="B3" s="32">
        <v>1932.892</v>
      </c>
      <c r="C3" s="35">
        <v>22400.0</v>
      </c>
      <c r="D3" s="32">
        <v>43929.86</v>
      </c>
      <c r="E3" s="32">
        <v>23491.13</v>
      </c>
      <c r="F3" s="32">
        <v>3122.744</v>
      </c>
      <c r="G3" s="32">
        <v>42578.23</v>
      </c>
      <c r="H3" s="32">
        <v>2030.168</v>
      </c>
      <c r="I3" s="32">
        <v>7815.664</v>
      </c>
      <c r="J3" s="32">
        <v>769.8822</v>
      </c>
      <c r="K3" s="32">
        <v>3262.64</v>
      </c>
      <c r="L3" s="32">
        <v>2972.223</v>
      </c>
      <c r="M3" s="32">
        <v>44057.24</v>
      </c>
      <c r="N3" s="32">
        <v>2182.044</v>
      </c>
      <c r="O3" s="32">
        <v>13206.38</v>
      </c>
      <c r="P3" s="32">
        <v>6276.751</v>
      </c>
      <c r="Q3" s="32">
        <v>3258.233</v>
      </c>
      <c r="R3" s="32">
        <v>44916.41</v>
      </c>
      <c r="S3" s="32">
        <v>10529.92</v>
      </c>
      <c r="T3" s="32">
        <v>1499.759</v>
      </c>
      <c r="U3" s="32">
        <v>38847.45</v>
      </c>
      <c r="V3" s="35">
        <v>1700.0</v>
      </c>
      <c r="W3" s="32">
        <v>7581.98</v>
      </c>
      <c r="X3" s="32">
        <v>4081.671</v>
      </c>
      <c r="Y3" s="35">
        <v>7200.0</v>
      </c>
      <c r="Z3" s="32">
        <v>5700.723</v>
      </c>
      <c r="AA3" s="32">
        <v>17302.56</v>
      </c>
      <c r="AB3" s="32">
        <v>24227.88</v>
      </c>
      <c r="AC3" s="32">
        <v>2954.077</v>
      </c>
      <c r="AD3" s="32">
        <v>2638.314</v>
      </c>
      <c r="AE3" s="32">
        <v>840.7037</v>
      </c>
      <c r="AF3" s="32">
        <v>821.6072</v>
      </c>
      <c r="AG3" s="32">
        <v>25638.59</v>
      </c>
      <c r="AH3" s="32">
        <v>3911.757</v>
      </c>
      <c r="AI3" s="32">
        <v>11945.66</v>
      </c>
      <c r="AJ3" s="32">
        <v>7490.688</v>
      </c>
      <c r="AK3" s="35">
        <v>4752.0</v>
      </c>
      <c r="AL3" s="32">
        <v>9955.523</v>
      </c>
      <c r="AM3" s="32">
        <v>2374.214</v>
      </c>
      <c r="AN3" s="32">
        <v>47662.52</v>
      </c>
      <c r="AO3" s="35">
        <v>36400.0</v>
      </c>
      <c r="AP3" s="32">
        <v>4918.271</v>
      </c>
      <c r="AQ3" s="32">
        <v>937.7439</v>
      </c>
      <c r="AR3" s="32">
        <v>5911.233</v>
      </c>
      <c r="AS3" s="32">
        <v>8911.355</v>
      </c>
      <c r="AT3" s="32">
        <v>4982.64</v>
      </c>
      <c r="AU3" s="32">
        <v>1660.554</v>
      </c>
      <c r="AV3" s="32">
        <v>1966.119</v>
      </c>
      <c r="AW3" s="32">
        <v>2018.876</v>
      </c>
      <c r="AX3" s="32">
        <v>11181.25</v>
      </c>
      <c r="AY3" s="32">
        <v>16637.58</v>
      </c>
      <c r="AZ3" s="32">
        <v>15735.07</v>
      </c>
      <c r="BA3" s="32">
        <v>1770.857</v>
      </c>
      <c r="BB3" s="32">
        <v>8665.486</v>
      </c>
      <c r="BC3" s="32">
        <v>39762.13</v>
      </c>
      <c r="BD3" s="32">
        <v>54629.5</v>
      </c>
      <c r="BE3" s="32">
        <v>5628.952</v>
      </c>
      <c r="BF3" s="32">
        <v>3904.025</v>
      </c>
    </row>
    <row r="4">
      <c r="A4" s="28"/>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row>
    <row r="5">
      <c r="A5" s="28"/>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row>
    <row r="6">
      <c r="A6" s="28"/>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row>
    <row r="7">
      <c r="A7" s="28"/>
      <c r="B7" s="38"/>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row>
    <row r="8">
      <c r="A8" s="39"/>
      <c r="B8" s="39"/>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row>
    <row r="9">
      <c r="A9" s="41"/>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row>
    <row r="10">
      <c r="A10" s="42" t="s">
        <v>122</v>
      </c>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row>
    <row r="11">
      <c r="A11" s="43" t="s">
        <v>123</v>
      </c>
      <c r="C11" s="43"/>
      <c r="D11" s="40"/>
      <c r="E11" s="40"/>
      <c r="F11" s="40"/>
      <c r="G11" s="40"/>
      <c r="H11" s="40"/>
      <c r="I11" s="40"/>
      <c r="J11" s="40"/>
      <c r="K11" s="40"/>
      <c r="L11" s="40"/>
      <c r="M11" s="40"/>
      <c r="N11" s="40"/>
      <c r="O11" s="40"/>
      <c r="P11" s="40"/>
      <c r="Q11" s="40"/>
      <c r="R11" s="40"/>
      <c r="S11" s="40"/>
      <c r="T11" s="40"/>
      <c r="U11" s="40"/>
      <c r="V11" s="42" t="s">
        <v>124</v>
      </c>
      <c r="W11" s="40"/>
      <c r="X11" s="40"/>
      <c r="Y11" s="40"/>
      <c r="Z11" s="40"/>
      <c r="AA11" s="40"/>
      <c r="AB11" s="40"/>
      <c r="AC11" s="40"/>
      <c r="AD11" s="40"/>
      <c r="AE11" s="40"/>
      <c r="AF11" s="40"/>
      <c r="AG11" s="40"/>
      <c r="AH11" s="40"/>
      <c r="AI11" s="40"/>
      <c r="AJ11" s="40"/>
      <c r="AK11" s="40"/>
      <c r="AL11" s="40"/>
      <c r="AM11" s="40"/>
      <c r="AN11" s="40"/>
      <c r="AO11" s="42" t="s">
        <v>124</v>
      </c>
      <c r="AP11" s="40"/>
      <c r="AQ11" s="40"/>
      <c r="AR11" s="40"/>
      <c r="AS11" s="40"/>
      <c r="AT11" s="40"/>
      <c r="AU11" s="40"/>
      <c r="AV11" s="40"/>
      <c r="AW11" s="40"/>
      <c r="AX11" s="40"/>
      <c r="AY11" s="40"/>
      <c r="AZ11" s="40"/>
      <c r="BA11" s="40"/>
      <c r="BB11" s="40"/>
      <c r="BC11" s="40"/>
      <c r="BD11" s="40"/>
      <c r="BE11" s="40"/>
      <c r="BF11" s="40"/>
    </row>
    <row r="12">
      <c r="A12" s="44" t="s">
        <v>125</v>
      </c>
      <c r="D12" s="40"/>
      <c r="E12" s="40"/>
      <c r="F12" s="40"/>
      <c r="G12" s="40"/>
      <c r="H12" s="40"/>
      <c r="I12" s="40"/>
      <c r="J12" s="40"/>
      <c r="K12" s="40"/>
      <c r="L12" s="40"/>
      <c r="M12" s="40"/>
      <c r="N12" s="40"/>
      <c r="O12" s="40"/>
      <c r="P12" s="40"/>
      <c r="Q12" s="40"/>
      <c r="R12" s="40"/>
      <c r="S12" s="40"/>
      <c r="T12" s="40"/>
      <c r="U12" s="40"/>
      <c r="V12" s="44" t="s">
        <v>126</v>
      </c>
      <c r="W12" s="40"/>
      <c r="X12" s="40"/>
      <c r="Y12" s="40"/>
      <c r="Z12" s="40"/>
      <c r="AA12" s="40"/>
      <c r="AB12" s="40"/>
      <c r="AC12" s="40"/>
      <c r="AD12" s="40"/>
      <c r="AE12" s="40"/>
      <c r="AF12" s="40"/>
      <c r="AG12" s="40"/>
      <c r="AH12" s="40"/>
      <c r="AI12" s="40"/>
      <c r="AJ12" s="40"/>
      <c r="AL12" s="40"/>
      <c r="AM12" s="40"/>
      <c r="AN12" s="40"/>
      <c r="AO12" s="44" t="s">
        <v>127</v>
      </c>
      <c r="AP12" s="40"/>
      <c r="AQ12" s="40"/>
      <c r="AR12" s="40"/>
      <c r="AS12" s="40"/>
      <c r="AT12" s="40"/>
      <c r="AU12" s="40"/>
      <c r="AV12" s="40"/>
      <c r="AW12" s="40"/>
      <c r="AX12" s="40"/>
      <c r="AY12" s="40"/>
      <c r="AZ12" s="40"/>
      <c r="BA12" s="40"/>
      <c r="BB12" s="40"/>
      <c r="BC12" s="40"/>
      <c r="BD12" s="40"/>
      <c r="BE12" s="40"/>
      <c r="BF12" s="40"/>
    </row>
    <row r="13">
      <c r="A13" s="40"/>
      <c r="B13" s="43"/>
      <c r="C13" s="43"/>
      <c r="D13" s="40"/>
      <c r="E13" s="40"/>
      <c r="F13" s="40"/>
      <c r="G13" s="40"/>
      <c r="H13" s="40"/>
      <c r="I13" s="40"/>
      <c r="J13" s="40"/>
      <c r="K13" s="40"/>
      <c r="L13" s="40"/>
      <c r="M13" s="40"/>
      <c r="N13" s="40"/>
      <c r="O13" s="40"/>
      <c r="P13" s="40"/>
      <c r="Q13" s="40"/>
      <c r="R13" s="40"/>
      <c r="S13" s="40"/>
      <c r="T13" s="40"/>
      <c r="U13" s="40"/>
      <c r="V13" s="43">
        <v>2013.0</v>
      </c>
      <c r="W13" s="40"/>
      <c r="X13" s="40"/>
      <c r="Y13" s="40"/>
      <c r="Z13" s="40"/>
      <c r="AA13" s="40"/>
      <c r="AB13" s="40"/>
      <c r="AC13" s="40"/>
      <c r="AD13" s="40"/>
      <c r="AE13" s="40"/>
      <c r="AF13" s="40"/>
      <c r="AG13" s="40"/>
      <c r="AH13" s="40"/>
      <c r="AI13" s="40"/>
      <c r="AJ13" s="40"/>
      <c r="AL13" s="40"/>
      <c r="AM13" s="40"/>
      <c r="AN13" s="40"/>
      <c r="AO13" s="43">
        <v>2015.0</v>
      </c>
      <c r="AP13" s="40"/>
      <c r="AQ13" s="40"/>
      <c r="AR13" s="40"/>
      <c r="AS13" s="40"/>
      <c r="AT13" s="40"/>
      <c r="AU13" s="40"/>
      <c r="AV13" s="40"/>
      <c r="AW13" s="40"/>
      <c r="AX13" s="40"/>
      <c r="AY13" s="40"/>
      <c r="AZ13" s="40"/>
      <c r="BA13" s="40"/>
      <c r="BB13" s="40"/>
      <c r="BC13" s="40"/>
      <c r="BD13" s="40"/>
      <c r="BE13" s="40"/>
      <c r="BF13" s="40"/>
    </row>
    <row r="14">
      <c r="A14" s="43" t="s">
        <v>128</v>
      </c>
      <c r="B14" s="40"/>
      <c r="C14" s="42" t="s">
        <v>129</v>
      </c>
      <c r="D14" s="40"/>
      <c r="E14" s="40"/>
      <c r="F14" s="40"/>
      <c r="G14" s="40"/>
      <c r="H14" s="40"/>
      <c r="I14" s="40"/>
      <c r="J14" s="40"/>
      <c r="K14" s="40"/>
      <c r="L14" s="40"/>
      <c r="M14" s="40"/>
      <c r="N14" s="40"/>
      <c r="O14" s="40"/>
      <c r="P14" s="40"/>
      <c r="Q14" s="40"/>
      <c r="R14" s="40"/>
      <c r="S14" s="40"/>
      <c r="T14" s="40"/>
      <c r="U14" s="40"/>
      <c r="V14" s="42" t="s">
        <v>129</v>
      </c>
      <c r="W14" s="40"/>
      <c r="X14" s="40"/>
      <c r="Y14" s="42" t="s">
        <v>129</v>
      </c>
      <c r="Z14" s="40"/>
      <c r="AA14" s="40"/>
      <c r="AB14" s="40"/>
      <c r="AC14" s="40"/>
      <c r="AD14" s="40"/>
      <c r="AE14" s="40"/>
      <c r="AF14" s="40"/>
      <c r="AG14" s="40"/>
      <c r="AH14" s="40"/>
      <c r="AI14" s="40"/>
      <c r="AJ14" s="40"/>
      <c r="AK14" s="42" t="s">
        <v>129</v>
      </c>
      <c r="AL14" s="40"/>
      <c r="AM14" s="40"/>
      <c r="AN14" s="40"/>
      <c r="AO14" s="42" t="s">
        <v>129</v>
      </c>
      <c r="AP14" s="40"/>
      <c r="AQ14" s="40"/>
      <c r="AR14" s="40"/>
      <c r="AS14" s="40"/>
      <c r="AT14" s="40"/>
      <c r="AU14" s="40"/>
      <c r="AV14" s="40"/>
      <c r="AW14" s="40"/>
      <c r="AX14" s="40"/>
      <c r="AY14" s="40"/>
      <c r="AZ14" s="40"/>
      <c r="BA14" s="40"/>
      <c r="BB14" s="40"/>
      <c r="BC14" s="40"/>
      <c r="BD14" s="40"/>
      <c r="BE14" s="40"/>
      <c r="BF14" s="40"/>
    </row>
    <row r="15">
      <c r="A15" s="44" t="s">
        <v>130</v>
      </c>
      <c r="B15" s="40"/>
      <c r="C15" s="44" t="s">
        <v>131</v>
      </c>
      <c r="D15" s="40"/>
      <c r="E15" s="40"/>
      <c r="F15" s="40"/>
      <c r="G15" s="40"/>
      <c r="H15" s="40"/>
      <c r="I15" s="40"/>
      <c r="J15" s="40"/>
      <c r="K15" s="40"/>
      <c r="L15" s="40"/>
      <c r="M15" s="40"/>
      <c r="N15" s="40"/>
      <c r="O15" s="40"/>
      <c r="P15" s="40"/>
      <c r="Q15" s="40"/>
      <c r="R15" s="40"/>
      <c r="S15" s="40"/>
      <c r="T15" s="40"/>
      <c r="U15" s="40"/>
      <c r="V15" s="44" t="s">
        <v>132</v>
      </c>
      <c r="W15" s="40"/>
      <c r="X15" s="40"/>
      <c r="Y15" s="44" t="s">
        <v>132</v>
      </c>
      <c r="Z15" s="40"/>
      <c r="AA15" s="40"/>
      <c r="AB15" s="40"/>
      <c r="AC15" s="40"/>
      <c r="AD15" s="40"/>
      <c r="AE15" s="40"/>
      <c r="AF15" s="40"/>
      <c r="AG15" s="40"/>
      <c r="AH15" s="40"/>
      <c r="AI15" s="40"/>
      <c r="AJ15" s="40"/>
      <c r="AK15" s="44" t="s">
        <v>133</v>
      </c>
      <c r="AL15" s="40"/>
      <c r="AM15" s="40"/>
      <c r="AN15" s="40"/>
      <c r="AO15" s="44" t="s">
        <v>132</v>
      </c>
      <c r="AP15" s="40"/>
      <c r="AQ15" s="40"/>
      <c r="AR15" s="40"/>
      <c r="AS15" s="40"/>
      <c r="AT15" s="40"/>
      <c r="AU15" s="40"/>
      <c r="AV15" s="40"/>
      <c r="AW15" s="40"/>
      <c r="AX15" s="40"/>
      <c r="AY15" s="40"/>
      <c r="AZ15" s="40"/>
      <c r="BA15" s="40"/>
      <c r="BB15" s="40"/>
      <c r="BC15" s="40"/>
      <c r="BD15" s="40"/>
      <c r="BE15" s="40"/>
      <c r="BF15" s="40"/>
    </row>
    <row r="16">
      <c r="A16" s="40"/>
      <c r="B16" s="40"/>
      <c r="C16" s="43">
        <v>2015.0</v>
      </c>
      <c r="D16" s="40"/>
      <c r="E16" s="40"/>
      <c r="F16" s="40"/>
      <c r="G16" s="40"/>
      <c r="H16" s="40"/>
      <c r="I16" s="40"/>
      <c r="J16" s="40"/>
      <c r="K16" s="40"/>
      <c r="L16" s="40"/>
      <c r="M16" s="40"/>
      <c r="N16" s="40"/>
      <c r="O16" s="40"/>
      <c r="P16" s="40"/>
      <c r="Q16" s="40"/>
      <c r="R16" s="40"/>
      <c r="S16" s="40"/>
      <c r="T16" s="40"/>
      <c r="U16" s="40"/>
      <c r="V16" s="45">
        <v>2015.0</v>
      </c>
      <c r="W16" s="40"/>
      <c r="X16" s="40"/>
      <c r="Y16" s="45">
        <v>2015.0</v>
      </c>
      <c r="Z16" s="40"/>
      <c r="AA16" s="40"/>
      <c r="AB16" s="40"/>
      <c r="AC16" s="40"/>
      <c r="AD16" s="40"/>
      <c r="AE16" s="40"/>
      <c r="AF16" s="40"/>
      <c r="AG16" s="40"/>
      <c r="AH16" s="40"/>
      <c r="AI16" s="40"/>
      <c r="AJ16" s="40"/>
      <c r="AK16" s="43">
        <v>2014.0</v>
      </c>
      <c r="AL16" s="40"/>
      <c r="AM16" s="40"/>
      <c r="AN16" s="40"/>
      <c r="AO16" s="43">
        <v>2015.0</v>
      </c>
      <c r="AP16" s="40"/>
      <c r="AQ16" s="40"/>
      <c r="AR16" s="40"/>
      <c r="AS16" s="40"/>
      <c r="AT16" s="40"/>
      <c r="AU16" s="40"/>
      <c r="AV16" s="40"/>
      <c r="AW16" s="40"/>
      <c r="AX16" s="40"/>
      <c r="AY16" s="40"/>
      <c r="AZ16" s="40"/>
      <c r="BA16" s="40"/>
      <c r="BB16" s="40"/>
      <c r="BC16" s="40"/>
      <c r="BD16" s="40"/>
      <c r="BE16" s="40"/>
      <c r="BF16" s="40"/>
    </row>
    <row r="17">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row>
    <row r="18">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row>
    <row r="19">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row>
    <row r="20">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row>
    <row r="2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row>
    <row r="22">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row>
    <row r="23">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row>
    <row r="24">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row>
    <row r="25">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row>
    <row r="26">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row>
    <row r="27">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row>
    <row r="29">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row>
    <row r="3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row>
    <row r="33">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row>
    <row r="3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row>
    <row r="37">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row>
    <row r="39">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row>
    <row r="4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row>
    <row r="43">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row>
    <row r="4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row>
  </sheetData>
  <hyperlinks>
    <hyperlink r:id="rId1" ref="A12"/>
    <hyperlink r:id="rId2" ref="V12"/>
    <hyperlink r:id="rId3" ref="AO12"/>
    <hyperlink r:id="rId4" ref="A15"/>
    <hyperlink r:id="rId5" ref="C15"/>
    <hyperlink r:id="rId6" ref="V15"/>
    <hyperlink r:id="rId7" ref="Y15"/>
    <hyperlink r:id="rId8" ref="AK15"/>
    <hyperlink r:id="rId9" ref="AO15"/>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min="1" max="1" width="17.29"/>
    <col customWidth="1" min="2" max="2" width="26.71"/>
    <col customWidth="1" min="3" max="71" width="17.29"/>
  </cols>
  <sheetData>
    <row r="1">
      <c r="A1" s="13" t="s">
        <v>134</v>
      </c>
      <c r="B1" s="46" t="s">
        <v>135</v>
      </c>
      <c r="C1" s="46" t="s">
        <v>136</v>
      </c>
      <c r="D1" s="13" t="s">
        <v>137</v>
      </c>
      <c r="E1" s="13" t="s">
        <v>138</v>
      </c>
      <c r="F1" s="13" t="s">
        <v>139</v>
      </c>
      <c r="G1" s="13" t="s">
        <v>140</v>
      </c>
      <c r="H1" s="13" t="s">
        <v>141</v>
      </c>
      <c r="I1" s="13" t="s">
        <v>142</v>
      </c>
      <c r="J1" s="13" t="s">
        <v>143</v>
      </c>
      <c r="K1" s="13" t="s">
        <v>144</v>
      </c>
      <c r="L1" s="13" t="s">
        <v>145</v>
      </c>
      <c r="M1" s="13" t="s">
        <v>146</v>
      </c>
      <c r="N1" s="13" t="s">
        <v>147</v>
      </c>
      <c r="O1" s="47" t="s">
        <v>1</v>
      </c>
      <c r="P1" s="47" t="s">
        <v>2</v>
      </c>
      <c r="Q1" s="48" t="s">
        <v>3</v>
      </c>
      <c r="R1" s="47" t="s">
        <v>4</v>
      </c>
      <c r="S1" s="47" t="s">
        <v>5</v>
      </c>
      <c r="T1" s="47" t="s">
        <v>6</v>
      </c>
      <c r="U1" s="47" t="s">
        <v>7</v>
      </c>
      <c r="V1" s="47" t="s">
        <v>8</v>
      </c>
      <c r="W1" s="47" t="s">
        <v>11</v>
      </c>
      <c r="X1" s="47" t="s">
        <v>12</v>
      </c>
      <c r="Y1" s="47" t="s">
        <v>13</v>
      </c>
      <c r="Z1" s="48" t="s">
        <v>14</v>
      </c>
      <c r="AA1" s="47" t="s">
        <v>15</v>
      </c>
      <c r="AB1" s="47" t="s">
        <v>16</v>
      </c>
      <c r="AC1" s="47" t="s">
        <v>17</v>
      </c>
      <c r="AD1" s="47" t="s">
        <v>18</v>
      </c>
      <c r="AE1" s="47" t="s">
        <v>20</v>
      </c>
      <c r="AF1" s="47" t="s">
        <v>21</v>
      </c>
      <c r="AG1" s="47" t="s">
        <v>23</v>
      </c>
      <c r="AH1" s="47" t="s">
        <v>24</v>
      </c>
      <c r="AI1" s="47" t="s">
        <v>25</v>
      </c>
      <c r="AJ1" s="47" t="s">
        <v>26</v>
      </c>
      <c r="AK1" s="47" t="s">
        <v>27</v>
      </c>
      <c r="AL1" s="47" t="s">
        <v>29</v>
      </c>
      <c r="AM1" s="47" t="s">
        <v>31</v>
      </c>
      <c r="AN1" s="47" t="s">
        <v>32</v>
      </c>
      <c r="AO1" s="47" t="s">
        <v>33</v>
      </c>
      <c r="AP1" s="47" t="s">
        <v>34</v>
      </c>
      <c r="AQ1" s="47" t="s">
        <v>36</v>
      </c>
      <c r="AR1" s="47" t="s">
        <v>37</v>
      </c>
      <c r="AS1" s="47" t="s">
        <v>38</v>
      </c>
      <c r="AT1" s="47" t="s">
        <v>39</v>
      </c>
      <c r="AU1" s="47" t="s">
        <v>40</v>
      </c>
      <c r="AV1" s="47" t="s">
        <v>43</v>
      </c>
      <c r="AW1" s="47" t="s">
        <v>44</v>
      </c>
      <c r="AX1" s="47" t="s">
        <v>45</v>
      </c>
      <c r="AY1" s="47" t="s">
        <v>46</v>
      </c>
      <c r="AZ1" s="47" t="s">
        <v>47</v>
      </c>
      <c r="BA1" s="47" t="s">
        <v>48</v>
      </c>
      <c r="BB1" s="48" t="s">
        <v>49</v>
      </c>
      <c r="BC1" s="47" t="s">
        <v>50</v>
      </c>
      <c r="BD1" s="47" t="s">
        <v>51</v>
      </c>
      <c r="BE1" s="47" t="s">
        <v>52</v>
      </c>
      <c r="BF1" s="47" t="s">
        <v>53</v>
      </c>
      <c r="BG1" s="47" t="s">
        <v>55</v>
      </c>
      <c r="BH1" s="47" t="s">
        <v>56</v>
      </c>
      <c r="BI1" s="47" t="s">
        <v>59</v>
      </c>
      <c r="BJ1" s="47" t="s">
        <v>61</v>
      </c>
      <c r="BK1" s="47" t="s">
        <v>62</v>
      </c>
      <c r="BL1" s="47" t="s">
        <v>63</v>
      </c>
      <c r="BM1" s="47" t="s">
        <v>64</v>
      </c>
      <c r="BN1" s="47" t="s">
        <v>67</v>
      </c>
      <c r="BO1" s="47" t="s">
        <v>68</v>
      </c>
      <c r="BP1" s="47" t="s">
        <v>148</v>
      </c>
      <c r="BQ1" s="47" t="s">
        <v>149</v>
      </c>
      <c r="BR1" s="47" t="s">
        <v>150</v>
      </c>
      <c r="BS1" s="47" t="s">
        <v>72</v>
      </c>
    </row>
    <row r="2">
      <c r="A2" s="49" t="s">
        <v>151</v>
      </c>
      <c r="B2" s="49" t="s">
        <v>152</v>
      </c>
      <c r="C2" s="49">
        <v>32.0</v>
      </c>
      <c r="D2" s="49">
        <v>3.34</v>
      </c>
      <c r="E2" s="49"/>
      <c r="F2" s="49"/>
      <c r="G2" s="49"/>
      <c r="H2" s="50">
        <v>75.0</v>
      </c>
      <c r="I2" s="51">
        <v>77.16</v>
      </c>
      <c r="J2" s="51">
        <v>84.0</v>
      </c>
      <c r="K2" s="51">
        <v>93.0</v>
      </c>
      <c r="L2" s="52"/>
      <c r="M2" s="51">
        <v>67.0</v>
      </c>
      <c r="N2" s="51">
        <v>67.0</v>
      </c>
      <c r="O2" s="51">
        <v>67.0</v>
      </c>
      <c r="P2" s="51">
        <v>84.0</v>
      </c>
      <c r="Q2" s="52"/>
      <c r="R2" s="51">
        <v>84.0</v>
      </c>
      <c r="S2" s="51">
        <v>67.0</v>
      </c>
      <c r="T2" s="51"/>
      <c r="U2" s="51">
        <v>67.0</v>
      </c>
      <c r="V2" s="51">
        <v>67.0</v>
      </c>
      <c r="W2" s="51">
        <v>67.0</v>
      </c>
      <c r="X2" s="50">
        <v>75.0</v>
      </c>
      <c r="Y2" s="51">
        <v>67.0</v>
      </c>
      <c r="Z2" s="52"/>
      <c r="AA2" s="51">
        <v>67.0</v>
      </c>
      <c r="AB2" s="50">
        <v>75.0</v>
      </c>
      <c r="AC2" s="51">
        <v>67.0</v>
      </c>
      <c r="AD2" s="51">
        <v>67.0</v>
      </c>
      <c r="AE2" s="52"/>
      <c r="AF2" s="51">
        <v>93.0</v>
      </c>
      <c r="AG2" s="50">
        <v>67.0</v>
      </c>
      <c r="AH2" s="52"/>
      <c r="AI2" s="51">
        <v>67.0</v>
      </c>
      <c r="AJ2" s="51">
        <v>77.16</v>
      </c>
      <c r="AK2" s="51">
        <v>67.0</v>
      </c>
      <c r="AL2" s="51">
        <v>84.0</v>
      </c>
      <c r="AM2" s="51">
        <v>67.0</v>
      </c>
      <c r="AN2" s="51">
        <v>93.0</v>
      </c>
      <c r="AO2" s="51">
        <v>77.16</v>
      </c>
      <c r="AP2" s="51">
        <v>67.0</v>
      </c>
      <c r="AQ2" s="51">
        <v>67.0</v>
      </c>
      <c r="AR2" s="51">
        <v>67.0</v>
      </c>
      <c r="AS2" s="51">
        <v>67.0</v>
      </c>
      <c r="AT2" s="50">
        <v>75.0</v>
      </c>
      <c r="AU2" s="50">
        <v>75.0</v>
      </c>
      <c r="AV2" s="50">
        <v>75.0</v>
      </c>
      <c r="AW2" s="51">
        <v>93.0</v>
      </c>
      <c r="AX2" s="51">
        <v>67.0</v>
      </c>
      <c r="AY2" s="51">
        <v>67.0</v>
      </c>
      <c r="AZ2" s="51">
        <v>67.0</v>
      </c>
      <c r="BA2" s="52"/>
      <c r="BB2" s="52"/>
      <c r="BC2" s="51">
        <v>84.0</v>
      </c>
      <c r="BD2" s="51">
        <v>67.0</v>
      </c>
      <c r="BE2" s="51">
        <v>67.0</v>
      </c>
      <c r="BF2" s="51">
        <v>84.0</v>
      </c>
      <c r="BG2" s="51">
        <v>77.16</v>
      </c>
      <c r="BH2" s="51">
        <v>67.0</v>
      </c>
      <c r="BI2" s="51">
        <v>67.0</v>
      </c>
      <c r="BJ2" s="51">
        <v>67.0</v>
      </c>
      <c r="BK2" s="51">
        <v>67.0</v>
      </c>
      <c r="BL2" s="51">
        <v>84.0</v>
      </c>
      <c r="BM2" s="50">
        <v>75.0</v>
      </c>
      <c r="BN2" s="51">
        <v>67.0</v>
      </c>
      <c r="BO2" s="51">
        <v>77.16</v>
      </c>
      <c r="BP2" s="52"/>
      <c r="BQ2" s="53">
        <v>32.0</v>
      </c>
      <c r="BR2" s="50">
        <v>75.0</v>
      </c>
      <c r="BS2" s="51">
        <v>67.0</v>
      </c>
    </row>
    <row r="3">
      <c r="A3" s="51" t="s">
        <v>153</v>
      </c>
      <c r="B3" s="51" t="s">
        <v>154</v>
      </c>
      <c r="C3" s="51">
        <v>45.0</v>
      </c>
      <c r="D3" s="51">
        <v>9.0</v>
      </c>
      <c r="E3" s="51">
        <v>6.0</v>
      </c>
      <c r="F3" s="51">
        <v>5.5</v>
      </c>
      <c r="G3" s="51">
        <v>8.0</v>
      </c>
      <c r="H3" s="52"/>
      <c r="I3" s="52"/>
      <c r="J3" s="52"/>
      <c r="K3" s="52"/>
      <c r="L3" s="52"/>
      <c r="M3" s="52"/>
      <c r="N3" s="52"/>
      <c r="O3" s="52"/>
      <c r="P3" s="52"/>
      <c r="Q3" s="52"/>
      <c r="R3" s="52"/>
      <c r="S3" s="52"/>
      <c r="T3" s="52"/>
      <c r="U3" s="52"/>
      <c r="V3" s="52"/>
      <c r="W3" s="52"/>
      <c r="X3" s="52"/>
      <c r="Y3" s="52"/>
      <c r="Z3" s="52"/>
      <c r="AA3" s="52"/>
      <c r="AB3" s="52"/>
      <c r="AC3" s="52"/>
      <c r="AD3" s="51">
        <v>25.0</v>
      </c>
      <c r="AE3" s="52"/>
      <c r="AF3" s="52"/>
      <c r="AG3" s="52"/>
      <c r="AH3" s="52"/>
      <c r="AI3" s="52"/>
      <c r="AJ3" s="52"/>
      <c r="AK3" s="52"/>
      <c r="AL3" s="52"/>
      <c r="AM3" s="51">
        <v>2.93</v>
      </c>
      <c r="AN3" s="52"/>
      <c r="AO3" s="52"/>
      <c r="AP3" s="52"/>
      <c r="AQ3" s="52"/>
      <c r="AR3" s="52"/>
      <c r="AS3" s="52"/>
      <c r="AT3" s="52"/>
      <c r="AU3" s="52"/>
      <c r="AV3" s="52"/>
      <c r="AW3" s="52"/>
      <c r="AY3" s="52"/>
      <c r="AZ3" s="52"/>
      <c r="BA3" s="52"/>
      <c r="BB3" s="52"/>
      <c r="BC3" s="52"/>
      <c r="BD3" s="52"/>
      <c r="BE3" s="52"/>
      <c r="BF3" s="52"/>
      <c r="BG3" s="52"/>
      <c r="BH3" s="52"/>
      <c r="BI3" s="52"/>
      <c r="BJ3" s="52"/>
      <c r="BK3" s="52"/>
      <c r="BL3" s="52"/>
      <c r="BM3" s="52"/>
      <c r="BN3" s="52"/>
      <c r="BO3" s="52"/>
      <c r="BP3" s="51"/>
      <c r="BQ3" s="54" t="s">
        <v>155</v>
      </c>
      <c r="BR3" s="52"/>
      <c r="BS3" s="52"/>
    </row>
    <row r="4">
      <c r="A4" s="51" t="s">
        <v>153</v>
      </c>
      <c r="B4" s="51" t="s">
        <v>156</v>
      </c>
      <c r="C4" s="51">
        <v>106.0</v>
      </c>
      <c r="D4" s="51">
        <v>36.0</v>
      </c>
      <c r="E4" s="51">
        <v>22.0</v>
      </c>
      <c r="F4" s="51">
        <v>25.0</v>
      </c>
      <c r="G4" s="51">
        <v>37.0</v>
      </c>
      <c r="H4" s="52"/>
      <c r="I4" s="52"/>
      <c r="J4" s="52"/>
      <c r="K4" s="52"/>
      <c r="L4" s="52"/>
      <c r="M4" s="52"/>
      <c r="N4" s="51" t="s">
        <v>157</v>
      </c>
      <c r="O4" s="51">
        <v>9.4</v>
      </c>
      <c r="P4" s="52"/>
      <c r="Q4" s="52"/>
      <c r="R4" s="52"/>
      <c r="S4" s="51">
        <v>9.4</v>
      </c>
      <c r="T4" s="52"/>
      <c r="U4" s="51">
        <v>9.4</v>
      </c>
      <c r="V4" s="52"/>
      <c r="W4" s="51">
        <v>9.4</v>
      </c>
      <c r="X4" s="51">
        <v>9.4</v>
      </c>
      <c r="Y4" s="51">
        <v>9.4</v>
      </c>
      <c r="Z4" s="52"/>
      <c r="AA4" s="51">
        <v>9.4</v>
      </c>
      <c r="AB4" s="52"/>
      <c r="AC4" s="51">
        <v>9.4</v>
      </c>
      <c r="AD4" s="51">
        <v>9.4</v>
      </c>
      <c r="AE4" s="52"/>
      <c r="AF4" s="51">
        <v>9.4</v>
      </c>
      <c r="AG4" s="51">
        <v>9.4</v>
      </c>
      <c r="AH4" s="52"/>
      <c r="AI4" s="51">
        <v>9.4</v>
      </c>
      <c r="AJ4" s="51">
        <v>9.4</v>
      </c>
      <c r="AK4" s="51">
        <v>9.4</v>
      </c>
      <c r="AL4" s="52"/>
      <c r="AM4" s="50" t="s">
        <v>158</v>
      </c>
      <c r="AN4" s="52"/>
      <c r="AO4" s="52"/>
      <c r="AP4" s="51">
        <v>24.79</v>
      </c>
      <c r="AQ4" s="51">
        <v>20.23</v>
      </c>
      <c r="AR4" s="51">
        <v>9.4</v>
      </c>
      <c r="AS4" s="51">
        <v>23.13</v>
      </c>
      <c r="AT4" s="52"/>
      <c r="AU4" s="51">
        <v>9.4</v>
      </c>
      <c r="AV4" s="51">
        <v>9.4</v>
      </c>
      <c r="AW4" s="51">
        <v>9.4</v>
      </c>
      <c r="AX4" s="51">
        <v>9.4</v>
      </c>
      <c r="AY4" s="52"/>
      <c r="AZ4" s="51">
        <v>9.4</v>
      </c>
      <c r="BA4" s="52"/>
      <c r="BB4" s="52"/>
      <c r="BC4" s="52"/>
      <c r="BD4" s="51">
        <v>9.4</v>
      </c>
      <c r="BE4" s="51">
        <v>9.4</v>
      </c>
      <c r="BF4" s="52"/>
      <c r="BG4" s="51">
        <v>9.4</v>
      </c>
      <c r="BH4" s="51">
        <v>9.4</v>
      </c>
      <c r="BI4" s="51">
        <v>9.4</v>
      </c>
      <c r="BJ4" s="52"/>
      <c r="BK4" s="51">
        <v>9.4</v>
      </c>
      <c r="BL4" s="52"/>
      <c r="BM4" s="55">
        <v>36.38</v>
      </c>
      <c r="BN4" s="51">
        <v>9.4</v>
      </c>
      <c r="BO4" s="51">
        <v>9.4</v>
      </c>
      <c r="BP4" s="51"/>
      <c r="BQ4" s="51">
        <v>110.0</v>
      </c>
      <c r="BR4" s="52"/>
      <c r="BS4" s="51">
        <v>9.4</v>
      </c>
    </row>
    <row r="5">
      <c r="A5" s="56" t="s">
        <v>159</v>
      </c>
      <c r="B5" s="56" t="s">
        <v>160</v>
      </c>
      <c r="C5" s="56">
        <v>16263.0</v>
      </c>
      <c r="D5" s="56">
        <v>403.0</v>
      </c>
      <c r="E5" s="56"/>
      <c r="F5" s="56"/>
      <c r="G5" s="56"/>
      <c r="H5" s="56">
        <v>255.5</v>
      </c>
      <c r="I5" s="56">
        <v>268.56</v>
      </c>
      <c r="J5" s="56">
        <v>170.94</v>
      </c>
      <c r="K5" s="56">
        <v>330.51</v>
      </c>
      <c r="L5" s="56">
        <v>526.13</v>
      </c>
      <c r="M5" s="56">
        <v>200.59</v>
      </c>
      <c r="N5" s="56">
        <v>255.5</v>
      </c>
      <c r="O5" s="56">
        <v>200.59</v>
      </c>
      <c r="P5" s="56">
        <v>170.94</v>
      </c>
      <c r="Q5" s="57"/>
      <c r="R5" s="56">
        <v>172.76</v>
      </c>
      <c r="S5" s="56">
        <v>200.59</v>
      </c>
      <c r="T5" s="56">
        <v>335.1</v>
      </c>
      <c r="U5" s="56">
        <v>255.5</v>
      </c>
      <c r="V5" s="56">
        <v>200.59</v>
      </c>
      <c r="W5" s="56">
        <v>255.5</v>
      </c>
      <c r="X5" s="56">
        <v>255.5</v>
      </c>
      <c r="Y5" s="56">
        <v>255.5</v>
      </c>
      <c r="Z5" s="57"/>
      <c r="AA5" s="56">
        <v>255.5</v>
      </c>
      <c r="AB5" s="56">
        <v>255.5</v>
      </c>
      <c r="AC5" s="56">
        <v>255.5</v>
      </c>
      <c r="AD5" s="56">
        <v>255.5</v>
      </c>
      <c r="AE5" s="56">
        <v>392.22</v>
      </c>
      <c r="AF5" s="56">
        <v>330.51</v>
      </c>
      <c r="AG5" s="56">
        <v>255.5</v>
      </c>
      <c r="AH5" s="56">
        <v>112.99</v>
      </c>
      <c r="AI5" s="56">
        <v>255.5</v>
      </c>
      <c r="AJ5" s="56">
        <v>268.56</v>
      </c>
      <c r="AK5" s="56">
        <v>255.5</v>
      </c>
      <c r="AL5" s="56">
        <v>170.94</v>
      </c>
      <c r="AM5" s="56">
        <v>200.59</v>
      </c>
      <c r="AN5" s="56">
        <v>330.51</v>
      </c>
      <c r="AO5" s="56">
        <v>268.56</v>
      </c>
      <c r="AP5" s="56">
        <v>255.5</v>
      </c>
      <c r="AQ5" s="56">
        <v>255.5</v>
      </c>
      <c r="AR5" s="56">
        <v>255.5</v>
      </c>
      <c r="AS5" s="56">
        <v>255.5</v>
      </c>
      <c r="AT5" s="56">
        <v>255.5</v>
      </c>
      <c r="AU5" s="56">
        <v>255.5</v>
      </c>
      <c r="AV5" s="56">
        <v>255.5</v>
      </c>
      <c r="AW5" s="56">
        <v>330.51</v>
      </c>
      <c r="AX5" s="56">
        <v>200.59</v>
      </c>
      <c r="AY5" s="56">
        <v>255.5</v>
      </c>
      <c r="AZ5" s="56">
        <v>200.59</v>
      </c>
      <c r="BA5" s="56">
        <v>76.29</v>
      </c>
      <c r="BB5" s="57"/>
      <c r="BC5" s="56">
        <v>170.94</v>
      </c>
      <c r="BD5" s="56">
        <v>255.5</v>
      </c>
      <c r="BE5" s="56">
        <v>255.5</v>
      </c>
      <c r="BF5" s="56">
        <v>170.94</v>
      </c>
      <c r="BG5" s="56">
        <v>268.56</v>
      </c>
      <c r="BH5" s="56">
        <v>255.5</v>
      </c>
      <c r="BI5" s="56">
        <v>255.5</v>
      </c>
      <c r="BJ5" s="56">
        <v>255.5</v>
      </c>
      <c r="BK5" s="56">
        <v>200.59</v>
      </c>
      <c r="BL5" s="56">
        <v>170.94</v>
      </c>
      <c r="BM5" s="56">
        <v>255.5</v>
      </c>
      <c r="BN5" s="56">
        <v>255.5</v>
      </c>
      <c r="BO5" s="56">
        <v>268.56</v>
      </c>
      <c r="BP5" s="56" t="s">
        <v>161</v>
      </c>
      <c r="BQ5" s="58">
        <v>326.13</v>
      </c>
      <c r="BR5" s="56">
        <v>255.5</v>
      </c>
      <c r="BS5" s="56">
        <v>255.5</v>
      </c>
    </row>
    <row r="6">
      <c r="A6" s="51" t="s">
        <v>159</v>
      </c>
      <c r="B6" s="51" t="s">
        <v>162</v>
      </c>
      <c r="C6" s="51" t="str">
        <f t="shared" ref="C6:BS6" si="1">2*C3</f>
        <v>90</v>
      </c>
      <c r="D6" s="51" t="str">
        <f t="shared" si="1"/>
        <v>18</v>
      </c>
      <c r="E6" s="51" t="str">
        <f t="shared" si="1"/>
        <v>12</v>
      </c>
      <c r="F6" s="51" t="str">
        <f t="shared" si="1"/>
        <v>11</v>
      </c>
      <c r="G6" s="51" t="str">
        <f t="shared" si="1"/>
        <v>16</v>
      </c>
      <c r="H6" s="51" t="str">
        <f t="shared" si="1"/>
        <v>0</v>
      </c>
      <c r="I6" s="51" t="str">
        <f t="shared" si="1"/>
        <v>0</v>
      </c>
      <c r="J6" s="51" t="str">
        <f t="shared" si="1"/>
        <v>0</v>
      </c>
      <c r="K6" s="51" t="str">
        <f t="shared" si="1"/>
        <v>0</v>
      </c>
      <c r="L6" s="51" t="str">
        <f t="shared" si="1"/>
        <v>0</v>
      </c>
      <c r="M6" s="51" t="str">
        <f t="shared" si="1"/>
        <v>0</v>
      </c>
      <c r="N6" s="51" t="str">
        <f t="shared" si="1"/>
        <v>0</v>
      </c>
      <c r="O6" s="51" t="str">
        <f t="shared" si="1"/>
        <v>0</v>
      </c>
      <c r="P6" s="51" t="str">
        <f t="shared" si="1"/>
        <v>0</v>
      </c>
      <c r="Q6" s="51" t="str">
        <f t="shared" si="1"/>
        <v>0</v>
      </c>
      <c r="R6" s="51" t="str">
        <f t="shared" si="1"/>
        <v>0</v>
      </c>
      <c r="S6" s="51" t="str">
        <f t="shared" si="1"/>
        <v>0</v>
      </c>
      <c r="T6" s="51" t="str">
        <f t="shared" si="1"/>
        <v>0</v>
      </c>
      <c r="U6" s="51" t="str">
        <f t="shared" si="1"/>
        <v>0</v>
      </c>
      <c r="V6" s="51" t="str">
        <f t="shared" si="1"/>
        <v>0</v>
      </c>
      <c r="W6" s="51" t="str">
        <f t="shared" si="1"/>
        <v>0</v>
      </c>
      <c r="X6" s="51" t="str">
        <f t="shared" si="1"/>
        <v>0</v>
      </c>
      <c r="Y6" s="51" t="str">
        <f t="shared" si="1"/>
        <v>0</v>
      </c>
      <c r="Z6" s="51" t="str">
        <f t="shared" si="1"/>
        <v>0</v>
      </c>
      <c r="AA6" s="51" t="str">
        <f t="shared" si="1"/>
        <v>0</v>
      </c>
      <c r="AB6" s="51" t="str">
        <f t="shared" si="1"/>
        <v>0</v>
      </c>
      <c r="AC6" s="51" t="str">
        <f t="shared" si="1"/>
        <v>0</v>
      </c>
      <c r="AD6" s="51" t="str">
        <f t="shared" si="1"/>
        <v>50</v>
      </c>
      <c r="AE6" s="51" t="str">
        <f t="shared" si="1"/>
        <v>0</v>
      </c>
      <c r="AF6" s="51" t="str">
        <f t="shared" si="1"/>
        <v>0</v>
      </c>
      <c r="AG6" s="51" t="str">
        <f t="shared" si="1"/>
        <v>0</v>
      </c>
      <c r="AH6" s="51" t="str">
        <f t="shared" si="1"/>
        <v>0</v>
      </c>
      <c r="AI6" s="51" t="str">
        <f t="shared" si="1"/>
        <v>0</v>
      </c>
      <c r="AJ6" s="51" t="str">
        <f t="shared" si="1"/>
        <v>0</v>
      </c>
      <c r="AK6" s="51" t="str">
        <f t="shared" si="1"/>
        <v>0</v>
      </c>
      <c r="AL6" s="51" t="str">
        <f t="shared" si="1"/>
        <v>0</v>
      </c>
      <c r="AM6" s="51" t="str">
        <f t="shared" si="1"/>
        <v>5.86</v>
      </c>
      <c r="AN6" s="51" t="str">
        <f t="shared" si="1"/>
        <v>0</v>
      </c>
      <c r="AO6" s="51" t="str">
        <f t="shared" si="1"/>
        <v>0</v>
      </c>
      <c r="AP6" s="51" t="str">
        <f t="shared" si="1"/>
        <v>0</v>
      </c>
      <c r="AQ6" s="51" t="str">
        <f t="shared" si="1"/>
        <v>0</v>
      </c>
      <c r="AR6" s="51" t="str">
        <f t="shared" si="1"/>
        <v>0</v>
      </c>
      <c r="AS6" s="51" t="str">
        <f t="shared" si="1"/>
        <v>0</v>
      </c>
      <c r="AT6" s="51" t="str">
        <f t="shared" si="1"/>
        <v>0</v>
      </c>
      <c r="AU6" s="51" t="str">
        <f t="shared" si="1"/>
        <v>0</v>
      </c>
      <c r="AV6" s="51" t="str">
        <f t="shared" si="1"/>
        <v>0</v>
      </c>
      <c r="AW6" s="51" t="str">
        <f t="shared" si="1"/>
        <v>0</v>
      </c>
      <c r="AX6" s="51" t="str">
        <f t="shared" si="1"/>
        <v>0</v>
      </c>
      <c r="AY6" s="51" t="str">
        <f t="shared" si="1"/>
        <v>0</v>
      </c>
      <c r="AZ6" s="51" t="str">
        <f t="shared" si="1"/>
        <v>0</v>
      </c>
      <c r="BA6" s="51" t="str">
        <f t="shared" si="1"/>
        <v>0</v>
      </c>
      <c r="BB6" s="51" t="str">
        <f t="shared" si="1"/>
        <v>0</v>
      </c>
      <c r="BC6" s="51" t="str">
        <f t="shared" si="1"/>
        <v>0</v>
      </c>
      <c r="BD6" s="51" t="str">
        <f t="shared" si="1"/>
        <v>0</v>
      </c>
      <c r="BE6" s="51" t="str">
        <f t="shared" si="1"/>
        <v>0</v>
      </c>
      <c r="BF6" s="51" t="str">
        <f t="shared" si="1"/>
        <v>0</v>
      </c>
      <c r="BG6" s="51" t="str">
        <f t="shared" si="1"/>
        <v>0</v>
      </c>
      <c r="BH6" s="51" t="str">
        <f t="shared" si="1"/>
        <v>0</v>
      </c>
      <c r="BI6" s="51" t="str">
        <f t="shared" si="1"/>
        <v>0</v>
      </c>
      <c r="BJ6" s="51" t="str">
        <f t="shared" si="1"/>
        <v>0</v>
      </c>
      <c r="BK6" s="51" t="str">
        <f t="shared" si="1"/>
        <v>0</v>
      </c>
      <c r="BL6" s="51" t="str">
        <f t="shared" si="1"/>
        <v>0</v>
      </c>
      <c r="BM6" s="51" t="str">
        <f t="shared" si="1"/>
        <v>0</v>
      </c>
      <c r="BN6" s="51" t="str">
        <f t="shared" si="1"/>
        <v>0</v>
      </c>
      <c r="BO6" s="51" t="str">
        <f t="shared" si="1"/>
        <v>0</v>
      </c>
      <c r="BP6" s="51" t="str">
        <f t="shared" si="1"/>
        <v>0</v>
      </c>
      <c r="BQ6" s="51" t="str">
        <f t="shared" si="1"/>
        <v>#VALUE!</v>
      </c>
      <c r="BR6" s="51" t="str">
        <f t="shared" si="1"/>
        <v>0</v>
      </c>
      <c r="BS6" s="51" t="str">
        <f t="shared" si="1"/>
        <v>0</v>
      </c>
    </row>
    <row r="7">
      <c r="A7" s="51" t="s">
        <v>159</v>
      </c>
      <c r="B7" s="51" t="s">
        <v>163</v>
      </c>
      <c r="C7" s="51" t="str">
        <f t="shared" ref="C7:BS7" si="2">C4</f>
        <v>106</v>
      </c>
      <c r="D7" s="51" t="str">
        <f t="shared" si="2"/>
        <v>36</v>
      </c>
      <c r="E7" s="51" t="str">
        <f t="shared" si="2"/>
        <v>22</v>
      </c>
      <c r="F7" s="51" t="str">
        <f t="shared" si="2"/>
        <v>25</v>
      </c>
      <c r="G7" s="51" t="str">
        <f t="shared" si="2"/>
        <v>37</v>
      </c>
      <c r="H7" s="51" t="str">
        <f t="shared" si="2"/>
        <v/>
      </c>
      <c r="I7" s="51" t="str">
        <f t="shared" si="2"/>
        <v/>
      </c>
      <c r="J7" s="51" t="str">
        <f t="shared" si="2"/>
        <v/>
      </c>
      <c r="K7" s="51" t="str">
        <f t="shared" si="2"/>
        <v/>
      </c>
      <c r="L7" s="51" t="str">
        <f t="shared" si="2"/>
        <v/>
      </c>
      <c r="M7" s="51" t="str">
        <f t="shared" si="2"/>
        <v/>
      </c>
      <c r="N7" s="51" t="str">
        <f t="shared" si="2"/>
        <v>$20-100</v>
      </c>
      <c r="O7" s="51" t="str">
        <f t="shared" si="2"/>
        <v>9.4</v>
      </c>
      <c r="P7" s="51" t="str">
        <f t="shared" si="2"/>
        <v/>
      </c>
      <c r="Q7" s="51" t="str">
        <f t="shared" si="2"/>
        <v/>
      </c>
      <c r="R7" s="51" t="str">
        <f t="shared" si="2"/>
        <v/>
      </c>
      <c r="S7" s="51" t="str">
        <f t="shared" si="2"/>
        <v>9.4</v>
      </c>
      <c r="T7" s="51" t="str">
        <f t="shared" si="2"/>
        <v/>
      </c>
      <c r="U7" s="51" t="str">
        <f t="shared" si="2"/>
        <v>9.4</v>
      </c>
      <c r="V7" s="51" t="str">
        <f t="shared" si="2"/>
        <v/>
      </c>
      <c r="W7" s="51" t="str">
        <f t="shared" si="2"/>
        <v>9.4</v>
      </c>
      <c r="X7" s="51" t="str">
        <f t="shared" si="2"/>
        <v>9.4</v>
      </c>
      <c r="Y7" s="51" t="str">
        <f t="shared" si="2"/>
        <v>9.4</v>
      </c>
      <c r="Z7" s="51" t="str">
        <f t="shared" si="2"/>
        <v/>
      </c>
      <c r="AA7" s="51" t="str">
        <f t="shared" si="2"/>
        <v>9.4</v>
      </c>
      <c r="AB7" s="51" t="str">
        <f t="shared" si="2"/>
        <v/>
      </c>
      <c r="AC7" s="51" t="str">
        <f t="shared" si="2"/>
        <v>9.4</v>
      </c>
      <c r="AD7" s="51" t="str">
        <f t="shared" si="2"/>
        <v>9.4</v>
      </c>
      <c r="AE7" s="51" t="str">
        <f t="shared" si="2"/>
        <v/>
      </c>
      <c r="AF7" s="51" t="str">
        <f t="shared" si="2"/>
        <v>9.4</v>
      </c>
      <c r="AG7" s="51" t="str">
        <f t="shared" si="2"/>
        <v>9.4</v>
      </c>
      <c r="AH7" s="51" t="str">
        <f t="shared" si="2"/>
        <v/>
      </c>
      <c r="AI7" s="51" t="str">
        <f t="shared" si="2"/>
        <v>9.4</v>
      </c>
      <c r="AJ7" s="51" t="str">
        <f t="shared" si="2"/>
        <v>9.4</v>
      </c>
      <c r="AK7" s="51" t="str">
        <f t="shared" si="2"/>
        <v>9.4</v>
      </c>
      <c r="AL7" s="51" t="str">
        <f t="shared" si="2"/>
        <v/>
      </c>
      <c r="AM7" s="50" t="str">
        <f t="shared" si="2"/>
        <v>22.79-24.69</v>
      </c>
      <c r="AN7" s="51" t="str">
        <f t="shared" si="2"/>
        <v/>
      </c>
      <c r="AO7" s="51" t="str">
        <f t="shared" si="2"/>
        <v/>
      </c>
      <c r="AP7" s="51" t="str">
        <f t="shared" si="2"/>
        <v>24.79</v>
      </c>
      <c r="AQ7" s="51" t="str">
        <f t="shared" si="2"/>
        <v>20.23</v>
      </c>
      <c r="AR7" s="51" t="str">
        <f t="shared" si="2"/>
        <v>9.4</v>
      </c>
      <c r="AS7" s="51" t="str">
        <f t="shared" si="2"/>
        <v>23.13</v>
      </c>
      <c r="AT7" s="51" t="str">
        <f t="shared" si="2"/>
        <v/>
      </c>
      <c r="AU7" s="51" t="str">
        <f t="shared" si="2"/>
        <v>9.4</v>
      </c>
      <c r="AV7" s="51" t="str">
        <f t="shared" si="2"/>
        <v>9.4</v>
      </c>
      <c r="AW7" s="51" t="str">
        <f t="shared" si="2"/>
        <v>9.4</v>
      </c>
      <c r="AX7" s="51" t="str">
        <f t="shared" si="2"/>
        <v>9.4</v>
      </c>
      <c r="AY7" s="51" t="str">
        <f t="shared" si="2"/>
        <v/>
      </c>
      <c r="AZ7" s="51" t="str">
        <f t="shared" si="2"/>
        <v>9.4</v>
      </c>
      <c r="BA7" s="51" t="str">
        <f t="shared" si="2"/>
        <v/>
      </c>
      <c r="BB7" s="51" t="str">
        <f t="shared" si="2"/>
        <v/>
      </c>
      <c r="BC7" s="51" t="str">
        <f t="shared" si="2"/>
        <v/>
      </c>
      <c r="BD7" s="51" t="str">
        <f t="shared" si="2"/>
        <v>9.4</v>
      </c>
      <c r="BE7" s="51" t="str">
        <f t="shared" si="2"/>
        <v>9.4</v>
      </c>
      <c r="BF7" s="51" t="str">
        <f t="shared" si="2"/>
        <v/>
      </c>
      <c r="BG7" s="51" t="str">
        <f t="shared" si="2"/>
        <v>9.4</v>
      </c>
      <c r="BH7" s="51" t="str">
        <f t="shared" si="2"/>
        <v>9.4</v>
      </c>
      <c r="BI7" s="51" t="str">
        <f t="shared" si="2"/>
        <v>9.4</v>
      </c>
      <c r="BJ7" s="51" t="str">
        <f t="shared" si="2"/>
        <v/>
      </c>
      <c r="BK7" s="51" t="str">
        <f t="shared" si="2"/>
        <v>9.4</v>
      </c>
      <c r="BL7" s="51" t="str">
        <f t="shared" si="2"/>
        <v/>
      </c>
      <c r="BM7" s="55" t="str">
        <f t="shared" si="2"/>
        <v>$36.38</v>
      </c>
      <c r="BN7" s="51" t="str">
        <f t="shared" si="2"/>
        <v>9.4</v>
      </c>
      <c r="BO7" s="51" t="str">
        <f t="shared" si="2"/>
        <v>9.4</v>
      </c>
      <c r="BP7" s="51" t="str">
        <f t="shared" si="2"/>
        <v/>
      </c>
      <c r="BQ7" s="51" t="str">
        <f t="shared" si="2"/>
        <v>110</v>
      </c>
      <c r="BR7" s="51" t="str">
        <f t="shared" si="2"/>
        <v/>
      </c>
      <c r="BS7" s="51" t="str">
        <f t="shared" si="2"/>
        <v>9.4</v>
      </c>
    </row>
    <row r="8">
      <c r="A8" s="51"/>
      <c r="B8" s="51" t="s">
        <v>164</v>
      </c>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1"/>
      <c r="BM8" s="51"/>
      <c r="BN8" s="51"/>
      <c r="BO8" s="51"/>
      <c r="BP8" s="51"/>
      <c r="BQ8" s="51"/>
      <c r="BR8" s="51"/>
      <c r="BS8" s="51"/>
    </row>
    <row r="9">
      <c r="A9" s="51"/>
      <c r="B9" s="51"/>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row>
    <row r="10">
      <c r="A10" s="51"/>
      <c r="B10" s="51"/>
      <c r="C10" s="52"/>
      <c r="D10" s="51"/>
      <c r="E10" s="52"/>
      <c r="F10" s="52"/>
      <c r="G10" s="52"/>
      <c r="H10" s="52"/>
      <c r="I10" s="52"/>
      <c r="J10" s="52"/>
      <c r="K10" s="52"/>
      <c r="L10" s="52"/>
      <c r="M10" s="52"/>
      <c r="N10" s="52"/>
      <c r="O10" s="52"/>
      <c r="P10" s="52"/>
      <c r="Q10" s="52"/>
      <c r="R10" s="52"/>
      <c r="S10" s="52"/>
      <c r="T10" s="52"/>
      <c r="U10" s="52"/>
      <c r="V10" s="52"/>
      <c r="W10" s="52"/>
      <c r="X10" s="52"/>
      <c r="Y10" s="52"/>
      <c r="Z10" s="52"/>
      <c r="AA10" s="52"/>
      <c r="AB10" s="50"/>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row>
    <row r="11">
      <c r="A11" s="51"/>
      <c r="B11" s="51"/>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row>
    <row r="12">
      <c r="A12" s="51"/>
      <c r="B12" s="51"/>
      <c r="C12" s="52"/>
      <c r="D12" s="51"/>
      <c r="E12" s="52"/>
      <c r="F12" s="52"/>
      <c r="G12" s="52"/>
      <c r="H12" s="52"/>
      <c r="I12" s="52"/>
      <c r="J12" s="52"/>
      <c r="K12" s="52"/>
      <c r="L12" s="52"/>
      <c r="M12" s="52"/>
      <c r="N12" s="52"/>
      <c r="O12" s="52"/>
      <c r="P12" s="52"/>
      <c r="Q12" s="52"/>
      <c r="R12" s="52"/>
      <c r="S12" s="52"/>
      <c r="T12" s="52"/>
      <c r="U12" s="52"/>
      <c r="V12" s="52"/>
      <c r="W12" s="52"/>
      <c r="X12" s="52"/>
      <c r="Y12" s="52"/>
      <c r="Z12" s="52"/>
      <c r="AA12" s="52"/>
      <c r="AB12" s="51"/>
      <c r="AD12" s="51"/>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1"/>
      <c r="BR12" s="52"/>
      <c r="BS12" s="52"/>
    </row>
    <row r="13">
      <c r="A13" s="15"/>
      <c r="B13" s="15"/>
      <c r="C13" s="15"/>
      <c r="D13" s="51" t="s">
        <v>165</v>
      </c>
      <c r="E13" s="15"/>
      <c r="F13" s="15"/>
      <c r="G13" s="15"/>
      <c r="H13" s="15"/>
      <c r="I13" s="15"/>
      <c r="J13" s="15"/>
      <c r="K13" s="15"/>
      <c r="L13" s="15"/>
      <c r="M13" s="15"/>
      <c r="N13" s="15"/>
      <c r="O13" s="15"/>
      <c r="P13" s="15"/>
      <c r="Q13" s="15"/>
      <c r="R13" s="15"/>
      <c r="S13" s="15"/>
      <c r="T13" s="15"/>
      <c r="U13" s="15"/>
      <c r="V13" s="15"/>
      <c r="W13" s="15"/>
      <c r="X13" s="15"/>
      <c r="Y13" s="15"/>
      <c r="Z13" s="15"/>
      <c r="AA13" s="11"/>
      <c r="AB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row>
    <row r="15">
      <c r="A15" s="15"/>
      <c r="C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59" t="s">
        <v>166</v>
      </c>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59" t="s">
        <v>167</v>
      </c>
      <c r="BR15" s="15"/>
      <c r="BS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59" t="s">
        <v>168</v>
      </c>
      <c r="BR16" s="15"/>
      <c r="BS16" s="15"/>
    </row>
    <row r="17">
      <c r="A17" s="15"/>
      <c r="C17" s="15"/>
      <c r="D17" s="60" t="s">
        <v>169</v>
      </c>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row>
    <row r="20">
      <c r="A20" s="15"/>
      <c r="B20" s="15"/>
      <c r="C20" s="15"/>
      <c r="D20" s="61" t="s">
        <v>170</v>
      </c>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row>
    <row r="21">
      <c r="A21" s="15"/>
      <c r="B21" s="15"/>
      <c r="C21" s="15"/>
      <c r="D21" s="11" t="s">
        <v>171</v>
      </c>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row>
    <row r="22">
      <c r="A22" s="15"/>
      <c r="B22" s="15"/>
      <c r="C22" s="15"/>
      <c r="D22" s="11" t="s">
        <v>172</v>
      </c>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row>
    <row r="24">
      <c r="A24" s="15"/>
      <c r="B24" s="15"/>
      <c r="C24" s="15"/>
      <c r="D24" s="59" t="s">
        <v>173</v>
      </c>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row>
    <row r="28">
      <c r="A28" s="15"/>
      <c r="B28" s="61" t="s">
        <v>174</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row>
    <row r="29">
      <c r="A29" s="15"/>
      <c r="B29" s="11">
        <v>30867.0</v>
      </c>
      <c r="C29" s="11" t="s">
        <v>175</v>
      </c>
      <c r="D29" s="11" t="s">
        <v>176</v>
      </c>
      <c r="E29" s="11" t="s">
        <v>177</v>
      </c>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row>
    <row r="30">
      <c r="A30" s="15"/>
      <c r="B30" s="11" t="s">
        <v>178</v>
      </c>
      <c r="C30" s="11">
        <v>0.032</v>
      </c>
      <c r="D30" s="11">
        <v>62.85</v>
      </c>
      <c r="E30" s="62" t="str">
        <f t="shared" ref="E30:E40" si="3">C30*D30</f>
        <v>2.0112</v>
      </c>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row>
    <row r="31">
      <c r="A31" s="15"/>
      <c r="B31" s="11" t="s">
        <v>179</v>
      </c>
      <c r="C31" s="11">
        <v>0.023</v>
      </c>
      <c r="D31" s="11">
        <v>87.79</v>
      </c>
      <c r="E31" s="62" t="str">
        <f t="shared" si="3"/>
        <v>2.01917</v>
      </c>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row>
    <row r="32">
      <c r="A32" s="15"/>
      <c r="B32" s="11" t="s">
        <v>180</v>
      </c>
      <c r="C32" s="11">
        <v>0.035</v>
      </c>
      <c r="D32" s="11">
        <v>59.86</v>
      </c>
      <c r="E32" s="62" t="str">
        <f t="shared" si="3"/>
        <v>2.0951</v>
      </c>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row>
    <row r="33">
      <c r="A33" s="15"/>
      <c r="B33" s="11" t="s">
        <v>181</v>
      </c>
      <c r="C33" s="11">
        <v>0.041</v>
      </c>
      <c r="D33" s="11">
        <v>62.85</v>
      </c>
      <c r="E33" s="62" t="str">
        <f t="shared" si="3"/>
        <v>2.57685</v>
      </c>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row>
    <row r="34">
      <c r="A34" s="15"/>
      <c r="B34" s="11" t="s">
        <v>182</v>
      </c>
      <c r="C34" s="11">
        <v>0.068</v>
      </c>
      <c r="D34" s="11">
        <v>215.49</v>
      </c>
      <c r="E34" s="62" t="str">
        <f t="shared" si="3"/>
        <v>14.65332</v>
      </c>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row>
    <row r="35">
      <c r="A35" s="15"/>
      <c r="B35" s="11" t="s">
        <v>183</v>
      </c>
      <c r="C35" s="11">
        <v>0.021</v>
      </c>
      <c r="D35" s="11">
        <v>109.74</v>
      </c>
      <c r="E35" s="62" t="str">
        <f t="shared" si="3"/>
        <v>2.30454</v>
      </c>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row>
    <row r="36">
      <c r="A36" s="15"/>
      <c r="B36" s="11" t="s">
        <v>184</v>
      </c>
      <c r="C36" s="11">
        <v>0.183</v>
      </c>
      <c r="D36" s="11">
        <v>30.93</v>
      </c>
      <c r="E36" s="62" t="str">
        <f t="shared" si="3"/>
        <v>5.66019</v>
      </c>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row>
    <row r="37">
      <c r="A37" s="15"/>
      <c r="B37" s="11" t="s">
        <v>185</v>
      </c>
      <c r="C37" s="11">
        <v>0.18</v>
      </c>
      <c r="D37" s="11">
        <v>89.79</v>
      </c>
      <c r="E37" s="62" t="str">
        <f t="shared" si="3"/>
        <v>16.1622</v>
      </c>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row>
    <row r="38">
      <c r="A38" s="15"/>
      <c r="B38" s="11" t="s">
        <v>186</v>
      </c>
      <c r="C38" s="11">
        <v>0.32</v>
      </c>
      <c r="D38" s="11">
        <v>34.93</v>
      </c>
      <c r="E38" s="62" t="str">
        <f t="shared" si="3"/>
        <v>11.1776</v>
      </c>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row>
    <row r="39">
      <c r="A39" s="15"/>
      <c r="B39" s="11" t="s">
        <v>187</v>
      </c>
      <c r="C39" s="11">
        <v>0.15</v>
      </c>
      <c r="D39" s="11">
        <v>34.92</v>
      </c>
      <c r="E39" s="62" t="str">
        <f t="shared" si="3"/>
        <v>5.238</v>
      </c>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row>
    <row r="40">
      <c r="A40" s="15"/>
      <c r="B40" s="11" t="s">
        <v>188</v>
      </c>
      <c r="C40" s="11">
        <v>0.33</v>
      </c>
      <c r="D40" s="11">
        <v>61.85</v>
      </c>
      <c r="E40" s="62" t="str">
        <f t="shared" si="3"/>
        <v>20.4105</v>
      </c>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row>
    <row r="41">
      <c r="A41" s="15"/>
      <c r="B41" s="15"/>
      <c r="C41" s="63" t="str">
        <f>sum(C30:C40)</f>
        <v>1.383</v>
      </c>
      <c r="D41" s="15"/>
      <c r="E41" s="64" t="str">
        <f>sum(E30:E40)</f>
        <v>84.30867</v>
      </c>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row>
    <row r="42">
      <c r="A42" s="15"/>
      <c r="B42" s="15"/>
      <c r="C42" s="11"/>
      <c r="D42" s="11" t="s">
        <v>189</v>
      </c>
      <c r="E42" s="11">
        <v>18.0</v>
      </c>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row>
    <row r="43">
      <c r="A43" s="15"/>
      <c r="B43" s="15"/>
      <c r="C43" s="15"/>
      <c r="D43" s="11" t="s">
        <v>190</v>
      </c>
      <c r="E43" s="11">
        <v>36.0</v>
      </c>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row>
    <row r="44">
      <c r="A44" s="15"/>
      <c r="B44" s="15"/>
      <c r="C44" s="15"/>
      <c r="D44" s="11" t="s">
        <v>191</v>
      </c>
      <c r="E44" s="11">
        <v>508.6</v>
      </c>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row>
    <row r="45">
      <c r="A45" s="15"/>
      <c r="B45" s="15"/>
      <c r="C45" s="15"/>
      <c r="D45" s="11" t="s">
        <v>192</v>
      </c>
      <c r="E45" s="11" t="str">
        <f>sum(E41:E44)</f>
        <v>646.90867</v>
      </c>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row>
    <row r="46">
      <c r="A46" s="15"/>
      <c r="B46" s="15"/>
      <c r="C46" s="15"/>
      <c r="D46" s="11" t="s">
        <v>193</v>
      </c>
      <c r="E46" s="11">
        <v>33.92</v>
      </c>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row>
    <row r="47">
      <c r="A47" s="15"/>
      <c r="B47" s="15"/>
      <c r="C47" s="15"/>
      <c r="D47" s="15"/>
      <c r="E47" s="11" t="str">
        <f>sum(E45:E46)</f>
        <v>680.82867</v>
      </c>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row>
    <row r="49">
      <c r="A49" s="15"/>
      <c r="B49" s="7" t="s">
        <v>194</v>
      </c>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row>
    <row r="50">
      <c r="A50" s="15"/>
      <c r="B50" s="65" t="s">
        <v>195</v>
      </c>
      <c r="D50" s="7" t="s">
        <v>196</v>
      </c>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row>
    <row r="51">
      <c r="A51" s="15"/>
      <c r="B51" s="7" t="s">
        <v>197</v>
      </c>
      <c r="C51" s="66">
        <v>2935.7</v>
      </c>
      <c r="D51" s="67" t="s">
        <v>198</v>
      </c>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row>
    <row r="52">
      <c r="A52" s="15"/>
      <c r="B52" s="7" t="s">
        <v>199</v>
      </c>
      <c r="C52" s="68">
        <v>4383.1</v>
      </c>
      <c r="D52" s="67" t="s">
        <v>198</v>
      </c>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row>
    <row r="53">
      <c r="A53" s="15"/>
      <c r="B53" s="7" t="s">
        <v>200</v>
      </c>
      <c r="C53" s="68">
        <v>3418.6</v>
      </c>
      <c r="D53" s="67" t="s">
        <v>198</v>
      </c>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row>
    <row r="54">
      <c r="A54" s="15"/>
      <c r="B54" s="67" t="s">
        <v>201</v>
      </c>
      <c r="C54" s="68">
        <v>2873.6</v>
      </c>
      <c r="D54" s="67" t="s">
        <v>198</v>
      </c>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row>
    <row r="55">
      <c r="A55" s="15"/>
      <c r="B55" s="67" t="s">
        <v>202</v>
      </c>
      <c r="C55" s="68">
        <v>4534.3</v>
      </c>
      <c r="D55" s="67" t="s">
        <v>198</v>
      </c>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row>
    <row r="56">
      <c r="A56" s="15"/>
      <c r="B56" s="7" t="s">
        <v>203</v>
      </c>
      <c r="C56" s="68">
        <v>3077.8</v>
      </c>
      <c r="D56" s="67" t="s">
        <v>198</v>
      </c>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row>
    <row r="57">
      <c r="A57" s="15"/>
      <c r="B57" s="67" t="s">
        <v>204</v>
      </c>
      <c r="C57" s="68">
        <v>3208.1</v>
      </c>
      <c r="D57" s="67" t="s">
        <v>198</v>
      </c>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row>
    <row r="58">
      <c r="A58" s="15"/>
      <c r="B58" s="7" t="s">
        <v>205</v>
      </c>
      <c r="C58" s="68">
        <v>132.5</v>
      </c>
      <c r="D58" s="67" t="s">
        <v>198</v>
      </c>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row>
    <row r="59">
      <c r="A59" s="15"/>
      <c r="B59" s="7" t="s">
        <v>206</v>
      </c>
      <c r="C59" s="68">
        <v>269.0</v>
      </c>
      <c r="D59" s="67" t="s">
        <v>198</v>
      </c>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row>
    <row r="60">
      <c r="A60" s="15"/>
      <c r="B60" s="7" t="s">
        <v>207</v>
      </c>
      <c r="C60" s="68">
        <v>1485.5</v>
      </c>
      <c r="D60" s="67" t="s">
        <v>198</v>
      </c>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row>
    <row r="61">
      <c r="A61" s="15"/>
      <c r="B61" s="7" t="s">
        <v>208</v>
      </c>
      <c r="C61" s="68">
        <v>367.3</v>
      </c>
      <c r="D61" s="67" t="s">
        <v>198</v>
      </c>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row>
    <row r="62">
      <c r="A62" s="15"/>
      <c r="B62" s="7" t="s">
        <v>209</v>
      </c>
      <c r="C62" s="68">
        <v>302.5</v>
      </c>
      <c r="D62" s="67" t="s">
        <v>198</v>
      </c>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row>
    <row r="63">
      <c r="A63" s="15"/>
      <c r="B63" s="7" t="s">
        <v>210</v>
      </c>
      <c r="C63" s="68">
        <v>264.0</v>
      </c>
      <c r="D63" s="67" t="s">
        <v>198</v>
      </c>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row>
    <row r="64">
      <c r="A64" s="15"/>
      <c r="B64" s="7" t="s">
        <v>211</v>
      </c>
      <c r="C64" s="68">
        <v>5819.7</v>
      </c>
      <c r="D64" s="67" t="s">
        <v>198</v>
      </c>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row>
    <row r="65">
      <c r="A65" s="15"/>
      <c r="B65" s="11" t="s">
        <v>212</v>
      </c>
      <c r="C65" s="68">
        <v>4300.8</v>
      </c>
      <c r="D65" s="67" t="s">
        <v>198</v>
      </c>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row>
    <row r="66">
      <c r="A66" s="15"/>
      <c r="B66" s="11" t="s">
        <v>213</v>
      </c>
      <c r="C66" s="68">
        <v>2806.8</v>
      </c>
      <c r="D66" s="67" t="s">
        <v>198</v>
      </c>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row>
    <row r="67">
      <c r="A67" s="15"/>
      <c r="B67" s="11" t="s">
        <v>214</v>
      </c>
      <c r="C67" s="68">
        <v>2083.9</v>
      </c>
      <c r="D67" s="67" t="s">
        <v>198</v>
      </c>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row>
    <row r="68">
      <c r="A68" s="15"/>
      <c r="B68" s="11"/>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row>
    <row r="69">
      <c r="A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row>
    <row r="70">
      <c r="A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row>
    <row r="71">
      <c r="A71" s="15"/>
      <c r="B71" s="8" t="s">
        <v>215</v>
      </c>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row>
    <row r="72">
      <c r="A72" s="15"/>
      <c r="B72" s="69" t="s">
        <v>216</v>
      </c>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row>
    <row r="73">
      <c r="A73" s="15"/>
      <c r="B73" s="7" t="s">
        <v>217</v>
      </c>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row>
    <row r="74">
      <c r="A74" s="15"/>
      <c r="D74" s="7" t="s">
        <v>196</v>
      </c>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row>
    <row r="75">
      <c r="A75" s="15"/>
      <c r="B75" s="70" t="s">
        <v>218</v>
      </c>
      <c r="C75" s="71">
        <v>474.0</v>
      </c>
      <c r="D75" s="11" t="s">
        <v>219</v>
      </c>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row>
    <row r="76">
      <c r="A76" s="15"/>
      <c r="B76" s="70" t="s">
        <v>220</v>
      </c>
      <c r="C76" s="72">
        <v>421.0</v>
      </c>
      <c r="D76" s="11" t="s">
        <v>219</v>
      </c>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row>
    <row r="77">
      <c r="A77" s="15"/>
      <c r="B77" s="73"/>
      <c r="C77" s="74"/>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row>
    <row r="78">
      <c r="A78" s="15"/>
      <c r="B78" s="75" t="s">
        <v>221</v>
      </c>
      <c r="C78" s="76">
        <v>13623.7</v>
      </c>
      <c r="D78" s="11" t="s">
        <v>222</v>
      </c>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row>
    <row r="79">
      <c r="A79" s="15"/>
      <c r="B79" s="75" t="s">
        <v>223</v>
      </c>
      <c r="C79" s="76">
        <v>1155.0</v>
      </c>
      <c r="D79" s="11" t="s">
        <v>222</v>
      </c>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row>
    <row r="80">
      <c r="A80" s="15"/>
      <c r="B80" s="75" t="s">
        <v>224</v>
      </c>
      <c r="C80" s="76">
        <v>1425.0</v>
      </c>
      <c r="D80" s="11" t="s">
        <v>222</v>
      </c>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row>
    <row r="81">
      <c r="A81" s="15"/>
      <c r="B81" s="75" t="s">
        <v>225</v>
      </c>
      <c r="C81" s="77">
        <v>17606.0</v>
      </c>
      <c r="D81" s="11" t="s">
        <v>222</v>
      </c>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row>
    <row r="92">
      <c r="A92" s="15"/>
      <c r="B92" s="11"/>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row>
    <row r="93">
      <c r="A93" s="15"/>
      <c r="B93" s="11"/>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row>
    <row r="94">
      <c r="A94" s="15"/>
      <c r="B94" s="11" t="s">
        <v>226</v>
      </c>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row>
    <row r="95">
      <c r="A95" s="15"/>
      <c r="B95" s="65" t="s">
        <v>227</v>
      </c>
      <c r="C95" s="11" t="s">
        <v>228</v>
      </c>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row>
    <row r="96">
      <c r="A96" s="15"/>
      <c r="B96" s="78"/>
      <c r="C96" s="67" t="s">
        <v>229</v>
      </c>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row>
    <row r="97">
      <c r="A97" s="15"/>
      <c r="B97" s="15"/>
      <c r="C97" s="67" t="s">
        <v>230</v>
      </c>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row>
    <row r="98">
      <c r="A98" s="15"/>
      <c r="B98" s="15"/>
      <c r="C98" s="11" t="s">
        <v>231</v>
      </c>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row>
    <row r="100">
      <c r="A100" s="15"/>
      <c r="B100" s="11" t="s">
        <v>232</v>
      </c>
      <c r="C100" s="11" t="s">
        <v>233</v>
      </c>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row>
    <row r="101">
      <c r="A101" s="15"/>
      <c r="B101" s="65" t="s">
        <v>234</v>
      </c>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row>
    <row r="102">
      <c r="A102" s="15"/>
      <c r="B102" s="78"/>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row>
    <row r="105">
      <c r="A105" s="15"/>
      <c r="B105" s="59" t="s">
        <v>235</v>
      </c>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row>
    <row r="106">
      <c r="A106" s="15"/>
      <c r="B106" s="11" t="s">
        <v>236</v>
      </c>
      <c r="C106" s="11" t="s">
        <v>237</v>
      </c>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row>
    <row r="107">
      <c r="A107" s="15"/>
      <c r="B107" s="15"/>
      <c r="C107" s="11" t="s">
        <v>238</v>
      </c>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row>
    <row r="108">
      <c r="A108" s="15"/>
      <c r="B108" s="15"/>
      <c r="C108" s="11" t="s">
        <v>239</v>
      </c>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row>
    <row r="109">
      <c r="A109" s="15"/>
      <c r="B109" s="11" t="s">
        <v>240</v>
      </c>
      <c r="C109" s="11" t="s">
        <v>241</v>
      </c>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row>
    <row r="110">
      <c r="A110" s="15"/>
      <c r="B110" s="15"/>
      <c r="C110" s="11" t="s">
        <v>242</v>
      </c>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row>
    <row r="111">
      <c r="A111" s="15"/>
      <c r="B111" s="15"/>
      <c r="C111" s="11" t="s">
        <v>243</v>
      </c>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row>
    <row r="112">
      <c r="A112" s="15"/>
      <c r="B112" s="15"/>
      <c r="C112" s="11" t="s">
        <v>244</v>
      </c>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row>
    <row r="113">
      <c r="A113" s="15"/>
      <c r="B113" s="11" t="s">
        <v>245</v>
      </c>
      <c r="C113" s="11" t="s">
        <v>246</v>
      </c>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row>
    <row r="114">
      <c r="A114" s="15"/>
      <c r="B114" s="15"/>
      <c r="C114" s="11" t="s">
        <v>247</v>
      </c>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row>
    <row r="115">
      <c r="A115" s="15"/>
      <c r="B115" s="15"/>
      <c r="C115" s="11" t="s">
        <v>248</v>
      </c>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row>
    <row r="116">
      <c r="A116" s="15"/>
      <c r="B116" s="15"/>
      <c r="C116" s="11" t="s">
        <v>249</v>
      </c>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row>
    <row r="117">
      <c r="A117" s="15"/>
      <c r="B117" s="15"/>
      <c r="C117" s="11" t="s">
        <v>250</v>
      </c>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c r="BI390" s="15"/>
      <c r="BJ390" s="15"/>
      <c r="BK390" s="15"/>
      <c r="BL390" s="15"/>
      <c r="BM390" s="15"/>
      <c r="BN390" s="15"/>
      <c r="BO390" s="15"/>
      <c r="BP390" s="15"/>
      <c r="BQ390" s="15"/>
      <c r="BR390" s="15"/>
      <c r="BS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c r="BC391" s="15"/>
      <c r="BD391" s="15"/>
      <c r="BE391" s="15"/>
      <c r="BF391" s="15"/>
      <c r="BG391" s="15"/>
      <c r="BH391" s="15"/>
      <c r="BI391" s="15"/>
      <c r="BJ391" s="15"/>
      <c r="BK391" s="15"/>
      <c r="BL391" s="15"/>
      <c r="BM391" s="15"/>
      <c r="BN391" s="15"/>
      <c r="BO391" s="15"/>
      <c r="BP391" s="15"/>
      <c r="BQ391" s="15"/>
      <c r="BR391" s="15"/>
      <c r="BS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15"/>
      <c r="AY393" s="15"/>
      <c r="AZ393" s="15"/>
      <c r="BA393" s="15"/>
      <c r="BB393" s="15"/>
      <c r="BC393" s="15"/>
      <c r="BD393" s="15"/>
      <c r="BE393" s="15"/>
      <c r="BF393" s="15"/>
      <c r="BG393" s="15"/>
      <c r="BH393" s="15"/>
      <c r="BI393" s="15"/>
      <c r="BJ393" s="15"/>
      <c r="BK393" s="15"/>
      <c r="BL393" s="15"/>
      <c r="BM393" s="15"/>
      <c r="BN393" s="15"/>
      <c r="BO393" s="15"/>
      <c r="BP393" s="15"/>
      <c r="BQ393" s="15"/>
      <c r="BR393" s="15"/>
      <c r="BS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15"/>
      <c r="AZ394" s="15"/>
      <c r="BA394" s="15"/>
      <c r="BB394" s="15"/>
      <c r="BC394" s="15"/>
      <c r="BD394" s="15"/>
      <c r="BE394" s="15"/>
      <c r="BF394" s="15"/>
      <c r="BG394" s="15"/>
      <c r="BH394" s="15"/>
      <c r="BI394" s="15"/>
      <c r="BJ394" s="15"/>
      <c r="BK394" s="15"/>
      <c r="BL394" s="15"/>
      <c r="BM394" s="15"/>
      <c r="BN394" s="15"/>
      <c r="BO394" s="15"/>
      <c r="BP394" s="15"/>
      <c r="BQ394" s="15"/>
      <c r="BR394" s="15"/>
      <c r="BS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15"/>
      <c r="BA395" s="15"/>
      <c r="BB395" s="15"/>
      <c r="BC395" s="15"/>
      <c r="BD395" s="15"/>
      <c r="BE395" s="15"/>
      <c r="BF395" s="15"/>
      <c r="BG395" s="15"/>
      <c r="BH395" s="15"/>
      <c r="BI395" s="15"/>
      <c r="BJ395" s="15"/>
      <c r="BK395" s="15"/>
      <c r="BL395" s="15"/>
      <c r="BM395" s="15"/>
      <c r="BN395" s="15"/>
      <c r="BO395" s="15"/>
      <c r="BP395" s="15"/>
      <c r="BQ395" s="15"/>
      <c r="BR395" s="15"/>
      <c r="BS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15"/>
      <c r="AY396" s="15"/>
      <c r="AZ396" s="15"/>
      <c r="BA396" s="15"/>
      <c r="BB396" s="15"/>
      <c r="BC396" s="15"/>
      <c r="BD396" s="15"/>
      <c r="BE396" s="15"/>
      <c r="BF396" s="15"/>
      <c r="BG396" s="15"/>
      <c r="BH396" s="15"/>
      <c r="BI396" s="15"/>
      <c r="BJ396" s="15"/>
      <c r="BK396" s="15"/>
      <c r="BL396" s="15"/>
      <c r="BM396" s="15"/>
      <c r="BN396" s="15"/>
      <c r="BO396" s="15"/>
      <c r="BP396" s="15"/>
      <c r="BQ396" s="15"/>
      <c r="BR396" s="15"/>
      <c r="BS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15"/>
      <c r="BA397" s="15"/>
      <c r="BB397" s="15"/>
      <c r="BC397" s="15"/>
      <c r="BD397" s="15"/>
      <c r="BE397" s="15"/>
      <c r="BF397" s="15"/>
      <c r="BG397" s="15"/>
      <c r="BH397" s="15"/>
      <c r="BI397" s="15"/>
      <c r="BJ397" s="15"/>
      <c r="BK397" s="15"/>
      <c r="BL397" s="15"/>
      <c r="BM397" s="15"/>
      <c r="BN397" s="15"/>
      <c r="BO397" s="15"/>
      <c r="BP397" s="15"/>
      <c r="BQ397" s="15"/>
      <c r="BR397" s="15"/>
      <c r="BS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15"/>
      <c r="BA398" s="15"/>
      <c r="BB398" s="15"/>
      <c r="BC398" s="15"/>
      <c r="BD398" s="15"/>
      <c r="BE398" s="15"/>
      <c r="BF398" s="15"/>
      <c r="BG398" s="15"/>
      <c r="BH398" s="15"/>
      <c r="BI398" s="15"/>
      <c r="BJ398" s="15"/>
      <c r="BK398" s="15"/>
      <c r="BL398" s="15"/>
      <c r="BM398" s="15"/>
      <c r="BN398" s="15"/>
      <c r="BO398" s="15"/>
      <c r="BP398" s="15"/>
      <c r="BQ398" s="15"/>
      <c r="BR398" s="15"/>
      <c r="BS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15"/>
      <c r="BA399" s="15"/>
      <c r="BB399" s="15"/>
      <c r="BC399" s="15"/>
      <c r="BD399" s="15"/>
      <c r="BE399" s="15"/>
      <c r="BF399" s="15"/>
      <c r="BG399" s="15"/>
      <c r="BH399" s="15"/>
      <c r="BI399" s="15"/>
      <c r="BJ399" s="15"/>
      <c r="BK399" s="15"/>
      <c r="BL399" s="15"/>
      <c r="BM399" s="15"/>
      <c r="BN399" s="15"/>
      <c r="BO399" s="15"/>
      <c r="BP399" s="15"/>
      <c r="BQ399" s="15"/>
      <c r="BR399" s="15"/>
      <c r="BS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c r="AZ400" s="15"/>
      <c r="BA400" s="15"/>
      <c r="BB400" s="15"/>
      <c r="BC400" s="15"/>
      <c r="BD400" s="15"/>
      <c r="BE400" s="15"/>
      <c r="BF400" s="15"/>
      <c r="BG400" s="15"/>
      <c r="BH400" s="15"/>
      <c r="BI400" s="15"/>
      <c r="BJ400" s="15"/>
      <c r="BK400" s="15"/>
      <c r="BL400" s="15"/>
      <c r="BM400" s="15"/>
      <c r="BN400" s="15"/>
      <c r="BO400" s="15"/>
      <c r="BP400" s="15"/>
      <c r="BQ400" s="15"/>
      <c r="BR400" s="15"/>
      <c r="BS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15"/>
      <c r="AZ401" s="15"/>
      <c r="BA401" s="15"/>
      <c r="BB401" s="15"/>
      <c r="BC401" s="15"/>
      <c r="BD401" s="15"/>
      <c r="BE401" s="15"/>
      <c r="BF401" s="15"/>
      <c r="BG401" s="15"/>
      <c r="BH401" s="15"/>
      <c r="BI401" s="15"/>
      <c r="BJ401" s="15"/>
      <c r="BK401" s="15"/>
      <c r="BL401" s="15"/>
      <c r="BM401" s="15"/>
      <c r="BN401" s="15"/>
      <c r="BO401" s="15"/>
      <c r="BP401" s="15"/>
      <c r="BQ401" s="15"/>
      <c r="BR401" s="15"/>
      <c r="BS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15"/>
      <c r="BA402" s="15"/>
      <c r="BB402" s="15"/>
      <c r="BC402" s="15"/>
      <c r="BD402" s="15"/>
      <c r="BE402" s="15"/>
      <c r="BF402" s="15"/>
      <c r="BG402" s="15"/>
      <c r="BH402" s="15"/>
      <c r="BI402" s="15"/>
      <c r="BJ402" s="15"/>
      <c r="BK402" s="15"/>
      <c r="BL402" s="15"/>
      <c r="BM402" s="15"/>
      <c r="BN402" s="15"/>
      <c r="BO402" s="15"/>
      <c r="BP402" s="15"/>
      <c r="BQ402" s="15"/>
      <c r="BR402" s="15"/>
      <c r="BS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15"/>
      <c r="BA403" s="15"/>
      <c r="BB403" s="15"/>
      <c r="BC403" s="15"/>
      <c r="BD403" s="15"/>
      <c r="BE403" s="15"/>
      <c r="BF403" s="15"/>
      <c r="BG403" s="15"/>
      <c r="BH403" s="15"/>
      <c r="BI403" s="15"/>
      <c r="BJ403" s="15"/>
      <c r="BK403" s="15"/>
      <c r="BL403" s="15"/>
      <c r="BM403" s="15"/>
      <c r="BN403" s="15"/>
      <c r="BO403" s="15"/>
      <c r="BP403" s="15"/>
      <c r="BQ403" s="15"/>
      <c r="BR403" s="15"/>
      <c r="BS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15"/>
      <c r="BA404" s="15"/>
      <c r="BB404" s="15"/>
      <c r="BC404" s="15"/>
      <c r="BD404" s="15"/>
      <c r="BE404" s="15"/>
      <c r="BF404" s="15"/>
      <c r="BG404" s="15"/>
      <c r="BH404" s="15"/>
      <c r="BI404" s="15"/>
      <c r="BJ404" s="15"/>
      <c r="BK404" s="15"/>
      <c r="BL404" s="15"/>
      <c r="BM404" s="15"/>
      <c r="BN404" s="15"/>
      <c r="BO404" s="15"/>
      <c r="BP404" s="15"/>
      <c r="BQ404" s="15"/>
      <c r="BR404" s="15"/>
      <c r="BS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15"/>
      <c r="BA405" s="15"/>
      <c r="BB405" s="15"/>
      <c r="BC405" s="15"/>
      <c r="BD405" s="15"/>
      <c r="BE405" s="15"/>
      <c r="BF405" s="15"/>
      <c r="BG405" s="15"/>
      <c r="BH405" s="15"/>
      <c r="BI405" s="15"/>
      <c r="BJ405" s="15"/>
      <c r="BK405" s="15"/>
      <c r="BL405" s="15"/>
      <c r="BM405" s="15"/>
      <c r="BN405" s="15"/>
      <c r="BO405" s="15"/>
      <c r="BP405" s="15"/>
      <c r="BQ405" s="15"/>
      <c r="BR405" s="15"/>
      <c r="BS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c r="AY406" s="15"/>
      <c r="AZ406" s="15"/>
      <c r="BA406" s="15"/>
      <c r="BB406" s="15"/>
      <c r="BC406" s="15"/>
      <c r="BD406" s="15"/>
      <c r="BE406" s="15"/>
      <c r="BF406" s="15"/>
      <c r="BG406" s="15"/>
      <c r="BH406" s="15"/>
      <c r="BI406" s="15"/>
      <c r="BJ406" s="15"/>
      <c r="BK406" s="15"/>
      <c r="BL406" s="15"/>
      <c r="BM406" s="15"/>
      <c r="BN406" s="15"/>
      <c r="BO406" s="15"/>
      <c r="BP406" s="15"/>
      <c r="BQ406" s="15"/>
      <c r="BR406" s="15"/>
      <c r="BS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15"/>
      <c r="BA407" s="15"/>
      <c r="BB407" s="15"/>
      <c r="BC407" s="15"/>
      <c r="BD407" s="15"/>
      <c r="BE407" s="15"/>
      <c r="BF407" s="15"/>
      <c r="BG407" s="15"/>
      <c r="BH407" s="15"/>
      <c r="BI407" s="15"/>
      <c r="BJ407" s="15"/>
      <c r="BK407" s="15"/>
      <c r="BL407" s="15"/>
      <c r="BM407" s="15"/>
      <c r="BN407" s="15"/>
      <c r="BO407" s="15"/>
      <c r="BP407" s="15"/>
      <c r="BQ407" s="15"/>
      <c r="BR407" s="15"/>
      <c r="BS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15"/>
      <c r="AY408" s="15"/>
      <c r="AZ408" s="15"/>
      <c r="BA408" s="15"/>
      <c r="BB408" s="15"/>
      <c r="BC408" s="15"/>
      <c r="BD408" s="15"/>
      <c r="BE408" s="15"/>
      <c r="BF408" s="15"/>
      <c r="BG408" s="15"/>
      <c r="BH408" s="15"/>
      <c r="BI408" s="15"/>
      <c r="BJ408" s="15"/>
      <c r="BK408" s="15"/>
      <c r="BL408" s="15"/>
      <c r="BM408" s="15"/>
      <c r="BN408" s="15"/>
      <c r="BO408" s="15"/>
      <c r="BP408" s="15"/>
      <c r="BQ408" s="15"/>
      <c r="BR408" s="15"/>
      <c r="BS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15"/>
      <c r="AY409" s="15"/>
      <c r="AZ409" s="15"/>
      <c r="BA409" s="15"/>
      <c r="BB409" s="15"/>
      <c r="BC409" s="15"/>
      <c r="BD409" s="15"/>
      <c r="BE409" s="15"/>
      <c r="BF409" s="15"/>
      <c r="BG409" s="15"/>
      <c r="BH409" s="15"/>
      <c r="BI409" s="15"/>
      <c r="BJ409" s="15"/>
      <c r="BK409" s="15"/>
      <c r="BL409" s="15"/>
      <c r="BM409" s="15"/>
      <c r="BN409" s="15"/>
      <c r="BO409" s="15"/>
      <c r="BP409" s="15"/>
      <c r="BQ409" s="15"/>
      <c r="BR409" s="15"/>
      <c r="BS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15"/>
      <c r="BA410" s="15"/>
      <c r="BB410" s="15"/>
      <c r="BC410" s="15"/>
      <c r="BD410" s="15"/>
      <c r="BE410" s="15"/>
      <c r="BF410" s="15"/>
      <c r="BG410" s="15"/>
      <c r="BH410" s="15"/>
      <c r="BI410" s="15"/>
      <c r="BJ410" s="15"/>
      <c r="BK410" s="15"/>
      <c r="BL410" s="15"/>
      <c r="BM410" s="15"/>
      <c r="BN410" s="15"/>
      <c r="BO410" s="15"/>
      <c r="BP410" s="15"/>
      <c r="BQ410" s="15"/>
      <c r="BR410" s="15"/>
      <c r="BS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15"/>
      <c r="AZ411" s="15"/>
      <c r="BA411" s="15"/>
      <c r="BB411" s="15"/>
      <c r="BC411" s="15"/>
      <c r="BD411" s="15"/>
      <c r="BE411" s="15"/>
      <c r="BF411" s="15"/>
      <c r="BG411" s="15"/>
      <c r="BH411" s="15"/>
      <c r="BI411" s="15"/>
      <c r="BJ411" s="15"/>
      <c r="BK411" s="15"/>
      <c r="BL411" s="15"/>
      <c r="BM411" s="15"/>
      <c r="BN411" s="15"/>
      <c r="BO411" s="15"/>
      <c r="BP411" s="15"/>
      <c r="BQ411" s="15"/>
      <c r="BR411" s="15"/>
      <c r="BS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15"/>
      <c r="BA412" s="15"/>
      <c r="BB412" s="15"/>
      <c r="BC412" s="15"/>
      <c r="BD412" s="15"/>
      <c r="BE412" s="15"/>
      <c r="BF412" s="15"/>
      <c r="BG412" s="15"/>
      <c r="BH412" s="15"/>
      <c r="BI412" s="15"/>
      <c r="BJ412" s="15"/>
      <c r="BK412" s="15"/>
      <c r="BL412" s="15"/>
      <c r="BM412" s="15"/>
      <c r="BN412" s="15"/>
      <c r="BO412" s="15"/>
      <c r="BP412" s="15"/>
      <c r="BQ412" s="15"/>
      <c r="BR412" s="15"/>
      <c r="BS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15"/>
      <c r="AY413" s="15"/>
      <c r="AZ413" s="15"/>
      <c r="BA413" s="15"/>
      <c r="BB413" s="15"/>
      <c r="BC413" s="15"/>
      <c r="BD413" s="15"/>
      <c r="BE413" s="15"/>
      <c r="BF413" s="15"/>
      <c r="BG413" s="15"/>
      <c r="BH413" s="15"/>
      <c r="BI413" s="15"/>
      <c r="BJ413" s="15"/>
      <c r="BK413" s="15"/>
      <c r="BL413" s="15"/>
      <c r="BM413" s="15"/>
      <c r="BN413" s="15"/>
      <c r="BO413" s="15"/>
      <c r="BP413" s="15"/>
      <c r="BQ413" s="15"/>
      <c r="BR413" s="15"/>
      <c r="BS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15"/>
      <c r="AZ414" s="15"/>
      <c r="BA414" s="15"/>
      <c r="BB414" s="15"/>
      <c r="BC414" s="15"/>
      <c r="BD414" s="15"/>
      <c r="BE414" s="15"/>
      <c r="BF414" s="15"/>
      <c r="BG414" s="15"/>
      <c r="BH414" s="15"/>
      <c r="BI414" s="15"/>
      <c r="BJ414" s="15"/>
      <c r="BK414" s="15"/>
      <c r="BL414" s="15"/>
      <c r="BM414" s="15"/>
      <c r="BN414" s="15"/>
      <c r="BO414" s="15"/>
      <c r="BP414" s="15"/>
      <c r="BQ414" s="15"/>
      <c r="BR414" s="15"/>
      <c r="BS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c r="BC415" s="15"/>
      <c r="BD415" s="15"/>
      <c r="BE415" s="15"/>
      <c r="BF415" s="15"/>
      <c r="BG415" s="15"/>
      <c r="BH415" s="15"/>
      <c r="BI415" s="15"/>
      <c r="BJ415" s="15"/>
      <c r="BK415" s="15"/>
      <c r="BL415" s="15"/>
      <c r="BM415" s="15"/>
      <c r="BN415" s="15"/>
      <c r="BO415" s="15"/>
      <c r="BP415" s="15"/>
      <c r="BQ415" s="15"/>
      <c r="BR415" s="15"/>
      <c r="BS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15"/>
      <c r="BA416" s="15"/>
      <c r="BB416" s="15"/>
      <c r="BC416" s="15"/>
      <c r="BD416" s="15"/>
      <c r="BE416" s="15"/>
      <c r="BF416" s="15"/>
      <c r="BG416" s="15"/>
      <c r="BH416" s="15"/>
      <c r="BI416" s="15"/>
      <c r="BJ416" s="15"/>
      <c r="BK416" s="15"/>
      <c r="BL416" s="15"/>
      <c r="BM416" s="15"/>
      <c r="BN416" s="15"/>
      <c r="BO416" s="15"/>
      <c r="BP416" s="15"/>
      <c r="BQ416" s="15"/>
      <c r="BR416" s="15"/>
      <c r="BS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15"/>
      <c r="BA417" s="15"/>
      <c r="BB417" s="15"/>
      <c r="BC417" s="15"/>
      <c r="BD417" s="15"/>
      <c r="BE417" s="15"/>
      <c r="BF417" s="15"/>
      <c r="BG417" s="15"/>
      <c r="BH417" s="15"/>
      <c r="BI417" s="15"/>
      <c r="BJ417" s="15"/>
      <c r="BK417" s="15"/>
      <c r="BL417" s="15"/>
      <c r="BM417" s="15"/>
      <c r="BN417" s="15"/>
      <c r="BO417" s="15"/>
      <c r="BP417" s="15"/>
      <c r="BQ417" s="15"/>
      <c r="BR417" s="15"/>
      <c r="BS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15"/>
      <c r="AZ418" s="15"/>
      <c r="BA418" s="15"/>
      <c r="BB418" s="15"/>
      <c r="BC418" s="15"/>
      <c r="BD418" s="15"/>
      <c r="BE418" s="15"/>
      <c r="BF418" s="15"/>
      <c r="BG418" s="15"/>
      <c r="BH418" s="15"/>
      <c r="BI418" s="15"/>
      <c r="BJ418" s="15"/>
      <c r="BK418" s="15"/>
      <c r="BL418" s="15"/>
      <c r="BM418" s="15"/>
      <c r="BN418" s="15"/>
      <c r="BO418" s="15"/>
      <c r="BP418" s="15"/>
      <c r="BQ418" s="15"/>
      <c r="BR418" s="15"/>
      <c r="BS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15"/>
      <c r="AZ419" s="15"/>
      <c r="BA419" s="15"/>
      <c r="BB419" s="15"/>
      <c r="BC419" s="15"/>
      <c r="BD419" s="15"/>
      <c r="BE419" s="15"/>
      <c r="BF419" s="15"/>
      <c r="BG419" s="15"/>
      <c r="BH419" s="15"/>
      <c r="BI419" s="15"/>
      <c r="BJ419" s="15"/>
      <c r="BK419" s="15"/>
      <c r="BL419" s="15"/>
      <c r="BM419" s="15"/>
      <c r="BN419" s="15"/>
      <c r="BO419" s="15"/>
      <c r="BP419" s="15"/>
      <c r="BQ419" s="15"/>
      <c r="BR419" s="15"/>
      <c r="BS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15"/>
      <c r="BA420" s="15"/>
      <c r="BB420" s="15"/>
      <c r="BC420" s="15"/>
      <c r="BD420" s="15"/>
      <c r="BE420" s="15"/>
      <c r="BF420" s="15"/>
      <c r="BG420" s="15"/>
      <c r="BH420" s="15"/>
      <c r="BI420" s="15"/>
      <c r="BJ420" s="15"/>
      <c r="BK420" s="15"/>
      <c r="BL420" s="15"/>
      <c r="BM420" s="15"/>
      <c r="BN420" s="15"/>
      <c r="BO420" s="15"/>
      <c r="BP420" s="15"/>
      <c r="BQ420" s="15"/>
      <c r="BR420" s="15"/>
      <c r="BS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15"/>
      <c r="BA421" s="15"/>
      <c r="BB421" s="15"/>
      <c r="BC421" s="15"/>
      <c r="BD421" s="15"/>
      <c r="BE421" s="15"/>
      <c r="BF421" s="15"/>
      <c r="BG421" s="15"/>
      <c r="BH421" s="15"/>
      <c r="BI421" s="15"/>
      <c r="BJ421" s="15"/>
      <c r="BK421" s="15"/>
      <c r="BL421" s="15"/>
      <c r="BM421" s="15"/>
      <c r="BN421" s="15"/>
      <c r="BO421" s="15"/>
      <c r="BP421" s="15"/>
      <c r="BQ421" s="15"/>
      <c r="BR421" s="15"/>
      <c r="BS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15"/>
      <c r="BA422" s="15"/>
      <c r="BB422" s="15"/>
      <c r="BC422" s="15"/>
      <c r="BD422" s="15"/>
      <c r="BE422" s="15"/>
      <c r="BF422" s="15"/>
      <c r="BG422" s="15"/>
      <c r="BH422" s="15"/>
      <c r="BI422" s="15"/>
      <c r="BJ422" s="15"/>
      <c r="BK422" s="15"/>
      <c r="BL422" s="15"/>
      <c r="BM422" s="15"/>
      <c r="BN422" s="15"/>
      <c r="BO422" s="15"/>
      <c r="BP422" s="15"/>
      <c r="BQ422" s="15"/>
      <c r="BR422" s="15"/>
      <c r="BS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15"/>
      <c r="AZ423" s="15"/>
      <c r="BA423" s="15"/>
      <c r="BB423" s="15"/>
      <c r="BC423" s="15"/>
      <c r="BD423" s="15"/>
      <c r="BE423" s="15"/>
      <c r="BF423" s="15"/>
      <c r="BG423" s="15"/>
      <c r="BH423" s="15"/>
      <c r="BI423" s="15"/>
      <c r="BJ423" s="15"/>
      <c r="BK423" s="15"/>
      <c r="BL423" s="15"/>
      <c r="BM423" s="15"/>
      <c r="BN423" s="15"/>
      <c r="BO423" s="15"/>
      <c r="BP423" s="15"/>
      <c r="BQ423" s="15"/>
      <c r="BR423" s="15"/>
      <c r="BS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15"/>
      <c r="AZ424" s="15"/>
      <c r="BA424" s="15"/>
      <c r="BB424" s="15"/>
      <c r="BC424" s="15"/>
      <c r="BD424" s="15"/>
      <c r="BE424" s="15"/>
      <c r="BF424" s="15"/>
      <c r="BG424" s="15"/>
      <c r="BH424" s="15"/>
      <c r="BI424" s="15"/>
      <c r="BJ424" s="15"/>
      <c r="BK424" s="15"/>
      <c r="BL424" s="15"/>
      <c r="BM424" s="15"/>
      <c r="BN424" s="15"/>
      <c r="BO424" s="15"/>
      <c r="BP424" s="15"/>
      <c r="BQ424" s="15"/>
      <c r="BR424" s="15"/>
      <c r="BS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15"/>
      <c r="BA425" s="15"/>
      <c r="BB425" s="15"/>
      <c r="BC425" s="15"/>
      <c r="BD425" s="15"/>
      <c r="BE425" s="15"/>
      <c r="BF425" s="15"/>
      <c r="BG425" s="15"/>
      <c r="BH425" s="15"/>
      <c r="BI425" s="15"/>
      <c r="BJ425" s="15"/>
      <c r="BK425" s="15"/>
      <c r="BL425" s="15"/>
      <c r="BM425" s="15"/>
      <c r="BN425" s="15"/>
      <c r="BO425" s="15"/>
      <c r="BP425" s="15"/>
      <c r="BQ425" s="15"/>
      <c r="BR425" s="15"/>
      <c r="BS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15"/>
      <c r="BA426" s="15"/>
      <c r="BB426" s="15"/>
      <c r="BC426" s="15"/>
      <c r="BD426" s="15"/>
      <c r="BE426" s="15"/>
      <c r="BF426" s="15"/>
      <c r="BG426" s="15"/>
      <c r="BH426" s="15"/>
      <c r="BI426" s="15"/>
      <c r="BJ426" s="15"/>
      <c r="BK426" s="15"/>
      <c r="BL426" s="15"/>
      <c r="BM426" s="15"/>
      <c r="BN426" s="15"/>
      <c r="BO426" s="15"/>
      <c r="BP426" s="15"/>
      <c r="BQ426" s="15"/>
      <c r="BR426" s="15"/>
      <c r="BS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15"/>
      <c r="BA427" s="15"/>
      <c r="BB427" s="15"/>
      <c r="BC427" s="15"/>
      <c r="BD427" s="15"/>
      <c r="BE427" s="15"/>
      <c r="BF427" s="15"/>
      <c r="BG427" s="15"/>
      <c r="BH427" s="15"/>
      <c r="BI427" s="15"/>
      <c r="BJ427" s="15"/>
      <c r="BK427" s="15"/>
      <c r="BL427" s="15"/>
      <c r="BM427" s="15"/>
      <c r="BN427" s="15"/>
      <c r="BO427" s="15"/>
      <c r="BP427" s="15"/>
      <c r="BQ427" s="15"/>
      <c r="BR427" s="15"/>
      <c r="BS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15"/>
      <c r="AZ428" s="15"/>
      <c r="BA428" s="15"/>
      <c r="BB428" s="15"/>
      <c r="BC428" s="15"/>
      <c r="BD428" s="15"/>
      <c r="BE428" s="15"/>
      <c r="BF428" s="15"/>
      <c r="BG428" s="15"/>
      <c r="BH428" s="15"/>
      <c r="BI428" s="15"/>
      <c r="BJ428" s="15"/>
      <c r="BK428" s="15"/>
      <c r="BL428" s="15"/>
      <c r="BM428" s="15"/>
      <c r="BN428" s="15"/>
      <c r="BO428" s="15"/>
      <c r="BP428" s="15"/>
      <c r="BQ428" s="15"/>
      <c r="BR428" s="15"/>
      <c r="BS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15"/>
      <c r="AZ429" s="15"/>
      <c r="BA429" s="15"/>
      <c r="BB429" s="15"/>
      <c r="BC429" s="15"/>
      <c r="BD429" s="15"/>
      <c r="BE429" s="15"/>
      <c r="BF429" s="15"/>
      <c r="BG429" s="15"/>
      <c r="BH429" s="15"/>
      <c r="BI429" s="15"/>
      <c r="BJ429" s="15"/>
      <c r="BK429" s="15"/>
      <c r="BL429" s="15"/>
      <c r="BM429" s="15"/>
      <c r="BN429" s="15"/>
      <c r="BO429" s="15"/>
      <c r="BP429" s="15"/>
      <c r="BQ429" s="15"/>
      <c r="BR429" s="15"/>
      <c r="BS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15"/>
      <c r="BA430" s="15"/>
      <c r="BB430" s="15"/>
      <c r="BC430" s="15"/>
      <c r="BD430" s="15"/>
      <c r="BE430" s="15"/>
      <c r="BF430" s="15"/>
      <c r="BG430" s="15"/>
      <c r="BH430" s="15"/>
      <c r="BI430" s="15"/>
      <c r="BJ430" s="15"/>
      <c r="BK430" s="15"/>
      <c r="BL430" s="15"/>
      <c r="BM430" s="15"/>
      <c r="BN430" s="15"/>
      <c r="BO430" s="15"/>
      <c r="BP430" s="15"/>
      <c r="BQ430" s="15"/>
      <c r="BR430" s="15"/>
      <c r="BS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15"/>
      <c r="BA431" s="15"/>
      <c r="BB431" s="15"/>
      <c r="BC431" s="15"/>
      <c r="BD431" s="15"/>
      <c r="BE431" s="15"/>
      <c r="BF431" s="15"/>
      <c r="BG431" s="15"/>
      <c r="BH431" s="15"/>
      <c r="BI431" s="15"/>
      <c r="BJ431" s="15"/>
      <c r="BK431" s="15"/>
      <c r="BL431" s="15"/>
      <c r="BM431" s="15"/>
      <c r="BN431" s="15"/>
      <c r="BO431" s="15"/>
      <c r="BP431" s="15"/>
      <c r="BQ431" s="15"/>
      <c r="BR431" s="15"/>
      <c r="BS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15"/>
      <c r="BA432" s="15"/>
      <c r="BB432" s="15"/>
      <c r="BC432" s="15"/>
      <c r="BD432" s="15"/>
      <c r="BE432" s="15"/>
      <c r="BF432" s="15"/>
      <c r="BG432" s="15"/>
      <c r="BH432" s="15"/>
      <c r="BI432" s="15"/>
      <c r="BJ432" s="15"/>
      <c r="BK432" s="15"/>
      <c r="BL432" s="15"/>
      <c r="BM432" s="15"/>
      <c r="BN432" s="15"/>
      <c r="BO432" s="15"/>
      <c r="BP432" s="15"/>
      <c r="BQ432" s="15"/>
      <c r="BR432" s="15"/>
      <c r="BS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15"/>
      <c r="AZ433" s="15"/>
      <c r="BA433" s="15"/>
      <c r="BB433" s="15"/>
      <c r="BC433" s="15"/>
      <c r="BD433" s="15"/>
      <c r="BE433" s="15"/>
      <c r="BF433" s="15"/>
      <c r="BG433" s="15"/>
      <c r="BH433" s="15"/>
      <c r="BI433" s="15"/>
      <c r="BJ433" s="15"/>
      <c r="BK433" s="15"/>
      <c r="BL433" s="15"/>
      <c r="BM433" s="15"/>
      <c r="BN433" s="15"/>
      <c r="BO433" s="15"/>
      <c r="BP433" s="15"/>
      <c r="BQ433" s="15"/>
      <c r="BR433" s="15"/>
      <c r="BS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15"/>
      <c r="BA434" s="15"/>
      <c r="BB434" s="15"/>
      <c r="BC434" s="15"/>
      <c r="BD434" s="15"/>
      <c r="BE434" s="15"/>
      <c r="BF434" s="15"/>
      <c r="BG434" s="15"/>
      <c r="BH434" s="15"/>
      <c r="BI434" s="15"/>
      <c r="BJ434" s="15"/>
      <c r="BK434" s="15"/>
      <c r="BL434" s="15"/>
      <c r="BM434" s="15"/>
      <c r="BN434" s="15"/>
      <c r="BO434" s="15"/>
      <c r="BP434" s="15"/>
      <c r="BQ434" s="15"/>
      <c r="BR434" s="15"/>
      <c r="BS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15"/>
      <c r="BA435" s="15"/>
      <c r="BB435" s="15"/>
      <c r="BC435" s="15"/>
      <c r="BD435" s="15"/>
      <c r="BE435" s="15"/>
      <c r="BF435" s="15"/>
      <c r="BG435" s="15"/>
      <c r="BH435" s="15"/>
      <c r="BI435" s="15"/>
      <c r="BJ435" s="15"/>
      <c r="BK435" s="15"/>
      <c r="BL435" s="15"/>
      <c r="BM435" s="15"/>
      <c r="BN435" s="15"/>
      <c r="BO435" s="15"/>
      <c r="BP435" s="15"/>
      <c r="BQ435" s="15"/>
      <c r="BR435" s="15"/>
      <c r="BS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15"/>
      <c r="BA436" s="15"/>
      <c r="BB436" s="15"/>
      <c r="BC436" s="15"/>
      <c r="BD436" s="15"/>
      <c r="BE436" s="15"/>
      <c r="BF436" s="15"/>
      <c r="BG436" s="15"/>
      <c r="BH436" s="15"/>
      <c r="BI436" s="15"/>
      <c r="BJ436" s="15"/>
      <c r="BK436" s="15"/>
      <c r="BL436" s="15"/>
      <c r="BM436" s="15"/>
      <c r="BN436" s="15"/>
      <c r="BO436" s="15"/>
      <c r="BP436" s="15"/>
      <c r="BQ436" s="15"/>
      <c r="BR436" s="15"/>
      <c r="BS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15"/>
      <c r="BA437" s="15"/>
      <c r="BB437" s="15"/>
      <c r="BC437" s="15"/>
      <c r="BD437" s="15"/>
      <c r="BE437" s="15"/>
      <c r="BF437" s="15"/>
      <c r="BG437" s="15"/>
      <c r="BH437" s="15"/>
      <c r="BI437" s="15"/>
      <c r="BJ437" s="15"/>
      <c r="BK437" s="15"/>
      <c r="BL437" s="15"/>
      <c r="BM437" s="15"/>
      <c r="BN437" s="15"/>
      <c r="BO437" s="15"/>
      <c r="BP437" s="15"/>
      <c r="BQ437" s="15"/>
      <c r="BR437" s="15"/>
      <c r="BS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15"/>
      <c r="BA438" s="15"/>
      <c r="BB438" s="15"/>
      <c r="BC438" s="15"/>
      <c r="BD438" s="15"/>
      <c r="BE438" s="15"/>
      <c r="BF438" s="15"/>
      <c r="BG438" s="15"/>
      <c r="BH438" s="15"/>
      <c r="BI438" s="15"/>
      <c r="BJ438" s="15"/>
      <c r="BK438" s="15"/>
      <c r="BL438" s="15"/>
      <c r="BM438" s="15"/>
      <c r="BN438" s="15"/>
      <c r="BO438" s="15"/>
      <c r="BP438" s="15"/>
      <c r="BQ438" s="15"/>
      <c r="BR438" s="15"/>
      <c r="BS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15"/>
      <c r="BA439" s="15"/>
      <c r="BB439" s="15"/>
      <c r="BC439" s="15"/>
      <c r="BD439" s="15"/>
      <c r="BE439" s="15"/>
      <c r="BF439" s="15"/>
      <c r="BG439" s="15"/>
      <c r="BH439" s="15"/>
      <c r="BI439" s="15"/>
      <c r="BJ439" s="15"/>
      <c r="BK439" s="15"/>
      <c r="BL439" s="15"/>
      <c r="BM439" s="15"/>
      <c r="BN439" s="15"/>
      <c r="BO439" s="15"/>
      <c r="BP439" s="15"/>
      <c r="BQ439" s="15"/>
      <c r="BR439" s="15"/>
      <c r="BS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15"/>
      <c r="BA440" s="15"/>
      <c r="BB440" s="15"/>
      <c r="BC440" s="15"/>
      <c r="BD440" s="15"/>
      <c r="BE440" s="15"/>
      <c r="BF440" s="15"/>
      <c r="BG440" s="15"/>
      <c r="BH440" s="15"/>
      <c r="BI440" s="15"/>
      <c r="BJ440" s="15"/>
      <c r="BK440" s="15"/>
      <c r="BL440" s="15"/>
      <c r="BM440" s="15"/>
      <c r="BN440" s="15"/>
      <c r="BO440" s="15"/>
      <c r="BP440" s="15"/>
      <c r="BQ440" s="15"/>
      <c r="BR440" s="15"/>
      <c r="BS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15"/>
      <c r="AZ441" s="15"/>
      <c r="BA441" s="15"/>
      <c r="BB441" s="15"/>
      <c r="BC441" s="15"/>
      <c r="BD441" s="15"/>
      <c r="BE441" s="15"/>
      <c r="BF441" s="15"/>
      <c r="BG441" s="15"/>
      <c r="BH441" s="15"/>
      <c r="BI441" s="15"/>
      <c r="BJ441" s="15"/>
      <c r="BK441" s="15"/>
      <c r="BL441" s="15"/>
      <c r="BM441" s="15"/>
      <c r="BN441" s="15"/>
      <c r="BO441" s="15"/>
      <c r="BP441" s="15"/>
      <c r="BQ441" s="15"/>
      <c r="BR441" s="15"/>
      <c r="BS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c r="BC442" s="15"/>
      <c r="BD442" s="15"/>
      <c r="BE442" s="15"/>
      <c r="BF442" s="15"/>
      <c r="BG442" s="15"/>
      <c r="BH442" s="15"/>
      <c r="BI442" s="15"/>
      <c r="BJ442" s="15"/>
      <c r="BK442" s="15"/>
      <c r="BL442" s="15"/>
      <c r="BM442" s="15"/>
      <c r="BN442" s="15"/>
      <c r="BO442" s="15"/>
      <c r="BP442" s="15"/>
      <c r="BQ442" s="15"/>
      <c r="BR442" s="15"/>
      <c r="BS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c r="BI443" s="15"/>
      <c r="BJ443" s="15"/>
      <c r="BK443" s="15"/>
      <c r="BL443" s="15"/>
      <c r="BM443" s="15"/>
      <c r="BN443" s="15"/>
      <c r="BO443" s="15"/>
      <c r="BP443" s="15"/>
      <c r="BQ443" s="15"/>
      <c r="BR443" s="15"/>
      <c r="BS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15"/>
      <c r="BA444" s="15"/>
      <c r="BB444" s="15"/>
      <c r="BC444" s="15"/>
      <c r="BD444" s="15"/>
      <c r="BE444" s="15"/>
      <c r="BF444" s="15"/>
      <c r="BG444" s="15"/>
      <c r="BH444" s="15"/>
      <c r="BI444" s="15"/>
      <c r="BJ444" s="15"/>
      <c r="BK444" s="15"/>
      <c r="BL444" s="15"/>
      <c r="BM444" s="15"/>
      <c r="BN444" s="15"/>
      <c r="BO444" s="15"/>
      <c r="BP444" s="15"/>
      <c r="BQ444" s="15"/>
      <c r="BR444" s="15"/>
      <c r="BS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15"/>
      <c r="BA445" s="15"/>
      <c r="BB445" s="15"/>
      <c r="BC445" s="15"/>
      <c r="BD445" s="15"/>
      <c r="BE445" s="15"/>
      <c r="BF445" s="15"/>
      <c r="BG445" s="15"/>
      <c r="BH445" s="15"/>
      <c r="BI445" s="15"/>
      <c r="BJ445" s="15"/>
      <c r="BK445" s="15"/>
      <c r="BL445" s="15"/>
      <c r="BM445" s="15"/>
      <c r="BN445" s="15"/>
      <c r="BO445" s="15"/>
      <c r="BP445" s="15"/>
      <c r="BQ445" s="15"/>
      <c r="BR445" s="15"/>
      <c r="BS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15"/>
      <c r="BA446" s="15"/>
      <c r="BB446" s="15"/>
      <c r="BC446" s="15"/>
      <c r="BD446" s="15"/>
      <c r="BE446" s="15"/>
      <c r="BF446" s="15"/>
      <c r="BG446" s="15"/>
      <c r="BH446" s="15"/>
      <c r="BI446" s="15"/>
      <c r="BJ446" s="15"/>
      <c r="BK446" s="15"/>
      <c r="BL446" s="15"/>
      <c r="BM446" s="15"/>
      <c r="BN446" s="15"/>
      <c r="BO446" s="15"/>
      <c r="BP446" s="15"/>
      <c r="BQ446" s="15"/>
      <c r="BR446" s="15"/>
      <c r="BS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5"/>
      <c r="BB447" s="15"/>
      <c r="BC447" s="15"/>
      <c r="BD447" s="15"/>
      <c r="BE447" s="15"/>
      <c r="BF447" s="15"/>
      <c r="BG447" s="15"/>
      <c r="BH447" s="15"/>
      <c r="BI447" s="15"/>
      <c r="BJ447" s="15"/>
      <c r="BK447" s="15"/>
      <c r="BL447" s="15"/>
      <c r="BM447" s="15"/>
      <c r="BN447" s="15"/>
      <c r="BO447" s="15"/>
      <c r="BP447" s="15"/>
      <c r="BQ447" s="15"/>
      <c r="BR447" s="15"/>
      <c r="BS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15"/>
      <c r="BA448" s="15"/>
      <c r="BB448" s="15"/>
      <c r="BC448" s="15"/>
      <c r="BD448" s="15"/>
      <c r="BE448" s="15"/>
      <c r="BF448" s="15"/>
      <c r="BG448" s="15"/>
      <c r="BH448" s="15"/>
      <c r="BI448" s="15"/>
      <c r="BJ448" s="15"/>
      <c r="BK448" s="15"/>
      <c r="BL448" s="15"/>
      <c r="BM448" s="15"/>
      <c r="BN448" s="15"/>
      <c r="BO448" s="15"/>
      <c r="BP448" s="15"/>
      <c r="BQ448" s="15"/>
      <c r="BR448" s="15"/>
      <c r="BS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15"/>
      <c r="BA449" s="15"/>
      <c r="BB449" s="15"/>
      <c r="BC449" s="15"/>
      <c r="BD449" s="15"/>
      <c r="BE449" s="15"/>
      <c r="BF449" s="15"/>
      <c r="BG449" s="15"/>
      <c r="BH449" s="15"/>
      <c r="BI449" s="15"/>
      <c r="BJ449" s="15"/>
      <c r="BK449" s="15"/>
      <c r="BL449" s="15"/>
      <c r="BM449" s="15"/>
      <c r="BN449" s="15"/>
      <c r="BO449" s="15"/>
      <c r="BP449" s="15"/>
      <c r="BQ449" s="15"/>
      <c r="BR449" s="15"/>
      <c r="BS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15"/>
      <c r="BA450" s="15"/>
      <c r="BB450" s="15"/>
      <c r="BC450" s="15"/>
      <c r="BD450" s="15"/>
      <c r="BE450" s="15"/>
      <c r="BF450" s="15"/>
      <c r="BG450" s="15"/>
      <c r="BH450" s="15"/>
      <c r="BI450" s="15"/>
      <c r="BJ450" s="15"/>
      <c r="BK450" s="15"/>
      <c r="BL450" s="15"/>
      <c r="BM450" s="15"/>
      <c r="BN450" s="15"/>
      <c r="BO450" s="15"/>
      <c r="BP450" s="15"/>
      <c r="BQ450" s="15"/>
      <c r="BR450" s="15"/>
      <c r="BS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15"/>
      <c r="BA451" s="15"/>
      <c r="BB451" s="15"/>
      <c r="BC451" s="15"/>
      <c r="BD451" s="15"/>
      <c r="BE451" s="15"/>
      <c r="BF451" s="15"/>
      <c r="BG451" s="15"/>
      <c r="BH451" s="15"/>
      <c r="BI451" s="15"/>
      <c r="BJ451" s="15"/>
      <c r="BK451" s="15"/>
      <c r="BL451" s="15"/>
      <c r="BM451" s="15"/>
      <c r="BN451" s="15"/>
      <c r="BO451" s="15"/>
      <c r="BP451" s="15"/>
      <c r="BQ451" s="15"/>
      <c r="BR451" s="15"/>
      <c r="BS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15"/>
      <c r="AZ452" s="15"/>
      <c r="BA452" s="15"/>
      <c r="BB452" s="15"/>
      <c r="BC452" s="15"/>
      <c r="BD452" s="15"/>
      <c r="BE452" s="15"/>
      <c r="BF452" s="15"/>
      <c r="BG452" s="15"/>
      <c r="BH452" s="15"/>
      <c r="BI452" s="15"/>
      <c r="BJ452" s="15"/>
      <c r="BK452" s="15"/>
      <c r="BL452" s="15"/>
      <c r="BM452" s="15"/>
      <c r="BN452" s="15"/>
      <c r="BO452" s="15"/>
      <c r="BP452" s="15"/>
      <c r="BQ452" s="15"/>
      <c r="BR452" s="15"/>
      <c r="BS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15"/>
      <c r="BA453" s="15"/>
      <c r="BB453" s="15"/>
      <c r="BC453" s="15"/>
      <c r="BD453" s="15"/>
      <c r="BE453" s="15"/>
      <c r="BF453" s="15"/>
      <c r="BG453" s="15"/>
      <c r="BH453" s="15"/>
      <c r="BI453" s="15"/>
      <c r="BJ453" s="15"/>
      <c r="BK453" s="15"/>
      <c r="BL453" s="15"/>
      <c r="BM453" s="15"/>
      <c r="BN453" s="15"/>
      <c r="BO453" s="15"/>
      <c r="BP453" s="15"/>
      <c r="BQ453" s="15"/>
      <c r="BR453" s="15"/>
      <c r="BS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15"/>
      <c r="BA454" s="15"/>
      <c r="BB454" s="15"/>
      <c r="BC454" s="15"/>
      <c r="BD454" s="15"/>
      <c r="BE454" s="15"/>
      <c r="BF454" s="15"/>
      <c r="BG454" s="15"/>
      <c r="BH454" s="15"/>
      <c r="BI454" s="15"/>
      <c r="BJ454" s="15"/>
      <c r="BK454" s="15"/>
      <c r="BL454" s="15"/>
      <c r="BM454" s="15"/>
      <c r="BN454" s="15"/>
      <c r="BO454" s="15"/>
      <c r="BP454" s="15"/>
      <c r="BQ454" s="15"/>
      <c r="BR454" s="15"/>
      <c r="BS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15"/>
      <c r="BA455" s="15"/>
      <c r="BB455" s="15"/>
      <c r="BC455" s="15"/>
      <c r="BD455" s="15"/>
      <c r="BE455" s="15"/>
      <c r="BF455" s="15"/>
      <c r="BG455" s="15"/>
      <c r="BH455" s="15"/>
      <c r="BI455" s="15"/>
      <c r="BJ455" s="15"/>
      <c r="BK455" s="15"/>
      <c r="BL455" s="15"/>
      <c r="BM455" s="15"/>
      <c r="BN455" s="15"/>
      <c r="BO455" s="15"/>
      <c r="BP455" s="15"/>
      <c r="BQ455" s="15"/>
      <c r="BR455" s="15"/>
      <c r="BS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15"/>
      <c r="AZ456" s="15"/>
      <c r="BA456" s="15"/>
      <c r="BB456" s="15"/>
      <c r="BC456" s="15"/>
      <c r="BD456" s="15"/>
      <c r="BE456" s="15"/>
      <c r="BF456" s="15"/>
      <c r="BG456" s="15"/>
      <c r="BH456" s="15"/>
      <c r="BI456" s="15"/>
      <c r="BJ456" s="15"/>
      <c r="BK456" s="15"/>
      <c r="BL456" s="15"/>
      <c r="BM456" s="15"/>
      <c r="BN456" s="15"/>
      <c r="BO456" s="15"/>
      <c r="BP456" s="15"/>
      <c r="BQ456" s="15"/>
      <c r="BR456" s="15"/>
      <c r="BS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15"/>
      <c r="BA457" s="15"/>
      <c r="BB457" s="15"/>
      <c r="BC457" s="15"/>
      <c r="BD457" s="15"/>
      <c r="BE457" s="15"/>
      <c r="BF457" s="15"/>
      <c r="BG457" s="15"/>
      <c r="BH457" s="15"/>
      <c r="BI457" s="15"/>
      <c r="BJ457" s="15"/>
      <c r="BK457" s="15"/>
      <c r="BL457" s="15"/>
      <c r="BM457" s="15"/>
      <c r="BN457" s="15"/>
      <c r="BO457" s="15"/>
      <c r="BP457" s="15"/>
      <c r="BQ457" s="15"/>
      <c r="BR457" s="15"/>
      <c r="BS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c r="BI458" s="15"/>
      <c r="BJ458" s="15"/>
      <c r="BK458" s="15"/>
      <c r="BL458" s="15"/>
      <c r="BM458" s="15"/>
      <c r="BN458" s="15"/>
      <c r="BO458" s="15"/>
      <c r="BP458" s="15"/>
      <c r="BQ458" s="15"/>
      <c r="BR458" s="15"/>
      <c r="BS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c r="BC459" s="15"/>
      <c r="BD459" s="15"/>
      <c r="BE459" s="15"/>
      <c r="BF459" s="15"/>
      <c r="BG459" s="15"/>
      <c r="BH459" s="15"/>
      <c r="BI459" s="15"/>
      <c r="BJ459" s="15"/>
      <c r="BK459" s="15"/>
      <c r="BL459" s="15"/>
      <c r="BM459" s="15"/>
      <c r="BN459" s="15"/>
      <c r="BO459" s="15"/>
      <c r="BP459" s="15"/>
      <c r="BQ459" s="15"/>
      <c r="BR459" s="15"/>
      <c r="BS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15"/>
      <c r="BA460" s="15"/>
      <c r="BB460" s="15"/>
      <c r="BC460" s="15"/>
      <c r="BD460" s="15"/>
      <c r="BE460" s="15"/>
      <c r="BF460" s="15"/>
      <c r="BG460" s="15"/>
      <c r="BH460" s="15"/>
      <c r="BI460" s="15"/>
      <c r="BJ460" s="15"/>
      <c r="BK460" s="15"/>
      <c r="BL460" s="15"/>
      <c r="BM460" s="15"/>
      <c r="BN460" s="15"/>
      <c r="BO460" s="15"/>
      <c r="BP460" s="15"/>
      <c r="BQ460" s="15"/>
      <c r="BR460" s="15"/>
      <c r="BS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c r="BI461" s="15"/>
      <c r="BJ461" s="15"/>
      <c r="BK461" s="15"/>
      <c r="BL461" s="15"/>
      <c r="BM461" s="15"/>
      <c r="BN461" s="15"/>
      <c r="BO461" s="15"/>
      <c r="BP461" s="15"/>
      <c r="BQ461" s="15"/>
      <c r="BR461" s="15"/>
      <c r="BS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c r="BC462" s="15"/>
      <c r="BD462" s="15"/>
      <c r="BE462" s="15"/>
      <c r="BF462" s="15"/>
      <c r="BG462" s="15"/>
      <c r="BH462" s="15"/>
      <c r="BI462" s="15"/>
      <c r="BJ462" s="15"/>
      <c r="BK462" s="15"/>
      <c r="BL462" s="15"/>
      <c r="BM462" s="15"/>
      <c r="BN462" s="15"/>
      <c r="BO462" s="15"/>
      <c r="BP462" s="15"/>
      <c r="BQ462" s="15"/>
      <c r="BR462" s="15"/>
      <c r="BS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c r="BC463" s="15"/>
      <c r="BD463" s="15"/>
      <c r="BE463" s="15"/>
      <c r="BF463" s="15"/>
      <c r="BG463" s="15"/>
      <c r="BH463" s="15"/>
      <c r="BI463" s="15"/>
      <c r="BJ463" s="15"/>
      <c r="BK463" s="15"/>
      <c r="BL463" s="15"/>
      <c r="BM463" s="15"/>
      <c r="BN463" s="15"/>
      <c r="BO463" s="15"/>
      <c r="BP463" s="15"/>
      <c r="BQ463" s="15"/>
      <c r="BR463" s="15"/>
      <c r="BS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c r="BC464" s="15"/>
      <c r="BD464" s="15"/>
      <c r="BE464" s="15"/>
      <c r="BF464" s="15"/>
      <c r="BG464" s="15"/>
      <c r="BH464" s="15"/>
      <c r="BI464" s="15"/>
      <c r="BJ464" s="15"/>
      <c r="BK464" s="15"/>
      <c r="BL464" s="15"/>
      <c r="BM464" s="15"/>
      <c r="BN464" s="15"/>
      <c r="BO464" s="15"/>
      <c r="BP464" s="15"/>
      <c r="BQ464" s="15"/>
      <c r="BR464" s="15"/>
      <c r="BS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15"/>
      <c r="BA465" s="15"/>
      <c r="BB465" s="15"/>
      <c r="BC465" s="15"/>
      <c r="BD465" s="15"/>
      <c r="BE465" s="15"/>
      <c r="BF465" s="15"/>
      <c r="BG465" s="15"/>
      <c r="BH465" s="15"/>
      <c r="BI465" s="15"/>
      <c r="BJ465" s="15"/>
      <c r="BK465" s="15"/>
      <c r="BL465" s="15"/>
      <c r="BM465" s="15"/>
      <c r="BN465" s="15"/>
      <c r="BO465" s="15"/>
      <c r="BP465" s="15"/>
      <c r="BQ465" s="15"/>
      <c r="BR465" s="15"/>
      <c r="BS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15"/>
      <c r="BA466" s="15"/>
      <c r="BB466" s="15"/>
      <c r="BC466" s="15"/>
      <c r="BD466" s="15"/>
      <c r="BE466" s="15"/>
      <c r="BF466" s="15"/>
      <c r="BG466" s="15"/>
      <c r="BH466" s="15"/>
      <c r="BI466" s="15"/>
      <c r="BJ466" s="15"/>
      <c r="BK466" s="15"/>
      <c r="BL466" s="15"/>
      <c r="BM466" s="15"/>
      <c r="BN466" s="15"/>
      <c r="BO466" s="15"/>
      <c r="BP466" s="15"/>
      <c r="BQ466" s="15"/>
      <c r="BR466" s="15"/>
      <c r="BS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15"/>
      <c r="BA467" s="15"/>
      <c r="BB467" s="15"/>
      <c r="BC467" s="15"/>
      <c r="BD467" s="15"/>
      <c r="BE467" s="15"/>
      <c r="BF467" s="15"/>
      <c r="BG467" s="15"/>
      <c r="BH467" s="15"/>
      <c r="BI467" s="15"/>
      <c r="BJ467" s="15"/>
      <c r="BK467" s="15"/>
      <c r="BL467" s="15"/>
      <c r="BM467" s="15"/>
      <c r="BN467" s="15"/>
      <c r="BO467" s="15"/>
      <c r="BP467" s="15"/>
      <c r="BQ467" s="15"/>
      <c r="BR467" s="15"/>
      <c r="BS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c r="BC468" s="15"/>
      <c r="BD468" s="15"/>
      <c r="BE468" s="15"/>
      <c r="BF468" s="15"/>
      <c r="BG468" s="15"/>
      <c r="BH468" s="15"/>
      <c r="BI468" s="15"/>
      <c r="BJ468" s="15"/>
      <c r="BK468" s="15"/>
      <c r="BL468" s="15"/>
      <c r="BM468" s="15"/>
      <c r="BN468" s="15"/>
      <c r="BO468" s="15"/>
      <c r="BP468" s="15"/>
      <c r="BQ468" s="15"/>
      <c r="BR468" s="15"/>
      <c r="BS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15"/>
      <c r="BA469" s="15"/>
      <c r="BB469" s="15"/>
      <c r="BC469" s="15"/>
      <c r="BD469" s="15"/>
      <c r="BE469" s="15"/>
      <c r="BF469" s="15"/>
      <c r="BG469" s="15"/>
      <c r="BH469" s="15"/>
      <c r="BI469" s="15"/>
      <c r="BJ469" s="15"/>
      <c r="BK469" s="15"/>
      <c r="BL469" s="15"/>
      <c r="BM469" s="15"/>
      <c r="BN469" s="15"/>
      <c r="BO469" s="15"/>
      <c r="BP469" s="15"/>
      <c r="BQ469" s="15"/>
      <c r="BR469" s="15"/>
      <c r="BS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15"/>
      <c r="BA470" s="15"/>
      <c r="BB470" s="15"/>
      <c r="BC470" s="15"/>
      <c r="BD470" s="15"/>
      <c r="BE470" s="15"/>
      <c r="BF470" s="15"/>
      <c r="BG470" s="15"/>
      <c r="BH470" s="15"/>
      <c r="BI470" s="15"/>
      <c r="BJ470" s="15"/>
      <c r="BK470" s="15"/>
      <c r="BL470" s="15"/>
      <c r="BM470" s="15"/>
      <c r="BN470" s="15"/>
      <c r="BO470" s="15"/>
      <c r="BP470" s="15"/>
      <c r="BQ470" s="15"/>
      <c r="BR470" s="15"/>
      <c r="BS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15"/>
      <c r="BA471" s="15"/>
      <c r="BB471" s="15"/>
      <c r="BC471" s="15"/>
      <c r="BD471" s="15"/>
      <c r="BE471" s="15"/>
      <c r="BF471" s="15"/>
      <c r="BG471" s="15"/>
      <c r="BH471" s="15"/>
      <c r="BI471" s="15"/>
      <c r="BJ471" s="15"/>
      <c r="BK471" s="15"/>
      <c r="BL471" s="15"/>
      <c r="BM471" s="15"/>
      <c r="BN471" s="15"/>
      <c r="BO471" s="15"/>
      <c r="BP471" s="15"/>
      <c r="BQ471" s="15"/>
      <c r="BR471" s="15"/>
      <c r="BS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5"/>
      <c r="BB472" s="15"/>
      <c r="BC472" s="15"/>
      <c r="BD472" s="15"/>
      <c r="BE472" s="15"/>
      <c r="BF472" s="15"/>
      <c r="BG472" s="15"/>
      <c r="BH472" s="15"/>
      <c r="BI472" s="15"/>
      <c r="BJ472" s="15"/>
      <c r="BK472" s="15"/>
      <c r="BL472" s="15"/>
      <c r="BM472" s="15"/>
      <c r="BN472" s="15"/>
      <c r="BO472" s="15"/>
      <c r="BP472" s="15"/>
      <c r="BQ472" s="15"/>
      <c r="BR472" s="15"/>
      <c r="BS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c r="BC473" s="15"/>
      <c r="BD473" s="15"/>
      <c r="BE473" s="15"/>
      <c r="BF473" s="15"/>
      <c r="BG473" s="15"/>
      <c r="BH473" s="15"/>
      <c r="BI473" s="15"/>
      <c r="BJ473" s="15"/>
      <c r="BK473" s="15"/>
      <c r="BL473" s="15"/>
      <c r="BM473" s="15"/>
      <c r="BN473" s="15"/>
      <c r="BO473" s="15"/>
      <c r="BP473" s="15"/>
      <c r="BQ473" s="15"/>
      <c r="BR473" s="15"/>
      <c r="BS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5"/>
      <c r="BB474" s="15"/>
      <c r="BC474" s="15"/>
      <c r="BD474" s="15"/>
      <c r="BE474" s="15"/>
      <c r="BF474" s="15"/>
      <c r="BG474" s="15"/>
      <c r="BH474" s="15"/>
      <c r="BI474" s="15"/>
      <c r="BJ474" s="15"/>
      <c r="BK474" s="15"/>
      <c r="BL474" s="15"/>
      <c r="BM474" s="15"/>
      <c r="BN474" s="15"/>
      <c r="BO474" s="15"/>
      <c r="BP474" s="15"/>
      <c r="BQ474" s="15"/>
      <c r="BR474" s="15"/>
      <c r="BS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15"/>
      <c r="AZ475" s="15"/>
      <c r="BA475" s="15"/>
      <c r="BB475" s="15"/>
      <c r="BC475" s="15"/>
      <c r="BD475" s="15"/>
      <c r="BE475" s="15"/>
      <c r="BF475" s="15"/>
      <c r="BG475" s="15"/>
      <c r="BH475" s="15"/>
      <c r="BI475" s="15"/>
      <c r="BJ475" s="15"/>
      <c r="BK475" s="15"/>
      <c r="BL475" s="15"/>
      <c r="BM475" s="15"/>
      <c r="BN475" s="15"/>
      <c r="BO475" s="15"/>
      <c r="BP475" s="15"/>
      <c r="BQ475" s="15"/>
      <c r="BR475" s="15"/>
      <c r="BS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c r="BC476" s="15"/>
      <c r="BD476" s="15"/>
      <c r="BE476" s="15"/>
      <c r="BF476" s="15"/>
      <c r="BG476" s="15"/>
      <c r="BH476" s="15"/>
      <c r="BI476" s="15"/>
      <c r="BJ476" s="15"/>
      <c r="BK476" s="15"/>
      <c r="BL476" s="15"/>
      <c r="BM476" s="15"/>
      <c r="BN476" s="15"/>
      <c r="BO476" s="15"/>
      <c r="BP476" s="15"/>
      <c r="BQ476" s="15"/>
      <c r="BR476" s="15"/>
      <c r="BS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c r="BE477" s="15"/>
      <c r="BF477" s="15"/>
      <c r="BG477" s="15"/>
      <c r="BH477" s="15"/>
      <c r="BI477" s="15"/>
      <c r="BJ477" s="15"/>
      <c r="BK477" s="15"/>
      <c r="BL477" s="15"/>
      <c r="BM477" s="15"/>
      <c r="BN477" s="15"/>
      <c r="BO477" s="15"/>
      <c r="BP477" s="15"/>
      <c r="BQ477" s="15"/>
      <c r="BR477" s="15"/>
      <c r="BS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5"/>
      <c r="BJ478" s="15"/>
      <c r="BK478" s="15"/>
      <c r="BL478" s="15"/>
      <c r="BM478" s="15"/>
      <c r="BN478" s="15"/>
      <c r="BO478" s="15"/>
      <c r="BP478" s="15"/>
      <c r="BQ478" s="15"/>
      <c r="BR478" s="15"/>
      <c r="BS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15"/>
      <c r="BA479" s="15"/>
      <c r="BB479" s="15"/>
      <c r="BC479" s="15"/>
      <c r="BD479" s="15"/>
      <c r="BE479" s="15"/>
      <c r="BF479" s="15"/>
      <c r="BG479" s="15"/>
      <c r="BH479" s="15"/>
      <c r="BI479" s="15"/>
      <c r="BJ479" s="15"/>
      <c r="BK479" s="15"/>
      <c r="BL479" s="15"/>
      <c r="BM479" s="15"/>
      <c r="BN479" s="15"/>
      <c r="BO479" s="15"/>
      <c r="BP479" s="15"/>
      <c r="BQ479" s="15"/>
      <c r="BR479" s="15"/>
      <c r="BS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c r="BI480" s="15"/>
      <c r="BJ480" s="15"/>
      <c r="BK480" s="15"/>
      <c r="BL480" s="15"/>
      <c r="BM480" s="15"/>
      <c r="BN480" s="15"/>
      <c r="BO480" s="15"/>
      <c r="BP480" s="15"/>
      <c r="BQ480" s="15"/>
      <c r="BR480" s="15"/>
      <c r="BS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c r="BC481" s="15"/>
      <c r="BD481" s="15"/>
      <c r="BE481" s="15"/>
      <c r="BF481" s="15"/>
      <c r="BG481" s="15"/>
      <c r="BH481" s="15"/>
      <c r="BI481" s="15"/>
      <c r="BJ481" s="15"/>
      <c r="BK481" s="15"/>
      <c r="BL481" s="15"/>
      <c r="BM481" s="15"/>
      <c r="BN481" s="15"/>
      <c r="BO481" s="15"/>
      <c r="BP481" s="15"/>
      <c r="BQ481" s="15"/>
      <c r="BR481" s="15"/>
      <c r="BS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15"/>
      <c r="BA482" s="15"/>
      <c r="BB482" s="15"/>
      <c r="BC482" s="15"/>
      <c r="BD482" s="15"/>
      <c r="BE482" s="15"/>
      <c r="BF482" s="15"/>
      <c r="BG482" s="15"/>
      <c r="BH482" s="15"/>
      <c r="BI482" s="15"/>
      <c r="BJ482" s="15"/>
      <c r="BK482" s="15"/>
      <c r="BL482" s="15"/>
      <c r="BM482" s="15"/>
      <c r="BN482" s="15"/>
      <c r="BO482" s="15"/>
      <c r="BP482" s="15"/>
      <c r="BQ482" s="15"/>
      <c r="BR482" s="15"/>
      <c r="BS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15"/>
      <c r="BA483" s="15"/>
      <c r="BB483" s="15"/>
      <c r="BC483" s="15"/>
      <c r="BD483" s="15"/>
      <c r="BE483" s="15"/>
      <c r="BF483" s="15"/>
      <c r="BG483" s="15"/>
      <c r="BH483" s="15"/>
      <c r="BI483" s="15"/>
      <c r="BJ483" s="15"/>
      <c r="BK483" s="15"/>
      <c r="BL483" s="15"/>
      <c r="BM483" s="15"/>
      <c r="BN483" s="15"/>
      <c r="BO483" s="15"/>
      <c r="BP483" s="15"/>
      <c r="BQ483" s="15"/>
      <c r="BR483" s="15"/>
      <c r="BS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15"/>
      <c r="BA484" s="15"/>
      <c r="BB484" s="15"/>
      <c r="BC484" s="15"/>
      <c r="BD484" s="15"/>
      <c r="BE484" s="15"/>
      <c r="BF484" s="15"/>
      <c r="BG484" s="15"/>
      <c r="BH484" s="15"/>
      <c r="BI484" s="15"/>
      <c r="BJ484" s="15"/>
      <c r="BK484" s="15"/>
      <c r="BL484" s="15"/>
      <c r="BM484" s="15"/>
      <c r="BN484" s="15"/>
      <c r="BO484" s="15"/>
      <c r="BP484" s="15"/>
      <c r="BQ484" s="15"/>
      <c r="BR484" s="15"/>
      <c r="BS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15"/>
      <c r="BA485" s="15"/>
      <c r="BB485" s="15"/>
      <c r="BC485" s="15"/>
      <c r="BD485" s="15"/>
      <c r="BE485" s="15"/>
      <c r="BF485" s="15"/>
      <c r="BG485" s="15"/>
      <c r="BH485" s="15"/>
      <c r="BI485" s="15"/>
      <c r="BJ485" s="15"/>
      <c r="BK485" s="15"/>
      <c r="BL485" s="15"/>
      <c r="BM485" s="15"/>
      <c r="BN485" s="15"/>
      <c r="BO485" s="15"/>
      <c r="BP485" s="15"/>
      <c r="BQ485" s="15"/>
      <c r="BR485" s="15"/>
      <c r="BS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15"/>
      <c r="BA486" s="15"/>
      <c r="BB486" s="15"/>
      <c r="BC486" s="15"/>
      <c r="BD486" s="15"/>
      <c r="BE486" s="15"/>
      <c r="BF486" s="15"/>
      <c r="BG486" s="15"/>
      <c r="BH486" s="15"/>
      <c r="BI486" s="15"/>
      <c r="BJ486" s="15"/>
      <c r="BK486" s="15"/>
      <c r="BL486" s="15"/>
      <c r="BM486" s="15"/>
      <c r="BN486" s="15"/>
      <c r="BO486" s="15"/>
      <c r="BP486" s="15"/>
      <c r="BQ486" s="15"/>
      <c r="BR486" s="15"/>
      <c r="BS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15"/>
      <c r="BA487" s="15"/>
      <c r="BB487" s="15"/>
      <c r="BC487" s="15"/>
      <c r="BD487" s="15"/>
      <c r="BE487" s="15"/>
      <c r="BF487" s="15"/>
      <c r="BG487" s="15"/>
      <c r="BH487" s="15"/>
      <c r="BI487" s="15"/>
      <c r="BJ487" s="15"/>
      <c r="BK487" s="15"/>
      <c r="BL487" s="15"/>
      <c r="BM487" s="15"/>
      <c r="BN487" s="15"/>
      <c r="BO487" s="15"/>
      <c r="BP487" s="15"/>
      <c r="BQ487" s="15"/>
      <c r="BR487" s="15"/>
      <c r="BS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15"/>
      <c r="AZ488" s="15"/>
      <c r="BA488" s="15"/>
      <c r="BB488" s="15"/>
      <c r="BC488" s="15"/>
      <c r="BD488" s="15"/>
      <c r="BE488" s="15"/>
      <c r="BF488" s="15"/>
      <c r="BG488" s="15"/>
      <c r="BH488" s="15"/>
      <c r="BI488" s="15"/>
      <c r="BJ488" s="15"/>
      <c r="BK488" s="15"/>
      <c r="BL488" s="15"/>
      <c r="BM488" s="15"/>
      <c r="BN488" s="15"/>
      <c r="BO488" s="15"/>
      <c r="BP488" s="15"/>
      <c r="BQ488" s="15"/>
      <c r="BR488" s="15"/>
      <c r="BS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15"/>
      <c r="AZ489" s="15"/>
      <c r="BA489" s="15"/>
      <c r="BB489" s="15"/>
      <c r="BC489" s="15"/>
      <c r="BD489" s="15"/>
      <c r="BE489" s="15"/>
      <c r="BF489" s="15"/>
      <c r="BG489" s="15"/>
      <c r="BH489" s="15"/>
      <c r="BI489" s="15"/>
      <c r="BJ489" s="15"/>
      <c r="BK489" s="15"/>
      <c r="BL489" s="15"/>
      <c r="BM489" s="15"/>
      <c r="BN489" s="15"/>
      <c r="BO489" s="15"/>
      <c r="BP489" s="15"/>
      <c r="BQ489" s="15"/>
      <c r="BR489" s="15"/>
      <c r="BS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c r="BC490" s="15"/>
      <c r="BD490" s="15"/>
      <c r="BE490" s="15"/>
      <c r="BF490" s="15"/>
      <c r="BG490" s="15"/>
      <c r="BH490" s="15"/>
      <c r="BI490" s="15"/>
      <c r="BJ490" s="15"/>
      <c r="BK490" s="15"/>
      <c r="BL490" s="15"/>
      <c r="BM490" s="15"/>
      <c r="BN490" s="15"/>
      <c r="BO490" s="15"/>
      <c r="BP490" s="15"/>
      <c r="BQ490" s="15"/>
      <c r="BR490" s="15"/>
      <c r="BS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15"/>
      <c r="BA491" s="15"/>
      <c r="BB491" s="15"/>
      <c r="BC491" s="15"/>
      <c r="BD491" s="15"/>
      <c r="BE491" s="15"/>
      <c r="BF491" s="15"/>
      <c r="BG491" s="15"/>
      <c r="BH491" s="15"/>
      <c r="BI491" s="15"/>
      <c r="BJ491" s="15"/>
      <c r="BK491" s="15"/>
      <c r="BL491" s="15"/>
      <c r="BM491" s="15"/>
      <c r="BN491" s="15"/>
      <c r="BO491" s="15"/>
      <c r="BP491" s="15"/>
      <c r="BQ491" s="15"/>
      <c r="BR491" s="15"/>
      <c r="BS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15"/>
      <c r="BA492" s="15"/>
      <c r="BB492" s="15"/>
      <c r="BC492" s="15"/>
      <c r="BD492" s="15"/>
      <c r="BE492" s="15"/>
      <c r="BF492" s="15"/>
      <c r="BG492" s="15"/>
      <c r="BH492" s="15"/>
      <c r="BI492" s="15"/>
      <c r="BJ492" s="15"/>
      <c r="BK492" s="15"/>
      <c r="BL492" s="15"/>
      <c r="BM492" s="15"/>
      <c r="BN492" s="15"/>
      <c r="BO492" s="15"/>
      <c r="BP492" s="15"/>
      <c r="BQ492" s="15"/>
      <c r="BR492" s="15"/>
      <c r="BS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15"/>
      <c r="AZ493" s="15"/>
      <c r="BA493" s="15"/>
      <c r="BB493" s="15"/>
      <c r="BC493" s="15"/>
      <c r="BD493" s="15"/>
      <c r="BE493" s="15"/>
      <c r="BF493" s="15"/>
      <c r="BG493" s="15"/>
      <c r="BH493" s="15"/>
      <c r="BI493" s="15"/>
      <c r="BJ493" s="15"/>
      <c r="BK493" s="15"/>
      <c r="BL493" s="15"/>
      <c r="BM493" s="15"/>
      <c r="BN493" s="15"/>
      <c r="BO493" s="15"/>
      <c r="BP493" s="15"/>
      <c r="BQ493" s="15"/>
      <c r="BR493" s="15"/>
      <c r="BS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c r="BC494" s="15"/>
      <c r="BD494" s="15"/>
      <c r="BE494" s="15"/>
      <c r="BF494" s="15"/>
      <c r="BG494" s="15"/>
      <c r="BH494" s="15"/>
      <c r="BI494" s="15"/>
      <c r="BJ494" s="15"/>
      <c r="BK494" s="15"/>
      <c r="BL494" s="15"/>
      <c r="BM494" s="15"/>
      <c r="BN494" s="15"/>
      <c r="BO494" s="15"/>
      <c r="BP494" s="15"/>
      <c r="BQ494" s="15"/>
      <c r="BR494" s="15"/>
      <c r="BS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15"/>
      <c r="BA495" s="15"/>
      <c r="BB495" s="15"/>
      <c r="BC495" s="15"/>
      <c r="BD495" s="15"/>
      <c r="BE495" s="15"/>
      <c r="BF495" s="15"/>
      <c r="BG495" s="15"/>
      <c r="BH495" s="15"/>
      <c r="BI495" s="15"/>
      <c r="BJ495" s="15"/>
      <c r="BK495" s="15"/>
      <c r="BL495" s="15"/>
      <c r="BM495" s="15"/>
      <c r="BN495" s="15"/>
      <c r="BO495" s="15"/>
      <c r="BP495" s="15"/>
      <c r="BQ495" s="15"/>
      <c r="BR495" s="15"/>
      <c r="BS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15"/>
      <c r="BA496" s="15"/>
      <c r="BB496" s="15"/>
      <c r="BC496" s="15"/>
      <c r="BD496" s="15"/>
      <c r="BE496" s="15"/>
      <c r="BF496" s="15"/>
      <c r="BG496" s="15"/>
      <c r="BH496" s="15"/>
      <c r="BI496" s="15"/>
      <c r="BJ496" s="15"/>
      <c r="BK496" s="15"/>
      <c r="BL496" s="15"/>
      <c r="BM496" s="15"/>
      <c r="BN496" s="15"/>
      <c r="BO496" s="15"/>
      <c r="BP496" s="15"/>
      <c r="BQ496" s="15"/>
      <c r="BR496" s="15"/>
      <c r="BS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15"/>
      <c r="BA497" s="15"/>
      <c r="BB497" s="15"/>
      <c r="BC497" s="15"/>
      <c r="BD497" s="15"/>
      <c r="BE497" s="15"/>
      <c r="BF497" s="15"/>
      <c r="BG497" s="15"/>
      <c r="BH497" s="15"/>
      <c r="BI497" s="15"/>
      <c r="BJ497" s="15"/>
      <c r="BK497" s="15"/>
      <c r="BL497" s="15"/>
      <c r="BM497" s="15"/>
      <c r="BN497" s="15"/>
      <c r="BO497" s="15"/>
      <c r="BP497" s="15"/>
      <c r="BQ497" s="15"/>
      <c r="BR497" s="15"/>
      <c r="BS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c r="BD498" s="15"/>
      <c r="BE498" s="15"/>
      <c r="BF498" s="15"/>
      <c r="BG498" s="15"/>
      <c r="BH498" s="15"/>
      <c r="BI498" s="15"/>
      <c r="BJ498" s="15"/>
      <c r="BK498" s="15"/>
      <c r="BL498" s="15"/>
      <c r="BM498" s="15"/>
      <c r="BN498" s="15"/>
      <c r="BO498" s="15"/>
      <c r="BP498" s="15"/>
      <c r="BQ498" s="15"/>
      <c r="BR498" s="15"/>
      <c r="BS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15"/>
      <c r="AZ499" s="15"/>
      <c r="BA499" s="15"/>
      <c r="BB499" s="15"/>
      <c r="BC499" s="15"/>
      <c r="BD499" s="15"/>
      <c r="BE499" s="15"/>
      <c r="BF499" s="15"/>
      <c r="BG499" s="15"/>
      <c r="BH499" s="15"/>
      <c r="BI499" s="15"/>
      <c r="BJ499" s="15"/>
      <c r="BK499" s="15"/>
      <c r="BL499" s="15"/>
      <c r="BM499" s="15"/>
      <c r="BN499" s="15"/>
      <c r="BO499" s="15"/>
      <c r="BP499" s="15"/>
      <c r="BQ499" s="15"/>
      <c r="BR499" s="15"/>
      <c r="BS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15"/>
      <c r="BA500" s="15"/>
      <c r="BB500" s="15"/>
      <c r="BC500" s="15"/>
      <c r="BD500" s="15"/>
      <c r="BE500" s="15"/>
      <c r="BF500" s="15"/>
      <c r="BG500" s="15"/>
      <c r="BH500" s="15"/>
      <c r="BI500" s="15"/>
      <c r="BJ500" s="15"/>
      <c r="BK500" s="15"/>
      <c r="BL500" s="15"/>
      <c r="BM500" s="15"/>
      <c r="BN500" s="15"/>
      <c r="BO500" s="15"/>
      <c r="BP500" s="15"/>
      <c r="BQ500" s="15"/>
      <c r="BR500" s="15"/>
      <c r="BS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15"/>
      <c r="AZ501" s="15"/>
      <c r="BA501" s="15"/>
      <c r="BB501" s="15"/>
      <c r="BC501" s="15"/>
      <c r="BD501" s="15"/>
      <c r="BE501" s="15"/>
      <c r="BF501" s="15"/>
      <c r="BG501" s="15"/>
      <c r="BH501" s="15"/>
      <c r="BI501" s="15"/>
      <c r="BJ501" s="15"/>
      <c r="BK501" s="15"/>
      <c r="BL501" s="15"/>
      <c r="BM501" s="15"/>
      <c r="BN501" s="15"/>
      <c r="BO501" s="15"/>
      <c r="BP501" s="15"/>
      <c r="BQ501" s="15"/>
      <c r="BR501" s="15"/>
      <c r="BS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15"/>
      <c r="BA502" s="15"/>
      <c r="BB502" s="15"/>
      <c r="BC502" s="15"/>
      <c r="BD502" s="15"/>
      <c r="BE502" s="15"/>
      <c r="BF502" s="15"/>
      <c r="BG502" s="15"/>
      <c r="BH502" s="15"/>
      <c r="BI502" s="15"/>
      <c r="BJ502" s="15"/>
      <c r="BK502" s="15"/>
      <c r="BL502" s="15"/>
      <c r="BM502" s="15"/>
      <c r="BN502" s="15"/>
      <c r="BO502" s="15"/>
      <c r="BP502" s="15"/>
      <c r="BQ502" s="15"/>
      <c r="BR502" s="15"/>
      <c r="BS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15"/>
      <c r="AZ503" s="15"/>
      <c r="BA503" s="15"/>
      <c r="BB503" s="15"/>
      <c r="BC503" s="15"/>
      <c r="BD503" s="15"/>
      <c r="BE503" s="15"/>
      <c r="BF503" s="15"/>
      <c r="BG503" s="15"/>
      <c r="BH503" s="15"/>
      <c r="BI503" s="15"/>
      <c r="BJ503" s="15"/>
      <c r="BK503" s="15"/>
      <c r="BL503" s="15"/>
      <c r="BM503" s="15"/>
      <c r="BN503" s="15"/>
      <c r="BO503" s="15"/>
      <c r="BP503" s="15"/>
      <c r="BQ503" s="15"/>
      <c r="BR503" s="15"/>
      <c r="BS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15"/>
      <c r="BA504" s="15"/>
      <c r="BB504" s="15"/>
      <c r="BC504" s="15"/>
      <c r="BD504" s="15"/>
      <c r="BE504" s="15"/>
      <c r="BF504" s="15"/>
      <c r="BG504" s="15"/>
      <c r="BH504" s="15"/>
      <c r="BI504" s="15"/>
      <c r="BJ504" s="15"/>
      <c r="BK504" s="15"/>
      <c r="BL504" s="15"/>
      <c r="BM504" s="15"/>
      <c r="BN504" s="15"/>
      <c r="BO504" s="15"/>
      <c r="BP504" s="15"/>
      <c r="BQ504" s="15"/>
      <c r="BR504" s="15"/>
      <c r="BS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5"/>
      <c r="BB505" s="15"/>
      <c r="BC505" s="15"/>
      <c r="BD505" s="15"/>
      <c r="BE505" s="15"/>
      <c r="BF505" s="15"/>
      <c r="BG505" s="15"/>
      <c r="BH505" s="15"/>
      <c r="BI505" s="15"/>
      <c r="BJ505" s="15"/>
      <c r="BK505" s="15"/>
      <c r="BL505" s="15"/>
      <c r="BM505" s="15"/>
      <c r="BN505" s="15"/>
      <c r="BO505" s="15"/>
      <c r="BP505" s="15"/>
      <c r="BQ505" s="15"/>
      <c r="BR505" s="15"/>
      <c r="BS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5"/>
      <c r="BB506" s="15"/>
      <c r="BC506" s="15"/>
      <c r="BD506" s="15"/>
      <c r="BE506" s="15"/>
      <c r="BF506" s="15"/>
      <c r="BG506" s="15"/>
      <c r="BH506" s="15"/>
      <c r="BI506" s="15"/>
      <c r="BJ506" s="15"/>
      <c r="BK506" s="15"/>
      <c r="BL506" s="15"/>
      <c r="BM506" s="15"/>
      <c r="BN506" s="15"/>
      <c r="BO506" s="15"/>
      <c r="BP506" s="15"/>
      <c r="BQ506" s="15"/>
      <c r="BR506" s="15"/>
      <c r="BS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15"/>
      <c r="BA507" s="15"/>
      <c r="BB507" s="15"/>
      <c r="BC507" s="15"/>
      <c r="BD507" s="15"/>
      <c r="BE507" s="15"/>
      <c r="BF507" s="15"/>
      <c r="BG507" s="15"/>
      <c r="BH507" s="15"/>
      <c r="BI507" s="15"/>
      <c r="BJ507" s="15"/>
      <c r="BK507" s="15"/>
      <c r="BL507" s="15"/>
      <c r="BM507" s="15"/>
      <c r="BN507" s="15"/>
      <c r="BO507" s="15"/>
      <c r="BP507" s="15"/>
      <c r="BQ507" s="15"/>
      <c r="BR507" s="15"/>
      <c r="BS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15"/>
      <c r="BA508" s="15"/>
      <c r="BB508" s="15"/>
      <c r="BC508" s="15"/>
      <c r="BD508" s="15"/>
      <c r="BE508" s="15"/>
      <c r="BF508" s="15"/>
      <c r="BG508" s="15"/>
      <c r="BH508" s="15"/>
      <c r="BI508" s="15"/>
      <c r="BJ508" s="15"/>
      <c r="BK508" s="15"/>
      <c r="BL508" s="15"/>
      <c r="BM508" s="15"/>
      <c r="BN508" s="15"/>
      <c r="BO508" s="15"/>
      <c r="BP508" s="15"/>
      <c r="BQ508" s="15"/>
      <c r="BR508" s="15"/>
      <c r="BS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c r="BE509" s="15"/>
      <c r="BF509" s="15"/>
      <c r="BG509" s="15"/>
      <c r="BH509" s="15"/>
      <c r="BI509" s="15"/>
      <c r="BJ509" s="15"/>
      <c r="BK509" s="15"/>
      <c r="BL509" s="15"/>
      <c r="BM509" s="15"/>
      <c r="BN509" s="15"/>
      <c r="BO509" s="15"/>
      <c r="BP509" s="15"/>
      <c r="BQ509" s="15"/>
      <c r="BR509" s="15"/>
      <c r="BS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15"/>
      <c r="AZ510" s="15"/>
      <c r="BA510" s="15"/>
      <c r="BB510" s="15"/>
      <c r="BC510" s="15"/>
      <c r="BD510" s="15"/>
      <c r="BE510" s="15"/>
      <c r="BF510" s="15"/>
      <c r="BG510" s="15"/>
      <c r="BH510" s="15"/>
      <c r="BI510" s="15"/>
      <c r="BJ510" s="15"/>
      <c r="BK510" s="15"/>
      <c r="BL510" s="15"/>
      <c r="BM510" s="15"/>
      <c r="BN510" s="15"/>
      <c r="BO510" s="15"/>
      <c r="BP510" s="15"/>
      <c r="BQ510" s="15"/>
      <c r="BR510" s="15"/>
      <c r="BS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c r="BC511" s="15"/>
      <c r="BD511" s="15"/>
      <c r="BE511" s="15"/>
      <c r="BF511" s="15"/>
      <c r="BG511" s="15"/>
      <c r="BH511" s="15"/>
      <c r="BI511" s="15"/>
      <c r="BJ511" s="15"/>
      <c r="BK511" s="15"/>
      <c r="BL511" s="15"/>
      <c r="BM511" s="15"/>
      <c r="BN511" s="15"/>
      <c r="BO511" s="15"/>
      <c r="BP511" s="15"/>
      <c r="BQ511" s="15"/>
      <c r="BR511" s="15"/>
      <c r="BS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15"/>
      <c r="AZ512" s="15"/>
      <c r="BA512" s="15"/>
      <c r="BB512" s="15"/>
      <c r="BC512" s="15"/>
      <c r="BD512" s="15"/>
      <c r="BE512" s="15"/>
      <c r="BF512" s="15"/>
      <c r="BG512" s="15"/>
      <c r="BH512" s="15"/>
      <c r="BI512" s="15"/>
      <c r="BJ512" s="15"/>
      <c r="BK512" s="15"/>
      <c r="BL512" s="15"/>
      <c r="BM512" s="15"/>
      <c r="BN512" s="15"/>
      <c r="BO512" s="15"/>
      <c r="BP512" s="15"/>
      <c r="BQ512" s="15"/>
      <c r="BR512" s="15"/>
      <c r="BS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15"/>
      <c r="AY513" s="15"/>
      <c r="AZ513" s="15"/>
      <c r="BA513" s="15"/>
      <c r="BB513" s="15"/>
      <c r="BC513" s="15"/>
      <c r="BD513" s="15"/>
      <c r="BE513" s="15"/>
      <c r="BF513" s="15"/>
      <c r="BG513" s="15"/>
      <c r="BH513" s="15"/>
      <c r="BI513" s="15"/>
      <c r="BJ513" s="15"/>
      <c r="BK513" s="15"/>
      <c r="BL513" s="15"/>
      <c r="BM513" s="15"/>
      <c r="BN513" s="15"/>
      <c r="BO513" s="15"/>
      <c r="BP513" s="15"/>
      <c r="BQ513" s="15"/>
      <c r="BR513" s="15"/>
      <c r="BS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15"/>
      <c r="AY514" s="15"/>
      <c r="AZ514" s="15"/>
      <c r="BA514" s="15"/>
      <c r="BB514" s="15"/>
      <c r="BC514" s="15"/>
      <c r="BD514" s="15"/>
      <c r="BE514" s="15"/>
      <c r="BF514" s="15"/>
      <c r="BG514" s="15"/>
      <c r="BH514" s="15"/>
      <c r="BI514" s="15"/>
      <c r="BJ514" s="15"/>
      <c r="BK514" s="15"/>
      <c r="BL514" s="15"/>
      <c r="BM514" s="15"/>
      <c r="BN514" s="15"/>
      <c r="BO514" s="15"/>
      <c r="BP514" s="15"/>
      <c r="BQ514" s="15"/>
      <c r="BR514" s="15"/>
      <c r="BS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c r="BE515" s="15"/>
      <c r="BF515" s="15"/>
      <c r="BG515" s="15"/>
      <c r="BH515" s="15"/>
      <c r="BI515" s="15"/>
      <c r="BJ515" s="15"/>
      <c r="BK515" s="15"/>
      <c r="BL515" s="15"/>
      <c r="BM515" s="15"/>
      <c r="BN515" s="15"/>
      <c r="BO515" s="15"/>
      <c r="BP515" s="15"/>
      <c r="BQ515" s="15"/>
      <c r="BR515" s="15"/>
      <c r="BS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15"/>
      <c r="BA516" s="15"/>
      <c r="BB516" s="15"/>
      <c r="BC516" s="15"/>
      <c r="BD516" s="15"/>
      <c r="BE516" s="15"/>
      <c r="BF516" s="15"/>
      <c r="BG516" s="15"/>
      <c r="BH516" s="15"/>
      <c r="BI516" s="15"/>
      <c r="BJ516" s="15"/>
      <c r="BK516" s="15"/>
      <c r="BL516" s="15"/>
      <c r="BM516" s="15"/>
      <c r="BN516" s="15"/>
      <c r="BO516" s="15"/>
      <c r="BP516" s="15"/>
      <c r="BQ516" s="15"/>
      <c r="BR516" s="15"/>
      <c r="BS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15"/>
      <c r="BA517" s="15"/>
      <c r="BB517" s="15"/>
      <c r="BC517" s="15"/>
      <c r="BD517" s="15"/>
      <c r="BE517" s="15"/>
      <c r="BF517" s="15"/>
      <c r="BG517" s="15"/>
      <c r="BH517" s="15"/>
      <c r="BI517" s="15"/>
      <c r="BJ517" s="15"/>
      <c r="BK517" s="15"/>
      <c r="BL517" s="15"/>
      <c r="BM517" s="15"/>
      <c r="BN517" s="15"/>
      <c r="BO517" s="15"/>
      <c r="BP517" s="15"/>
      <c r="BQ517" s="15"/>
      <c r="BR517" s="15"/>
      <c r="BS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15"/>
      <c r="BA518" s="15"/>
      <c r="BB518" s="15"/>
      <c r="BC518" s="15"/>
      <c r="BD518" s="15"/>
      <c r="BE518" s="15"/>
      <c r="BF518" s="15"/>
      <c r="BG518" s="15"/>
      <c r="BH518" s="15"/>
      <c r="BI518" s="15"/>
      <c r="BJ518" s="15"/>
      <c r="BK518" s="15"/>
      <c r="BL518" s="15"/>
      <c r="BM518" s="15"/>
      <c r="BN518" s="15"/>
      <c r="BO518" s="15"/>
      <c r="BP518" s="15"/>
      <c r="BQ518" s="15"/>
      <c r="BR518" s="15"/>
      <c r="BS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15"/>
      <c r="BA519" s="15"/>
      <c r="BB519" s="15"/>
      <c r="BC519" s="15"/>
      <c r="BD519" s="15"/>
      <c r="BE519" s="15"/>
      <c r="BF519" s="15"/>
      <c r="BG519" s="15"/>
      <c r="BH519" s="15"/>
      <c r="BI519" s="15"/>
      <c r="BJ519" s="15"/>
      <c r="BK519" s="15"/>
      <c r="BL519" s="15"/>
      <c r="BM519" s="15"/>
      <c r="BN519" s="15"/>
      <c r="BO519" s="15"/>
      <c r="BP519" s="15"/>
      <c r="BQ519" s="15"/>
      <c r="BR519" s="15"/>
      <c r="BS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15"/>
      <c r="BA520" s="15"/>
      <c r="BB520" s="15"/>
      <c r="BC520" s="15"/>
      <c r="BD520" s="15"/>
      <c r="BE520" s="15"/>
      <c r="BF520" s="15"/>
      <c r="BG520" s="15"/>
      <c r="BH520" s="15"/>
      <c r="BI520" s="15"/>
      <c r="BJ520" s="15"/>
      <c r="BK520" s="15"/>
      <c r="BL520" s="15"/>
      <c r="BM520" s="15"/>
      <c r="BN520" s="15"/>
      <c r="BO520" s="15"/>
      <c r="BP520" s="15"/>
      <c r="BQ520" s="15"/>
      <c r="BR520" s="15"/>
      <c r="BS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15"/>
      <c r="BA521" s="15"/>
      <c r="BB521" s="15"/>
      <c r="BC521" s="15"/>
      <c r="BD521" s="15"/>
      <c r="BE521" s="15"/>
      <c r="BF521" s="15"/>
      <c r="BG521" s="15"/>
      <c r="BH521" s="15"/>
      <c r="BI521" s="15"/>
      <c r="BJ521" s="15"/>
      <c r="BK521" s="15"/>
      <c r="BL521" s="15"/>
      <c r="BM521" s="15"/>
      <c r="BN521" s="15"/>
      <c r="BO521" s="15"/>
      <c r="BP521" s="15"/>
      <c r="BQ521" s="15"/>
      <c r="BR521" s="15"/>
      <c r="BS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15"/>
      <c r="AY522" s="15"/>
      <c r="AZ522" s="15"/>
      <c r="BA522" s="15"/>
      <c r="BB522" s="15"/>
      <c r="BC522" s="15"/>
      <c r="BD522" s="15"/>
      <c r="BE522" s="15"/>
      <c r="BF522" s="15"/>
      <c r="BG522" s="15"/>
      <c r="BH522" s="15"/>
      <c r="BI522" s="15"/>
      <c r="BJ522" s="15"/>
      <c r="BK522" s="15"/>
      <c r="BL522" s="15"/>
      <c r="BM522" s="15"/>
      <c r="BN522" s="15"/>
      <c r="BO522" s="15"/>
      <c r="BP522" s="15"/>
      <c r="BQ522" s="15"/>
      <c r="BR522" s="15"/>
      <c r="BS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15"/>
      <c r="BA523" s="15"/>
      <c r="BB523" s="15"/>
      <c r="BC523" s="15"/>
      <c r="BD523" s="15"/>
      <c r="BE523" s="15"/>
      <c r="BF523" s="15"/>
      <c r="BG523" s="15"/>
      <c r="BH523" s="15"/>
      <c r="BI523" s="15"/>
      <c r="BJ523" s="15"/>
      <c r="BK523" s="15"/>
      <c r="BL523" s="15"/>
      <c r="BM523" s="15"/>
      <c r="BN523" s="15"/>
      <c r="BO523" s="15"/>
      <c r="BP523" s="15"/>
      <c r="BQ523" s="15"/>
      <c r="BR523" s="15"/>
      <c r="BS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15"/>
      <c r="AY524" s="15"/>
      <c r="AZ524" s="15"/>
      <c r="BA524" s="15"/>
      <c r="BB524" s="15"/>
      <c r="BC524" s="15"/>
      <c r="BD524" s="15"/>
      <c r="BE524" s="15"/>
      <c r="BF524" s="15"/>
      <c r="BG524" s="15"/>
      <c r="BH524" s="15"/>
      <c r="BI524" s="15"/>
      <c r="BJ524" s="15"/>
      <c r="BK524" s="15"/>
      <c r="BL524" s="15"/>
      <c r="BM524" s="15"/>
      <c r="BN524" s="15"/>
      <c r="BO524" s="15"/>
      <c r="BP524" s="15"/>
      <c r="BQ524" s="15"/>
      <c r="BR524" s="15"/>
      <c r="BS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15"/>
      <c r="AY525" s="15"/>
      <c r="AZ525" s="15"/>
      <c r="BA525" s="15"/>
      <c r="BB525" s="15"/>
      <c r="BC525" s="15"/>
      <c r="BD525" s="15"/>
      <c r="BE525" s="15"/>
      <c r="BF525" s="15"/>
      <c r="BG525" s="15"/>
      <c r="BH525" s="15"/>
      <c r="BI525" s="15"/>
      <c r="BJ525" s="15"/>
      <c r="BK525" s="15"/>
      <c r="BL525" s="15"/>
      <c r="BM525" s="15"/>
      <c r="BN525" s="15"/>
      <c r="BO525" s="15"/>
      <c r="BP525" s="15"/>
      <c r="BQ525" s="15"/>
      <c r="BR525" s="15"/>
      <c r="BS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15"/>
      <c r="AY526" s="15"/>
      <c r="AZ526" s="15"/>
      <c r="BA526" s="15"/>
      <c r="BB526" s="15"/>
      <c r="BC526" s="15"/>
      <c r="BD526" s="15"/>
      <c r="BE526" s="15"/>
      <c r="BF526" s="15"/>
      <c r="BG526" s="15"/>
      <c r="BH526" s="15"/>
      <c r="BI526" s="15"/>
      <c r="BJ526" s="15"/>
      <c r="BK526" s="15"/>
      <c r="BL526" s="15"/>
      <c r="BM526" s="15"/>
      <c r="BN526" s="15"/>
      <c r="BO526" s="15"/>
      <c r="BP526" s="15"/>
      <c r="BQ526" s="15"/>
      <c r="BR526" s="15"/>
      <c r="BS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15"/>
      <c r="AY527" s="15"/>
      <c r="AZ527" s="15"/>
      <c r="BA527" s="15"/>
      <c r="BB527" s="15"/>
      <c r="BC527" s="15"/>
      <c r="BD527" s="15"/>
      <c r="BE527" s="15"/>
      <c r="BF527" s="15"/>
      <c r="BG527" s="15"/>
      <c r="BH527" s="15"/>
      <c r="BI527" s="15"/>
      <c r="BJ527" s="15"/>
      <c r="BK527" s="15"/>
      <c r="BL527" s="15"/>
      <c r="BM527" s="15"/>
      <c r="BN527" s="15"/>
      <c r="BO527" s="15"/>
      <c r="BP527" s="15"/>
      <c r="BQ527" s="15"/>
      <c r="BR527" s="15"/>
      <c r="BS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5"/>
      <c r="AX528" s="15"/>
      <c r="AY528" s="15"/>
      <c r="AZ528" s="15"/>
      <c r="BA528" s="15"/>
      <c r="BB528" s="15"/>
      <c r="BC528" s="15"/>
      <c r="BD528" s="15"/>
      <c r="BE528" s="15"/>
      <c r="BF528" s="15"/>
      <c r="BG528" s="15"/>
      <c r="BH528" s="15"/>
      <c r="BI528" s="15"/>
      <c r="BJ528" s="15"/>
      <c r="BK528" s="15"/>
      <c r="BL528" s="15"/>
      <c r="BM528" s="15"/>
      <c r="BN528" s="15"/>
      <c r="BO528" s="15"/>
      <c r="BP528" s="15"/>
      <c r="BQ528" s="15"/>
      <c r="BR528" s="15"/>
      <c r="BS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15"/>
      <c r="AY529" s="15"/>
      <c r="AZ529" s="15"/>
      <c r="BA529" s="15"/>
      <c r="BB529" s="15"/>
      <c r="BC529" s="15"/>
      <c r="BD529" s="15"/>
      <c r="BE529" s="15"/>
      <c r="BF529" s="15"/>
      <c r="BG529" s="15"/>
      <c r="BH529" s="15"/>
      <c r="BI529" s="15"/>
      <c r="BJ529" s="15"/>
      <c r="BK529" s="15"/>
      <c r="BL529" s="15"/>
      <c r="BM529" s="15"/>
      <c r="BN529" s="15"/>
      <c r="BO529" s="15"/>
      <c r="BP529" s="15"/>
      <c r="BQ529" s="15"/>
      <c r="BR529" s="15"/>
      <c r="BS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15"/>
      <c r="AY530" s="15"/>
      <c r="AZ530" s="15"/>
      <c r="BA530" s="15"/>
      <c r="BB530" s="15"/>
      <c r="BC530" s="15"/>
      <c r="BD530" s="15"/>
      <c r="BE530" s="15"/>
      <c r="BF530" s="15"/>
      <c r="BG530" s="15"/>
      <c r="BH530" s="15"/>
      <c r="BI530" s="15"/>
      <c r="BJ530" s="15"/>
      <c r="BK530" s="15"/>
      <c r="BL530" s="15"/>
      <c r="BM530" s="15"/>
      <c r="BN530" s="15"/>
      <c r="BO530" s="15"/>
      <c r="BP530" s="15"/>
      <c r="BQ530" s="15"/>
      <c r="BR530" s="15"/>
      <c r="BS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15"/>
      <c r="AY531" s="15"/>
      <c r="AZ531" s="15"/>
      <c r="BA531" s="15"/>
      <c r="BB531" s="15"/>
      <c r="BC531" s="15"/>
      <c r="BD531" s="15"/>
      <c r="BE531" s="15"/>
      <c r="BF531" s="15"/>
      <c r="BG531" s="15"/>
      <c r="BH531" s="15"/>
      <c r="BI531" s="15"/>
      <c r="BJ531" s="15"/>
      <c r="BK531" s="15"/>
      <c r="BL531" s="15"/>
      <c r="BM531" s="15"/>
      <c r="BN531" s="15"/>
      <c r="BO531" s="15"/>
      <c r="BP531" s="15"/>
      <c r="BQ531" s="15"/>
      <c r="BR531" s="15"/>
      <c r="BS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15"/>
      <c r="AY532" s="15"/>
      <c r="AZ532" s="15"/>
      <c r="BA532" s="15"/>
      <c r="BB532" s="15"/>
      <c r="BC532" s="15"/>
      <c r="BD532" s="15"/>
      <c r="BE532" s="15"/>
      <c r="BF532" s="15"/>
      <c r="BG532" s="15"/>
      <c r="BH532" s="15"/>
      <c r="BI532" s="15"/>
      <c r="BJ532" s="15"/>
      <c r="BK532" s="15"/>
      <c r="BL532" s="15"/>
      <c r="BM532" s="15"/>
      <c r="BN532" s="15"/>
      <c r="BO532" s="15"/>
      <c r="BP532" s="15"/>
      <c r="BQ532" s="15"/>
      <c r="BR532" s="15"/>
      <c r="BS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5"/>
      <c r="AX533" s="15"/>
      <c r="AY533" s="15"/>
      <c r="AZ533" s="15"/>
      <c r="BA533" s="15"/>
      <c r="BB533" s="15"/>
      <c r="BC533" s="15"/>
      <c r="BD533" s="15"/>
      <c r="BE533" s="15"/>
      <c r="BF533" s="15"/>
      <c r="BG533" s="15"/>
      <c r="BH533" s="15"/>
      <c r="BI533" s="15"/>
      <c r="BJ533" s="15"/>
      <c r="BK533" s="15"/>
      <c r="BL533" s="15"/>
      <c r="BM533" s="15"/>
      <c r="BN533" s="15"/>
      <c r="BO533" s="15"/>
      <c r="BP533" s="15"/>
      <c r="BQ533" s="15"/>
      <c r="BR533" s="15"/>
      <c r="BS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15"/>
      <c r="AY534" s="15"/>
      <c r="AZ534" s="15"/>
      <c r="BA534" s="15"/>
      <c r="BB534" s="15"/>
      <c r="BC534" s="15"/>
      <c r="BD534" s="15"/>
      <c r="BE534" s="15"/>
      <c r="BF534" s="15"/>
      <c r="BG534" s="15"/>
      <c r="BH534" s="15"/>
      <c r="BI534" s="15"/>
      <c r="BJ534" s="15"/>
      <c r="BK534" s="15"/>
      <c r="BL534" s="15"/>
      <c r="BM534" s="15"/>
      <c r="BN534" s="15"/>
      <c r="BO534" s="15"/>
      <c r="BP534" s="15"/>
      <c r="BQ534" s="15"/>
      <c r="BR534" s="15"/>
      <c r="BS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5"/>
      <c r="AX535" s="15"/>
      <c r="AY535" s="15"/>
      <c r="AZ535" s="15"/>
      <c r="BA535" s="15"/>
      <c r="BB535" s="15"/>
      <c r="BC535" s="15"/>
      <c r="BD535" s="15"/>
      <c r="BE535" s="15"/>
      <c r="BF535" s="15"/>
      <c r="BG535" s="15"/>
      <c r="BH535" s="15"/>
      <c r="BI535" s="15"/>
      <c r="BJ535" s="15"/>
      <c r="BK535" s="15"/>
      <c r="BL535" s="15"/>
      <c r="BM535" s="15"/>
      <c r="BN535" s="15"/>
      <c r="BO535" s="15"/>
      <c r="BP535" s="15"/>
      <c r="BQ535" s="15"/>
      <c r="BR535" s="15"/>
      <c r="BS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15"/>
      <c r="AY536" s="15"/>
      <c r="AZ536" s="15"/>
      <c r="BA536" s="15"/>
      <c r="BB536" s="15"/>
      <c r="BC536" s="15"/>
      <c r="BD536" s="15"/>
      <c r="BE536" s="15"/>
      <c r="BF536" s="15"/>
      <c r="BG536" s="15"/>
      <c r="BH536" s="15"/>
      <c r="BI536" s="15"/>
      <c r="BJ536" s="15"/>
      <c r="BK536" s="15"/>
      <c r="BL536" s="15"/>
      <c r="BM536" s="15"/>
      <c r="BN536" s="15"/>
      <c r="BO536" s="15"/>
      <c r="BP536" s="15"/>
      <c r="BQ536" s="15"/>
      <c r="BR536" s="15"/>
      <c r="BS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15"/>
      <c r="AY537" s="15"/>
      <c r="AZ537" s="15"/>
      <c r="BA537" s="15"/>
      <c r="BB537" s="15"/>
      <c r="BC537" s="15"/>
      <c r="BD537" s="15"/>
      <c r="BE537" s="15"/>
      <c r="BF537" s="15"/>
      <c r="BG537" s="15"/>
      <c r="BH537" s="15"/>
      <c r="BI537" s="15"/>
      <c r="BJ537" s="15"/>
      <c r="BK537" s="15"/>
      <c r="BL537" s="15"/>
      <c r="BM537" s="15"/>
      <c r="BN537" s="15"/>
      <c r="BO537" s="15"/>
      <c r="BP537" s="15"/>
      <c r="BQ537" s="15"/>
      <c r="BR537" s="15"/>
      <c r="BS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5"/>
      <c r="AX538" s="15"/>
      <c r="AY538" s="15"/>
      <c r="AZ538" s="15"/>
      <c r="BA538" s="15"/>
      <c r="BB538" s="15"/>
      <c r="BC538" s="15"/>
      <c r="BD538" s="15"/>
      <c r="BE538" s="15"/>
      <c r="BF538" s="15"/>
      <c r="BG538" s="15"/>
      <c r="BH538" s="15"/>
      <c r="BI538" s="15"/>
      <c r="BJ538" s="15"/>
      <c r="BK538" s="15"/>
      <c r="BL538" s="15"/>
      <c r="BM538" s="15"/>
      <c r="BN538" s="15"/>
      <c r="BO538" s="15"/>
      <c r="BP538" s="15"/>
      <c r="BQ538" s="15"/>
      <c r="BR538" s="15"/>
      <c r="BS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15"/>
      <c r="AZ539" s="15"/>
      <c r="BA539" s="15"/>
      <c r="BB539" s="15"/>
      <c r="BC539" s="15"/>
      <c r="BD539" s="15"/>
      <c r="BE539" s="15"/>
      <c r="BF539" s="15"/>
      <c r="BG539" s="15"/>
      <c r="BH539" s="15"/>
      <c r="BI539" s="15"/>
      <c r="BJ539" s="15"/>
      <c r="BK539" s="15"/>
      <c r="BL539" s="15"/>
      <c r="BM539" s="15"/>
      <c r="BN539" s="15"/>
      <c r="BO539" s="15"/>
      <c r="BP539" s="15"/>
      <c r="BQ539" s="15"/>
      <c r="BR539" s="15"/>
      <c r="BS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5"/>
      <c r="AX540" s="15"/>
      <c r="AY540" s="15"/>
      <c r="AZ540" s="15"/>
      <c r="BA540" s="15"/>
      <c r="BB540" s="15"/>
      <c r="BC540" s="15"/>
      <c r="BD540" s="15"/>
      <c r="BE540" s="15"/>
      <c r="BF540" s="15"/>
      <c r="BG540" s="15"/>
      <c r="BH540" s="15"/>
      <c r="BI540" s="15"/>
      <c r="BJ540" s="15"/>
      <c r="BK540" s="15"/>
      <c r="BL540" s="15"/>
      <c r="BM540" s="15"/>
      <c r="BN540" s="15"/>
      <c r="BO540" s="15"/>
      <c r="BP540" s="15"/>
      <c r="BQ540" s="15"/>
      <c r="BR540" s="15"/>
      <c r="BS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15"/>
      <c r="BA541" s="15"/>
      <c r="BB541" s="15"/>
      <c r="BC541" s="15"/>
      <c r="BD541" s="15"/>
      <c r="BE541" s="15"/>
      <c r="BF541" s="15"/>
      <c r="BG541" s="15"/>
      <c r="BH541" s="15"/>
      <c r="BI541" s="15"/>
      <c r="BJ541" s="15"/>
      <c r="BK541" s="15"/>
      <c r="BL541" s="15"/>
      <c r="BM541" s="15"/>
      <c r="BN541" s="15"/>
      <c r="BO541" s="15"/>
      <c r="BP541" s="15"/>
      <c r="BQ541" s="15"/>
      <c r="BR541" s="15"/>
      <c r="BS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15"/>
      <c r="AY542" s="15"/>
      <c r="AZ542" s="15"/>
      <c r="BA542" s="15"/>
      <c r="BB542" s="15"/>
      <c r="BC542" s="15"/>
      <c r="BD542" s="15"/>
      <c r="BE542" s="15"/>
      <c r="BF542" s="15"/>
      <c r="BG542" s="15"/>
      <c r="BH542" s="15"/>
      <c r="BI542" s="15"/>
      <c r="BJ542" s="15"/>
      <c r="BK542" s="15"/>
      <c r="BL542" s="15"/>
      <c r="BM542" s="15"/>
      <c r="BN542" s="15"/>
      <c r="BO542" s="15"/>
      <c r="BP542" s="15"/>
      <c r="BQ542" s="15"/>
      <c r="BR542" s="15"/>
      <c r="BS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5"/>
      <c r="AX543" s="15"/>
      <c r="AY543" s="15"/>
      <c r="AZ543" s="15"/>
      <c r="BA543" s="15"/>
      <c r="BB543" s="15"/>
      <c r="BC543" s="15"/>
      <c r="BD543" s="15"/>
      <c r="BE543" s="15"/>
      <c r="BF543" s="15"/>
      <c r="BG543" s="15"/>
      <c r="BH543" s="15"/>
      <c r="BI543" s="15"/>
      <c r="BJ543" s="15"/>
      <c r="BK543" s="15"/>
      <c r="BL543" s="15"/>
      <c r="BM543" s="15"/>
      <c r="BN543" s="15"/>
      <c r="BO543" s="15"/>
      <c r="BP543" s="15"/>
      <c r="BQ543" s="15"/>
      <c r="BR543" s="15"/>
      <c r="BS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5"/>
      <c r="AX544" s="15"/>
      <c r="AY544" s="15"/>
      <c r="AZ544" s="15"/>
      <c r="BA544" s="15"/>
      <c r="BB544" s="15"/>
      <c r="BC544" s="15"/>
      <c r="BD544" s="15"/>
      <c r="BE544" s="15"/>
      <c r="BF544" s="15"/>
      <c r="BG544" s="15"/>
      <c r="BH544" s="15"/>
      <c r="BI544" s="15"/>
      <c r="BJ544" s="15"/>
      <c r="BK544" s="15"/>
      <c r="BL544" s="15"/>
      <c r="BM544" s="15"/>
      <c r="BN544" s="15"/>
      <c r="BO544" s="15"/>
      <c r="BP544" s="15"/>
      <c r="BQ544" s="15"/>
      <c r="BR544" s="15"/>
      <c r="BS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15"/>
      <c r="AY545" s="15"/>
      <c r="AZ545" s="15"/>
      <c r="BA545" s="15"/>
      <c r="BB545" s="15"/>
      <c r="BC545" s="15"/>
      <c r="BD545" s="15"/>
      <c r="BE545" s="15"/>
      <c r="BF545" s="15"/>
      <c r="BG545" s="15"/>
      <c r="BH545" s="15"/>
      <c r="BI545" s="15"/>
      <c r="BJ545" s="15"/>
      <c r="BK545" s="15"/>
      <c r="BL545" s="15"/>
      <c r="BM545" s="15"/>
      <c r="BN545" s="15"/>
      <c r="BO545" s="15"/>
      <c r="BP545" s="15"/>
      <c r="BQ545" s="15"/>
      <c r="BR545" s="15"/>
      <c r="BS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5"/>
      <c r="AX546" s="15"/>
      <c r="AY546" s="15"/>
      <c r="AZ546" s="15"/>
      <c r="BA546" s="15"/>
      <c r="BB546" s="15"/>
      <c r="BC546" s="15"/>
      <c r="BD546" s="15"/>
      <c r="BE546" s="15"/>
      <c r="BF546" s="15"/>
      <c r="BG546" s="15"/>
      <c r="BH546" s="15"/>
      <c r="BI546" s="15"/>
      <c r="BJ546" s="15"/>
      <c r="BK546" s="15"/>
      <c r="BL546" s="15"/>
      <c r="BM546" s="15"/>
      <c r="BN546" s="15"/>
      <c r="BO546" s="15"/>
      <c r="BP546" s="15"/>
      <c r="BQ546" s="15"/>
      <c r="BR546" s="15"/>
      <c r="BS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15"/>
      <c r="AY547" s="15"/>
      <c r="AZ547" s="15"/>
      <c r="BA547" s="15"/>
      <c r="BB547" s="15"/>
      <c r="BC547" s="15"/>
      <c r="BD547" s="15"/>
      <c r="BE547" s="15"/>
      <c r="BF547" s="15"/>
      <c r="BG547" s="15"/>
      <c r="BH547" s="15"/>
      <c r="BI547" s="15"/>
      <c r="BJ547" s="15"/>
      <c r="BK547" s="15"/>
      <c r="BL547" s="15"/>
      <c r="BM547" s="15"/>
      <c r="BN547" s="15"/>
      <c r="BO547" s="15"/>
      <c r="BP547" s="15"/>
      <c r="BQ547" s="15"/>
      <c r="BR547" s="15"/>
      <c r="BS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15"/>
      <c r="AY548" s="15"/>
      <c r="AZ548" s="15"/>
      <c r="BA548" s="15"/>
      <c r="BB548" s="15"/>
      <c r="BC548" s="15"/>
      <c r="BD548" s="15"/>
      <c r="BE548" s="15"/>
      <c r="BF548" s="15"/>
      <c r="BG548" s="15"/>
      <c r="BH548" s="15"/>
      <c r="BI548" s="15"/>
      <c r="BJ548" s="15"/>
      <c r="BK548" s="15"/>
      <c r="BL548" s="15"/>
      <c r="BM548" s="15"/>
      <c r="BN548" s="15"/>
      <c r="BO548" s="15"/>
      <c r="BP548" s="15"/>
      <c r="BQ548" s="15"/>
      <c r="BR548" s="15"/>
      <c r="BS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5"/>
      <c r="AX549" s="15"/>
      <c r="AY549" s="15"/>
      <c r="AZ549" s="15"/>
      <c r="BA549" s="15"/>
      <c r="BB549" s="15"/>
      <c r="BC549" s="15"/>
      <c r="BD549" s="15"/>
      <c r="BE549" s="15"/>
      <c r="BF549" s="15"/>
      <c r="BG549" s="15"/>
      <c r="BH549" s="15"/>
      <c r="BI549" s="15"/>
      <c r="BJ549" s="15"/>
      <c r="BK549" s="15"/>
      <c r="BL549" s="15"/>
      <c r="BM549" s="15"/>
      <c r="BN549" s="15"/>
      <c r="BO549" s="15"/>
      <c r="BP549" s="15"/>
      <c r="BQ549" s="15"/>
      <c r="BR549" s="15"/>
      <c r="BS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15"/>
      <c r="AZ550" s="15"/>
      <c r="BA550" s="15"/>
      <c r="BB550" s="15"/>
      <c r="BC550" s="15"/>
      <c r="BD550" s="15"/>
      <c r="BE550" s="15"/>
      <c r="BF550" s="15"/>
      <c r="BG550" s="15"/>
      <c r="BH550" s="15"/>
      <c r="BI550" s="15"/>
      <c r="BJ550" s="15"/>
      <c r="BK550" s="15"/>
      <c r="BL550" s="15"/>
      <c r="BM550" s="15"/>
      <c r="BN550" s="15"/>
      <c r="BO550" s="15"/>
      <c r="BP550" s="15"/>
      <c r="BQ550" s="15"/>
      <c r="BR550" s="15"/>
      <c r="BS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15"/>
      <c r="AZ551" s="15"/>
      <c r="BA551" s="15"/>
      <c r="BB551" s="15"/>
      <c r="BC551" s="15"/>
      <c r="BD551" s="15"/>
      <c r="BE551" s="15"/>
      <c r="BF551" s="15"/>
      <c r="BG551" s="15"/>
      <c r="BH551" s="15"/>
      <c r="BI551" s="15"/>
      <c r="BJ551" s="15"/>
      <c r="BK551" s="15"/>
      <c r="BL551" s="15"/>
      <c r="BM551" s="15"/>
      <c r="BN551" s="15"/>
      <c r="BO551" s="15"/>
      <c r="BP551" s="15"/>
      <c r="BQ551" s="15"/>
      <c r="BR551" s="15"/>
      <c r="BS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15"/>
      <c r="AY552" s="15"/>
      <c r="AZ552" s="15"/>
      <c r="BA552" s="15"/>
      <c r="BB552" s="15"/>
      <c r="BC552" s="15"/>
      <c r="BD552" s="15"/>
      <c r="BE552" s="15"/>
      <c r="BF552" s="15"/>
      <c r="BG552" s="15"/>
      <c r="BH552" s="15"/>
      <c r="BI552" s="15"/>
      <c r="BJ552" s="15"/>
      <c r="BK552" s="15"/>
      <c r="BL552" s="15"/>
      <c r="BM552" s="15"/>
      <c r="BN552" s="15"/>
      <c r="BO552" s="15"/>
      <c r="BP552" s="15"/>
      <c r="BQ552" s="15"/>
      <c r="BR552" s="15"/>
      <c r="BS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15"/>
      <c r="AZ553" s="15"/>
      <c r="BA553" s="15"/>
      <c r="BB553" s="15"/>
      <c r="BC553" s="15"/>
      <c r="BD553" s="15"/>
      <c r="BE553" s="15"/>
      <c r="BF553" s="15"/>
      <c r="BG553" s="15"/>
      <c r="BH553" s="15"/>
      <c r="BI553" s="15"/>
      <c r="BJ553" s="15"/>
      <c r="BK553" s="15"/>
      <c r="BL553" s="15"/>
      <c r="BM553" s="15"/>
      <c r="BN553" s="15"/>
      <c r="BO553" s="15"/>
      <c r="BP553" s="15"/>
      <c r="BQ553" s="15"/>
      <c r="BR553" s="15"/>
      <c r="BS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15"/>
      <c r="AZ554" s="15"/>
      <c r="BA554" s="15"/>
      <c r="BB554" s="15"/>
      <c r="BC554" s="15"/>
      <c r="BD554" s="15"/>
      <c r="BE554" s="15"/>
      <c r="BF554" s="15"/>
      <c r="BG554" s="15"/>
      <c r="BH554" s="15"/>
      <c r="BI554" s="15"/>
      <c r="BJ554" s="15"/>
      <c r="BK554" s="15"/>
      <c r="BL554" s="15"/>
      <c r="BM554" s="15"/>
      <c r="BN554" s="15"/>
      <c r="BO554" s="15"/>
      <c r="BP554" s="15"/>
      <c r="BQ554" s="15"/>
      <c r="BR554" s="15"/>
      <c r="BS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15"/>
      <c r="AY555" s="15"/>
      <c r="AZ555" s="15"/>
      <c r="BA555" s="15"/>
      <c r="BB555" s="15"/>
      <c r="BC555" s="15"/>
      <c r="BD555" s="15"/>
      <c r="BE555" s="15"/>
      <c r="BF555" s="15"/>
      <c r="BG555" s="15"/>
      <c r="BH555" s="15"/>
      <c r="BI555" s="15"/>
      <c r="BJ555" s="15"/>
      <c r="BK555" s="15"/>
      <c r="BL555" s="15"/>
      <c r="BM555" s="15"/>
      <c r="BN555" s="15"/>
      <c r="BO555" s="15"/>
      <c r="BP555" s="15"/>
      <c r="BQ555" s="15"/>
      <c r="BR555" s="15"/>
      <c r="BS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15"/>
      <c r="AZ556" s="15"/>
      <c r="BA556" s="15"/>
      <c r="BB556" s="15"/>
      <c r="BC556" s="15"/>
      <c r="BD556" s="15"/>
      <c r="BE556" s="15"/>
      <c r="BF556" s="15"/>
      <c r="BG556" s="15"/>
      <c r="BH556" s="15"/>
      <c r="BI556" s="15"/>
      <c r="BJ556" s="15"/>
      <c r="BK556" s="15"/>
      <c r="BL556" s="15"/>
      <c r="BM556" s="15"/>
      <c r="BN556" s="15"/>
      <c r="BO556" s="15"/>
      <c r="BP556" s="15"/>
      <c r="BQ556" s="15"/>
      <c r="BR556" s="15"/>
      <c r="BS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15"/>
      <c r="AZ557" s="15"/>
      <c r="BA557" s="15"/>
      <c r="BB557" s="15"/>
      <c r="BC557" s="15"/>
      <c r="BD557" s="15"/>
      <c r="BE557" s="15"/>
      <c r="BF557" s="15"/>
      <c r="BG557" s="15"/>
      <c r="BH557" s="15"/>
      <c r="BI557" s="15"/>
      <c r="BJ557" s="15"/>
      <c r="BK557" s="15"/>
      <c r="BL557" s="15"/>
      <c r="BM557" s="15"/>
      <c r="BN557" s="15"/>
      <c r="BO557" s="15"/>
      <c r="BP557" s="15"/>
      <c r="BQ557" s="15"/>
      <c r="BR557" s="15"/>
      <c r="BS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15"/>
      <c r="AY558" s="15"/>
      <c r="AZ558" s="15"/>
      <c r="BA558" s="15"/>
      <c r="BB558" s="15"/>
      <c r="BC558" s="15"/>
      <c r="BD558" s="15"/>
      <c r="BE558" s="15"/>
      <c r="BF558" s="15"/>
      <c r="BG558" s="15"/>
      <c r="BH558" s="15"/>
      <c r="BI558" s="15"/>
      <c r="BJ558" s="15"/>
      <c r="BK558" s="15"/>
      <c r="BL558" s="15"/>
      <c r="BM558" s="15"/>
      <c r="BN558" s="15"/>
      <c r="BO558" s="15"/>
      <c r="BP558" s="15"/>
      <c r="BQ558" s="15"/>
      <c r="BR558" s="15"/>
      <c r="BS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15"/>
      <c r="AY559" s="15"/>
      <c r="AZ559" s="15"/>
      <c r="BA559" s="15"/>
      <c r="BB559" s="15"/>
      <c r="BC559" s="15"/>
      <c r="BD559" s="15"/>
      <c r="BE559" s="15"/>
      <c r="BF559" s="15"/>
      <c r="BG559" s="15"/>
      <c r="BH559" s="15"/>
      <c r="BI559" s="15"/>
      <c r="BJ559" s="15"/>
      <c r="BK559" s="15"/>
      <c r="BL559" s="15"/>
      <c r="BM559" s="15"/>
      <c r="BN559" s="15"/>
      <c r="BO559" s="15"/>
      <c r="BP559" s="15"/>
      <c r="BQ559" s="15"/>
      <c r="BR559" s="15"/>
      <c r="BS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15"/>
      <c r="AY560" s="15"/>
      <c r="AZ560" s="15"/>
      <c r="BA560" s="15"/>
      <c r="BB560" s="15"/>
      <c r="BC560" s="15"/>
      <c r="BD560" s="15"/>
      <c r="BE560" s="15"/>
      <c r="BF560" s="15"/>
      <c r="BG560" s="15"/>
      <c r="BH560" s="15"/>
      <c r="BI560" s="15"/>
      <c r="BJ560" s="15"/>
      <c r="BK560" s="15"/>
      <c r="BL560" s="15"/>
      <c r="BM560" s="15"/>
      <c r="BN560" s="15"/>
      <c r="BO560" s="15"/>
      <c r="BP560" s="15"/>
      <c r="BQ560" s="15"/>
      <c r="BR560" s="15"/>
      <c r="BS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15"/>
      <c r="AY561" s="15"/>
      <c r="AZ561" s="15"/>
      <c r="BA561" s="15"/>
      <c r="BB561" s="15"/>
      <c r="BC561" s="15"/>
      <c r="BD561" s="15"/>
      <c r="BE561" s="15"/>
      <c r="BF561" s="15"/>
      <c r="BG561" s="15"/>
      <c r="BH561" s="15"/>
      <c r="BI561" s="15"/>
      <c r="BJ561" s="15"/>
      <c r="BK561" s="15"/>
      <c r="BL561" s="15"/>
      <c r="BM561" s="15"/>
      <c r="BN561" s="15"/>
      <c r="BO561" s="15"/>
      <c r="BP561" s="15"/>
      <c r="BQ561" s="15"/>
      <c r="BR561" s="15"/>
      <c r="BS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5"/>
      <c r="AX562" s="15"/>
      <c r="AY562" s="15"/>
      <c r="AZ562" s="15"/>
      <c r="BA562" s="15"/>
      <c r="BB562" s="15"/>
      <c r="BC562" s="15"/>
      <c r="BD562" s="15"/>
      <c r="BE562" s="15"/>
      <c r="BF562" s="15"/>
      <c r="BG562" s="15"/>
      <c r="BH562" s="15"/>
      <c r="BI562" s="15"/>
      <c r="BJ562" s="15"/>
      <c r="BK562" s="15"/>
      <c r="BL562" s="15"/>
      <c r="BM562" s="15"/>
      <c r="BN562" s="15"/>
      <c r="BO562" s="15"/>
      <c r="BP562" s="15"/>
      <c r="BQ562" s="15"/>
      <c r="BR562" s="15"/>
      <c r="BS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15"/>
      <c r="AY563" s="15"/>
      <c r="AZ563" s="15"/>
      <c r="BA563" s="15"/>
      <c r="BB563" s="15"/>
      <c r="BC563" s="15"/>
      <c r="BD563" s="15"/>
      <c r="BE563" s="15"/>
      <c r="BF563" s="15"/>
      <c r="BG563" s="15"/>
      <c r="BH563" s="15"/>
      <c r="BI563" s="15"/>
      <c r="BJ563" s="15"/>
      <c r="BK563" s="15"/>
      <c r="BL563" s="15"/>
      <c r="BM563" s="15"/>
      <c r="BN563" s="15"/>
      <c r="BO563" s="15"/>
      <c r="BP563" s="15"/>
      <c r="BQ563" s="15"/>
      <c r="BR563" s="15"/>
      <c r="BS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15"/>
      <c r="AY564" s="15"/>
      <c r="AZ564" s="15"/>
      <c r="BA564" s="15"/>
      <c r="BB564" s="15"/>
      <c r="BC564" s="15"/>
      <c r="BD564" s="15"/>
      <c r="BE564" s="15"/>
      <c r="BF564" s="15"/>
      <c r="BG564" s="15"/>
      <c r="BH564" s="15"/>
      <c r="BI564" s="15"/>
      <c r="BJ564" s="15"/>
      <c r="BK564" s="15"/>
      <c r="BL564" s="15"/>
      <c r="BM564" s="15"/>
      <c r="BN564" s="15"/>
      <c r="BO564" s="15"/>
      <c r="BP564" s="15"/>
      <c r="BQ564" s="15"/>
      <c r="BR564" s="15"/>
      <c r="BS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15"/>
      <c r="AX565" s="15"/>
      <c r="AY565" s="15"/>
      <c r="AZ565" s="15"/>
      <c r="BA565" s="15"/>
      <c r="BB565" s="15"/>
      <c r="BC565" s="15"/>
      <c r="BD565" s="15"/>
      <c r="BE565" s="15"/>
      <c r="BF565" s="15"/>
      <c r="BG565" s="15"/>
      <c r="BH565" s="15"/>
      <c r="BI565" s="15"/>
      <c r="BJ565" s="15"/>
      <c r="BK565" s="15"/>
      <c r="BL565" s="15"/>
      <c r="BM565" s="15"/>
      <c r="BN565" s="15"/>
      <c r="BO565" s="15"/>
      <c r="BP565" s="15"/>
      <c r="BQ565" s="15"/>
      <c r="BR565" s="15"/>
      <c r="BS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5"/>
      <c r="AX566" s="15"/>
      <c r="AY566" s="15"/>
      <c r="AZ566" s="15"/>
      <c r="BA566" s="15"/>
      <c r="BB566" s="15"/>
      <c r="BC566" s="15"/>
      <c r="BD566" s="15"/>
      <c r="BE566" s="15"/>
      <c r="BF566" s="15"/>
      <c r="BG566" s="15"/>
      <c r="BH566" s="15"/>
      <c r="BI566" s="15"/>
      <c r="BJ566" s="15"/>
      <c r="BK566" s="15"/>
      <c r="BL566" s="15"/>
      <c r="BM566" s="15"/>
      <c r="BN566" s="15"/>
      <c r="BO566" s="15"/>
      <c r="BP566" s="15"/>
      <c r="BQ566" s="15"/>
      <c r="BR566" s="15"/>
      <c r="BS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5"/>
      <c r="AX567" s="15"/>
      <c r="AY567" s="15"/>
      <c r="AZ567" s="15"/>
      <c r="BA567" s="15"/>
      <c r="BB567" s="15"/>
      <c r="BC567" s="15"/>
      <c r="BD567" s="15"/>
      <c r="BE567" s="15"/>
      <c r="BF567" s="15"/>
      <c r="BG567" s="15"/>
      <c r="BH567" s="15"/>
      <c r="BI567" s="15"/>
      <c r="BJ567" s="15"/>
      <c r="BK567" s="15"/>
      <c r="BL567" s="15"/>
      <c r="BM567" s="15"/>
      <c r="BN567" s="15"/>
      <c r="BO567" s="15"/>
      <c r="BP567" s="15"/>
      <c r="BQ567" s="15"/>
      <c r="BR567" s="15"/>
      <c r="BS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15"/>
      <c r="AX568" s="15"/>
      <c r="AY568" s="15"/>
      <c r="AZ568" s="15"/>
      <c r="BA568" s="15"/>
      <c r="BB568" s="15"/>
      <c r="BC568" s="15"/>
      <c r="BD568" s="15"/>
      <c r="BE568" s="15"/>
      <c r="BF568" s="15"/>
      <c r="BG568" s="15"/>
      <c r="BH568" s="15"/>
      <c r="BI568" s="15"/>
      <c r="BJ568" s="15"/>
      <c r="BK568" s="15"/>
      <c r="BL568" s="15"/>
      <c r="BM568" s="15"/>
      <c r="BN568" s="15"/>
      <c r="BO568" s="15"/>
      <c r="BP568" s="15"/>
      <c r="BQ568" s="15"/>
      <c r="BR568" s="15"/>
      <c r="BS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5"/>
      <c r="AX569" s="15"/>
      <c r="AY569" s="15"/>
      <c r="AZ569" s="15"/>
      <c r="BA569" s="15"/>
      <c r="BB569" s="15"/>
      <c r="BC569" s="15"/>
      <c r="BD569" s="15"/>
      <c r="BE569" s="15"/>
      <c r="BF569" s="15"/>
      <c r="BG569" s="15"/>
      <c r="BH569" s="15"/>
      <c r="BI569" s="15"/>
      <c r="BJ569" s="15"/>
      <c r="BK569" s="15"/>
      <c r="BL569" s="15"/>
      <c r="BM569" s="15"/>
      <c r="BN569" s="15"/>
      <c r="BO569" s="15"/>
      <c r="BP569" s="15"/>
      <c r="BQ569" s="15"/>
      <c r="BR569" s="15"/>
      <c r="BS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15"/>
      <c r="AX570" s="15"/>
      <c r="AY570" s="15"/>
      <c r="AZ570" s="15"/>
      <c r="BA570" s="15"/>
      <c r="BB570" s="15"/>
      <c r="BC570" s="15"/>
      <c r="BD570" s="15"/>
      <c r="BE570" s="15"/>
      <c r="BF570" s="15"/>
      <c r="BG570" s="15"/>
      <c r="BH570" s="15"/>
      <c r="BI570" s="15"/>
      <c r="BJ570" s="15"/>
      <c r="BK570" s="15"/>
      <c r="BL570" s="15"/>
      <c r="BM570" s="15"/>
      <c r="BN570" s="15"/>
      <c r="BO570" s="15"/>
      <c r="BP570" s="15"/>
      <c r="BQ570" s="15"/>
      <c r="BR570" s="15"/>
      <c r="BS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15"/>
      <c r="BA571" s="15"/>
      <c r="BB571" s="15"/>
      <c r="BC571" s="15"/>
      <c r="BD571" s="15"/>
      <c r="BE571" s="15"/>
      <c r="BF571" s="15"/>
      <c r="BG571" s="15"/>
      <c r="BH571" s="15"/>
      <c r="BI571" s="15"/>
      <c r="BJ571" s="15"/>
      <c r="BK571" s="15"/>
      <c r="BL571" s="15"/>
      <c r="BM571" s="15"/>
      <c r="BN571" s="15"/>
      <c r="BO571" s="15"/>
      <c r="BP571" s="15"/>
      <c r="BQ571" s="15"/>
      <c r="BR571" s="15"/>
      <c r="BS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15"/>
      <c r="AZ572" s="15"/>
      <c r="BA572" s="15"/>
      <c r="BB572" s="15"/>
      <c r="BC572" s="15"/>
      <c r="BD572" s="15"/>
      <c r="BE572" s="15"/>
      <c r="BF572" s="15"/>
      <c r="BG572" s="15"/>
      <c r="BH572" s="15"/>
      <c r="BI572" s="15"/>
      <c r="BJ572" s="15"/>
      <c r="BK572" s="15"/>
      <c r="BL572" s="15"/>
      <c r="BM572" s="15"/>
      <c r="BN572" s="15"/>
      <c r="BO572" s="15"/>
      <c r="BP572" s="15"/>
      <c r="BQ572" s="15"/>
      <c r="BR572" s="15"/>
      <c r="BS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15"/>
      <c r="AX573" s="15"/>
      <c r="AY573" s="15"/>
      <c r="AZ573" s="15"/>
      <c r="BA573" s="15"/>
      <c r="BB573" s="15"/>
      <c r="BC573" s="15"/>
      <c r="BD573" s="15"/>
      <c r="BE573" s="15"/>
      <c r="BF573" s="15"/>
      <c r="BG573" s="15"/>
      <c r="BH573" s="15"/>
      <c r="BI573" s="15"/>
      <c r="BJ573" s="15"/>
      <c r="BK573" s="15"/>
      <c r="BL573" s="15"/>
      <c r="BM573" s="15"/>
      <c r="BN573" s="15"/>
      <c r="BO573" s="15"/>
      <c r="BP573" s="15"/>
      <c r="BQ573" s="15"/>
      <c r="BR573" s="15"/>
      <c r="BS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5"/>
      <c r="AX574" s="15"/>
      <c r="AY574" s="15"/>
      <c r="AZ574" s="15"/>
      <c r="BA574" s="15"/>
      <c r="BB574" s="15"/>
      <c r="BC574" s="15"/>
      <c r="BD574" s="15"/>
      <c r="BE574" s="15"/>
      <c r="BF574" s="15"/>
      <c r="BG574" s="15"/>
      <c r="BH574" s="15"/>
      <c r="BI574" s="15"/>
      <c r="BJ574" s="15"/>
      <c r="BK574" s="15"/>
      <c r="BL574" s="15"/>
      <c r="BM574" s="15"/>
      <c r="BN574" s="15"/>
      <c r="BO574" s="15"/>
      <c r="BP574" s="15"/>
      <c r="BQ574" s="15"/>
      <c r="BR574" s="15"/>
      <c r="BS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15"/>
      <c r="AX575" s="15"/>
      <c r="AY575" s="15"/>
      <c r="AZ575" s="15"/>
      <c r="BA575" s="15"/>
      <c r="BB575" s="15"/>
      <c r="BC575" s="15"/>
      <c r="BD575" s="15"/>
      <c r="BE575" s="15"/>
      <c r="BF575" s="15"/>
      <c r="BG575" s="15"/>
      <c r="BH575" s="15"/>
      <c r="BI575" s="15"/>
      <c r="BJ575" s="15"/>
      <c r="BK575" s="15"/>
      <c r="BL575" s="15"/>
      <c r="BM575" s="15"/>
      <c r="BN575" s="15"/>
      <c r="BO575" s="15"/>
      <c r="BP575" s="15"/>
      <c r="BQ575" s="15"/>
      <c r="BR575" s="15"/>
      <c r="BS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15"/>
      <c r="AZ576" s="15"/>
      <c r="BA576" s="15"/>
      <c r="BB576" s="15"/>
      <c r="BC576" s="15"/>
      <c r="BD576" s="15"/>
      <c r="BE576" s="15"/>
      <c r="BF576" s="15"/>
      <c r="BG576" s="15"/>
      <c r="BH576" s="15"/>
      <c r="BI576" s="15"/>
      <c r="BJ576" s="15"/>
      <c r="BK576" s="15"/>
      <c r="BL576" s="15"/>
      <c r="BM576" s="15"/>
      <c r="BN576" s="15"/>
      <c r="BO576" s="15"/>
      <c r="BP576" s="15"/>
      <c r="BQ576" s="15"/>
      <c r="BR576" s="15"/>
      <c r="BS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15"/>
      <c r="AY577" s="15"/>
      <c r="AZ577" s="15"/>
      <c r="BA577" s="15"/>
      <c r="BB577" s="15"/>
      <c r="BC577" s="15"/>
      <c r="BD577" s="15"/>
      <c r="BE577" s="15"/>
      <c r="BF577" s="15"/>
      <c r="BG577" s="15"/>
      <c r="BH577" s="15"/>
      <c r="BI577" s="15"/>
      <c r="BJ577" s="15"/>
      <c r="BK577" s="15"/>
      <c r="BL577" s="15"/>
      <c r="BM577" s="15"/>
      <c r="BN577" s="15"/>
      <c r="BO577" s="15"/>
      <c r="BP577" s="15"/>
      <c r="BQ577" s="15"/>
      <c r="BR577" s="15"/>
      <c r="BS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15"/>
      <c r="AX578" s="15"/>
      <c r="AY578" s="15"/>
      <c r="AZ578" s="15"/>
      <c r="BA578" s="15"/>
      <c r="BB578" s="15"/>
      <c r="BC578" s="15"/>
      <c r="BD578" s="15"/>
      <c r="BE578" s="15"/>
      <c r="BF578" s="15"/>
      <c r="BG578" s="15"/>
      <c r="BH578" s="15"/>
      <c r="BI578" s="15"/>
      <c r="BJ578" s="15"/>
      <c r="BK578" s="15"/>
      <c r="BL578" s="15"/>
      <c r="BM578" s="15"/>
      <c r="BN578" s="15"/>
      <c r="BO578" s="15"/>
      <c r="BP578" s="15"/>
      <c r="BQ578" s="15"/>
      <c r="BR578" s="15"/>
      <c r="BS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15"/>
      <c r="AX579" s="15"/>
      <c r="AY579" s="15"/>
      <c r="AZ579" s="15"/>
      <c r="BA579" s="15"/>
      <c r="BB579" s="15"/>
      <c r="BC579" s="15"/>
      <c r="BD579" s="15"/>
      <c r="BE579" s="15"/>
      <c r="BF579" s="15"/>
      <c r="BG579" s="15"/>
      <c r="BH579" s="15"/>
      <c r="BI579" s="15"/>
      <c r="BJ579" s="15"/>
      <c r="BK579" s="15"/>
      <c r="BL579" s="15"/>
      <c r="BM579" s="15"/>
      <c r="BN579" s="15"/>
      <c r="BO579" s="15"/>
      <c r="BP579" s="15"/>
      <c r="BQ579" s="15"/>
      <c r="BR579" s="15"/>
      <c r="BS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5"/>
      <c r="AX580" s="15"/>
      <c r="AY580" s="15"/>
      <c r="AZ580" s="15"/>
      <c r="BA580" s="15"/>
      <c r="BB580" s="15"/>
      <c r="BC580" s="15"/>
      <c r="BD580" s="15"/>
      <c r="BE580" s="15"/>
      <c r="BF580" s="15"/>
      <c r="BG580" s="15"/>
      <c r="BH580" s="15"/>
      <c r="BI580" s="15"/>
      <c r="BJ580" s="15"/>
      <c r="BK580" s="15"/>
      <c r="BL580" s="15"/>
      <c r="BM580" s="15"/>
      <c r="BN580" s="15"/>
      <c r="BO580" s="15"/>
      <c r="BP580" s="15"/>
      <c r="BQ580" s="15"/>
      <c r="BR580" s="15"/>
      <c r="BS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15"/>
      <c r="AY581" s="15"/>
      <c r="AZ581" s="15"/>
      <c r="BA581" s="15"/>
      <c r="BB581" s="15"/>
      <c r="BC581" s="15"/>
      <c r="BD581" s="15"/>
      <c r="BE581" s="15"/>
      <c r="BF581" s="15"/>
      <c r="BG581" s="15"/>
      <c r="BH581" s="15"/>
      <c r="BI581" s="15"/>
      <c r="BJ581" s="15"/>
      <c r="BK581" s="15"/>
      <c r="BL581" s="15"/>
      <c r="BM581" s="15"/>
      <c r="BN581" s="15"/>
      <c r="BO581" s="15"/>
      <c r="BP581" s="15"/>
      <c r="BQ581" s="15"/>
      <c r="BR581" s="15"/>
      <c r="BS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5"/>
      <c r="AX582" s="15"/>
      <c r="AY582" s="15"/>
      <c r="AZ582" s="15"/>
      <c r="BA582" s="15"/>
      <c r="BB582" s="15"/>
      <c r="BC582" s="15"/>
      <c r="BD582" s="15"/>
      <c r="BE582" s="15"/>
      <c r="BF582" s="15"/>
      <c r="BG582" s="15"/>
      <c r="BH582" s="15"/>
      <c r="BI582" s="15"/>
      <c r="BJ582" s="15"/>
      <c r="BK582" s="15"/>
      <c r="BL582" s="15"/>
      <c r="BM582" s="15"/>
      <c r="BN582" s="15"/>
      <c r="BO582" s="15"/>
      <c r="BP582" s="15"/>
      <c r="BQ582" s="15"/>
      <c r="BR582" s="15"/>
      <c r="BS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5"/>
      <c r="AX583" s="15"/>
      <c r="AY583" s="15"/>
      <c r="AZ583" s="15"/>
      <c r="BA583" s="15"/>
      <c r="BB583" s="15"/>
      <c r="BC583" s="15"/>
      <c r="BD583" s="15"/>
      <c r="BE583" s="15"/>
      <c r="BF583" s="15"/>
      <c r="BG583" s="15"/>
      <c r="BH583" s="15"/>
      <c r="BI583" s="15"/>
      <c r="BJ583" s="15"/>
      <c r="BK583" s="15"/>
      <c r="BL583" s="15"/>
      <c r="BM583" s="15"/>
      <c r="BN583" s="15"/>
      <c r="BO583" s="15"/>
      <c r="BP583" s="15"/>
      <c r="BQ583" s="15"/>
      <c r="BR583" s="15"/>
      <c r="BS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15"/>
      <c r="AY584" s="15"/>
      <c r="AZ584" s="15"/>
      <c r="BA584" s="15"/>
      <c r="BB584" s="15"/>
      <c r="BC584" s="15"/>
      <c r="BD584" s="15"/>
      <c r="BE584" s="15"/>
      <c r="BF584" s="15"/>
      <c r="BG584" s="15"/>
      <c r="BH584" s="15"/>
      <c r="BI584" s="15"/>
      <c r="BJ584" s="15"/>
      <c r="BK584" s="15"/>
      <c r="BL584" s="15"/>
      <c r="BM584" s="15"/>
      <c r="BN584" s="15"/>
      <c r="BO584" s="15"/>
      <c r="BP584" s="15"/>
      <c r="BQ584" s="15"/>
      <c r="BR584" s="15"/>
      <c r="BS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15"/>
      <c r="AY585" s="15"/>
      <c r="AZ585" s="15"/>
      <c r="BA585" s="15"/>
      <c r="BB585" s="15"/>
      <c r="BC585" s="15"/>
      <c r="BD585" s="15"/>
      <c r="BE585" s="15"/>
      <c r="BF585" s="15"/>
      <c r="BG585" s="15"/>
      <c r="BH585" s="15"/>
      <c r="BI585" s="15"/>
      <c r="BJ585" s="15"/>
      <c r="BK585" s="15"/>
      <c r="BL585" s="15"/>
      <c r="BM585" s="15"/>
      <c r="BN585" s="15"/>
      <c r="BO585" s="15"/>
      <c r="BP585" s="15"/>
      <c r="BQ585" s="15"/>
      <c r="BR585" s="15"/>
      <c r="BS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15"/>
      <c r="AY586" s="15"/>
      <c r="AZ586" s="15"/>
      <c r="BA586" s="15"/>
      <c r="BB586" s="15"/>
      <c r="BC586" s="15"/>
      <c r="BD586" s="15"/>
      <c r="BE586" s="15"/>
      <c r="BF586" s="15"/>
      <c r="BG586" s="15"/>
      <c r="BH586" s="15"/>
      <c r="BI586" s="15"/>
      <c r="BJ586" s="15"/>
      <c r="BK586" s="15"/>
      <c r="BL586" s="15"/>
      <c r="BM586" s="15"/>
      <c r="BN586" s="15"/>
      <c r="BO586" s="15"/>
      <c r="BP586" s="15"/>
      <c r="BQ586" s="15"/>
      <c r="BR586" s="15"/>
      <c r="BS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c r="AW587" s="15"/>
      <c r="AX587" s="15"/>
      <c r="AY587" s="15"/>
      <c r="AZ587" s="15"/>
      <c r="BA587" s="15"/>
      <c r="BB587" s="15"/>
      <c r="BC587" s="15"/>
      <c r="BD587" s="15"/>
      <c r="BE587" s="15"/>
      <c r="BF587" s="15"/>
      <c r="BG587" s="15"/>
      <c r="BH587" s="15"/>
      <c r="BI587" s="15"/>
      <c r="BJ587" s="15"/>
      <c r="BK587" s="15"/>
      <c r="BL587" s="15"/>
      <c r="BM587" s="15"/>
      <c r="BN587" s="15"/>
      <c r="BO587" s="15"/>
      <c r="BP587" s="15"/>
      <c r="BQ587" s="15"/>
      <c r="BR587" s="15"/>
      <c r="BS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c r="AW588" s="15"/>
      <c r="AX588" s="15"/>
      <c r="AY588" s="15"/>
      <c r="AZ588" s="15"/>
      <c r="BA588" s="15"/>
      <c r="BB588" s="15"/>
      <c r="BC588" s="15"/>
      <c r="BD588" s="15"/>
      <c r="BE588" s="15"/>
      <c r="BF588" s="15"/>
      <c r="BG588" s="15"/>
      <c r="BH588" s="15"/>
      <c r="BI588" s="15"/>
      <c r="BJ588" s="15"/>
      <c r="BK588" s="15"/>
      <c r="BL588" s="15"/>
      <c r="BM588" s="15"/>
      <c r="BN588" s="15"/>
      <c r="BO588" s="15"/>
      <c r="BP588" s="15"/>
      <c r="BQ588" s="15"/>
      <c r="BR588" s="15"/>
      <c r="BS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c r="AW589" s="15"/>
      <c r="AX589" s="15"/>
      <c r="AY589" s="15"/>
      <c r="AZ589" s="15"/>
      <c r="BA589" s="15"/>
      <c r="BB589" s="15"/>
      <c r="BC589" s="15"/>
      <c r="BD589" s="15"/>
      <c r="BE589" s="15"/>
      <c r="BF589" s="15"/>
      <c r="BG589" s="15"/>
      <c r="BH589" s="15"/>
      <c r="BI589" s="15"/>
      <c r="BJ589" s="15"/>
      <c r="BK589" s="15"/>
      <c r="BL589" s="15"/>
      <c r="BM589" s="15"/>
      <c r="BN589" s="15"/>
      <c r="BO589" s="15"/>
      <c r="BP589" s="15"/>
      <c r="BQ589" s="15"/>
      <c r="BR589" s="15"/>
      <c r="BS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15"/>
      <c r="AY590" s="15"/>
      <c r="AZ590" s="15"/>
      <c r="BA590" s="15"/>
      <c r="BB590" s="15"/>
      <c r="BC590" s="15"/>
      <c r="BD590" s="15"/>
      <c r="BE590" s="15"/>
      <c r="BF590" s="15"/>
      <c r="BG590" s="15"/>
      <c r="BH590" s="15"/>
      <c r="BI590" s="15"/>
      <c r="BJ590" s="15"/>
      <c r="BK590" s="15"/>
      <c r="BL590" s="15"/>
      <c r="BM590" s="15"/>
      <c r="BN590" s="15"/>
      <c r="BO590" s="15"/>
      <c r="BP590" s="15"/>
      <c r="BQ590" s="15"/>
      <c r="BR590" s="15"/>
      <c r="BS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c r="AW591" s="15"/>
      <c r="AX591" s="15"/>
      <c r="AY591" s="15"/>
      <c r="AZ591" s="15"/>
      <c r="BA591" s="15"/>
      <c r="BB591" s="15"/>
      <c r="BC591" s="15"/>
      <c r="BD591" s="15"/>
      <c r="BE591" s="15"/>
      <c r="BF591" s="15"/>
      <c r="BG591" s="15"/>
      <c r="BH591" s="15"/>
      <c r="BI591" s="15"/>
      <c r="BJ591" s="15"/>
      <c r="BK591" s="15"/>
      <c r="BL591" s="15"/>
      <c r="BM591" s="15"/>
      <c r="BN591" s="15"/>
      <c r="BO591" s="15"/>
      <c r="BP591" s="15"/>
      <c r="BQ591" s="15"/>
      <c r="BR591" s="15"/>
      <c r="BS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15"/>
      <c r="AX592" s="15"/>
      <c r="AY592" s="15"/>
      <c r="AZ592" s="15"/>
      <c r="BA592" s="15"/>
      <c r="BB592" s="15"/>
      <c r="BC592" s="15"/>
      <c r="BD592" s="15"/>
      <c r="BE592" s="15"/>
      <c r="BF592" s="15"/>
      <c r="BG592" s="15"/>
      <c r="BH592" s="15"/>
      <c r="BI592" s="15"/>
      <c r="BJ592" s="15"/>
      <c r="BK592" s="15"/>
      <c r="BL592" s="15"/>
      <c r="BM592" s="15"/>
      <c r="BN592" s="15"/>
      <c r="BO592" s="15"/>
      <c r="BP592" s="15"/>
      <c r="BQ592" s="15"/>
      <c r="BR592" s="15"/>
      <c r="BS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5"/>
      <c r="AX593" s="15"/>
      <c r="AY593" s="15"/>
      <c r="AZ593" s="15"/>
      <c r="BA593" s="15"/>
      <c r="BB593" s="15"/>
      <c r="BC593" s="15"/>
      <c r="BD593" s="15"/>
      <c r="BE593" s="15"/>
      <c r="BF593" s="15"/>
      <c r="BG593" s="15"/>
      <c r="BH593" s="15"/>
      <c r="BI593" s="15"/>
      <c r="BJ593" s="15"/>
      <c r="BK593" s="15"/>
      <c r="BL593" s="15"/>
      <c r="BM593" s="15"/>
      <c r="BN593" s="15"/>
      <c r="BO593" s="15"/>
      <c r="BP593" s="15"/>
      <c r="BQ593" s="15"/>
      <c r="BR593" s="15"/>
      <c r="BS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c r="AW594" s="15"/>
      <c r="AX594" s="15"/>
      <c r="AY594" s="15"/>
      <c r="AZ594" s="15"/>
      <c r="BA594" s="15"/>
      <c r="BB594" s="15"/>
      <c r="BC594" s="15"/>
      <c r="BD594" s="15"/>
      <c r="BE594" s="15"/>
      <c r="BF594" s="15"/>
      <c r="BG594" s="15"/>
      <c r="BH594" s="15"/>
      <c r="BI594" s="15"/>
      <c r="BJ594" s="15"/>
      <c r="BK594" s="15"/>
      <c r="BL594" s="15"/>
      <c r="BM594" s="15"/>
      <c r="BN594" s="15"/>
      <c r="BO594" s="15"/>
      <c r="BP594" s="15"/>
      <c r="BQ594" s="15"/>
      <c r="BR594" s="15"/>
      <c r="BS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15"/>
      <c r="AX595" s="15"/>
      <c r="AY595" s="15"/>
      <c r="AZ595" s="15"/>
      <c r="BA595" s="15"/>
      <c r="BB595" s="15"/>
      <c r="BC595" s="15"/>
      <c r="BD595" s="15"/>
      <c r="BE595" s="15"/>
      <c r="BF595" s="15"/>
      <c r="BG595" s="15"/>
      <c r="BH595" s="15"/>
      <c r="BI595" s="15"/>
      <c r="BJ595" s="15"/>
      <c r="BK595" s="15"/>
      <c r="BL595" s="15"/>
      <c r="BM595" s="15"/>
      <c r="BN595" s="15"/>
      <c r="BO595" s="15"/>
      <c r="BP595" s="15"/>
      <c r="BQ595" s="15"/>
      <c r="BR595" s="15"/>
      <c r="BS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c r="BD596" s="15"/>
      <c r="BE596" s="15"/>
      <c r="BF596" s="15"/>
      <c r="BG596" s="15"/>
      <c r="BH596" s="15"/>
      <c r="BI596" s="15"/>
      <c r="BJ596" s="15"/>
      <c r="BK596" s="15"/>
      <c r="BL596" s="15"/>
      <c r="BM596" s="15"/>
      <c r="BN596" s="15"/>
      <c r="BO596" s="15"/>
      <c r="BP596" s="15"/>
      <c r="BQ596" s="15"/>
      <c r="BR596" s="15"/>
      <c r="BS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5"/>
      <c r="AX597" s="15"/>
      <c r="AY597" s="15"/>
      <c r="AZ597" s="15"/>
      <c r="BA597" s="15"/>
      <c r="BB597" s="15"/>
      <c r="BC597" s="15"/>
      <c r="BD597" s="15"/>
      <c r="BE597" s="15"/>
      <c r="BF597" s="15"/>
      <c r="BG597" s="15"/>
      <c r="BH597" s="15"/>
      <c r="BI597" s="15"/>
      <c r="BJ597" s="15"/>
      <c r="BK597" s="15"/>
      <c r="BL597" s="15"/>
      <c r="BM597" s="15"/>
      <c r="BN597" s="15"/>
      <c r="BO597" s="15"/>
      <c r="BP597" s="15"/>
      <c r="BQ597" s="15"/>
      <c r="BR597" s="15"/>
      <c r="BS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c r="AW598" s="15"/>
      <c r="AX598" s="15"/>
      <c r="AY598" s="15"/>
      <c r="AZ598" s="15"/>
      <c r="BA598" s="15"/>
      <c r="BB598" s="15"/>
      <c r="BC598" s="15"/>
      <c r="BD598" s="15"/>
      <c r="BE598" s="15"/>
      <c r="BF598" s="15"/>
      <c r="BG598" s="15"/>
      <c r="BH598" s="15"/>
      <c r="BI598" s="15"/>
      <c r="BJ598" s="15"/>
      <c r="BK598" s="15"/>
      <c r="BL598" s="15"/>
      <c r="BM598" s="15"/>
      <c r="BN598" s="15"/>
      <c r="BO598" s="15"/>
      <c r="BP598" s="15"/>
      <c r="BQ598" s="15"/>
      <c r="BR598" s="15"/>
      <c r="BS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15"/>
      <c r="AX599" s="15"/>
      <c r="AY599" s="15"/>
      <c r="AZ599" s="15"/>
      <c r="BA599" s="15"/>
      <c r="BB599" s="15"/>
      <c r="BC599" s="15"/>
      <c r="BD599" s="15"/>
      <c r="BE599" s="15"/>
      <c r="BF599" s="15"/>
      <c r="BG599" s="15"/>
      <c r="BH599" s="15"/>
      <c r="BI599" s="15"/>
      <c r="BJ599" s="15"/>
      <c r="BK599" s="15"/>
      <c r="BL599" s="15"/>
      <c r="BM599" s="15"/>
      <c r="BN599" s="15"/>
      <c r="BO599" s="15"/>
      <c r="BP599" s="15"/>
      <c r="BQ599" s="15"/>
      <c r="BR599" s="15"/>
      <c r="BS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c r="AW600" s="15"/>
      <c r="AX600" s="15"/>
      <c r="AY600" s="15"/>
      <c r="AZ600" s="15"/>
      <c r="BA600" s="15"/>
      <c r="BB600" s="15"/>
      <c r="BC600" s="15"/>
      <c r="BD600" s="15"/>
      <c r="BE600" s="15"/>
      <c r="BF600" s="15"/>
      <c r="BG600" s="15"/>
      <c r="BH600" s="15"/>
      <c r="BI600" s="15"/>
      <c r="BJ600" s="15"/>
      <c r="BK600" s="15"/>
      <c r="BL600" s="15"/>
      <c r="BM600" s="15"/>
      <c r="BN600" s="15"/>
      <c r="BO600" s="15"/>
      <c r="BP600" s="15"/>
      <c r="BQ600" s="15"/>
      <c r="BR600" s="15"/>
      <c r="BS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15"/>
      <c r="AX601" s="15"/>
      <c r="AY601" s="15"/>
      <c r="AZ601" s="15"/>
      <c r="BA601" s="15"/>
      <c r="BB601" s="15"/>
      <c r="BC601" s="15"/>
      <c r="BD601" s="15"/>
      <c r="BE601" s="15"/>
      <c r="BF601" s="15"/>
      <c r="BG601" s="15"/>
      <c r="BH601" s="15"/>
      <c r="BI601" s="15"/>
      <c r="BJ601" s="15"/>
      <c r="BK601" s="15"/>
      <c r="BL601" s="15"/>
      <c r="BM601" s="15"/>
      <c r="BN601" s="15"/>
      <c r="BO601" s="15"/>
      <c r="BP601" s="15"/>
      <c r="BQ601" s="15"/>
      <c r="BR601" s="15"/>
      <c r="BS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c r="AW602" s="15"/>
      <c r="AX602" s="15"/>
      <c r="AY602" s="15"/>
      <c r="AZ602" s="15"/>
      <c r="BA602" s="15"/>
      <c r="BB602" s="15"/>
      <c r="BC602" s="15"/>
      <c r="BD602" s="15"/>
      <c r="BE602" s="15"/>
      <c r="BF602" s="15"/>
      <c r="BG602" s="15"/>
      <c r="BH602" s="15"/>
      <c r="BI602" s="15"/>
      <c r="BJ602" s="15"/>
      <c r="BK602" s="15"/>
      <c r="BL602" s="15"/>
      <c r="BM602" s="15"/>
      <c r="BN602" s="15"/>
      <c r="BO602" s="15"/>
      <c r="BP602" s="15"/>
      <c r="BQ602" s="15"/>
      <c r="BR602" s="15"/>
      <c r="BS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c r="AW603" s="15"/>
      <c r="AX603" s="15"/>
      <c r="AY603" s="15"/>
      <c r="AZ603" s="15"/>
      <c r="BA603" s="15"/>
      <c r="BB603" s="15"/>
      <c r="BC603" s="15"/>
      <c r="BD603" s="15"/>
      <c r="BE603" s="15"/>
      <c r="BF603" s="15"/>
      <c r="BG603" s="15"/>
      <c r="BH603" s="15"/>
      <c r="BI603" s="15"/>
      <c r="BJ603" s="15"/>
      <c r="BK603" s="15"/>
      <c r="BL603" s="15"/>
      <c r="BM603" s="15"/>
      <c r="BN603" s="15"/>
      <c r="BO603" s="15"/>
      <c r="BP603" s="15"/>
      <c r="BQ603" s="15"/>
      <c r="BR603" s="15"/>
      <c r="BS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15"/>
      <c r="AX604" s="15"/>
      <c r="AY604" s="15"/>
      <c r="AZ604" s="15"/>
      <c r="BA604" s="15"/>
      <c r="BB604" s="15"/>
      <c r="BC604" s="15"/>
      <c r="BD604" s="15"/>
      <c r="BE604" s="15"/>
      <c r="BF604" s="15"/>
      <c r="BG604" s="15"/>
      <c r="BH604" s="15"/>
      <c r="BI604" s="15"/>
      <c r="BJ604" s="15"/>
      <c r="BK604" s="15"/>
      <c r="BL604" s="15"/>
      <c r="BM604" s="15"/>
      <c r="BN604" s="15"/>
      <c r="BO604" s="15"/>
      <c r="BP604" s="15"/>
      <c r="BQ604" s="15"/>
      <c r="BR604" s="15"/>
      <c r="BS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c r="AW605" s="15"/>
      <c r="AX605" s="15"/>
      <c r="AY605" s="15"/>
      <c r="AZ605" s="15"/>
      <c r="BA605" s="15"/>
      <c r="BB605" s="15"/>
      <c r="BC605" s="15"/>
      <c r="BD605" s="15"/>
      <c r="BE605" s="15"/>
      <c r="BF605" s="15"/>
      <c r="BG605" s="15"/>
      <c r="BH605" s="15"/>
      <c r="BI605" s="15"/>
      <c r="BJ605" s="15"/>
      <c r="BK605" s="15"/>
      <c r="BL605" s="15"/>
      <c r="BM605" s="15"/>
      <c r="BN605" s="15"/>
      <c r="BO605" s="15"/>
      <c r="BP605" s="15"/>
      <c r="BQ605" s="15"/>
      <c r="BR605" s="15"/>
      <c r="BS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15"/>
      <c r="AX606" s="15"/>
      <c r="AY606" s="15"/>
      <c r="AZ606" s="15"/>
      <c r="BA606" s="15"/>
      <c r="BB606" s="15"/>
      <c r="BC606" s="15"/>
      <c r="BD606" s="15"/>
      <c r="BE606" s="15"/>
      <c r="BF606" s="15"/>
      <c r="BG606" s="15"/>
      <c r="BH606" s="15"/>
      <c r="BI606" s="15"/>
      <c r="BJ606" s="15"/>
      <c r="BK606" s="15"/>
      <c r="BL606" s="15"/>
      <c r="BM606" s="15"/>
      <c r="BN606" s="15"/>
      <c r="BO606" s="15"/>
      <c r="BP606" s="15"/>
      <c r="BQ606" s="15"/>
      <c r="BR606" s="15"/>
      <c r="BS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15"/>
      <c r="AX607" s="15"/>
      <c r="AY607" s="15"/>
      <c r="AZ607" s="15"/>
      <c r="BA607" s="15"/>
      <c r="BB607" s="15"/>
      <c r="BC607" s="15"/>
      <c r="BD607" s="15"/>
      <c r="BE607" s="15"/>
      <c r="BF607" s="15"/>
      <c r="BG607" s="15"/>
      <c r="BH607" s="15"/>
      <c r="BI607" s="15"/>
      <c r="BJ607" s="15"/>
      <c r="BK607" s="15"/>
      <c r="BL607" s="15"/>
      <c r="BM607" s="15"/>
      <c r="BN607" s="15"/>
      <c r="BO607" s="15"/>
      <c r="BP607" s="15"/>
      <c r="BQ607" s="15"/>
      <c r="BR607" s="15"/>
      <c r="BS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5"/>
      <c r="AX608" s="15"/>
      <c r="AY608" s="15"/>
      <c r="AZ608" s="15"/>
      <c r="BA608" s="15"/>
      <c r="BB608" s="15"/>
      <c r="BC608" s="15"/>
      <c r="BD608" s="15"/>
      <c r="BE608" s="15"/>
      <c r="BF608" s="15"/>
      <c r="BG608" s="15"/>
      <c r="BH608" s="15"/>
      <c r="BI608" s="15"/>
      <c r="BJ608" s="15"/>
      <c r="BK608" s="15"/>
      <c r="BL608" s="15"/>
      <c r="BM608" s="15"/>
      <c r="BN608" s="15"/>
      <c r="BO608" s="15"/>
      <c r="BP608" s="15"/>
      <c r="BQ608" s="15"/>
      <c r="BR608" s="15"/>
      <c r="BS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15"/>
      <c r="AY609" s="15"/>
      <c r="AZ609" s="15"/>
      <c r="BA609" s="15"/>
      <c r="BB609" s="15"/>
      <c r="BC609" s="15"/>
      <c r="BD609" s="15"/>
      <c r="BE609" s="15"/>
      <c r="BF609" s="15"/>
      <c r="BG609" s="15"/>
      <c r="BH609" s="15"/>
      <c r="BI609" s="15"/>
      <c r="BJ609" s="15"/>
      <c r="BK609" s="15"/>
      <c r="BL609" s="15"/>
      <c r="BM609" s="15"/>
      <c r="BN609" s="15"/>
      <c r="BO609" s="15"/>
      <c r="BP609" s="15"/>
      <c r="BQ609" s="15"/>
      <c r="BR609" s="15"/>
      <c r="BS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15"/>
      <c r="AX610" s="15"/>
      <c r="AY610" s="15"/>
      <c r="AZ610" s="15"/>
      <c r="BA610" s="15"/>
      <c r="BB610" s="15"/>
      <c r="BC610" s="15"/>
      <c r="BD610" s="15"/>
      <c r="BE610" s="15"/>
      <c r="BF610" s="15"/>
      <c r="BG610" s="15"/>
      <c r="BH610" s="15"/>
      <c r="BI610" s="15"/>
      <c r="BJ610" s="15"/>
      <c r="BK610" s="15"/>
      <c r="BL610" s="15"/>
      <c r="BM610" s="15"/>
      <c r="BN610" s="15"/>
      <c r="BO610" s="15"/>
      <c r="BP610" s="15"/>
      <c r="BQ610" s="15"/>
      <c r="BR610" s="15"/>
      <c r="BS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c r="AW611" s="15"/>
      <c r="AX611" s="15"/>
      <c r="AY611" s="15"/>
      <c r="AZ611" s="15"/>
      <c r="BA611" s="15"/>
      <c r="BB611" s="15"/>
      <c r="BC611" s="15"/>
      <c r="BD611" s="15"/>
      <c r="BE611" s="15"/>
      <c r="BF611" s="15"/>
      <c r="BG611" s="15"/>
      <c r="BH611" s="15"/>
      <c r="BI611" s="15"/>
      <c r="BJ611" s="15"/>
      <c r="BK611" s="15"/>
      <c r="BL611" s="15"/>
      <c r="BM611" s="15"/>
      <c r="BN611" s="15"/>
      <c r="BO611" s="15"/>
      <c r="BP611" s="15"/>
      <c r="BQ611" s="15"/>
      <c r="BR611" s="15"/>
      <c r="BS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5"/>
      <c r="AX612" s="15"/>
      <c r="AY612" s="15"/>
      <c r="AZ612" s="15"/>
      <c r="BA612" s="15"/>
      <c r="BB612" s="15"/>
      <c r="BC612" s="15"/>
      <c r="BD612" s="15"/>
      <c r="BE612" s="15"/>
      <c r="BF612" s="15"/>
      <c r="BG612" s="15"/>
      <c r="BH612" s="15"/>
      <c r="BI612" s="15"/>
      <c r="BJ612" s="15"/>
      <c r="BK612" s="15"/>
      <c r="BL612" s="15"/>
      <c r="BM612" s="15"/>
      <c r="BN612" s="15"/>
      <c r="BO612" s="15"/>
      <c r="BP612" s="15"/>
      <c r="BQ612" s="15"/>
      <c r="BR612" s="15"/>
      <c r="BS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5"/>
      <c r="AX613" s="15"/>
      <c r="AY613" s="15"/>
      <c r="AZ613" s="15"/>
      <c r="BA613" s="15"/>
      <c r="BB613" s="15"/>
      <c r="BC613" s="15"/>
      <c r="BD613" s="15"/>
      <c r="BE613" s="15"/>
      <c r="BF613" s="15"/>
      <c r="BG613" s="15"/>
      <c r="BH613" s="15"/>
      <c r="BI613" s="15"/>
      <c r="BJ613" s="15"/>
      <c r="BK613" s="15"/>
      <c r="BL613" s="15"/>
      <c r="BM613" s="15"/>
      <c r="BN613" s="15"/>
      <c r="BO613" s="15"/>
      <c r="BP613" s="15"/>
      <c r="BQ613" s="15"/>
      <c r="BR613" s="15"/>
      <c r="BS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15"/>
      <c r="AX614" s="15"/>
      <c r="AY614" s="15"/>
      <c r="AZ614" s="15"/>
      <c r="BA614" s="15"/>
      <c r="BB614" s="15"/>
      <c r="BC614" s="15"/>
      <c r="BD614" s="15"/>
      <c r="BE614" s="15"/>
      <c r="BF614" s="15"/>
      <c r="BG614" s="15"/>
      <c r="BH614" s="15"/>
      <c r="BI614" s="15"/>
      <c r="BJ614" s="15"/>
      <c r="BK614" s="15"/>
      <c r="BL614" s="15"/>
      <c r="BM614" s="15"/>
      <c r="BN614" s="15"/>
      <c r="BO614" s="15"/>
      <c r="BP614" s="15"/>
      <c r="BQ614" s="15"/>
      <c r="BR614" s="15"/>
      <c r="BS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15"/>
      <c r="AX615" s="15"/>
      <c r="AY615" s="15"/>
      <c r="AZ615" s="15"/>
      <c r="BA615" s="15"/>
      <c r="BB615" s="15"/>
      <c r="BC615" s="15"/>
      <c r="BD615" s="15"/>
      <c r="BE615" s="15"/>
      <c r="BF615" s="15"/>
      <c r="BG615" s="15"/>
      <c r="BH615" s="15"/>
      <c r="BI615" s="15"/>
      <c r="BJ615" s="15"/>
      <c r="BK615" s="15"/>
      <c r="BL615" s="15"/>
      <c r="BM615" s="15"/>
      <c r="BN615" s="15"/>
      <c r="BO615" s="15"/>
      <c r="BP615" s="15"/>
      <c r="BQ615" s="15"/>
      <c r="BR615" s="15"/>
      <c r="BS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15"/>
      <c r="AX616" s="15"/>
      <c r="AY616" s="15"/>
      <c r="AZ616" s="15"/>
      <c r="BA616" s="15"/>
      <c r="BB616" s="15"/>
      <c r="BC616" s="15"/>
      <c r="BD616" s="15"/>
      <c r="BE616" s="15"/>
      <c r="BF616" s="15"/>
      <c r="BG616" s="15"/>
      <c r="BH616" s="15"/>
      <c r="BI616" s="15"/>
      <c r="BJ616" s="15"/>
      <c r="BK616" s="15"/>
      <c r="BL616" s="15"/>
      <c r="BM616" s="15"/>
      <c r="BN616" s="15"/>
      <c r="BO616" s="15"/>
      <c r="BP616" s="15"/>
      <c r="BQ616" s="15"/>
      <c r="BR616" s="15"/>
      <c r="BS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15"/>
      <c r="AX617" s="15"/>
      <c r="AY617" s="15"/>
      <c r="AZ617" s="15"/>
      <c r="BA617" s="15"/>
      <c r="BB617" s="15"/>
      <c r="BC617" s="15"/>
      <c r="BD617" s="15"/>
      <c r="BE617" s="15"/>
      <c r="BF617" s="15"/>
      <c r="BG617" s="15"/>
      <c r="BH617" s="15"/>
      <c r="BI617" s="15"/>
      <c r="BJ617" s="15"/>
      <c r="BK617" s="15"/>
      <c r="BL617" s="15"/>
      <c r="BM617" s="15"/>
      <c r="BN617" s="15"/>
      <c r="BO617" s="15"/>
      <c r="BP617" s="15"/>
      <c r="BQ617" s="15"/>
      <c r="BR617" s="15"/>
      <c r="BS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15"/>
      <c r="AX618" s="15"/>
      <c r="AY618" s="15"/>
      <c r="AZ618" s="15"/>
      <c r="BA618" s="15"/>
      <c r="BB618" s="15"/>
      <c r="BC618" s="15"/>
      <c r="BD618" s="15"/>
      <c r="BE618" s="15"/>
      <c r="BF618" s="15"/>
      <c r="BG618" s="15"/>
      <c r="BH618" s="15"/>
      <c r="BI618" s="15"/>
      <c r="BJ618" s="15"/>
      <c r="BK618" s="15"/>
      <c r="BL618" s="15"/>
      <c r="BM618" s="15"/>
      <c r="BN618" s="15"/>
      <c r="BO618" s="15"/>
      <c r="BP618" s="15"/>
      <c r="BQ618" s="15"/>
      <c r="BR618" s="15"/>
      <c r="BS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15"/>
      <c r="AX619" s="15"/>
      <c r="AY619" s="15"/>
      <c r="AZ619" s="15"/>
      <c r="BA619" s="15"/>
      <c r="BB619" s="15"/>
      <c r="BC619" s="15"/>
      <c r="BD619" s="15"/>
      <c r="BE619" s="15"/>
      <c r="BF619" s="15"/>
      <c r="BG619" s="15"/>
      <c r="BH619" s="15"/>
      <c r="BI619" s="15"/>
      <c r="BJ619" s="15"/>
      <c r="BK619" s="15"/>
      <c r="BL619" s="15"/>
      <c r="BM619" s="15"/>
      <c r="BN619" s="15"/>
      <c r="BO619" s="15"/>
      <c r="BP619" s="15"/>
      <c r="BQ619" s="15"/>
      <c r="BR619" s="15"/>
      <c r="BS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15"/>
      <c r="AX620" s="15"/>
      <c r="AY620" s="15"/>
      <c r="AZ620" s="15"/>
      <c r="BA620" s="15"/>
      <c r="BB620" s="15"/>
      <c r="BC620" s="15"/>
      <c r="BD620" s="15"/>
      <c r="BE620" s="15"/>
      <c r="BF620" s="15"/>
      <c r="BG620" s="15"/>
      <c r="BH620" s="15"/>
      <c r="BI620" s="15"/>
      <c r="BJ620" s="15"/>
      <c r="BK620" s="15"/>
      <c r="BL620" s="15"/>
      <c r="BM620" s="15"/>
      <c r="BN620" s="15"/>
      <c r="BO620" s="15"/>
      <c r="BP620" s="15"/>
      <c r="BQ620" s="15"/>
      <c r="BR620" s="15"/>
      <c r="BS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c r="AW621" s="15"/>
      <c r="AX621" s="15"/>
      <c r="AY621" s="15"/>
      <c r="AZ621" s="15"/>
      <c r="BA621" s="15"/>
      <c r="BB621" s="15"/>
      <c r="BC621" s="15"/>
      <c r="BD621" s="15"/>
      <c r="BE621" s="15"/>
      <c r="BF621" s="15"/>
      <c r="BG621" s="15"/>
      <c r="BH621" s="15"/>
      <c r="BI621" s="15"/>
      <c r="BJ621" s="15"/>
      <c r="BK621" s="15"/>
      <c r="BL621" s="15"/>
      <c r="BM621" s="15"/>
      <c r="BN621" s="15"/>
      <c r="BO621" s="15"/>
      <c r="BP621" s="15"/>
      <c r="BQ621" s="15"/>
      <c r="BR621" s="15"/>
      <c r="BS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15"/>
      <c r="AX622" s="15"/>
      <c r="AY622" s="15"/>
      <c r="AZ622" s="15"/>
      <c r="BA622" s="15"/>
      <c r="BB622" s="15"/>
      <c r="BC622" s="15"/>
      <c r="BD622" s="15"/>
      <c r="BE622" s="15"/>
      <c r="BF622" s="15"/>
      <c r="BG622" s="15"/>
      <c r="BH622" s="15"/>
      <c r="BI622" s="15"/>
      <c r="BJ622" s="15"/>
      <c r="BK622" s="15"/>
      <c r="BL622" s="15"/>
      <c r="BM622" s="15"/>
      <c r="BN622" s="15"/>
      <c r="BO622" s="15"/>
      <c r="BP622" s="15"/>
      <c r="BQ622" s="15"/>
      <c r="BR622" s="15"/>
      <c r="BS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5"/>
      <c r="AX623" s="15"/>
      <c r="AY623" s="15"/>
      <c r="AZ623" s="15"/>
      <c r="BA623" s="15"/>
      <c r="BB623" s="15"/>
      <c r="BC623" s="15"/>
      <c r="BD623" s="15"/>
      <c r="BE623" s="15"/>
      <c r="BF623" s="15"/>
      <c r="BG623" s="15"/>
      <c r="BH623" s="15"/>
      <c r="BI623" s="15"/>
      <c r="BJ623" s="15"/>
      <c r="BK623" s="15"/>
      <c r="BL623" s="15"/>
      <c r="BM623" s="15"/>
      <c r="BN623" s="15"/>
      <c r="BO623" s="15"/>
      <c r="BP623" s="15"/>
      <c r="BQ623" s="15"/>
      <c r="BR623" s="15"/>
      <c r="BS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15"/>
      <c r="AX624" s="15"/>
      <c r="AY624" s="15"/>
      <c r="AZ624" s="15"/>
      <c r="BA624" s="15"/>
      <c r="BB624" s="15"/>
      <c r="BC624" s="15"/>
      <c r="BD624" s="15"/>
      <c r="BE624" s="15"/>
      <c r="BF624" s="15"/>
      <c r="BG624" s="15"/>
      <c r="BH624" s="15"/>
      <c r="BI624" s="15"/>
      <c r="BJ624" s="15"/>
      <c r="BK624" s="15"/>
      <c r="BL624" s="15"/>
      <c r="BM624" s="15"/>
      <c r="BN624" s="15"/>
      <c r="BO624" s="15"/>
      <c r="BP624" s="15"/>
      <c r="BQ624" s="15"/>
      <c r="BR624" s="15"/>
      <c r="BS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c r="AW625" s="15"/>
      <c r="AX625" s="15"/>
      <c r="AY625" s="15"/>
      <c r="AZ625" s="15"/>
      <c r="BA625" s="15"/>
      <c r="BB625" s="15"/>
      <c r="BC625" s="15"/>
      <c r="BD625" s="15"/>
      <c r="BE625" s="15"/>
      <c r="BF625" s="15"/>
      <c r="BG625" s="15"/>
      <c r="BH625" s="15"/>
      <c r="BI625" s="15"/>
      <c r="BJ625" s="15"/>
      <c r="BK625" s="15"/>
      <c r="BL625" s="15"/>
      <c r="BM625" s="15"/>
      <c r="BN625" s="15"/>
      <c r="BO625" s="15"/>
      <c r="BP625" s="15"/>
      <c r="BQ625" s="15"/>
      <c r="BR625" s="15"/>
      <c r="BS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15"/>
      <c r="AX626" s="15"/>
      <c r="AY626" s="15"/>
      <c r="AZ626" s="15"/>
      <c r="BA626" s="15"/>
      <c r="BB626" s="15"/>
      <c r="BC626" s="15"/>
      <c r="BD626" s="15"/>
      <c r="BE626" s="15"/>
      <c r="BF626" s="15"/>
      <c r="BG626" s="15"/>
      <c r="BH626" s="15"/>
      <c r="BI626" s="15"/>
      <c r="BJ626" s="15"/>
      <c r="BK626" s="15"/>
      <c r="BL626" s="15"/>
      <c r="BM626" s="15"/>
      <c r="BN626" s="15"/>
      <c r="BO626" s="15"/>
      <c r="BP626" s="15"/>
      <c r="BQ626" s="15"/>
      <c r="BR626" s="15"/>
      <c r="BS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5"/>
      <c r="AX627" s="15"/>
      <c r="AY627" s="15"/>
      <c r="AZ627" s="15"/>
      <c r="BA627" s="15"/>
      <c r="BB627" s="15"/>
      <c r="BC627" s="15"/>
      <c r="BD627" s="15"/>
      <c r="BE627" s="15"/>
      <c r="BF627" s="15"/>
      <c r="BG627" s="15"/>
      <c r="BH627" s="15"/>
      <c r="BI627" s="15"/>
      <c r="BJ627" s="15"/>
      <c r="BK627" s="15"/>
      <c r="BL627" s="15"/>
      <c r="BM627" s="15"/>
      <c r="BN627" s="15"/>
      <c r="BO627" s="15"/>
      <c r="BP627" s="15"/>
      <c r="BQ627" s="15"/>
      <c r="BR627" s="15"/>
      <c r="BS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15"/>
      <c r="AX628" s="15"/>
      <c r="AY628" s="15"/>
      <c r="AZ628" s="15"/>
      <c r="BA628" s="15"/>
      <c r="BB628" s="15"/>
      <c r="BC628" s="15"/>
      <c r="BD628" s="15"/>
      <c r="BE628" s="15"/>
      <c r="BF628" s="15"/>
      <c r="BG628" s="15"/>
      <c r="BH628" s="15"/>
      <c r="BI628" s="15"/>
      <c r="BJ628" s="15"/>
      <c r="BK628" s="15"/>
      <c r="BL628" s="15"/>
      <c r="BM628" s="15"/>
      <c r="BN628" s="15"/>
      <c r="BO628" s="15"/>
      <c r="BP628" s="15"/>
      <c r="BQ628" s="15"/>
      <c r="BR628" s="15"/>
      <c r="BS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15"/>
      <c r="AX629" s="15"/>
      <c r="AY629" s="15"/>
      <c r="AZ629" s="15"/>
      <c r="BA629" s="15"/>
      <c r="BB629" s="15"/>
      <c r="BC629" s="15"/>
      <c r="BD629" s="15"/>
      <c r="BE629" s="15"/>
      <c r="BF629" s="15"/>
      <c r="BG629" s="15"/>
      <c r="BH629" s="15"/>
      <c r="BI629" s="15"/>
      <c r="BJ629" s="15"/>
      <c r="BK629" s="15"/>
      <c r="BL629" s="15"/>
      <c r="BM629" s="15"/>
      <c r="BN629" s="15"/>
      <c r="BO629" s="15"/>
      <c r="BP629" s="15"/>
      <c r="BQ629" s="15"/>
      <c r="BR629" s="15"/>
      <c r="BS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15"/>
      <c r="AX630" s="15"/>
      <c r="AY630" s="15"/>
      <c r="AZ630" s="15"/>
      <c r="BA630" s="15"/>
      <c r="BB630" s="15"/>
      <c r="BC630" s="15"/>
      <c r="BD630" s="15"/>
      <c r="BE630" s="15"/>
      <c r="BF630" s="15"/>
      <c r="BG630" s="15"/>
      <c r="BH630" s="15"/>
      <c r="BI630" s="15"/>
      <c r="BJ630" s="15"/>
      <c r="BK630" s="15"/>
      <c r="BL630" s="15"/>
      <c r="BM630" s="15"/>
      <c r="BN630" s="15"/>
      <c r="BO630" s="15"/>
      <c r="BP630" s="15"/>
      <c r="BQ630" s="15"/>
      <c r="BR630" s="15"/>
      <c r="BS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15"/>
      <c r="AX631" s="15"/>
      <c r="AY631" s="15"/>
      <c r="AZ631" s="15"/>
      <c r="BA631" s="15"/>
      <c r="BB631" s="15"/>
      <c r="BC631" s="15"/>
      <c r="BD631" s="15"/>
      <c r="BE631" s="15"/>
      <c r="BF631" s="15"/>
      <c r="BG631" s="15"/>
      <c r="BH631" s="15"/>
      <c r="BI631" s="15"/>
      <c r="BJ631" s="15"/>
      <c r="BK631" s="15"/>
      <c r="BL631" s="15"/>
      <c r="BM631" s="15"/>
      <c r="BN631" s="15"/>
      <c r="BO631" s="15"/>
      <c r="BP631" s="15"/>
      <c r="BQ631" s="15"/>
      <c r="BR631" s="15"/>
      <c r="BS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15"/>
      <c r="AY632" s="15"/>
      <c r="AZ632" s="15"/>
      <c r="BA632" s="15"/>
      <c r="BB632" s="15"/>
      <c r="BC632" s="15"/>
      <c r="BD632" s="15"/>
      <c r="BE632" s="15"/>
      <c r="BF632" s="15"/>
      <c r="BG632" s="15"/>
      <c r="BH632" s="15"/>
      <c r="BI632" s="15"/>
      <c r="BJ632" s="15"/>
      <c r="BK632" s="15"/>
      <c r="BL632" s="15"/>
      <c r="BM632" s="15"/>
      <c r="BN632" s="15"/>
      <c r="BO632" s="15"/>
      <c r="BP632" s="15"/>
      <c r="BQ632" s="15"/>
      <c r="BR632" s="15"/>
      <c r="BS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15"/>
      <c r="AX633" s="15"/>
      <c r="AY633" s="15"/>
      <c r="AZ633" s="15"/>
      <c r="BA633" s="15"/>
      <c r="BB633" s="15"/>
      <c r="BC633" s="15"/>
      <c r="BD633" s="15"/>
      <c r="BE633" s="15"/>
      <c r="BF633" s="15"/>
      <c r="BG633" s="15"/>
      <c r="BH633" s="15"/>
      <c r="BI633" s="15"/>
      <c r="BJ633" s="15"/>
      <c r="BK633" s="15"/>
      <c r="BL633" s="15"/>
      <c r="BM633" s="15"/>
      <c r="BN633" s="15"/>
      <c r="BO633" s="15"/>
      <c r="BP633" s="15"/>
      <c r="BQ633" s="15"/>
      <c r="BR633" s="15"/>
      <c r="BS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5"/>
      <c r="AX634" s="15"/>
      <c r="AY634" s="15"/>
      <c r="AZ634" s="15"/>
      <c r="BA634" s="15"/>
      <c r="BB634" s="15"/>
      <c r="BC634" s="15"/>
      <c r="BD634" s="15"/>
      <c r="BE634" s="15"/>
      <c r="BF634" s="15"/>
      <c r="BG634" s="15"/>
      <c r="BH634" s="15"/>
      <c r="BI634" s="15"/>
      <c r="BJ634" s="15"/>
      <c r="BK634" s="15"/>
      <c r="BL634" s="15"/>
      <c r="BM634" s="15"/>
      <c r="BN634" s="15"/>
      <c r="BO634" s="15"/>
      <c r="BP634" s="15"/>
      <c r="BQ634" s="15"/>
      <c r="BR634" s="15"/>
      <c r="BS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15"/>
      <c r="AX635" s="15"/>
      <c r="AY635" s="15"/>
      <c r="AZ635" s="15"/>
      <c r="BA635" s="15"/>
      <c r="BB635" s="15"/>
      <c r="BC635" s="15"/>
      <c r="BD635" s="15"/>
      <c r="BE635" s="15"/>
      <c r="BF635" s="15"/>
      <c r="BG635" s="15"/>
      <c r="BH635" s="15"/>
      <c r="BI635" s="15"/>
      <c r="BJ635" s="15"/>
      <c r="BK635" s="15"/>
      <c r="BL635" s="15"/>
      <c r="BM635" s="15"/>
      <c r="BN635" s="15"/>
      <c r="BO635" s="15"/>
      <c r="BP635" s="15"/>
      <c r="BQ635" s="15"/>
      <c r="BR635" s="15"/>
      <c r="BS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15"/>
      <c r="AX636" s="15"/>
      <c r="AY636" s="15"/>
      <c r="AZ636" s="15"/>
      <c r="BA636" s="15"/>
      <c r="BB636" s="15"/>
      <c r="BC636" s="15"/>
      <c r="BD636" s="15"/>
      <c r="BE636" s="15"/>
      <c r="BF636" s="15"/>
      <c r="BG636" s="15"/>
      <c r="BH636" s="15"/>
      <c r="BI636" s="15"/>
      <c r="BJ636" s="15"/>
      <c r="BK636" s="15"/>
      <c r="BL636" s="15"/>
      <c r="BM636" s="15"/>
      <c r="BN636" s="15"/>
      <c r="BO636" s="15"/>
      <c r="BP636" s="15"/>
      <c r="BQ636" s="15"/>
      <c r="BR636" s="15"/>
      <c r="BS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15"/>
      <c r="AX637" s="15"/>
      <c r="AY637" s="15"/>
      <c r="AZ637" s="15"/>
      <c r="BA637" s="15"/>
      <c r="BB637" s="15"/>
      <c r="BC637" s="15"/>
      <c r="BD637" s="15"/>
      <c r="BE637" s="15"/>
      <c r="BF637" s="15"/>
      <c r="BG637" s="15"/>
      <c r="BH637" s="15"/>
      <c r="BI637" s="15"/>
      <c r="BJ637" s="15"/>
      <c r="BK637" s="15"/>
      <c r="BL637" s="15"/>
      <c r="BM637" s="15"/>
      <c r="BN637" s="15"/>
      <c r="BO637" s="15"/>
      <c r="BP637" s="15"/>
      <c r="BQ637" s="15"/>
      <c r="BR637" s="15"/>
      <c r="BS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c r="AW638" s="15"/>
      <c r="AX638" s="15"/>
      <c r="AY638" s="15"/>
      <c r="AZ638" s="15"/>
      <c r="BA638" s="15"/>
      <c r="BB638" s="15"/>
      <c r="BC638" s="15"/>
      <c r="BD638" s="15"/>
      <c r="BE638" s="15"/>
      <c r="BF638" s="15"/>
      <c r="BG638" s="15"/>
      <c r="BH638" s="15"/>
      <c r="BI638" s="15"/>
      <c r="BJ638" s="15"/>
      <c r="BK638" s="15"/>
      <c r="BL638" s="15"/>
      <c r="BM638" s="15"/>
      <c r="BN638" s="15"/>
      <c r="BO638" s="15"/>
      <c r="BP638" s="15"/>
      <c r="BQ638" s="15"/>
      <c r="BR638" s="15"/>
      <c r="BS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c r="AW639" s="15"/>
      <c r="AX639" s="15"/>
      <c r="AY639" s="15"/>
      <c r="AZ639" s="15"/>
      <c r="BA639" s="15"/>
      <c r="BB639" s="15"/>
      <c r="BC639" s="15"/>
      <c r="BD639" s="15"/>
      <c r="BE639" s="15"/>
      <c r="BF639" s="15"/>
      <c r="BG639" s="15"/>
      <c r="BH639" s="15"/>
      <c r="BI639" s="15"/>
      <c r="BJ639" s="15"/>
      <c r="BK639" s="15"/>
      <c r="BL639" s="15"/>
      <c r="BM639" s="15"/>
      <c r="BN639" s="15"/>
      <c r="BO639" s="15"/>
      <c r="BP639" s="15"/>
      <c r="BQ639" s="15"/>
      <c r="BR639" s="15"/>
      <c r="BS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15"/>
      <c r="AX640" s="15"/>
      <c r="AY640" s="15"/>
      <c r="AZ640" s="15"/>
      <c r="BA640" s="15"/>
      <c r="BB640" s="15"/>
      <c r="BC640" s="15"/>
      <c r="BD640" s="15"/>
      <c r="BE640" s="15"/>
      <c r="BF640" s="15"/>
      <c r="BG640" s="15"/>
      <c r="BH640" s="15"/>
      <c r="BI640" s="15"/>
      <c r="BJ640" s="15"/>
      <c r="BK640" s="15"/>
      <c r="BL640" s="15"/>
      <c r="BM640" s="15"/>
      <c r="BN640" s="15"/>
      <c r="BO640" s="15"/>
      <c r="BP640" s="15"/>
      <c r="BQ640" s="15"/>
      <c r="BR640" s="15"/>
      <c r="BS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c r="AW641" s="15"/>
      <c r="AX641" s="15"/>
      <c r="AY641" s="15"/>
      <c r="AZ641" s="15"/>
      <c r="BA641" s="15"/>
      <c r="BB641" s="15"/>
      <c r="BC641" s="15"/>
      <c r="BD641" s="15"/>
      <c r="BE641" s="15"/>
      <c r="BF641" s="15"/>
      <c r="BG641" s="15"/>
      <c r="BH641" s="15"/>
      <c r="BI641" s="15"/>
      <c r="BJ641" s="15"/>
      <c r="BK641" s="15"/>
      <c r="BL641" s="15"/>
      <c r="BM641" s="15"/>
      <c r="BN641" s="15"/>
      <c r="BO641" s="15"/>
      <c r="BP641" s="15"/>
      <c r="BQ641" s="15"/>
      <c r="BR641" s="15"/>
      <c r="BS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15"/>
      <c r="AX642" s="15"/>
      <c r="AY642" s="15"/>
      <c r="AZ642" s="15"/>
      <c r="BA642" s="15"/>
      <c r="BB642" s="15"/>
      <c r="BC642" s="15"/>
      <c r="BD642" s="15"/>
      <c r="BE642" s="15"/>
      <c r="BF642" s="15"/>
      <c r="BG642" s="15"/>
      <c r="BH642" s="15"/>
      <c r="BI642" s="15"/>
      <c r="BJ642" s="15"/>
      <c r="BK642" s="15"/>
      <c r="BL642" s="15"/>
      <c r="BM642" s="15"/>
      <c r="BN642" s="15"/>
      <c r="BO642" s="15"/>
      <c r="BP642" s="15"/>
      <c r="BQ642" s="15"/>
      <c r="BR642" s="15"/>
      <c r="BS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15"/>
      <c r="AX643" s="15"/>
      <c r="AY643" s="15"/>
      <c r="AZ643" s="15"/>
      <c r="BA643" s="15"/>
      <c r="BB643" s="15"/>
      <c r="BC643" s="15"/>
      <c r="BD643" s="15"/>
      <c r="BE643" s="15"/>
      <c r="BF643" s="15"/>
      <c r="BG643" s="15"/>
      <c r="BH643" s="15"/>
      <c r="BI643" s="15"/>
      <c r="BJ643" s="15"/>
      <c r="BK643" s="15"/>
      <c r="BL643" s="15"/>
      <c r="BM643" s="15"/>
      <c r="BN643" s="15"/>
      <c r="BO643" s="15"/>
      <c r="BP643" s="15"/>
      <c r="BQ643" s="15"/>
      <c r="BR643" s="15"/>
      <c r="BS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c r="AW644" s="15"/>
      <c r="AX644" s="15"/>
      <c r="AY644" s="15"/>
      <c r="AZ644" s="15"/>
      <c r="BA644" s="15"/>
      <c r="BB644" s="15"/>
      <c r="BC644" s="15"/>
      <c r="BD644" s="15"/>
      <c r="BE644" s="15"/>
      <c r="BF644" s="15"/>
      <c r="BG644" s="15"/>
      <c r="BH644" s="15"/>
      <c r="BI644" s="15"/>
      <c r="BJ644" s="15"/>
      <c r="BK644" s="15"/>
      <c r="BL644" s="15"/>
      <c r="BM644" s="15"/>
      <c r="BN644" s="15"/>
      <c r="BO644" s="15"/>
      <c r="BP644" s="15"/>
      <c r="BQ644" s="15"/>
      <c r="BR644" s="15"/>
      <c r="BS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5"/>
      <c r="AX645" s="15"/>
      <c r="AY645" s="15"/>
      <c r="AZ645" s="15"/>
      <c r="BA645" s="15"/>
      <c r="BB645" s="15"/>
      <c r="BC645" s="15"/>
      <c r="BD645" s="15"/>
      <c r="BE645" s="15"/>
      <c r="BF645" s="15"/>
      <c r="BG645" s="15"/>
      <c r="BH645" s="15"/>
      <c r="BI645" s="15"/>
      <c r="BJ645" s="15"/>
      <c r="BK645" s="15"/>
      <c r="BL645" s="15"/>
      <c r="BM645" s="15"/>
      <c r="BN645" s="15"/>
      <c r="BO645" s="15"/>
      <c r="BP645" s="15"/>
      <c r="BQ645" s="15"/>
      <c r="BR645" s="15"/>
      <c r="BS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15"/>
      <c r="AX646" s="15"/>
      <c r="AY646" s="15"/>
      <c r="AZ646" s="15"/>
      <c r="BA646" s="15"/>
      <c r="BB646" s="15"/>
      <c r="BC646" s="15"/>
      <c r="BD646" s="15"/>
      <c r="BE646" s="15"/>
      <c r="BF646" s="15"/>
      <c r="BG646" s="15"/>
      <c r="BH646" s="15"/>
      <c r="BI646" s="15"/>
      <c r="BJ646" s="15"/>
      <c r="BK646" s="15"/>
      <c r="BL646" s="15"/>
      <c r="BM646" s="15"/>
      <c r="BN646" s="15"/>
      <c r="BO646" s="15"/>
      <c r="BP646" s="15"/>
      <c r="BQ646" s="15"/>
      <c r="BR646" s="15"/>
      <c r="BS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15"/>
      <c r="AY647" s="15"/>
      <c r="AZ647" s="15"/>
      <c r="BA647" s="15"/>
      <c r="BB647" s="15"/>
      <c r="BC647" s="15"/>
      <c r="BD647" s="15"/>
      <c r="BE647" s="15"/>
      <c r="BF647" s="15"/>
      <c r="BG647" s="15"/>
      <c r="BH647" s="15"/>
      <c r="BI647" s="15"/>
      <c r="BJ647" s="15"/>
      <c r="BK647" s="15"/>
      <c r="BL647" s="15"/>
      <c r="BM647" s="15"/>
      <c r="BN647" s="15"/>
      <c r="BO647" s="15"/>
      <c r="BP647" s="15"/>
      <c r="BQ647" s="15"/>
      <c r="BR647" s="15"/>
      <c r="BS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c r="AW648" s="15"/>
      <c r="AX648" s="15"/>
      <c r="AY648" s="15"/>
      <c r="AZ648" s="15"/>
      <c r="BA648" s="15"/>
      <c r="BB648" s="15"/>
      <c r="BC648" s="15"/>
      <c r="BD648" s="15"/>
      <c r="BE648" s="15"/>
      <c r="BF648" s="15"/>
      <c r="BG648" s="15"/>
      <c r="BH648" s="15"/>
      <c r="BI648" s="15"/>
      <c r="BJ648" s="15"/>
      <c r="BK648" s="15"/>
      <c r="BL648" s="15"/>
      <c r="BM648" s="15"/>
      <c r="BN648" s="15"/>
      <c r="BO648" s="15"/>
      <c r="BP648" s="15"/>
      <c r="BQ648" s="15"/>
      <c r="BR648" s="15"/>
      <c r="BS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15"/>
      <c r="AY649" s="15"/>
      <c r="AZ649" s="15"/>
      <c r="BA649" s="15"/>
      <c r="BB649" s="15"/>
      <c r="BC649" s="15"/>
      <c r="BD649" s="15"/>
      <c r="BE649" s="15"/>
      <c r="BF649" s="15"/>
      <c r="BG649" s="15"/>
      <c r="BH649" s="15"/>
      <c r="BI649" s="15"/>
      <c r="BJ649" s="15"/>
      <c r="BK649" s="15"/>
      <c r="BL649" s="15"/>
      <c r="BM649" s="15"/>
      <c r="BN649" s="15"/>
      <c r="BO649" s="15"/>
      <c r="BP649" s="15"/>
      <c r="BQ649" s="15"/>
      <c r="BR649" s="15"/>
      <c r="BS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15"/>
      <c r="AY650" s="15"/>
      <c r="AZ650" s="15"/>
      <c r="BA650" s="15"/>
      <c r="BB650" s="15"/>
      <c r="BC650" s="15"/>
      <c r="BD650" s="15"/>
      <c r="BE650" s="15"/>
      <c r="BF650" s="15"/>
      <c r="BG650" s="15"/>
      <c r="BH650" s="15"/>
      <c r="BI650" s="15"/>
      <c r="BJ650" s="15"/>
      <c r="BK650" s="15"/>
      <c r="BL650" s="15"/>
      <c r="BM650" s="15"/>
      <c r="BN650" s="15"/>
      <c r="BO650" s="15"/>
      <c r="BP650" s="15"/>
      <c r="BQ650" s="15"/>
      <c r="BR650" s="15"/>
      <c r="BS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c r="AW651" s="15"/>
      <c r="AX651" s="15"/>
      <c r="AY651" s="15"/>
      <c r="AZ651" s="15"/>
      <c r="BA651" s="15"/>
      <c r="BB651" s="15"/>
      <c r="BC651" s="15"/>
      <c r="BD651" s="15"/>
      <c r="BE651" s="15"/>
      <c r="BF651" s="15"/>
      <c r="BG651" s="15"/>
      <c r="BH651" s="15"/>
      <c r="BI651" s="15"/>
      <c r="BJ651" s="15"/>
      <c r="BK651" s="15"/>
      <c r="BL651" s="15"/>
      <c r="BM651" s="15"/>
      <c r="BN651" s="15"/>
      <c r="BO651" s="15"/>
      <c r="BP651" s="15"/>
      <c r="BQ651" s="15"/>
      <c r="BR651" s="15"/>
      <c r="BS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15"/>
      <c r="AX652" s="15"/>
      <c r="AY652" s="15"/>
      <c r="AZ652" s="15"/>
      <c r="BA652" s="15"/>
      <c r="BB652" s="15"/>
      <c r="BC652" s="15"/>
      <c r="BD652" s="15"/>
      <c r="BE652" s="15"/>
      <c r="BF652" s="15"/>
      <c r="BG652" s="15"/>
      <c r="BH652" s="15"/>
      <c r="BI652" s="15"/>
      <c r="BJ652" s="15"/>
      <c r="BK652" s="15"/>
      <c r="BL652" s="15"/>
      <c r="BM652" s="15"/>
      <c r="BN652" s="15"/>
      <c r="BO652" s="15"/>
      <c r="BP652" s="15"/>
      <c r="BQ652" s="15"/>
      <c r="BR652" s="15"/>
      <c r="BS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15"/>
      <c r="AX653" s="15"/>
      <c r="AY653" s="15"/>
      <c r="AZ653" s="15"/>
      <c r="BA653" s="15"/>
      <c r="BB653" s="15"/>
      <c r="BC653" s="15"/>
      <c r="BD653" s="15"/>
      <c r="BE653" s="15"/>
      <c r="BF653" s="15"/>
      <c r="BG653" s="15"/>
      <c r="BH653" s="15"/>
      <c r="BI653" s="15"/>
      <c r="BJ653" s="15"/>
      <c r="BK653" s="15"/>
      <c r="BL653" s="15"/>
      <c r="BM653" s="15"/>
      <c r="BN653" s="15"/>
      <c r="BO653" s="15"/>
      <c r="BP653" s="15"/>
      <c r="BQ653" s="15"/>
      <c r="BR653" s="15"/>
      <c r="BS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15"/>
      <c r="AY654" s="15"/>
      <c r="AZ654" s="15"/>
      <c r="BA654" s="15"/>
      <c r="BB654" s="15"/>
      <c r="BC654" s="15"/>
      <c r="BD654" s="15"/>
      <c r="BE654" s="15"/>
      <c r="BF654" s="15"/>
      <c r="BG654" s="15"/>
      <c r="BH654" s="15"/>
      <c r="BI654" s="15"/>
      <c r="BJ654" s="15"/>
      <c r="BK654" s="15"/>
      <c r="BL654" s="15"/>
      <c r="BM654" s="15"/>
      <c r="BN654" s="15"/>
      <c r="BO654" s="15"/>
      <c r="BP654" s="15"/>
      <c r="BQ654" s="15"/>
      <c r="BR654" s="15"/>
      <c r="BS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5"/>
      <c r="AX655" s="15"/>
      <c r="AY655" s="15"/>
      <c r="AZ655" s="15"/>
      <c r="BA655" s="15"/>
      <c r="BB655" s="15"/>
      <c r="BC655" s="15"/>
      <c r="BD655" s="15"/>
      <c r="BE655" s="15"/>
      <c r="BF655" s="15"/>
      <c r="BG655" s="15"/>
      <c r="BH655" s="15"/>
      <c r="BI655" s="15"/>
      <c r="BJ655" s="15"/>
      <c r="BK655" s="15"/>
      <c r="BL655" s="15"/>
      <c r="BM655" s="15"/>
      <c r="BN655" s="15"/>
      <c r="BO655" s="15"/>
      <c r="BP655" s="15"/>
      <c r="BQ655" s="15"/>
      <c r="BR655" s="15"/>
      <c r="BS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c r="AW656" s="15"/>
      <c r="AX656" s="15"/>
      <c r="AY656" s="15"/>
      <c r="AZ656" s="15"/>
      <c r="BA656" s="15"/>
      <c r="BB656" s="15"/>
      <c r="BC656" s="15"/>
      <c r="BD656" s="15"/>
      <c r="BE656" s="15"/>
      <c r="BF656" s="15"/>
      <c r="BG656" s="15"/>
      <c r="BH656" s="15"/>
      <c r="BI656" s="15"/>
      <c r="BJ656" s="15"/>
      <c r="BK656" s="15"/>
      <c r="BL656" s="15"/>
      <c r="BM656" s="15"/>
      <c r="BN656" s="15"/>
      <c r="BO656" s="15"/>
      <c r="BP656" s="15"/>
      <c r="BQ656" s="15"/>
      <c r="BR656" s="15"/>
      <c r="BS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15"/>
      <c r="AX657" s="15"/>
      <c r="AY657" s="15"/>
      <c r="AZ657" s="15"/>
      <c r="BA657" s="15"/>
      <c r="BB657" s="15"/>
      <c r="BC657" s="15"/>
      <c r="BD657" s="15"/>
      <c r="BE657" s="15"/>
      <c r="BF657" s="15"/>
      <c r="BG657" s="15"/>
      <c r="BH657" s="15"/>
      <c r="BI657" s="15"/>
      <c r="BJ657" s="15"/>
      <c r="BK657" s="15"/>
      <c r="BL657" s="15"/>
      <c r="BM657" s="15"/>
      <c r="BN657" s="15"/>
      <c r="BO657" s="15"/>
      <c r="BP657" s="15"/>
      <c r="BQ657" s="15"/>
      <c r="BR657" s="15"/>
      <c r="BS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c r="AW658" s="15"/>
      <c r="AX658" s="15"/>
      <c r="AY658" s="15"/>
      <c r="AZ658" s="15"/>
      <c r="BA658" s="15"/>
      <c r="BB658" s="15"/>
      <c r="BC658" s="15"/>
      <c r="BD658" s="15"/>
      <c r="BE658" s="15"/>
      <c r="BF658" s="15"/>
      <c r="BG658" s="15"/>
      <c r="BH658" s="15"/>
      <c r="BI658" s="15"/>
      <c r="BJ658" s="15"/>
      <c r="BK658" s="15"/>
      <c r="BL658" s="15"/>
      <c r="BM658" s="15"/>
      <c r="BN658" s="15"/>
      <c r="BO658" s="15"/>
      <c r="BP658" s="15"/>
      <c r="BQ658" s="15"/>
      <c r="BR658" s="15"/>
      <c r="BS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15"/>
      <c r="BA659" s="15"/>
      <c r="BB659" s="15"/>
      <c r="BC659" s="15"/>
      <c r="BD659" s="15"/>
      <c r="BE659" s="15"/>
      <c r="BF659" s="15"/>
      <c r="BG659" s="15"/>
      <c r="BH659" s="15"/>
      <c r="BI659" s="15"/>
      <c r="BJ659" s="15"/>
      <c r="BK659" s="15"/>
      <c r="BL659" s="15"/>
      <c r="BM659" s="15"/>
      <c r="BN659" s="15"/>
      <c r="BO659" s="15"/>
      <c r="BP659" s="15"/>
      <c r="BQ659" s="15"/>
      <c r="BR659" s="15"/>
      <c r="BS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c r="AW660" s="15"/>
      <c r="AX660" s="15"/>
      <c r="AY660" s="15"/>
      <c r="AZ660" s="15"/>
      <c r="BA660" s="15"/>
      <c r="BB660" s="15"/>
      <c r="BC660" s="15"/>
      <c r="BD660" s="15"/>
      <c r="BE660" s="15"/>
      <c r="BF660" s="15"/>
      <c r="BG660" s="15"/>
      <c r="BH660" s="15"/>
      <c r="BI660" s="15"/>
      <c r="BJ660" s="15"/>
      <c r="BK660" s="15"/>
      <c r="BL660" s="15"/>
      <c r="BM660" s="15"/>
      <c r="BN660" s="15"/>
      <c r="BO660" s="15"/>
      <c r="BP660" s="15"/>
      <c r="BQ660" s="15"/>
      <c r="BR660" s="15"/>
      <c r="BS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c r="AW661" s="15"/>
      <c r="AX661" s="15"/>
      <c r="AY661" s="15"/>
      <c r="AZ661" s="15"/>
      <c r="BA661" s="15"/>
      <c r="BB661" s="15"/>
      <c r="BC661" s="15"/>
      <c r="BD661" s="15"/>
      <c r="BE661" s="15"/>
      <c r="BF661" s="15"/>
      <c r="BG661" s="15"/>
      <c r="BH661" s="15"/>
      <c r="BI661" s="15"/>
      <c r="BJ661" s="15"/>
      <c r="BK661" s="15"/>
      <c r="BL661" s="15"/>
      <c r="BM661" s="15"/>
      <c r="BN661" s="15"/>
      <c r="BO661" s="15"/>
      <c r="BP661" s="15"/>
      <c r="BQ661" s="15"/>
      <c r="BR661" s="15"/>
      <c r="BS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15"/>
      <c r="AY662" s="15"/>
      <c r="AZ662" s="15"/>
      <c r="BA662" s="15"/>
      <c r="BB662" s="15"/>
      <c r="BC662" s="15"/>
      <c r="BD662" s="15"/>
      <c r="BE662" s="15"/>
      <c r="BF662" s="15"/>
      <c r="BG662" s="15"/>
      <c r="BH662" s="15"/>
      <c r="BI662" s="15"/>
      <c r="BJ662" s="15"/>
      <c r="BK662" s="15"/>
      <c r="BL662" s="15"/>
      <c r="BM662" s="15"/>
      <c r="BN662" s="15"/>
      <c r="BO662" s="15"/>
      <c r="BP662" s="15"/>
      <c r="BQ662" s="15"/>
      <c r="BR662" s="15"/>
      <c r="BS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c r="AW663" s="15"/>
      <c r="AX663" s="15"/>
      <c r="AY663" s="15"/>
      <c r="AZ663" s="15"/>
      <c r="BA663" s="15"/>
      <c r="BB663" s="15"/>
      <c r="BC663" s="15"/>
      <c r="BD663" s="15"/>
      <c r="BE663" s="15"/>
      <c r="BF663" s="15"/>
      <c r="BG663" s="15"/>
      <c r="BH663" s="15"/>
      <c r="BI663" s="15"/>
      <c r="BJ663" s="15"/>
      <c r="BK663" s="15"/>
      <c r="BL663" s="15"/>
      <c r="BM663" s="15"/>
      <c r="BN663" s="15"/>
      <c r="BO663" s="15"/>
      <c r="BP663" s="15"/>
      <c r="BQ663" s="15"/>
      <c r="BR663" s="15"/>
      <c r="BS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15"/>
      <c r="AX664" s="15"/>
      <c r="AY664" s="15"/>
      <c r="AZ664" s="15"/>
      <c r="BA664" s="15"/>
      <c r="BB664" s="15"/>
      <c r="BC664" s="15"/>
      <c r="BD664" s="15"/>
      <c r="BE664" s="15"/>
      <c r="BF664" s="15"/>
      <c r="BG664" s="15"/>
      <c r="BH664" s="15"/>
      <c r="BI664" s="15"/>
      <c r="BJ664" s="15"/>
      <c r="BK664" s="15"/>
      <c r="BL664" s="15"/>
      <c r="BM664" s="15"/>
      <c r="BN664" s="15"/>
      <c r="BO664" s="15"/>
      <c r="BP664" s="15"/>
      <c r="BQ664" s="15"/>
      <c r="BR664" s="15"/>
      <c r="BS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15"/>
      <c r="AX665" s="15"/>
      <c r="AY665" s="15"/>
      <c r="AZ665" s="15"/>
      <c r="BA665" s="15"/>
      <c r="BB665" s="15"/>
      <c r="BC665" s="15"/>
      <c r="BD665" s="15"/>
      <c r="BE665" s="15"/>
      <c r="BF665" s="15"/>
      <c r="BG665" s="15"/>
      <c r="BH665" s="15"/>
      <c r="BI665" s="15"/>
      <c r="BJ665" s="15"/>
      <c r="BK665" s="15"/>
      <c r="BL665" s="15"/>
      <c r="BM665" s="15"/>
      <c r="BN665" s="15"/>
      <c r="BO665" s="15"/>
      <c r="BP665" s="15"/>
      <c r="BQ665" s="15"/>
      <c r="BR665" s="15"/>
      <c r="BS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c r="AW666" s="15"/>
      <c r="AX666" s="15"/>
      <c r="AY666" s="15"/>
      <c r="AZ666" s="15"/>
      <c r="BA666" s="15"/>
      <c r="BB666" s="15"/>
      <c r="BC666" s="15"/>
      <c r="BD666" s="15"/>
      <c r="BE666" s="15"/>
      <c r="BF666" s="15"/>
      <c r="BG666" s="15"/>
      <c r="BH666" s="15"/>
      <c r="BI666" s="15"/>
      <c r="BJ666" s="15"/>
      <c r="BK666" s="15"/>
      <c r="BL666" s="15"/>
      <c r="BM666" s="15"/>
      <c r="BN666" s="15"/>
      <c r="BO666" s="15"/>
      <c r="BP666" s="15"/>
      <c r="BQ666" s="15"/>
      <c r="BR666" s="15"/>
      <c r="BS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15"/>
      <c r="AZ667" s="15"/>
      <c r="BA667" s="15"/>
      <c r="BB667" s="15"/>
      <c r="BC667" s="15"/>
      <c r="BD667" s="15"/>
      <c r="BE667" s="15"/>
      <c r="BF667" s="15"/>
      <c r="BG667" s="15"/>
      <c r="BH667" s="15"/>
      <c r="BI667" s="15"/>
      <c r="BJ667" s="15"/>
      <c r="BK667" s="15"/>
      <c r="BL667" s="15"/>
      <c r="BM667" s="15"/>
      <c r="BN667" s="15"/>
      <c r="BO667" s="15"/>
      <c r="BP667" s="15"/>
      <c r="BQ667" s="15"/>
      <c r="BR667" s="15"/>
      <c r="BS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c r="AW668" s="15"/>
      <c r="AX668" s="15"/>
      <c r="AY668" s="15"/>
      <c r="AZ668" s="15"/>
      <c r="BA668" s="15"/>
      <c r="BB668" s="15"/>
      <c r="BC668" s="15"/>
      <c r="BD668" s="15"/>
      <c r="BE668" s="15"/>
      <c r="BF668" s="15"/>
      <c r="BG668" s="15"/>
      <c r="BH668" s="15"/>
      <c r="BI668" s="15"/>
      <c r="BJ668" s="15"/>
      <c r="BK668" s="15"/>
      <c r="BL668" s="15"/>
      <c r="BM668" s="15"/>
      <c r="BN668" s="15"/>
      <c r="BO668" s="15"/>
      <c r="BP668" s="15"/>
      <c r="BQ668" s="15"/>
      <c r="BR668" s="15"/>
      <c r="BS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15"/>
      <c r="AX669" s="15"/>
      <c r="AY669" s="15"/>
      <c r="AZ669" s="15"/>
      <c r="BA669" s="15"/>
      <c r="BB669" s="15"/>
      <c r="BC669" s="15"/>
      <c r="BD669" s="15"/>
      <c r="BE669" s="15"/>
      <c r="BF669" s="15"/>
      <c r="BG669" s="15"/>
      <c r="BH669" s="15"/>
      <c r="BI669" s="15"/>
      <c r="BJ669" s="15"/>
      <c r="BK669" s="15"/>
      <c r="BL669" s="15"/>
      <c r="BM669" s="15"/>
      <c r="BN669" s="15"/>
      <c r="BO669" s="15"/>
      <c r="BP669" s="15"/>
      <c r="BQ669" s="15"/>
      <c r="BR669" s="15"/>
      <c r="BS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15"/>
      <c r="AY670" s="15"/>
      <c r="AZ670" s="15"/>
      <c r="BA670" s="15"/>
      <c r="BB670" s="15"/>
      <c r="BC670" s="15"/>
      <c r="BD670" s="15"/>
      <c r="BE670" s="15"/>
      <c r="BF670" s="15"/>
      <c r="BG670" s="15"/>
      <c r="BH670" s="15"/>
      <c r="BI670" s="15"/>
      <c r="BJ670" s="15"/>
      <c r="BK670" s="15"/>
      <c r="BL670" s="15"/>
      <c r="BM670" s="15"/>
      <c r="BN670" s="15"/>
      <c r="BO670" s="15"/>
      <c r="BP670" s="15"/>
      <c r="BQ670" s="15"/>
      <c r="BR670" s="15"/>
      <c r="BS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15"/>
      <c r="AY671" s="15"/>
      <c r="AZ671" s="15"/>
      <c r="BA671" s="15"/>
      <c r="BB671" s="15"/>
      <c r="BC671" s="15"/>
      <c r="BD671" s="15"/>
      <c r="BE671" s="15"/>
      <c r="BF671" s="15"/>
      <c r="BG671" s="15"/>
      <c r="BH671" s="15"/>
      <c r="BI671" s="15"/>
      <c r="BJ671" s="15"/>
      <c r="BK671" s="15"/>
      <c r="BL671" s="15"/>
      <c r="BM671" s="15"/>
      <c r="BN671" s="15"/>
      <c r="BO671" s="15"/>
      <c r="BP671" s="15"/>
      <c r="BQ671" s="15"/>
      <c r="BR671" s="15"/>
      <c r="BS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15"/>
      <c r="AY672" s="15"/>
      <c r="AZ672" s="15"/>
      <c r="BA672" s="15"/>
      <c r="BB672" s="15"/>
      <c r="BC672" s="15"/>
      <c r="BD672" s="15"/>
      <c r="BE672" s="15"/>
      <c r="BF672" s="15"/>
      <c r="BG672" s="15"/>
      <c r="BH672" s="15"/>
      <c r="BI672" s="15"/>
      <c r="BJ672" s="15"/>
      <c r="BK672" s="15"/>
      <c r="BL672" s="15"/>
      <c r="BM672" s="15"/>
      <c r="BN672" s="15"/>
      <c r="BO672" s="15"/>
      <c r="BP672" s="15"/>
      <c r="BQ672" s="15"/>
      <c r="BR672" s="15"/>
      <c r="BS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15"/>
      <c r="AZ673" s="15"/>
      <c r="BA673" s="15"/>
      <c r="BB673" s="15"/>
      <c r="BC673" s="15"/>
      <c r="BD673" s="15"/>
      <c r="BE673" s="15"/>
      <c r="BF673" s="15"/>
      <c r="BG673" s="15"/>
      <c r="BH673" s="15"/>
      <c r="BI673" s="15"/>
      <c r="BJ673" s="15"/>
      <c r="BK673" s="15"/>
      <c r="BL673" s="15"/>
      <c r="BM673" s="15"/>
      <c r="BN673" s="15"/>
      <c r="BO673" s="15"/>
      <c r="BP673" s="15"/>
      <c r="BQ673" s="15"/>
      <c r="BR673" s="15"/>
      <c r="BS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c r="AW674" s="15"/>
      <c r="AX674" s="15"/>
      <c r="AY674" s="15"/>
      <c r="AZ674" s="15"/>
      <c r="BA674" s="15"/>
      <c r="BB674" s="15"/>
      <c r="BC674" s="15"/>
      <c r="BD674" s="15"/>
      <c r="BE674" s="15"/>
      <c r="BF674" s="15"/>
      <c r="BG674" s="15"/>
      <c r="BH674" s="15"/>
      <c r="BI674" s="15"/>
      <c r="BJ674" s="15"/>
      <c r="BK674" s="15"/>
      <c r="BL674" s="15"/>
      <c r="BM674" s="15"/>
      <c r="BN674" s="15"/>
      <c r="BO674" s="15"/>
      <c r="BP674" s="15"/>
      <c r="BQ674" s="15"/>
      <c r="BR674" s="15"/>
      <c r="BS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15"/>
      <c r="AY675" s="15"/>
      <c r="AZ675" s="15"/>
      <c r="BA675" s="15"/>
      <c r="BB675" s="15"/>
      <c r="BC675" s="15"/>
      <c r="BD675" s="15"/>
      <c r="BE675" s="15"/>
      <c r="BF675" s="15"/>
      <c r="BG675" s="15"/>
      <c r="BH675" s="15"/>
      <c r="BI675" s="15"/>
      <c r="BJ675" s="15"/>
      <c r="BK675" s="15"/>
      <c r="BL675" s="15"/>
      <c r="BM675" s="15"/>
      <c r="BN675" s="15"/>
      <c r="BO675" s="15"/>
      <c r="BP675" s="15"/>
      <c r="BQ675" s="15"/>
      <c r="BR675" s="15"/>
      <c r="BS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c r="AW676" s="15"/>
      <c r="AX676" s="15"/>
      <c r="AY676" s="15"/>
      <c r="AZ676" s="15"/>
      <c r="BA676" s="15"/>
      <c r="BB676" s="15"/>
      <c r="BC676" s="15"/>
      <c r="BD676" s="15"/>
      <c r="BE676" s="15"/>
      <c r="BF676" s="15"/>
      <c r="BG676" s="15"/>
      <c r="BH676" s="15"/>
      <c r="BI676" s="15"/>
      <c r="BJ676" s="15"/>
      <c r="BK676" s="15"/>
      <c r="BL676" s="15"/>
      <c r="BM676" s="15"/>
      <c r="BN676" s="15"/>
      <c r="BO676" s="15"/>
      <c r="BP676" s="15"/>
      <c r="BQ676" s="15"/>
      <c r="BR676" s="15"/>
      <c r="BS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c r="AW677" s="15"/>
      <c r="AX677" s="15"/>
      <c r="AY677" s="15"/>
      <c r="AZ677" s="15"/>
      <c r="BA677" s="15"/>
      <c r="BB677" s="15"/>
      <c r="BC677" s="15"/>
      <c r="BD677" s="15"/>
      <c r="BE677" s="15"/>
      <c r="BF677" s="15"/>
      <c r="BG677" s="15"/>
      <c r="BH677" s="15"/>
      <c r="BI677" s="15"/>
      <c r="BJ677" s="15"/>
      <c r="BK677" s="15"/>
      <c r="BL677" s="15"/>
      <c r="BM677" s="15"/>
      <c r="BN677" s="15"/>
      <c r="BO677" s="15"/>
      <c r="BP677" s="15"/>
      <c r="BQ677" s="15"/>
      <c r="BR677" s="15"/>
      <c r="BS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15"/>
      <c r="AY678" s="15"/>
      <c r="AZ678" s="15"/>
      <c r="BA678" s="15"/>
      <c r="BB678" s="15"/>
      <c r="BC678" s="15"/>
      <c r="BD678" s="15"/>
      <c r="BE678" s="15"/>
      <c r="BF678" s="15"/>
      <c r="BG678" s="15"/>
      <c r="BH678" s="15"/>
      <c r="BI678" s="15"/>
      <c r="BJ678" s="15"/>
      <c r="BK678" s="15"/>
      <c r="BL678" s="15"/>
      <c r="BM678" s="15"/>
      <c r="BN678" s="15"/>
      <c r="BO678" s="15"/>
      <c r="BP678" s="15"/>
      <c r="BQ678" s="15"/>
      <c r="BR678" s="15"/>
      <c r="BS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5"/>
      <c r="AX679" s="15"/>
      <c r="AY679" s="15"/>
      <c r="AZ679" s="15"/>
      <c r="BA679" s="15"/>
      <c r="BB679" s="15"/>
      <c r="BC679" s="15"/>
      <c r="BD679" s="15"/>
      <c r="BE679" s="15"/>
      <c r="BF679" s="15"/>
      <c r="BG679" s="15"/>
      <c r="BH679" s="15"/>
      <c r="BI679" s="15"/>
      <c r="BJ679" s="15"/>
      <c r="BK679" s="15"/>
      <c r="BL679" s="15"/>
      <c r="BM679" s="15"/>
      <c r="BN679" s="15"/>
      <c r="BO679" s="15"/>
      <c r="BP679" s="15"/>
      <c r="BQ679" s="15"/>
      <c r="BR679" s="15"/>
      <c r="BS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15"/>
      <c r="AX680" s="15"/>
      <c r="AY680" s="15"/>
      <c r="AZ680" s="15"/>
      <c r="BA680" s="15"/>
      <c r="BB680" s="15"/>
      <c r="BC680" s="15"/>
      <c r="BD680" s="15"/>
      <c r="BE680" s="15"/>
      <c r="BF680" s="15"/>
      <c r="BG680" s="15"/>
      <c r="BH680" s="15"/>
      <c r="BI680" s="15"/>
      <c r="BJ680" s="15"/>
      <c r="BK680" s="15"/>
      <c r="BL680" s="15"/>
      <c r="BM680" s="15"/>
      <c r="BN680" s="15"/>
      <c r="BO680" s="15"/>
      <c r="BP680" s="15"/>
      <c r="BQ680" s="15"/>
      <c r="BR680" s="15"/>
      <c r="BS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15"/>
      <c r="AY681" s="15"/>
      <c r="AZ681" s="15"/>
      <c r="BA681" s="15"/>
      <c r="BB681" s="15"/>
      <c r="BC681" s="15"/>
      <c r="BD681" s="15"/>
      <c r="BE681" s="15"/>
      <c r="BF681" s="15"/>
      <c r="BG681" s="15"/>
      <c r="BH681" s="15"/>
      <c r="BI681" s="15"/>
      <c r="BJ681" s="15"/>
      <c r="BK681" s="15"/>
      <c r="BL681" s="15"/>
      <c r="BM681" s="15"/>
      <c r="BN681" s="15"/>
      <c r="BO681" s="15"/>
      <c r="BP681" s="15"/>
      <c r="BQ681" s="15"/>
      <c r="BR681" s="15"/>
      <c r="BS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15"/>
      <c r="AX682" s="15"/>
      <c r="AY682" s="15"/>
      <c r="AZ682" s="15"/>
      <c r="BA682" s="15"/>
      <c r="BB682" s="15"/>
      <c r="BC682" s="15"/>
      <c r="BD682" s="15"/>
      <c r="BE682" s="15"/>
      <c r="BF682" s="15"/>
      <c r="BG682" s="15"/>
      <c r="BH682" s="15"/>
      <c r="BI682" s="15"/>
      <c r="BJ682" s="15"/>
      <c r="BK682" s="15"/>
      <c r="BL682" s="15"/>
      <c r="BM682" s="15"/>
      <c r="BN682" s="15"/>
      <c r="BO682" s="15"/>
      <c r="BP682" s="15"/>
      <c r="BQ682" s="15"/>
      <c r="BR682" s="15"/>
      <c r="BS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15"/>
      <c r="AY683" s="15"/>
      <c r="AZ683" s="15"/>
      <c r="BA683" s="15"/>
      <c r="BB683" s="15"/>
      <c r="BC683" s="15"/>
      <c r="BD683" s="15"/>
      <c r="BE683" s="15"/>
      <c r="BF683" s="15"/>
      <c r="BG683" s="15"/>
      <c r="BH683" s="15"/>
      <c r="BI683" s="15"/>
      <c r="BJ683" s="15"/>
      <c r="BK683" s="15"/>
      <c r="BL683" s="15"/>
      <c r="BM683" s="15"/>
      <c r="BN683" s="15"/>
      <c r="BO683" s="15"/>
      <c r="BP683" s="15"/>
      <c r="BQ683" s="15"/>
      <c r="BR683" s="15"/>
      <c r="BS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5"/>
      <c r="AX684" s="15"/>
      <c r="AY684" s="15"/>
      <c r="AZ684" s="15"/>
      <c r="BA684" s="15"/>
      <c r="BB684" s="15"/>
      <c r="BC684" s="15"/>
      <c r="BD684" s="15"/>
      <c r="BE684" s="15"/>
      <c r="BF684" s="15"/>
      <c r="BG684" s="15"/>
      <c r="BH684" s="15"/>
      <c r="BI684" s="15"/>
      <c r="BJ684" s="15"/>
      <c r="BK684" s="15"/>
      <c r="BL684" s="15"/>
      <c r="BM684" s="15"/>
      <c r="BN684" s="15"/>
      <c r="BO684" s="15"/>
      <c r="BP684" s="15"/>
      <c r="BQ684" s="15"/>
      <c r="BR684" s="15"/>
      <c r="BS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c r="AW685" s="15"/>
      <c r="AX685" s="15"/>
      <c r="AY685" s="15"/>
      <c r="AZ685" s="15"/>
      <c r="BA685" s="15"/>
      <c r="BB685" s="15"/>
      <c r="BC685" s="15"/>
      <c r="BD685" s="15"/>
      <c r="BE685" s="15"/>
      <c r="BF685" s="15"/>
      <c r="BG685" s="15"/>
      <c r="BH685" s="15"/>
      <c r="BI685" s="15"/>
      <c r="BJ685" s="15"/>
      <c r="BK685" s="15"/>
      <c r="BL685" s="15"/>
      <c r="BM685" s="15"/>
      <c r="BN685" s="15"/>
      <c r="BO685" s="15"/>
      <c r="BP685" s="15"/>
      <c r="BQ685" s="15"/>
      <c r="BR685" s="15"/>
      <c r="BS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15"/>
      <c r="AY686" s="15"/>
      <c r="AZ686" s="15"/>
      <c r="BA686" s="15"/>
      <c r="BB686" s="15"/>
      <c r="BC686" s="15"/>
      <c r="BD686" s="15"/>
      <c r="BE686" s="15"/>
      <c r="BF686" s="15"/>
      <c r="BG686" s="15"/>
      <c r="BH686" s="15"/>
      <c r="BI686" s="15"/>
      <c r="BJ686" s="15"/>
      <c r="BK686" s="15"/>
      <c r="BL686" s="15"/>
      <c r="BM686" s="15"/>
      <c r="BN686" s="15"/>
      <c r="BO686" s="15"/>
      <c r="BP686" s="15"/>
      <c r="BQ686" s="15"/>
      <c r="BR686" s="15"/>
      <c r="BS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c r="AW687" s="15"/>
      <c r="AX687" s="15"/>
      <c r="AY687" s="15"/>
      <c r="AZ687" s="15"/>
      <c r="BA687" s="15"/>
      <c r="BB687" s="15"/>
      <c r="BC687" s="15"/>
      <c r="BD687" s="15"/>
      <c r="BE687" s="15"/>
      <c r="BF687" s="15"/>
      <c r="BG687" s="15"/>
      <c r="BH687" s="15"/>
      <c r="BI687" s="15"/>
      <c r="BJ687" s="15"/>
      <c r="BK687" s="15"/>
      <c r="BL687" s="15"/>
      <c r="BM687" s="15"/>
      <c r="BN687" s="15"/>
      <c r="BO687" s="15"/>
      <c r="BP687" s="15"/>
      <c r="BQ687" s="15"/>
      <c r="BR687" s="15"/>
      <c r="BS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15"/>
      <c r="BA688" s="15"/>
      <c r="BB688" s="15"/>
      <c r="BC688" s="15"/>
      <c r="BD688" s="15"/>
      <c r="BE688" s="15"/>
      <c r="BF688" s="15"/>
      <c r="BG688" s="15"/>
      <c r="BH688" s="15"/>
      <c r="BI688" s="15"/>
      <c r="BJ688" s="15"/>
      <c r="BK688" s="15"/>
      <c r="BL688" s="15"/>
      <c r="BM688" s="15"/>
      <c r="BN688" s="15"/>
      <c r="BO688" s="15"/>
      <c r="BP688" s="15"/>
      <c r="BQ688" s="15"/>
      <c r="BR688" s="15"/>
      <c r="BS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15"/>
      <c r="AY689" s="15"/>
      <c r="AZ689" s="15"/>
      <c r="BA689" s="15"/>
      <c r="BB689" s="15"/>
      <c r="BC689" s="15"/>
      <c r="BD689" s="15"/>
      <c r="BE689" s="15"/>
      <c r="BF689" s="15"/>
      <c r="BG689" s="15"/>
      <c r="BH689" s="15"/>
      <c r="BI689" s="15"/>
      <c r="BJ689" s="15"/>
      <c r="BK689" s="15"/>
      <c r="BL689" s="15"/>
      <c r="BM689" s="15"/>
      <c r="BN689" s="15"/>
      <c r="BO689" s="15"/>
      <c r="BP689" s="15"/>
      <c r="BQ689" s="15"/>
      <c r="BR689" s="15"/>
      <c r="BS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c r="AW690" s="15"/>
      <c r="AX690" s="15"/>
      <c r="AY690" s="15"/>
      <c r="AZ690" s="15"/>
      <c r="BA690" s="15"/>
      <c r="BB690" s="15"/>
      <c r="BC690" s="15"/>
      <c r="BD690" s="15"/>
      <c r="BE690" s="15"/>
      <c r="BF690" s="15"/>
      <c r="BG690" s="15"/>
      <c r="BH690" s="15"/>
      <c r="BI690" s="15"/>
      <c r="BJ690" s="15"/>
      <c r="BK690" s="15"/>
      <c r="BL690" s="15"/>
      <c r="BM690" s="15"/>
      <c r="BN690" s="15"/>
      <c r="BO690" s="15"/>
      <c r="BP690" s="15"/>
      <c r="BQ690" s="15"/>
      <c r="BR690" s="15"/>
      <c r="BS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5"/>
      <c r="AX691" s="15"/>
      <c r="AY691" s="15"/>
      <c r="AZ691" s="15"/>
      <c r="BA691" s="15"/>
      <c r="BB691" s="15"/>
      <c r="BC691" s="15"/>
      <c r="BD691" s="15"/>
      <c r="BE691" s="15"/>
      <c r="BF691" s="15"/>
      <c r="BG691" s="15"/>
      <c r="BH691" s="15"/>
      <c r="BI691" s="15"/>
      <c r="BJ691" s="15"/>
      <c r="BK691" s="15"/>
      <c r="BL691" s="15"/>
      <c r="BM691" s="15"/>
      <c r="BN691" s="15"/>
      <c r="BO691" s="15"/>
      <c r="BP691" s="15"/>
      <c r="BQ691" s="15"/>
      <c r="BR691" s="15"/>
      <c r="BS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15"/>
      <c r="AX692" s="15"/>
      <c r="AY692" s="15"/>
      <c r="AZ692" s="15"/>
      <c r="BA692" s="15"/>
      <c r="BB692" s="15"/>
      <c r="BC692" s="15"/>
      <c r="BD692" s="15"/>
      <c r="BE692" s="15"/>
      <c r="BF692" s="15"/>
      <c r="BG692" s="15"/>
      <c r="BH692" s="15"/>
      <c r="BI692" s="15"/>
      <c r="BJ692" s="15"/>
      <c r="BK692" s="15"/>
      <c r="BL692" s="15"/>
      <c r="BM692" s="15"/>
      <c r="BN692" s="15"/>
      <c r="BO692" s="15"/>
      <c r="BP692" s="15"/>
      <c r="BQ692" s="15"/>
      <c r="BR692" s="15"/>
      <c r="BS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15"/>
      <c r="AX693" s="15"/>
      <c r="AY693" s="15"/>
      <c r="AZ693" s="15"/>
      <c r="BA693" s="15"/>
      <c r="BB693" s="15"/>
      <c r="BC693" s="15"/>
      <c r="BD693" s="15"/>
      <c r="BE693" s="15"/>
      <c r="BF693" s="15"/>
      <c r="BG693" s="15"/>
      <c r="BH693" s="15"/>
      <c r="BI693" s="15"/>
      <c r="BJ693" s="15"/>
      <c r="BK693" s="15"/>
      <c r="BL693" s="15"/>
      <c r="BM693" s="15"/>
      <c r="BN693" s="15"/>
      <c r="BO693" s="15"/>
      <c r="BP693" s="15"/>
      <c r="BQ693" s="15"/>
      <c r="BR693" s="15"/>
      <c r="BS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15"/>
      <c r="AZ694" s="15"/>
      <c r="BA694" s="15"/>
      <c r="BB694" s="15"/>
      <c r="BC694" s="15"/>
      <c r="BD694" s="15"/>
      <c r="BE694" s="15"/>
      <c r="BF694" s="15"/>
      <c r="BG694" s="15"/>
      <c r="BH694" s="15"/>
      <c r="BI694" s="15"/>
      <c r="BJ694" s="15"/>
      <c r="BK694" s="15"/>
      <c r="BL694" s="15"/>
      <c r="BM694" s="15"/>
      <c r="BN694" s="15"/>
      <c r="BO694" s="15"/>
      <c r="BP694" s="15"/>
      <c r="BQ694" s="15"/>
      <c r="BR694" s="15"/>
      <c r="BS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c r="AW695" s="15"/>
      <c r="AX695" s="15"/>
      <c r="AY695" s="15"/>
      <c r="AZ695" s="15"/>
      <c r="BA695" s="15"/>
      <c r="BB695" s="15"/>
      <c r="BC695" s="15"/>
      <c r="BD695" s="15"/>
      <c r="BE695" s="15"/>
      <c r="BF695" s="15"/>
      <c r="BG695" s="15"/>
      <c r="BH695" s="15"/>
      <c r="BI695" s="15"/>
      <c r="BJ695" s="15"/>
      <c r="BK695" s="15"/>
      <c r="BL695" s="15"/>
      <c r="BM695" s="15"/>
      <c r="BN695" s="15"/>
      <c r="BO695" s="15"/>
      <c r="BP695" s="15"/>
      <c r="BQ695" s="15"/>
      <c r="BR695" s="15"/>
      <c r="BS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c r="AW696" s="15"/>
      <c r="AX696" s="15"/>
      <c r="AY696" s="15"/>
      <c r="AZ696" s="15"/>
      <c r="BA696" s="15"/>
      <c r="BB696" s="15"/>
      <c r="BC696" s="15"/>
      <c r="BD696" s="15"/>
      <c r="BE696" s="15"/>
      <c r="BF696" s="15"/>
      <c r="BG696" s="15"/>
      <c r="BH696" s="15"/>
      <c r="BI696" s="15"/>
      <c r="BJ696" s="15"/>
      <c r="BK696" s="15"/>
      <c r="BL696" s="15"/>
      <c r="BM696" s="15"/>
      <c r="BN696" s="15"/>
      <c r="BO696" s="15"/>
      <c r="BP696" s="15"/>
      <c r="BQ696" s="15"/>
      <c r="BR696" s="15"/>
      <c r="BS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15"/>
      <c r="AX697" s="15"/>
      <c r="AY697" s="15"/>
      <c r="AZ697" s="15"/>
      <c r="BA697" s="15"/>
      <c r="BB697" s="15"/>
      <c r="BC697" s="15"/>
      <c r="BD697" s="15"/>
      <c r="BE697" s="15"/>
      <c r="BF697" s="15"/>
      <c r="BG697" s="15"/>
      <c r="BH697" s="15"/>
      <c r="BI697" s="15"/>
      <c r="BJ697" s="15"/>
      <c r="BK697" s="15"/>
      <c r="BL697" s="15"/>
      <c r="BM697" s="15"/>
      <c r="BN697" s="15"/>
      <c r="BO697" s="15"/>
      <c r="BP697" s="15"/>
      <c r="BQ697" s="15"/>
      <c r="BR697" s="15"/>
      <c r="BS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15"/>
      <c r="AY698" s="15"/>
      <c r="AZ698" s="15"/>
      <c r="BA698" s="15"/>
      <c r="BB698" s="15"/>
      <c r="BC698" s="15"/>
      <c r="BD698" s="15"/>
      <c r="BE698" s="15"/>
      <c r="BF698" s="15"/>
      <c r="BG698" s="15"/>
      <c r="BH698" s="15"/>
      <c r="BI698" s="15"/>
      <c r="BJ698" s="15"/>
      <c r="BK698" s="15"/>
      <c r="BL698" s="15"/>
      <c r="BM698" s="15"/>
      <c r="BN698" s="15"/>
      <c r="BO698" s="15"/>
      <c r="BP698" s="15"/>
      <c r="BQ698" s="15"/>
      <c r="BR698" s="15"/>
      <c r="BS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5"/>
      <c r="AX699" s="15"/>
      <c r="AY699" s="15"/>
      <c r="AZ699" s="15"/>
      <c r="BA699" s="15"/>
      <c r="BB699" s="15"/>
      <c r="BC699" s="15"/>
      <c r="BD699" s="15"/>
      <c r="BE699" s="15"/>
      <c r="BF699" s="15"/>
      <c r="BG699" s="15"/>
      <c r="BH699" s="15"/>
      <c r="BI699" s="15"/>
      <c r="BJ699" s="15"/>
      <c r="BK699" s="15"/>
      <c r="BL699" s="15"/>
      <c r="BM699" s="15"/>
      <c r="BN699" s="15"/>
      <c r="BO699" s="15"/>
      <c r="BP699" s="15"/>
      <c r="BQ699" s="15"/>
      <c r="BR699" s="15"/>
      <c r="BS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c r="AW700" s="15"/>
      <c r="AX700" s="15"/>
      <c r="AY700" s="15"/>
      <c r="AZ700" s="15"/>
      <c r="BA700" s="15"/>
      <c r="BB700" s="15"/>
      <c r="BC700" s="15"/>
      <c r="BD700" s="15"/>
      <c r="BE700" s="15"/>
      <c r="BF700" s="15"/>
      <c r="BG700" s="15"/>
      <c r="BH700" s="15"/>
      <c r="BI700" s="15"/>
      <c r="BJ700" s="15"/>
      <c r="BK700" s="15"/>
      <c r="BL700" s="15"/>
      <c r="BM700" s="15"/>
      <c r="BN700" s="15"/>
      <c r="BO700" s="15"/>
      <c r="BP700" s="15"/>
      <c r="BQ700" s="15"/>
      <c r="BR700" s="15"/>
      <c r="BS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5"/>
      <c r="AX701" s="15"/>
      <c r="AY701" s="15"/>
      <c r="AZ701" s="15"/>
      <c r="BA701" s="15"/>
      <c r="BB701" s="15"/>
      <c r="BC701" s="15"/>
      <c r="BD701" s="15"/>
      <c r="BE701" s="15"/>
      <c r="BF701" s="15"/>
      <c r="BG701" s="15"/>
      <c r="BH701" s="15"/>
      <c r="BI701" s="15"/>
      <c r="BJ701" s="15"/>
      <c r="BK701" s="15"/>
      <c r="BL701" s="15"/>
      <c r="BM701" s="15"/>
      <c r="BN701" s="15"/>
      <c r="BO701" s="15"/>
      <c r="BP701" s="15"/>
      <c r="BQ701" s="15"/>
      <c r="BR701" s="15"/>
      <c r="BS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15"/>
      <c r="AY702" s="15"/>
      <c r="AZ702" s="15"/>
      <c r="BA702" s="15"/>
      <c r="BB702" s="15"/>
      <c r="BC702" s="15"/>
      <c r="BD702" s="15"/>
      <c r="BE702" s="15"/>
      <c r="BF702" s="15"/>
      <c r="BG702" s="15"/>
      <c r="BH702" s="15"/>
      <c r="BI702" s="15"/>
      <c r="BJ702" s="15"/>
      <c r="BK702" s="15"/>
      <c r="BL702" s="15"/>
      <c r="BM702" s="15"/>
      <c r="BN702" s="15"/>
      <c r="BO702" s="15"/>
      <c r="BP702" s="15"/>
      <c r="BQ702" s="15"/>
      <c r="BR702" s="15"/>
      <c r="BS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15"/>
      <c r="AY703" s="15"/>
      <c r="AZ703" s="15"/>
      <c r="BA703" s="15"/>
      <c r="BB703" s="15"/>
      <c r="BC703" s="15"/>
      <c r="BD703" s="15"/>
      <c r="BE703" s="15"/>
      <c r="BF703" s="15"/>
      <c r="BG703" s="15"/>
      <c r="BH703" s="15"/>
      <c r="BI703" s="15"/>
      <c r="BJ703" s="15"/>
      <c r="BK703" s="15"/>
      <c r="BL703" s="15"/>
      <c r="BM703" s="15"/>
      <c r="BN703" s="15"/>
      <c r="BO703" s="15"/>
      <c r="BP703" s="15"/>
      <c r="BQ703" s="15"/>
      <c r="BR703" s="15"/>
      <c r="BS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15"/>
      <c r="AX704" s="15"/>
      <c r="AY704" s="15"/>
      <c r="AZ704" s="15"/>
      <c r="BA704" s="15"/>
      <c r="BB704" s="15"/>
      <c r="BC704" s="15"/>
      <c r="BD704" s="15"/>
      <c r="BE704" s="15"/>
      <c r="BF704" s="15"/>
      <c r="BG704" s="15"/>
      <c r="BH704" s="15"/>
      <c r="BI704" s="15"/>
      <c r="BJ704" s="15"/>
      <c r="BK704" s="15"/>
      <c r="BL704" s="15"/>
      <c r="BM704" s="15"/>
      <c r="BN704" s="15"/>
      <c r="BO704" s="15"/>
      <c r="BP704" s="15"/>
      <c r="BQ704" s="15"/>
      <c r="BR704" s="15"/>
      <c r="BS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5"/>
      <c r="AX705" s="15"/>
      <c r="AY705" s="15"/>
      <c r="AZ705" s="15"/>
      <c r="BA705" s="15"/>
      <c r="BB705" s="15"/>
      <c r="BC705" s="15"/>
      <c r="BD705" s="15"/>
      <c r="BE705" s="15"/>
      <c r="BF705" s="15"/>
      <c r="BG705" s="15"/>
      <c r="BH705" s="15"/>
      <c r="BI705" s="15"/>
      <c r="BJ705" s="15"/>
      <c r="BK705" s="15"/>
      <c r="BL705" s="15"/>
      <c r="BM705" s="15"/>
      <c r="BN705" s="15"/>
      <c r="BO705" s="15"/>
      <c r="BP705" s="15"/>
      <c r="BQ705" s="15"/>
      <c r="BR705" s="15"/>
      <c r="BS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15"/>
      <c r="AZ706" s="15"/>
      <c r="BA706" s="15"/>
      <c r="BB706" s="15"/>
      <c r="BC706" s="15"/>
      <c r="BD706" s="15"/>
      <c r="BE706" s="15"/>
      <c r="BF706" s="15"/>
      <c r="BG706" s="15"/>
      <c r="BH706" s="15"/>
      <c r="BI706" s="15"/>
      <c r="BJ706" s="15"/>
      <c r="BK706" s="15"/>
      <c r="BL706" s="15"/>
      <c r="BM706" s="15"/>
      <c r="BN706" s="15"/>
      <c r="BO706" s="15"/>
      <c r="BP706" s="15"/>
      <c r="BQ706" s="15"/>
      <c r="BR706" s="15"/>
      <c r="BS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15"/>
      <c r="AY707" s="15"/>
      <c r="AZ707" s="15"/>
      <c r="BA707" s="15"/>
      <c r="BB707" s="15"/>
      <c r="BC707" s="15"/>
      <c r="BD707" s="15"/>
      <c r="BE707" s="15"/>
      <c r="BF707" s="15"/>
      <c r="BG707" s="15"/>
      <c r="BH707" s="15"/>
      <c r="BI707" s="15"/>
      <c r="BJ707" s="15"/>
      <c r="BK707" s="15"/>
      <c r="BL707" s="15"/>
      <c r="BM707" s="15"/>
      <c r="BN707" s="15"/>
      <c r="BO707" s="15"/>
      <c r="BP707" s="15"/>
      <c r="BQ707" s="15"/>
      <c r="BR707" s="15"/>
      <c r="BS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c r="AW708" s="15"/>
      <c r="AX708" s="15"/>
      <c r="AY708" s="15"/>
      <c r="AZ708" s="15"/>
      <c r="BA708" s="15"/>
      <c r="BB708" s="15"/>
      <c r="BC708" s="15"/>
      <c r="BD708" s="15"/>
      <c r="BE708" s="15"/>
      <c r="BF708" s="15"/>
      <c r="BG708" s="15"/>
      <c r="BH708" s="15"/>
      <c r="BI708" s="15"/>
      <c r="BJ708" s="15"/>
      <c r="BK708" s="15"/>
      <c r="BL708" s="15"/>
      <c r="BM708" s="15"/>
      <c r="BN708" s="15"/>
      <c r="BO708" s="15"/>
      <c r="BP708" s="15"/>
      <c r="BQ708" s="15"/>
      <c r="BR708" s="15"/>
      <c r="BS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15"/>
      <c r="AX709" s="15"/>
      <c r="AY709" s="15"/>
      <c r="AZ709" s="15"/>
      <c r="BA709" s="15"/>
      <c r="BB709" s="15"/>
      <c r="BC709" s="15"/>
      <c r="BD709" s="15"/>
      <c r="BE709" s="15"/>
      <c r="BF709" s="15"/>
      <c r="BG709" s="15"/>
      <c r="BH709" s="15"/>
      <c r="BI709" s="15"/>
      <c r="BJ709" s="15"/>
      <c r="BK709" s="15"/>
      <c r="BL709" s="15"/>
      <c r="BM709" s="15"/>
      <c r="BN709" s="15"/>
      <c r="BO709" s="15"/>
      <c r="BP709" s="15"/>
      <c r="BQ709" s="15"/>
      <c r="BR709" s="15"/>
      <c r="BS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15"/>
      <c r="AX710" s="15"/>
      <c r="AY710" s="15"/>
      <c r="AZ710" s="15"/>
      <c r="BA710" s="15"/>
      <c r="BB710" s="15"/>
      <c r="BC710" s="15"/>
      <c r="BD710" s="15"/>
      <c r="BE710" s="15"/>
      <c r="BF710" s="15"/>
      <c r="BG710" s="15"/>
      <c r="BH710" s="15"/>
      <c r="BI710" s="15"/>
      <c r="BJ710" s="15"/>
      <c r="BK710" s="15"/>
      <c r="BL710" s="15"/>
      <c r="BM710" s="15"/>
      <c r="BN710" s="15"/>
      <c r="BO710" s="15"/>
      <c r="BP710" s="15"/>
      <c r="BQ710" s="15"/>
      <c r="BR710" s="15"/>
      <c r="BS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15"/>
      <c r="AX711" s="15"/>
      <c r="AY711" s="15"/>
      <c r="AZ711" s="15"/>
      <c r="BA711" s="15"/>
      <c r="BB711" s="15"/>
      <c r="BC711" s="15"/>
      <c r="BD711" s="15"/>
      <c r="BE711" s="15"/>
      <c r="BF711" s="15"/>
      <c r="BG711" s="15"/>
      <c r="BH711" s="15"/>
      <c r="BI711" s="15"/>
      <c r="BJ711" s="15"/>
      <c r="BK711" s="15"/>
      <c r="BL711" s="15"/>
      <c r="BM711" s="15"/>
      <c r="BN711" s="15"/>
      <c r="BO711" s="15"/>
      <c r="BP711" s="15"/>
      <c r="BQ711" s="15"/>
      <c r="BR711" s="15"/>
      <c r="BS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5"/>
      <c r="AX712" s="15"/>
      <c r="AY712" s="15"/>
      <c r="AZ712" s="15"/>
      <c r="BA712" s="15"/>
      <c r="BB712" s="15"/>
      <c r="BC712" s="15"/>
      <c r="BD712" s="15"/>
      <c r="BE712" s="15"/>
      <c r="BF712" s="15"/>
      <c r="BG712" s="15"/>
      <c r="BH712" s="15"/>
      <c r="BI712" s="15"/>
      <c r="BJ712" s="15"/>
      <c r="BK712" s="15"/>
      <c r="BL712" s="15"/>
      <c r="BM712" s="15"/>
      <c r="BN712" s="15"/>
      <c r="BO712" s="15"/>
      <c r="BP712" s="15"/>
      <c r="BQ712" s="15"/>
      <c r="BR712" s="15"/>
      <c r="BS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c r="AW713" s="15"/>
      <c r="AX713" s="15"/>
      <c r="AY713" s="15"/>
      <c r="AZ713" s="15"/>
      <c r="BA713" s="15"/>
      <c r="BB713" s="15"/>
      <c r="BC713" s="15"/>
      <c r="BD713" s="15"/>
      <c r="BE713" s="15"/>
      <c r="BF713" s="15"/>
      <c r="BG713" s="15"/>
      <c r="BH713" s="15"/>
      <c r="BI713" s="15"/>
      <c r="BJ713" s="15"/>
      <c r="BK713" s="15"/>
      <c r="BL713" s="15"/>
      <c r="BM713" s="15"/>
      <c r="BN713" s="15"/>
      <c r="BO713" s="15"/>
      <c r="BP713" s="15"/>
      <c r="BQ713" s="15"/>
      <c r="BR713" s="15"/>
      <c r="BS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c r="AW714" s="15"/>
      <c r="AX714" s="15"/>
      <c r="AY714" s="15"/>
      <c r="AZ714" s="15"/>
      <c r="BA714" s="15"/>
      <c r="BB714" s="15"/>
      <c r="BC714" s="15"/>
      <c r="BD714" s="15"/>
      <c r="BE714" s="15"/>
      <c r="BF714" s="15"/>
      <c r="BG714" s="15"/>
      <c r="BH714" s="15"/>
      <c r="BI714" s="15"/>
      <c r="BJ714" s="15"/>
      <c r="BK714" s="15"/>
      <c r="BL714" s="15"/>
      <c r="BM714" s="15"/>
      <c r="BN714" s="15"/>
      <c r="BO714" s="15"/>
      <c r="BP714" s="15"/>
      <c r="BQ714" s="15"/>
      <c r="BR714" s="15"/>
      <c r="BS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15"/>
      <c r="AX715" s="15"/>
      <c r="AY715" s="15"/>
      <c r="AZ715" s="15"/>
      <c r="BA715" s="15"/>
      <c r="BB715" s="15"/>
      <c r="BC715" s="15"/>
      <c r="BD715" s="15"/>
      <c r="BE715" s="15"/>
      <c r="BF715" s="15"/>
      <c r="BG715" s="15"/>
      <c r="BH715" s="15"/>
      <c r="BI715" s="15"/>
      <c r="BJ715" s="15"/>
      <c r="BK715" s="15"/>
      <c r="BL715" s="15"/>
      <c r="BM715" s="15"/>
      <c r="BN715" s="15"/>
      <c r="BO715" s="15"/>
      <c r="BP715" s="15"/>
      <c r="BQ715" s="15"/>
      <c r="BR715" s="15"/>
      <c r="BS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c r="AW716" s="15"/>
      <c r="AX716" s="15"/>
      <c r="AY716" s="15"/>
      <c r="AZ716" s="15"/>
      <c r="BA716" s="15"/>
      <c r="BB716" s="15"/>
      <c r="BC716" s="15"/>
      <c r="BD716" s="15"/>
      <c r="BE716" s="15"/>
      <c r="BF716" s="15"/>
      <c r="BG716" s="15"/>
      <c r="BH716" s="15"/>
      <c r="BI716" s="15"/>
      <c r="BJ716" s="15"/>
      <c r="BK716" s="15"/>
      <c r="BL716" s="15"/>
      <c r="BM716" s="15"/>
      <c r="BN716" s="15"/>
      <c r="BO716" s="15"/>
      <c r="BP716" s="15"/>
      <c r="BQ716" s="15"/>
      <c r="BR716" s="15"/>
      <c r="BS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5"/>
      <c r="AX717" s="15"/>
      <c r="AY717" s="15"/>
      <c r="AZ717" s="15"/>
      <c r="BA717" s="15"/>
      <c r="BB717" s="15"/>
      <c r="BC717" s="15"/>
      <c r="BD717" s="15"/>
      <c r="BE717" s="15"/>
      <c r="BF717" s="15"/>
      <c r="BG717" s="15"/>
      <c r="BH717" s="15"/>
      <c r="BI717" s="15"/>
      <c r="BJ717" s="15"/>
      <c r="BK717" s="15"/>
      <c r="BL717" s="15"/>
      <c r="BM717" s="15"/>
      <c r="BN717" s="15"/>
      <c r="BO717" s="15"/>
      <c r="BP717" s="15"/>
      <c r="BQ717" s="15"/>
      <c r="BR717" s="15"/>
      <c r="BS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c r="AW718" s="15"/>
      <c r="AX718" s="15"/>
      <c r="AY718" s="15"/>
      <c r="AZ718" s="15"/>
      <c r="BA718" s="15"/>
      <c r="BB718" s="15"/>
      <c r="BC718" s="15"/>
      <c r="BD718" s="15"/>
      <c r="BE718" s="15"/>
      <c r="BF718" s="15"/>
      <c r="BG718" s="15"/>
      <c r="BH718" s="15"/>
      <c r="BI718" s="15"/>
      <c r="BJ718" s="15"/>
      <c r="BK718" s="15"/>
      <c r="BL718" s="15"/>
      <c r="BM718" s="15"/>
      <c r="BN718" s="15"/>
      <c r="BO718" s="15"/>
      <c r="BP718" s="15"/>
      <c r="BQ718" s="15"/>
      <c r="BR718" s="15"/>
      <c r="BS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c r="AW719" s="15"/>
      <c r="AX719" s="15"/>
      <c r="AY719" s="15"/>
      <c r="AZ719" s="15"/>
      <c r="BA719" s="15"/>
      <c r="BB719" s="15"/>
      <c r="BC719" s="15"/>
      <c r="BD719" s="15"/>
      <c r="BE719" s="15"/>
      <c r="BF719" s="15"/>
      <c r="BG719" s="15"/>
      <c r="BH719" s="15"/>
      <c r="BI719" s="15"/>
      <c r="BJ719" s="15"/>
      <c r="BK719" s="15"/>
      <c r="BL719" s="15"/>
      <c r="BM719" s="15"/>
      <c r="BN719" s="15"/>
      <c r="BO719" s="15"/>
      <c r="BP719" s="15"/>
      <c r="BQ719" s="15"/>
      <c r="BR719" s="15"/>
      <c r="BS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15"/>
      <c r="AX720" s="15"/>
      <c r="AY720" s="15"/>
      <c r="AZ720" s="15"/>
      <c r="BA720" s="15"/>
      <c r="BB720" s="15"/>
      <c r="BC720" s="15"/>
      <c r="BD720" s="15"/>
      <c r="BE720" s="15"/>
      <c r="BF720" s="15"/>
      <c r="BG720" s="15"/>
      <c r="BH720" s="15"/>
      <c r="BI720" s="15"/>
      <c r="BJ720" s="15"/>
      <c r="BK720" s="15"/>
      <c r="BL720" s="15"/>
      <c r="BM720" s="15"/>
      <c r="BN720" s="15"/>
      <c r="BO720" s="15"/>
      <c r="BP720" s="15"/>
      <c r="BQ720" s="15"/>
      <c r="BR720" s="15"/>
      <c r="BS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c r="AW721" s="15"/>
      <c r="AX721" s="15"/>
      <c r="AY721" s="15"/>
      <c r="AZ721" s="15"/>
      <c r="BA721" s="15"/>
      <c r="BB721" s="15"/>
      <c r="BC721" s="15"/>
      <c r="BD721" s="15"/>
      <c r="BE721" s="15"/>
      <c r="BF721" s="15"/>
      <c r="BG721" s="15"/>
      <c r="BH721" s="15"/>
      <c r="BI721" s="15"/>
      <c r="BJ721" s="15"/>
      <c r="BK721" s="15"/>
      <c r="BL721" s="15"/>
      <c r="BM721" s="15"/>
      <c r="BN721" s="15"/>
      <c r="BO721" s="15"/>
      <c r="BP721" s="15"/>
      <c r="BQ721" s="15"/>
      <c r="BR721" s="15"/>
      <c r="BS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15"/>
      <c r="AX722" s="15"/>
      <c r="AY722" s="15"/>
      <c r="AZ722" s="15"/>
      <c r="BA722" s="15"/>
      <c r="BB722" s="15"/>
      <c r="BC722" s="15"/>
      <c r="BD722" s="15"/>
      <c r="BE722" s="15"/>
      <c r="BF722" s="15"/>
      <c r="BG722" s="15"/>
      <c r="BH722" s="15"/>
      <c r="BI722" s="15"/>
      <c r="BJ722" s="15"/>
      <c r="BK722" s="15"/>
      <c r="BL722" s="15"/>
      <c r="BM722" s="15"/>
      <c r="BN722" s="15"/>
      <c r="BO722" s="15"/>
      <c r="BP722" s="15"/>
      <c r="BQ722" s="15"/>
      <c r="BR722" s="15"/>
      <c r="BS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5"/>
      <c r="AX723" s="15"/>
      <c r="AY723" s="15"/>
      <c r="AZ723" s="15"/>
      <c r="BA723" s="15"/>
      <c r="BB723" s="15"/>
      <c r="BC723" s="15"/>
      <c r="BD723" s="15"/>
      <c r="BE723" s="15"/>
      <c r="BF723" s="15"/>
      <c r="BG723" s="15"/>
      <c r="BH723" s="15"/>
      <c r="BI723" s="15"/>
      <c r="BJ723" s="15"/>
      <c r="BK723" s="15"/>
      <c r="BL723" s="15"/>
      <c r="BM723" s="15"/>
      <c r="BN723" s="15"/>
      <c r="BO723" s="15"/>
      <c r="BP723" s="15"/>
      <c r="BQ723" s="15"/>
      <c r="BR723" s="15"/>
      <c r="BS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15"/>
      <c r="AX724" s="15"/>
      <c r="AY724" s="15"/>
      <c r="AZ724" s="15"/>
      <c r="BA724" s="15"/>
      <c r="BB724" s="15"/>
      <c r="BC724" s="15"/>
      <c r="BD724" s="15"/>
      <c r="BE724" s="15"/>
      <c r="BF724" s="15"/>
      <c r="BG724" s="15"/>
      <c r="BH724" s="15"/>
      <c r="BI724" s="15"/>
      <c r="BJ724" s="15"/>
      <c r="BK724" s="15"/>
      <c r="BL724" s="15"/>
      <c r="BM724" s="15"/>
      <c r="BN724" s="15"/>
      <c r="BO724" s="15"/>
      <c r="BP724" s="15"/>
      <c r="BQ724" s="15"/>
      <c r="BR724" s="15"/>
      <c r="BS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c r="AW725" s="15"/>
      <c r="AX725" s="15"/>
      <c r="AY725" s="15"/>
      <c r="AZ725" s="15"/>
      <c r="BA725" s="15"/>
      <c r="BB725" s="15"/>
      <c r="BC725" s="15"/>
      <c r="BD725" s="15"/>
      <c r="BE725" s="15"/>
      <c r="BF725" s="15"/>
      <c r="BG725" s="15"/>
      <c r="BH725" s="15"/>
      <c r="BI725" s="15"/>
      <c r="BJ725" s="15"/>
      <c r="BK725" s="15"/>
      <c r="BL725" s="15"/>
      <c r="BM725" s="15"/>
      <c r="BN725" s="15"/>
      <c r="BO725" s="15"/>
      <c r="BP725" s="15"/>
      <c r="BQ725" s="15"/>
      <c r="BR725" s="15"/>
      <c r="BS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c r="AW726" s="15"/>
      <c r="AX726" s="15"/>
      <c r="AY726" s="15"/>
      <c r="AZ726" s="15"/>
      <c r="BA726" s="15"/>
      <c r="BB726" s="15"/>
      <c r="BC726" s="15"/>
      <c r="BD726" s="15"/>
      <c r="BE726" s="15"/>
      <c r="BF726" s="15"/>
      <c r="BG726" s="15"/>
      <c r="BH726" s="15"/>
      <c r="BI726" s="15"/>
      <c r="BJ726" s="15"/>
      <c r="BK726" s="15"/>
      <c r="BL726" s="15"/>
      <c r="BM726" s="15"/>
      <c r="BN726" s="15"/>
      <c r="BO726" s="15"/>
      <c r="BP726" s="15"/>
      <c r="BQ726" s="15"/>
      <c r="BR726" s="15"/>
      <c r="BS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c r="AW727" s="15"/>
      <c r="AX727" s="15"/>
      <c r="AY727" s="15"/>
      <c r="AZ727" s="15"/>
      <c r="BA727" s="15"/>
      <c r="BB727" s="15"/>
      <c r="BC727" s="15"/>
      <c r="BD727" s="15"/>
      <c r="BE727" s="15"/>
      <c r="BF727" s="15"/>
      <c r="BG727" s="15"/>
      <c r="BH727" s="15"/>
      <c r="BI727" s="15"/>
      <c r="BJ727" s="15"/>
      <c r="BK727" s="15"/>
      <c r="BL727" s="15"/>
      <c r="BM727" s="15"/>
      <c r="BN727" s="15"/>
      <c r="BO727" s="15"/>
      <c r="BP727" s="15"/>
      <c r="BQ727" s="15"/>
      <c r="BR727" s="15"/>
      <c r="BS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15"/>
      <c r="AX728" s="15"/>
      <c r="AY728" s="15"/>
      <c r="AZ728" s="15"/>
      <c r="BA728" s="15"/>
      <c r="BB728" s="15"/>
      <c r="BC728" s="15"/>
      <c r="BD728" s="15"/>
      <c r="BE728" s="15"/>
      <c r="BF728" s="15"/>
      <c r="BG728" s="15"/>
      <c r="BH728" s="15"/>
      <c r="BI728" s="15"/>
      <c r="BJ728" s="15"/>
      <c r="BK728" s="15"/>
      <c r="BL728" s="15"/>
      <c r="BM728" s="15"/>
      <c r="BN728" s="15"/>
      <c r="BO728" s="15"/>
      <c r="BP728" s="15"/>
      <c r="BQ728" s="15"/>
      <c r="BR728" s="15"/>
      <c r="BS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c r="AW729" s="15"/>
      <c r="AX729" s="15"/>
      <c r="AY729" s="15"/>
      <c r="AZ729" s="15"/>
      <c r="BA729" s="15"/>
      <c r="BB729" s="15"/>
      <c r="BC729" s="15"/>
      <c r="BD729" s="15"/>
      <c r="BE729" s="15"/>
      <c r="BF729" s="15"/>
      <c r="BG729" s="15"/>
      <c r="BH729" s="15"/>
      <c r="BI729" s="15"/>
      <c r="BJ729" s="15"/>
      <c r="BK729" s="15"/>
      <c r="BL729" s="15"/>
      <c r="BM729" s="15"/>
      <c r="BN729" s="15"/>
      <c r="BO729" s="15"/>
      <c r="BP729" s="15"/>
      <c r="BQ729" s="15"/>
      <c r="BR729" s="15"/>
      <c r="BS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15"/>
      <c r="AY730" s="15"/>
      <c r="AZ730" s="15"/>
      <c r="BA730" s="15"/>
      <c r="BB730" s="15"/>
      <c r="BC730" s="15"/>
      <c r="BD730" s="15"/>
      <c r="BE730" s="15"/>
      <c r="BF730" s="15"/>
      <c r="BG730" s="15"/>
      <c r="BH730" s="15"/>
      <c r="BI730" s="15"/>
      <c r="BJ730" s="15"/>
      <c r="BK730" s="15"/>
      <c r="BL730" s="15"/>
      <c r="BM730" s="15"/>
      <c r="BN730" s="15"/>
      <c r="BO730" s="15"/>
      <c r="BP730" s="15"/>
      <c r="BQ730" s="15"/>
      <c r="BR730" s="15"/>
      <c r="BS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15"/>
      <c r="AY731" s="15"/>
      <c r="AZ731" s="15"/>
      <c r="BA731" s="15"/>
      <c r="BB731" s="15"/>
      <c r="BC731" s="15"/>
      <c r="BD731" s="15"/>
      <c r="BE731" s="15"/>
      <c r="BF731" s="15"/>
      <c r="BG731" s="15"/>
      <c r="BH731" s="15"/>
      <c r="BI731" s="15"/>
      <c r="BJ731" s="15"/>
      <c r="BK731" s="15"/>
      <c r="BL731" s="15"/>
      <c r="BM731" s="15"/>
      <c r="BN731" s="15"/>
      <c r="BO731" s="15"/>
      <c r="BP731" s="15"/>
      <c r="BQ731" s="15"/>
      <c r="BR731" s="15"/>
      <c r="BS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c r="AW732" s="15"/>
      <c r="AX732" s="15"/>
      <c r="AY732" s="15"/>
      <c r="AZ732" s="15"/>
      <c r="BA732" s="15"/>
      <c r="BB732" s="15"/>
      <c r="BC732" s="15"/>
      <c r="BD732" s="15"/>
      <c r="BE732" s="15"/>
      <c r="BF732" s="15"/>
      <c r="BG732" s="15"/>
      <c r="BH732" s="15"/>
      <c r="BI732" s="15"/>
      <c r="BJ732" s="15"/>
      <c r="BK732" s="15"/>
      <c r="BL732" s="15"/>
      <c r="BM732" s="15"/>
      <c r="BN732" s="15"/>
      <c r="BO732" s="15"/>
      <c r="BP732" s="15"/>
      <c r="BQ732" s="15"/>
      <c r="BR732" s="15"/>
      <c r="BS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15"/>
      <c r="BA733" s="15"/>
      <c r="BB733" s="15"/>
      <c r="BC733" s="15"/>
      <c r="BD733" s="15"/>
      <c r="BE733" s="15"/>
      <c r="BF733" s="15"/>
      <c r="BG733" s="15"/>
      <c r="BH733" s="15"/>
      <c r="BI733" s="15"/>
      <c r="BJ733" s="15"/>
      <c r="BK733" s="15"/>
      <c r="BL733" s="15"/>
      <c r="BM733" s="15"/>
      <c r="BN733" s="15"/>
      <c r="BO733" s="15"/>
      <c r="BP733" s="15"/>
      <c r="BQ733" s="15"/>
      <c r="BR733" s="15"/>
      <c r="BS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15"/>
      <c r="AY734" s="15"/>
      <c r="AZ734" s="15"/>
      <c r="BA734" s="15"/>
      <c r="BB734" s="15"/>
      <c r="BC734" s="15"/>
      <c r="BD734" s="15"/>
      <c r="BE734" s="15"/>
      <c r="BF734" s="15"/>
      <c r="BG734" s="15"/>
      <c r="BH734" s="15"/>
      <c r="BI734" s="15"/>
      <c r="BJ734" s="15"/>
      <c r="BK734" s="15"/>
      <c r="BL734" s="15"/>
      <c r="BM734" s="15"/>
      <c r="BN734" s="15"/>
      <c r="BO734" s="15"/>
      <c r="BP734" s="15"/>
      <c r="BQ734" s="15"/>
      <c r="BR734" s="15"/>
      <c r="BS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5"/>
      <c r="AX735" s="15"/>
      <c r="AY735" s="15"/>
      <c r="AZ735" s="15"/>
      <c r="BA735" s="15"/>
      <c r="BB735" s="15"/>
      <c r="BC735" s="15"/>
      <c r="BD735" s="15"/>
      <c r="BE735" s="15"/>
      <c r="BF735" s="15"/>
      <c r="BG735" s="15"/>
      <c r="BH735" s="15"/>
      <c r="BI735" s="15"/>
      <c r="BJ735" s="15"/>
      <c r="BK735" s="15"/>
      <c r="BL735" s="15"/>
      <c r="BM735" s="15"/>
      <c r="BN735" s="15"/>
      <c r="BO735" s="15"/>
      <c r="BP735" s="15"/>
      <c r="BQ735" s="15"/>
      <c r="BR735" s="15"/>
      <c r="BS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15"/>
      <c r="AZ736" s="15"/>
      <c r="BA736" s="15"/>
      <c r="BB736" s="15"/>
      <c r="BC736" s="15"/>
      <c r="BD736" s="15"/>
      <c r="BE736" s="15"/>
      <c r="BF736" s="15"/>
      <c r="BG736" s="15"/>
      <c r="BH736" s="15"/>
      <c r="BI736" s="15"/>
      <c r="BJ736" s="15"/>
      <c r="BK736" s="15"/>
      <c r="BL736" s="15"/>
      <c r="BM736" s="15"/>
      <c r="BN736" s="15"/>
      <c r="BO736" s="15"/>
      <c r="BP736" s="15"/>
      <c r="BQ736" s="15"/>
      <c r="BR736" s="15"/>
      <c r="BS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15"/>
      <c r="AX737" s="15"/>
      <c r="AY737" s="15"/>
      <c r="AZ737" s="15"/>
      <c r="BA737" s="15"/>
      <c r="BB737" s="15"/>
      <c r="BC737" s="15"/>
      <c r="BD737" s="15"/>
      <c r="BE737" s="15"/>
      <c r="BF737" s="15"/>
      <c r="BG737" s="15"/>
      <c r="BH737" s="15"/>
      <c r="BI737" s="15"/>
      <c r="BJ737" s="15"/>
      <c r="BK737" s="15"/>
      <c r="BL737" s="15"/>
      <c r="BM737" s="15"/>
      <c r="BN737" s="15"/>
      <c r="BO737" s="15"/>
      <c r="BP737" s="15"/>
      <c r="BQ737" s="15"/>
      <c r="BR737" s="15"/>
      <c r="BS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5"/>
      <c r="AX738" s="15"/>
      <c r="AY738" s="15"/>
      <c r="AZ738" s="15"/>
      <c r="BA738" s="15"/>
      <c r="BB738" s="15"/>
      <c r="BC738" s="15"/>
      <c r="BD738" s="15"/>
      <c r="BE738" s="15"/>
      <c r="BF738" s="15"/>
      <c r="BG738" s="15"/>
      <c r="BH738" s="15"/>
      <c r="BI738" s="15"/>
      <c r="BJ738" s="15"/>
      <c r="BK738" s="15"/>
      <c r="BL738" s="15"/>
      <c r="BM738" s="15"/>
      <c r="BN738" s="15"/>
      <c r="BO738" s="15"/>
      <c r="BP738" s="15"/>
      <c r="BQ738" s="15"/>
      <c r="BR738" s="15"/>
      <c r="BS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15"/>
      <c r="AY739" s="15"/>
      <c r="AZ739" s="15"/>
      <c r="BA739" s="15"/>
      <c r="BB739" s="15"/>
      <c r="BC739" s="15"/>
      <c r="BD739" s="15"/>
      <c r="BE739" s="15"/>
      <c r="BF739" s="15"/>
      <c r="BG739" s="15"/>
      <c r="BH739" s="15"/>
      <c r="BI739" s="15"/>
      <c r="BJ739" s="15"/>
      <c r="BK739" s="15"/>
      <c r="BL739" s="15"/>
      <c r="BM739" s="15"/>
      <c r="BN739" s="15"/>
      <c r="BO739" s="15"/>
      <c r="BP739" s="15"/>
      <c r="BQ739" s="15"/>
      <c r="BR739" s="15"/>
      <c r="BS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15"/>
      <c r="AY740" s="15"/>
      <c r="AZ740" s="15"/>
      <c r="BA740" s="15"/>
      <c r="BB740" s="15"/>
      <c r="BC740" s="15"/>
      <c r="BD740" s="15"/>
      <c r="BE740" s="15"/>
      <c r="BF740" s="15"/>
      <c r="BG740" s="15"/>
      <c r="BH740" s="15"/>
      <c r="BI740" s="15"/>
      <c r="BJ740" s="15"/>
      <c r="BK740" s="15"/>
      <c r="BL740" s="15"/>
      <c r="BM740" s="15"/>
      <c r="BN740" s="15"/>
      <c r="BO740" s="15"/>
      <c r="BP740" s="15"/>
      <c r="BQ740" s="15"/>
      <c r="BR740" s="15"/>
      <c r="BS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15"/>
      <c r="AX741" s="15"/>
      <c r="AY741" s="15"/>
      <c r="AZ741" s="15"/>
      <c r="BA741" s="15"/>
      <c r="BB741" s="15"/>
      <c r="BC741" s="15"/>
      <c r="BD741" s="15"/>
      <c r="BE741" s="15"/>
      <c r="BF741" s="15"/>
      <c r="BG741" s="15"/>
      <c r="BH741" s="15"/>
      <c r="BI741" s="15"/>
      <c r="BJ741" s="15"/>
      <c r="BK741" s="15"/>
      <c r="BL741" s="15"/>
      <c r="BM741" s="15"/>
      <c r="BN741" s="15"/>
      <c r="BO741" s="15"/>
      <c r="BP741" s="15"/>
      <c r="BQ741" s="15"/>
      <c r="BR741" s="15"/>
      <c r="BS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c r="AW742" s="15"/>
      <c r="AX742" s="15"/>
      <c r="AY742" s="15"/>
      <c r="AZ742" s="15"/>
      <c r="BA742" s="15"/>
      <c r="BB742" s="15"/>
      <c r="BC742" s="15"/>
      <c r="BD742" s="15"/>
      <c r="BE742" s="15"/>
      <c r="BF742" s="15"/>
      <c r="BG742" s="15"/>
      <c r="BH742" s="15"/>
      <c r="BI742" s="15"/>
      <c r="BJ742" s="15"/>
      <c r="BK742" s="15"/>
      <c r="BL742" s="15"/>
      <c r="BM742" s="15"/>
      <c r="BN742" s="15"/>
      <c r="BO742" s="15"/>
      <c r="BP742" s="15"/>
      <c r="BQ742" s="15"/>
      <c r="BR742" s="15"/>
      <c r="BS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15"/>
      <c r="AX743" s="15"/>
      <c r="AY743" s="15"/>
      <c r="AZ743" s="15"/>
      <c r="BA743" s="15"/>
      <c r="BB743" s="15"/>
      <c r="BC743" s="15"/>
      <c r="BD743" s="15"/>
      <c r="BE743" s="15"/>
      <c r="BF743" s="15"/>
      <c r="BG743" s="15"/>
      <c r="BH743" s="15"/>
      <c r="BI743" s="15"/>
      <c r="BJ743" s="15"/>
      <c r="BK743" s="15"/>
      <c r="BL743" s="15"/>
      <c r="BM743" s="15"/>
      <c r="BN743" s="15"/>
      <c r="BO743" s="15"/>
      <c r="BP743" s="15"/>
      <c r="BQ743" s="15"/>
      <c r="BR743" s="15"/>
      <c r="BS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c r="AW744" s="15"/>
      <c r="AX744" s="15"/>
      <c r="AY744" s="15"/>
      <c r="AZ744" s="15"/>
      <c r="BA744" s="15"/>
      <c r="BB744" s="15"/>
      <c r="BC744" s="15"/>
      <c r="BD744" s="15"/>
      <c r="BE744" s="15"/>
      <c r="BF744" s="15"/>
      <c r="BG744" s="15"/>
      <c r="BH744" s="15"/>
      <c r="BI744" s="15"/>
      <c r="BJ744" s="15"/>
      <c r="BK744" s="15"/>
      <c r="BL744" s="15"/>
      <c r="BM744" s="15"/>
      <c r="BN744" s="15"/>
      <c r="BO744" s="15"/>
      <c r="BP744" s="15"/>
      <c r="BQ744" s="15"/>
      <c r="BR744" s="15"/>
      <c r="BS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5"/>
      <c r="AX745" s="15"/>
      <c r="AY745" s="15"/>
      <c r="AZ745" s="15"/>
      <c r="BA745" s="15"/>
      <c r="BB745" s="15"/>
      <c r="BC745" s="15"/>
      <c r="BD745" s="15"/>
      <c r="BE745" s="15"/>
      <c r="BF745" s="15"/>
      <c r="BG745" s="15"/>
      <c r="BH745" s="15"/>
      <c r="BI745" s="15"/>
      <c r="BJ745" s="15"/>
      <c r="BK745" s="15"/>
      <c r="BL745" s="15"/>
      <c r="BM745" s="15"/>
      <c r="BN745" s="15"/>
      <c r="BO745" s="15"/>
      <c r="BP745" s="15"/>
      <c r="BQ745" s="15"/>
      <c r="BR745" s="15"/>
      <c r="BS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15"/>
      <c r="AX746" s="15"/>
      <c r="AY746" s="15"/>
      <c r="AZ746" s="15"/>
      <c r="BA746" s="15"/>
      <c r="BB746" s="15"/>
      <c r="BC746" s="15"/>
      <c r="BD746" s="15"/>
      <c r="BE746" s="15"/>
      <c r="BF746" s="15"/>
      <c r="BG746" s="15"/>
      <c r="BH746" s="15"/>
      <c r="BI746" s="15"/>
      <c r="BJ746" s="15"/>
      <c r="BK746" s="15"/>
      <c r="BL746" s="15"/>
      <c r="BM746" s="15"/>
      <c r="BN746" s="15"/>
      <c r="BO746" s="15"/>
      <c r="BP746" s="15"/>
      <c r="BQ746" s="15"/>
      <c r="BR746" s="15"/>
      <c r="BS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15"/>
      <c r="AX747" s="15"/>
      <c r="AY747" s="15"/>
      <c r="AZ747" s="15"/>
      <c r="BA747" s="15"/>
      <c r="BB747" s="15"/>
      <c r="BC747" s="15"/>
      <c r="BD747" s="15"/>
      <c r="BE747" s="15"/>
      <c r="BF747" s="15"/>
      <c r="BG747" s="15"/>
      <c r="BH747" s="15"/>
      <c r="BI747" s="15"/>
      <c r="BJ747" s="15"/>
      <c r="BK747" s="15"/>
      <c r="BL747" s="15"/>
      <c r="BM747" s="15"/>
      <c r="BN747" s="15"/>
      <c r="BO747" s="15"/>
      <c r="BP747" s="15"/>
      <c r="BQ747" s="15"/>
      <c r="BR747" s="15"/>
      <c r="BS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15"/>
      <c r="AX748" s="15"/>
      <c r="AY748" s="15"/>
      <c r="AZ748" s="15"/>
      <c r="BA748" s="15"/>
      <c r="BB748" s="15"/>
      <c r="BC748" s="15"/>
      <c r="BD748" s="15"/>
      <c r="BE748" s="15"/>
      <c r="BF748" s="15"/>
      <c r="BG748" s="15"/>
      <c r="BH748" s="15"/>
      <c r="BI748" s="15"/>
      <c r="BJ748" s="15"/>
      <c r="BK748" s="15"/>
      <c r="BL748" s="15"/>
      <c r="BM748" s="15"/>
      <c r="BN748" s="15"/>
      <c r="BO748" s="15"/>
      <c r="BP748" s="15"/>
      <c r="BQ748" s="15"/>
      <c r="BR748" s="15"/>
      <c r="BS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c r="AW749" s="15"/>
      <c r="AX749" s="15"/>
      <c r="AY749" s="15"/>
      <c r="AZ749" s="15"/>
      <c r="BA749" s="15"/>
      <c r="BB749" s="15"/>
      <c r="BC749" s="15"/>
      <c r="BD749" s="15"/>
      <c r="BE749" s="15"/>
      <c r="BF749" s="15"/>
      <c r="BG749" s="15"/>
      <c r="BH749" s="15"/>
      <c r="BI749" s="15"/>
      <c r="BJ749" s="15"/>
      <c r="BK749" s="15"/>
      <c r="BL749" s="15"/>
      <c r="BM749" s="15"/>
      <c r="BN749" s="15"/>
      <c r="BO749" s="15"/>
      <c r="BP749" s="15"/>
      <c r="BQ749" s="15"/>
      <c r="BR749" s="15"/>
      <c r="BS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c r="AW750" s="15"/>
      <c r="AX750" s="15"/>
      <c r="AY750" s="15"/>
      <c r="AZ750" s="15"/>
      <c r="BA750" s="15"/>
      <c r="BB750" s="15"/>
      <c r="BC750" s="15"/>
      <c r="BD750" s="15"/>
      <c r="BE750" s="15"/>
      <c r="BF750" s="15"/>
      <c r="BG750" s="15"/>
      <c r="BH750" s="15"/>
      <c r="BI750" s="15"/>
      <c r="BJ750" s="15"/>
      <c r="BK750" s="15"/>
      <c r="BL750" s="15"/>
      <c r="BM750" s="15"/>
      <c r="BN750" s="15"/>
      <c r="BO750" s="15"/>
      <c r="BP750" s="15"/>
      <c r="BQ750" s="15"/>
      <c r="BR750" s="15"/>
      <c r="BS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15"/>
      <c r="AX751" s="15"/>
      <c r="AY751" s="15"/>
      <c r="AZ751" s="15"/>
      <c r="BA751" s="15"/>
      <c r="BB751" s="15"/>
      <c r="BC751" s="15"/>
      <c r="BD751" s="15"/>
      <c r="BE751" s="15"/>
      <c r="BF751" s="15"/>
      <c r="BG751" s="15"/>
      <c r="BH751" s="15"/>
      <c r="BI751" s="15"/>
      <c r="BJ751" s="15"/>
      <c r="BK751" s="15"/>
      <c r="BL751" s="15"/>
      <c r="BM751" s="15"/>
      <c r="BN751" s="15"/>
      <c r="BO751" s="15"/>
      <c r="BP751" s="15"/>
      <c r="BQ751" s="15"/>
      <c r="BR751" s="15"/>
      <c r="BS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c r="AW752" s="15"/>
      <c r="AX752" s="15"/>
      <c r="AY752" s="15"/>
      <c r="AZ752" s="15"/>
      <c r="BA752" s="15"/>
      <c r="BB752" s="15"/>
      <c r="BC752" s="15"/>
      <c r="BD752" s="15"/>
      <c r="BE752" s="15"/>
      <c r="BF752" s="15"/>
      <c r="BG752" s="15"/>
      <c r="BH752" s="15"/>
      <c r="BI752" s="15"/>
      <c r="BJ752" s="15"/>
      <c r="BK752" s="15"/>
      <c r="BL752" s="15"/>
      <c r="BM752" s="15"/>
      <c r="BN752" s="15"/>
      <c r="BO752" s="15"/>
      <c r="BP752" s="15"/>
      <c r="BQ752" s="15"/>
      <c r="BR752" s="15"/>
      <c r="BS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15"/>
      <c r="AX753" s="15"/>
      <c r="AY753" s="15"/>
      <c r="AZ753" s="15"/>
      <c r="BA753" s="15"/>
      <c r="BB753" s="15"/>
      <c r="BC753" s="15"/>
      <c r="BD753" s="15"/>
      <c r="BE753" s="15"/>
      <c r="BF753" s="15"/>
      <c r="BG753" s="15"/>
      <c r="BH753" s="15"/>
      <c r="BI753" s="15"/>
      <c r="BJ753" s="15"/>
      <c r="BK753" s="15"/>
      <c r="BL753" s="15"/>
      <c r="BM753" s="15"/>
      <c r="BN753" s="15"/>
      <c r="BO753" s="15"/>
      <c r="BP753" s="15"/>
      <c r="BQ753" s="15"/>
      <c r="BR753" s="15"/>
      <c r="BS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15"/>
      <c r="AY754" s="15"/>
      <c r="AZ754" s="15"/>
      <c r="BA754" s="15"/>
      <c r="BB754" s="15"/>
      <c r="BC754" s="15"/>
      <c r="BD754" s="15"/>
      <c r="BE754" s="15"/>
      <c r="BF754" s="15"/>
      <c r="BG754" s="15"/>
      <c r="BH754" s="15"/>
      <c r="BI754" s="15"/>
      <c r="BJ754" s="15"/>
      <c r="BK754" s="15"/>
      <c r="BL754" s="15"/>
      <c r="BM754" s="15"/>
      <c r="BN754" s="15"/>
      <c r="BO754" s="15"/>
      <c r="BP754" s="15"/>
      <c r="BQ754" s="15"/>
      <c r="BR754" s="15"/>
      <c r="BS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c r="AW755" s="15"/>
      <c r="AX755" s="15"/>
      <c r="AY755" s="15"/>
      <c r="AZ755" s="15"/>
      <c r="BA755" s="15"/>
      <c r="BB755" s="15"/>
      <c r="BC755" s="15"/>
      <c r="BD755" s="15"/>
      <c r="BE755" s="15"/>
      <c r="BF755" s="15"/>
      <c r="BG755" s="15"/>
      <c r="BH755" s="15"/>
      <c r="BI755" s="15"/>
      <c r="BJ755" s="15"/>
      <c r="BK755" s="15"/>
      <c r="BL755" s="15"/>
      <c r="BM755" s="15"/>
      <c r="BN755" s="15"/>
      <c r="BO755" s="15"/>
      <c r="BP755" s="15"/>
      <c r="BQ755" s="15"/>
      <c r="BR755" s="15"/>
      <c r="BS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5"/>
      <c r="AX756" s="15"/>
      <c r="AY756" s="15"/>
      <c r="AZ756" s="15"/>
      <c r="BA756" s="15"/>
      <c r="BB756" s="15"/>
      <c r="BC756" s="15"/>
      <c r="BD756" s="15"/>
      <c r="BE756" s="15"/>
      <c r="BF756" s="15"/>
      <c r="BG756" s="15"/>
      <c r="BH756" s="15"/>
      <c r="BI756" s="15"/>
      <c r="BJ756" s="15"/>
      <c r="BK756" s="15"/>
      <c r="BL756" s="15"/>
      <c r="BM756" s="15"/>
      <c r="BN756" s="15"/>
      <c r="BO756" s="15"/>
      <c r="BP756" s="15"/>
      <c r="BQ756" s="15"/>
      <c r="BR756" s="15"/>
      <c r="BS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5"/>
      <c r="AX757" s="15"/>
      <c r="AY757" s="15"/>
      <c r="AZ757" s="15"/>
      <c r="BA757" s="15"/>
      <c r="BB757" s="15"/>
      <c r="BC757" s="15"/>
      <c r="BD757" s="15"/>
      <c r="BE757" s="15"/>
      <c r="BF757" s="15"/>
      <c r="BG757" s="15"/>
      <c r="BH757" s="15"/>
      <c r="BI757" s="15"/>
      <c r="BJ757" s="15"/>
      <c r="BK757" s="15"/>
      <c r="BL757" s="15"/>
      <c r="BM757" s="15"/>
      <c r="BN757" s="15"/>
      <c r="BO757" s="15"/>
      <c r="BP757" s="15"/>
      <c r="BQ757" s="15"/>
      <c r="BR757" s="15"/>
      <c r="BS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5"/>
      <c r="AX758" s="15"/>
      <c r="AY758" s="15"/>
      <c r="AZ758" s="15"/>
      <c r="BA758" s="15"/>
      <c r="BB758" s="15"/>
      <c r="BC758" s="15"/>
      <c r="BD758" s="15"/>
      <c r="BE758" s="15"/>
      <c r="BF758" s="15"/>
      <c r="BG758" s="15"/>
      <c r="BH758" s="15"/>
      <c r="BI758" s="15"/>
      <c r="BJ758" s="15"/>
      <c r="BK758" s="15"/>
      <c r="BL758" s="15"/>
      <c r="BM758" s="15"/>
      <c r="BN758" s="15"/>
      <c r="BO758" s="15"/>
      <c r="BP758" s="15"/>
      <c r="BQ758" s="15"/>
      <c r="BR758" s="15"/>
      <c r="BS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c r="AW759" s="15"/>
      <c r="AX759" s="15"/>
      <c r="AY759" s="15"/>
      <c r="AZ759" s="15"/>
      <c r="BA759" s="15"/>
      <c r="BB759" s="15"/>
      <c r="BC759" s="15"/>
      <c r="BD759" s="15"/>
      <c r="BE759" s="15"/>
      <c r="BF759" s="15"/>
      <c r="BG759" s="15"/>
      <c r="BH759" s="15"/>
      <c r="BI759" s="15"/>
      <c r="BJ759" s="15"/>
      <c r="BK759" s="15"/>
      <c r="BL759" s="15"/>
      <c r="BM759" s="15"/>
      <c r="BN759" s="15"/>
      <c r="BO759" s="15"/>
      <c r="BP759" s="15"/>
      <c r="BQ759" s="15"/>
      <c r="BR759" s="15"/>
      <c r="BS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c r="AW760" s="15"/>
      <c r="AX760" s="15"/>
      <c r="AY760" s="15"/>
      <c r="AZ760" s="15"/>
      <c r="BA760" s="15"/>
      <c r="BB760" s="15"/>
      <c r="BC760" s="15"/>
      <c r="BD760" s="15"/>
      <c r="BE760" s="15"/>
      <c r="BF760" s="15"/>
      <c r="BG760" s="15"/>
      <c r="BH760" s="15"/>
      <c r="BI760" s="15"/>
      <c r="BJ760" s="15"/>
      <c r="BK760" s="15"/>
      <c r="BL760" s="15"/>
      <c r="BM760" s="15"/>
      <c r="BN760" s="15"/>
      <c r="BO760" s="15"/>
      <c r="BP760" s="15"/>
      <c r="BQ760" s="15"/>
      <c r="BR760" s="15"/>
      <c r="BS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15"/>
      <c r="AX761" s="15"/>
      <c r="AY761" s="15"/>
      <c r="AZ761" s="15"/>
      <c r="BA761" s="15"/>
      <c r="BB761" s="15"/>
      <c r="BC761" s="15"/>
      <c r="BD761" s="15"/>
      <c r="BE761" s="15"/>
      <c r="BF761" s="15"/>
      <c r="BG761" s="15"/>
      <c r="BH761" s="15"/>
      <c r="BI761" s="15"/>
      <c r="BJ761" s="15"/>
      <c r="BK761" s="15"/>
      <c r="BL761" s="15"/>
      <c r="BM761" s="15"/>
      <c r="BN761" s="15"/>
      <c r="BO761" s="15"/>
      <c r="BP761" s="15"/>
      <c r="BQ761" s="15"/>
      <c r="BR761" s="15"/>
      <c r="BS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15"/>
      <c r="AX762" s="15"/>
      <c r="AY762" s="15"/>
      <c r="AZ762" s="15"/>
      <c r="BA762" s="15"/>
      <c r="BB762" s="15"/>
      <c r="BC762" s="15"/>
      <c r="BD762" s="15"/>
      <c r="BE762" s="15"/>
      <c r="BF762" s="15"/>
      <c r="BG762" s="15"/>
      <c r="BH762" s="15"/>
      <c r="BI762" s="15"/>
      <c r="BJ762" s="15"/>
      <c r="BK762" s="15"/>
      <c r="BL762" s="15"/>
      <c r="BM762" s="15"/>
      <c r="BN762" s="15"/>
      <c r="BO762" s="15"/>
      <c r="BP762" s="15"/>
      <c r="BQ762" s="15"/>
      <c r="BR762" s="15"/>
      <c r="BS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15"/>
      <c r="AX763" s="15"/>
      <c r="AY763" s="15"/>
      <c r="AZ763" s="15"/>
      <c r="BA763" s="15"/>
      <c r="BB763" s="15"/>
      <c r="BC763" s="15"/>
      <c r="BD763" s="15"/>
      <c r="BE763" s="15"/>
      <c r="BF763" s="15"/>
      <c r="BG763" s="15"/>
      <c r="BH763" s="15"/>
      <c r="BI763" s="15"/>
      <c r="BJ763" s="15"/>
      <c r="BK763" s="15"/>
      <c r="BL763" s="15"/>
      <c r="BM763" s="15"/>
      <c r="BN763" s="15"/>
      <c r="BO763" s="15"/>
      <c r="BP763" s="15"/>
      <c r="BQ763" s="15"/>
      <c r="BR763" s="15"/>
      <c r="BS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c r="AW764" s="15"/>
      <c r="AX764" s="15"/>
      <c r="AY764" s="15"/>
      <c r="AZ764" s="15"/>
      <c r="BA764" s="15"/>
      <c r="BB764" s="15"/>
      <c r="BC764" s="15"/>
      <c r="BD764" s="15"/>
      <c r="BE764" s="15"/>
      <c r="BF764" s="15"/>
      <c r="BG764" s="15"/>
      <c r="BH764" s="15"/>
      <c r="BI764" s="15"/>
      <c r="BJ764" s="15"/>
      <c r="BK764" s="15"/>
      <c r="BL764" s="15"/>
      <c r="BM764" s="15"/>
      <c r="BN764" s="15"/>
      <c r="BO764" s="15"/>
      <c r="BP764" s="15"/>
      <c r="BQ764" s="15"/>
      <c r="BR764" s="15"/>
      <c r="BS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c r="AW765" s="15"/>
      <c r="AX765" s="15"/>
      <c r="AY765" s="15"/>
      <c r="AZ765" s="15"/>
      <c r="BA765" s="15"/>
      <c r="BB765" s="15"/>
      <c r="BC765" s="15"/>
      <c r="BD765" s="15"/>
      <c r="BE765" s="15"/>
      <c r="BF765" s="15"/>
      <c r="BG765" s="15"/>
      <c r="BH765" s="15"/>
      <c r="BI765" s="15"/>
      <c r="BJ765" s="15"/>
      <c r="BK765" s="15"/>
      <c r="BL765" s="15"/>
      <c r="BM765" s="15"/>
      <c r="BN765" s="15"/>
      <c r="BO765" s="15"/>
      <c r="BP765" s="15"/>
      <c r="BQ765" s="15"/>
      <c r="BR765" s="15"/>
      <c r="BS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5"/>
      <c r="AX766" s="15"/>
      <c r="AY766" s="15"/>
      <c r="AZ766" s="15"/>
      <c r="BA766" s="15"/>
      <c r="BB766" s="15"/>
      <c r="BC766" s="15"/>
      <c r="BD766" s="15"/>
      <c r="BE766" s="15"/>
      <c r="BF766" s="15"/>
      <c r="BG766" s="15"/>
      <c r="BH766" s="15"/>
      <c r="BI766" s="15"/>
      <c r="BJ766" s="15"/>
      <c r="BK766" s="15"/>
      <c r="BL766" s="15"/>
      <c r="BM766" s="15"/>
      <c r="BN766" s="15"/>
      <c r="BO766" s="15"/>
      <c r="BP766" s="15"/>
      <c r="BQ766" s="15"/>
      <c r="BR766" s="15"/>
      <c r="BS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5"/>
      <c r="AX767" s="15"/>
      <c r="AY767" s="15"/>
      <c r="AZ767" s="15"/>
      <c r="BA767" s="15"/>
      <c r="BB767" s="15"/>
      <c r="BC767" s="15"/>
      <c r="BD767" s="15"/>
      <c r="BE767" s="15"/>
      <c r="BF767" s="15"/>
      <c r="BG767" s="15"/>
      <c r="BH767" s="15"/>
      <c r="BI767" s="15"/>
      <c r="BJ767" s="15"/>
      <c r="BK767" s="15"/>
      <c r="BL767" s="15"/>
      <c r="BM767" s="15"/>
      <c r="BN767" s="15"/>
      <c r="BO767" s="15"/>
      <c r="BP767" s="15"/>
      <c r="BQ767" s="15"/>
      <c r="BR767" s="15"/>
      <c r="BS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15"/>
      <c r="AY768" s="15"/>
      <c r="AZ768" s="15"/>
      <c r="BA768" s="15"/>
      <c r="BB768" s="15"/>
      <c r="BC768" s="15"/>
      <c r="BD768" s="15"/>
      <c r="BE768" s="15"/>
      <c r="BF768" s="15"/>
      <c r="BG768" s="15"/>
      <c r="BH768" s="15"/>
      <c r="BI768" s="15"/>
      <c r="BJ768" s="15"/>
      <c r="BK768" s="15"/>
      <c r="BL768" s="15"/>
      <c r="BM768" s="15"/>
      <c r="BN768" s="15"/>
      <c r="BO768" s="15"/>
      <c r="BP768" s="15"/>
      <c r="BQ768" s="15"/>
      <c r="BR768" s="15"/>
      <c r="BS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c r="AW769" s="15"/>
      <c r="AX769" s="15"/>
      <c r="AY769" s="15"/>
      <c r="AZ769" s="15"/>
      <c r="BA769" s="15"/>
      <c r="BB769" s="15"/>
      <c r="BC769" s="15"/>
      <c r="BD769" s="15"/>
      <c r="BE769" s="15"/>
      <c r="BF769" s="15"/>
      <c r="BG769" s="15"/>
      <c r="BH769" s="15"/>
      <c r="BI769" s="15"/>
      <c r="BJ769" s="15"/>
      <c r="BK769" s="15"/>
      <c r="BL769" s="15"/>
      <c r="BM769" s="15"/>
      <c r="BN769" s="15"/>
      <c r="BO769" s="15"/>
      <c r="BP769" s="15"/>
      <c r="BQ769" s="15"/>
      <c r="BR769" s="15"/>
      <c r="BS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c r="AW770" s="15"/>
      <c r="AX770" s="15"/>
      <c r="AY770" s="15"/>
      <c r="AZ770" s="15"/>
      <c r="BA770" s="15"/>
      <c r="BB770" s="15"/>
      <c r="BC770" s="15"/>
      <c r="BD770" s="15"/>
      <c r="BE770" s="15"/>
      <c r="BF770" s="15"/>
      <c r="BG770" s="15"/>
      <c r="BH770" s="15"/>
      <c r="BI770" s="15"/>
      <c r="BJ770" s="15"/>
      <c r="BK770" s="15"/>
      <c r="BL770" s="15"/>
      <c r="BM770" s="15"/>
      <c r="BN770" s="15"/>
      <c r="BO770" s="15"/>
      <c r="BP770" s="15"/>
      <c r="BQ770" s="15"/>
      <c r="BR770" s="15"/>
      <c r="BS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15"/>
      <c r="AX771" s="15"/>
      <c r="AY771" s="15"/>
      <c r="AZ771" s="15"/>
      <c r="BA771" s="15"/>
      <c r="BB771" s="15"/>
      <c r="BC771" s="15"/>
      <c r="BD771" s="15"/>
      <c r="BE771" s="15"/>
      <c r="BF771" s="15"/>
      <c r="BG771" s="15"/>
      <c r="BH771" s="15"/>
      <c r="BI771" s="15"/>
      <c r="BJ771" s="15"/>
      <c r="BK771" s="15"/>
      <c r="BL771" s="15"/>
      <c r="BM771" s="15"/>
      <c r="BN771" s="15"/>
      <c r="BO771" s="15"/>
      <c r="BP771" s="15"/>
      <c r="BQ771" s="15"/>
      <c r="BR771" s="15"/>
      <c r="BS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c r="AW772" s="15"/>
      <c r="AX772" s="15"/>
      <c r="AY772" s="15"/>
      <c r="AZ772" s="15"/>
      <c r="BA772" s="15"/>
      <c r="BB772" s="15"/>
      <c r="BC772" s="15"/>
      <c r="BD772" s="15"/>
      <c r="BE772" s="15"/>
      <c r="BF772" s="15"/>
      <c r="BG772" s="15"/>
      <c r="BH772" s="15"/>
      <c r="BI772" s="15"/>
      <c r="BJ772" s="15"/>
      <c r="BK772" s="15"/>
      <c r="BL772" s="15"/>
      <c r="BM772" s="15"/>
      <c r="BN772" s="15"/>
      <c r="BO772" s="15"/>
      <c r="BP772" s="15"/>
      <c r="BQ772" s="15"/>
      <c r="BR772" s="15"/>
      <c r="BS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5"/>
      <c r="AX773" s="15"/>
      <c r="AY773" s="15"/>
      <c r="AZ773" s="15"/>
      <c r="BA773" s="15"/>
      <c r="BB773" s="15"/>
      <c r="BC773" s="15"/>
      <c r="BD773" s="15"/>
      <c r="BE773" s="15"/>
      <c r="BF773" s="15"/>
      <c r="BG773" s="15"/>
      <c r="BH773" s="15"/>
      <c r="BI773" s="15"/>
      <c r="BJ773" s="15"/>
      <c r="BK773" s="15"/>
      <c r="BL773" s="15"/>
      <c r="BM773" s="15"/>
      <c r="BN773" s="15"/>
      <c r="BO773" s="15"/>
      <c r="BP773" s="15"/>
      <c r="BQ773" s="15"/>
      <c r="BR773" s="15"/>
      <c r="BS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c r="AW774" s="15"/>
      <c r="AX774" s="15"/>
      <c r="AY774" s="15"/>
      <c r="AZ774" s="15"/>
      <c r="BA774" s="15"/>
      <c r="BB774" s="15"/>
      <c r="BC774" s="15"/>
      <c r="BD774" s="15"/>
      <c r="BE774" s="15"/>
      <c r="BF774" s="15"/>
      <c r="BG774" s="15"/>
      <c r="BH774" s="15"/>
      <c r="BI774" s="15"/>
      <c r="BJ774" s="15"/>
      <c r="BK774" s="15"/>
      <c r="BL774" s="15"/>
      <c r="BM774" s="15"/>
      <c r="BN774" s="15"/>
      <c r="BO774" s="15"/>
      <c r="BP774" s="15"/>
      <c r="BQ774" s="15"/>
      <c r="BR774" s="15"/>
      <c r="BS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c r="AW775" s="15"/>
      <c r="AX775" s="15"/>
      <c r="AY775" s="15"/>
      <c r="AZ775" s="15"/>
      <c r="BA775" s="15"/>
      <c r="BB775" s="15"/>
      <c r="BC775" s="15"/>
      <c r="BD775" s="15"/>
      <c r="BE775" s="15"/>
      <c r="BF775" s="15"/>
      <c r="BG775" s="15"/>
      <c r="BH775" s="15"/>
      <c r="BI775" s="15"/>
      <c r="BJ775" s="15"/>
      <c r="BK775" s="15"/>
      <c r="BL775" s="15"/>
      <c r="BM775" s="15"/>
      <c r="BN775" s="15"/>
      <c r="BO775" s="15"/>
      <c r="BP775" s="15"/>
      <c r="BQ775" s="15"/>
      <c r="BR775" s="15"/>
      <c r="BS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c r="AW776" s="15"/>
      <c r="AX776" s="15"/>
      <c r="AY776" s="15"/>
      <c r="AZ776" s="15"/>
      <c r="BA776" s="15"/>
      <c r="BB776" s="15"/>
      <c r="BC776" s="15"/>
      <c r="BD776" s="15"/>
      <c r="BE776" s="15"/>
      <c r="BF776" s="15"/>
      <c r="BG776" s="15"/>
      <c r="BH776" s="15"/>
      <c r="BI776" s="15"/>
      <c r="BJ776" s="15"/>
      <c r="BK776" s="15"/>
      <c r="BL776" s="15"/>
      <c r="BM776" s="15"/>
      <c r="BN776" s="15"/>
      <c r="BO776" s="15"/>
      <c r="BP776" s="15"/>
      <c r="BQ776" s="15"/>
      <c r="BR776" s="15"/>
      <c r="BS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c r="AW777" s="15"/>
      <c r="AX777" s="15"/>
      <c r="AY777" s="15"/>
      <c r="AZ777" s="15"/>
      <c r="BA777" s="15"/>
      <c r="BB777" s="15"/>
      <c r="BC777" s="15"/>
      <c r="BD777" s="15"/>
      <c r="BE777" s="15"/>
      <c r="BF777" s="15"/>
      <c r="BG777" s="15"/>
      <c r="BH777" s="15"/>
      <c r="BI777" s="15"/>
      <c r="BJ777" s="15"/>
      <c r="BK777" s="15"/>
      <c r="BL777" s="15"/>
      <c r="BM777" s="15"/>
      <c r="BN777" s="15"/>
      <c r="BO777" s="15"/>
      <c r="BP777" s="15"/>
      <c r="BQ777" s="15"/>
      <c r="BR777" s="15"/>
      <c r="BS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c r="AW778" s="15"/>
      <c r="AX778" s="15"/>
      <c r="AY778" s="15"/>
      <c r="AZ778" s="15"/>
      <c r="BA778" s="15"/>
      <c r="BB778" s="15"/>
      <c r="BC778" s="15"/>
      <c r="BD778" s="15"/>
      <c r="BE778" s="15"/>
      <c r="BF778" s="15"/>
      <c r="BG778" s="15"/>
      <c r="BH778" s="15"/>
      <c r="BI778" s="15"/>
      <c r="BJ778" s="15"/>
      <c r="BK778" s="15"/>
      <c r="BL778" s="15"/>
      <c r="BM778" s="15"/>
      <c r="BN778" s="15"/>
      <c r="BO778" s="15"/>
      <c r="BP778" s="15"/>
      <c r="BQ778" s="15"/>
      <c r="BR778" s="15"/>
      <c r="BS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c r="AW779" s="15"/>
      <c r="AX779" s="15"/>
      <c r="AY779" s="15"/>
      <c r="AZ779" s="15"/>
      <c r="BA779" s="15"/>
      <c r="BB779" s="15"/>
      <c r="BC779" s="15"/>
      <c r="BD779" s="15"/>
      <c r="BE779" s="15"/>
      <c r="BF779" s="15"/>
      <c r="BG779" s="15"/>
      <c r="BH779" s="15"/>
      <c r="BI779" s="15"/>
      <c r="BJ779" s="15"/>
      <c r="BK779" s="15"/>
      <c r="BL779" s="15"/>
      <c r="BM779" s="15"/>
      <c r="BN779" s="15"/>
      <c r="BO779" s="15"/>
      <c r="BP779" s="15"/>
      <c r="BQ779" s="15"/>
      <c r="BR779" s="15"/>
      <c r="BS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5"/>
      <c r="AX780" s="15"/>
      <c r="AY780" s="15"/>
      <c r="AZ780" s="15"/>
      <c r="BA780" s="15"/>
      <c r="BB780" s="15"/>
      <c r="BC780" s="15"/>
      <c r="BD780" s="15"/>
      <c r="BE780" s="15"/>
      <c r="BF780" s="15"/>
      <c r="BG780" s="15"/>
      <c r="BH780" s="15"/>
      <c r="BI780" s="15"/>
      <c r="BJ780" s="15"/>
      <c r="BK780" s="15"/>
      <c r="BL780" s="15"/>
      <c r="BM780" s="15"/>
      <c r="BN780" s="15"/>
      <c r="BO780" s="15"/>
      <c r="BP780" s="15"/>
      <c r="BQ780" s="15"/>
      <c r="BR780" s="15"/>
      <c r="BS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c r="AW781" s="15"/>
      <c r="AX781" s="15"/>
      <c r="AY781" s="15"/>
      <c r="AZ781" s="15"/>
      <c r="BA781" s="15"/>
      <c r="BB781" s="15"/>
      <c r="BC781" s="15"/>
      <c r="BD781" s="15"/>
      <c r="BE781" s="15"/>
      <c r="BF781" s="15"/>
      <c r="BG781" s="15"/>
      <c r="BH781" s="15"/>
      <c r="BI781" s="15"/>
      <c r="BJ781" s="15"/>
      <c r="BK781" s="15"/>
      <c r="BL781" s="15"/>
      <c r="BM781" s="15"/>
      <c r="BN781" s="15"/>
      <c r="BO781" s="15"/>
      <c r="BP781" s="15"/>
      <c r="BQ781" s="15"/>
      <c r="BR781" s="15"/>
      <c r="BS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15"/>
      <c r="AX782" s="15"/>
      <c r="AY782" s="15"/>
      <c r="AZ782" s="15"/>
      <c r="BA782" s="15"/>
      <c r="BB782" s="15"/>
      <c r="BC782" s="15"/>
      <c r="BD782" s="15"/>
      <c r="BE782" s="15"/>
      <c r="BF782" s="15"/>
      <c r="BG782" s="15"/>
      <c r="BH782" s="15"/>
      <c r="BI782" s="15"/>
      <c r="BJ782" s="15"/>
      <c r="BK782" s="15"/>
      <c r="BL782" s="15"/>
      <c r="BM782" s="15"/>
      <c r="BN782" s="15"/>
      <c r="BO782" s="15"/>
      <c r="BP782" s="15"/>
      <c r="BQ782" s="15"/>
      <c r="BR782" s="15"/>
      <c r="BS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5"/>
      <c r="AX783" s="15"/>
      <c r="AY783" s="15"/>
      <c r="AZ783" s="15"/>
      <c r="BA783" s="15"/>
      <c r="BB783" s="15"/>
      <c r="BC783" s="15"/>
      <c r="BD783" s="15"/>
      <c r="BE783" s="15"/>
      <c r="BF783" s="15"/>
      <c r="BG783" s="15"/>
      <c r="BH783" s="15"/>
      <c r="BI783" s="15"/>
      <c r="BJ783" s="15"/>
      <c r="BK783" s="15"/>
      <c r="BL783" s="15"/>
      <c r="BM783" s="15"/>
      <c r="BN783" s="15"/>
      <c r="BO783" s="15"/>
      <c r="BP783" s="15"/>
      <c r="BQ783" s="15"/>
      <c r="BR783" s="15"/>
      <c r="BS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15"/>
      <c r="AX784" s="15"/>
      <c r="AY784" s="15"/>
      <c r="AZ784" s="15"/>
      <c r="BA784" s="15"/>
      <c r="BB784" s="15"/>
      <c r="BC784" s="15"/>
      <c r="BD784" s="15"/>
      <c r="BE784" s="15"/>
      <c r="BF784" s="15"/>
      <c r="BG784" s="15"/>
      <c r="BH784" s="15"/>
      <c r="BI784" s="15"/>
      <c r="BJ784" s="15"/>
      <c r="BK784" s="15"/>
      <c r="BL784" s="15"/>
      <c r="BM784" s="15"/>
      <c r="BN784" s="15"/>
      <c r="BO784" s="15"/>
      <c r="BP784" s="15"/>
      <c r="BQ784" s="15"/>
      <c r="BR784" s="15"/>
      <c r="BS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15"/>
      <c r="AX785" s="15"/>
      <c r="AY785" s="15"/>
      <c r="AZ785" s="15"/>
      <c r="BA785" s="15"/>
      <c r="BB785" s="15"/>
      <c r="BC785" s="15"/>
      <c r="BD785" s="15"/>
      <c r="BE785" s="15"/>
      <c r="BF785" s="15"/>
      <c r="BG785" s="15"/>
      <c r="BH785" s="15"/>
      <c r="BI785" s="15"/>
      <c r="BJ785" s="15"/>
      <c r="BK785" s="15"/>
      <c r="BL785" s="15"/>
      <c r="BM785" s="15"/>
      <c r="BN785" s="15"/>
      <c r="BO785" s="15"/>
      <c r="BP785" s="15"/>
      <c r="BQ785" s="15"/>
      <c r="BR785" s="15"/>
      <c r="BS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15"/>
      <c r="AX786" s="15"/>
      <c r="AY786" s="15"/>
      <c r="AZ786" s="15"/>
      <c r="BA786" s="15"/>
      <c r="BB786" s="15"/>
      <c r="BC786" s="15"/>
      <c r="BD786" s="15"/>
      <c r="BE786" s="15"/>
      <c r="BF786" s="15"/>
      <c r="BG786" s="15"/>
      <c r="BH786" s="15"/>
      <c r="BI786" s="15"/>
      <c r="BJ786" s="15"/>
      <c r="BK786" s="15"/>
      <c r="BL786" s="15"/>
      <c r="BM786" s="15"/>
      <c r="BN786" s="15"/>
      <c r="BO786" s="15"/>
      <c r="BP786" s="15"/>
      <c r="BQ786" s="15"/>
      <c r="BR786" s="15"/>
      <c r="BS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15"/>
      <c r="AX787" s="15"/>
      <c r="AY787" s="15"/>
      <c r="AZ787" s="15"/>
      <c r="BA787" s="15"/>
      <c r="BB787" s="15"/>
      <c r="BC787" s="15"/>
      <c r="BD787" s="15"/>
      <c r="BE787" s="15"/>
      <c r="BF787" s="15"/>
      <c r="BG787" s="15"/>
      <c r="BH787" s="15"/>
      <c r="BI787" s="15"/>
      <c r="BJ787" s="15"/>
      <c r="BK787" s="15"/>
      <c r="BL787" s="15"/>
      <c r="BM787" s="15"/>
      <c r="BN787" s="15"/>
      <c r="BO787" s="15"/>
      <c r="BP787" s="15"/>
      <c r="BQ787" s="15"/>
      <c r="BR787" s="15"/>
      <c r="BS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15"/>
      <c r="AX788" s="15"/>
      <c r="AY788" s="15"/>
      <c r="AZ788" s="15"/>
      <c r="BA788" s="15"/>
      <c r="BB788" s="15"/>
      <c r="BC788" s="15"/>
      <c r="BD788" s="15"/>
      <c r="BE788" s="15"/>
      <c r="BF788" s="15"/>
      <c r="BG788" s="15"/>
      <c r="BH788" s="15"/>
      <c r="BI788" s="15"/>
      <c r="BJ788" s="15"/>
      <c r="BK788" s="15"/>
      <c r="BL788" s="15"/>
      <c r="BM788" s="15"/>
      <c r="BN788" s="15"/>
      <c r="BO788" s="15"/>
      <c r="BP788" s="15"/>
      <c r="BQ788" s="15"/>
      <c r="BR788" s="15"/>
      <c r="BS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15"/>
      <c r="AX789" s="15"/>
      <c r="AY789" s="15"/>
      <c r="AZ789" s="15"/>
      <c r="BA789" s="15"/>
      <c r="BB789" s="15"/>
      <c r="BC789" s="15"/>
      <c r="BD789" s="15"/>
      <c r="BE789" s="15"/>
      <c r="BF789" s="15"/>
      <c r="BG789" s="15"/>
      <c r="BH789" s="15"/>
      <c r="BI789" s="15"/>
      <c r="BJ789" s="15"/>
      <c r="BK789" s="15"/>
      <c r="BL789" s="15"/>
      <c r="BM789" s="15"/>
      <c r="BN789" s="15"/>
      <c r="BO789" s="15"/>
      <c r="BP789" s="15"/>
      <c r="BQ789" s="15"/>
      <c r="BR789" s="15"/>
      <c r="BS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15"/>
      <c r="AX790" s="15"/>
      <c r="AY790" s="15"/>
      <c r="AZ790" s="15"/>
      <c r="BA790" s="15"/>
      <c r="BB790" s="15"/>
      <c r="BC790" s="15"/>
      <c r="BD790" s="15"/>
      <c r="BE790" s="15"/>
      <c r="BF790" s="15"/>
      <c r="BG790" s="15"/>
      <c r="BH790" s="15"/>
      <c r="BI790" s="15"/>
      <c r="BJ790" s="15"/>
      <c r="BK790" s="15"/>
      <c r="BL790" s="15"/>
      <c r="BM790" s="15"/>
      <c r="BN790" s="15"/>
      <c r="BO790" s="15"/>
      <c r="BP790" s="15"/>
      <c r="BQ790" s="15"/>
      <c r="BR790" s="15"/>
      <c r="BS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15"/>
      <c r="AX791" s="15"/>
      <c r="AY791" s="15"/>
      <c r="AZ791" s="15"/>
      <c r="BA791" s="15"/>
      <c r="BB791" s="15"/>
      <c r="BC791" s="15"/>
      <c r="BD791" s="15"/>
      <c r="BE791" s="15"/>
      <c r="BF791" s="15"/>
      <c r="BG791" s="15"/>
      <c r="BH791" s="15"/>
      <c r="BI791" s="15"/>
      <c r="BJ791" s="15"/>
      <c r="BK791" s="15"/>
      <c r="BL791" s="15"/>
      <c r="BM791" s="15"/>
      <c r="BN791" s="15"/>
      <c r="BO791" s="15"/>
      <c r="BP791" s="15"/>
      <c r="BQ791" s="15"/>
      <c r="BR791" s="15"/>
      <c r="BS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15"/>
      <c r="AX792" s="15"/>
      <c r="AY792" s="15"/>
      <c r="AZ792" s="15"/>
      <c r="BA792" s="15"/>
      <c r="BB792" s="15"/>
      <c r="BC792" s="15"/>
      <c r="BD792" s="15"/>
      <c r="BE792" s="15"/>
      <c r="BF792" s="15"/>
      <c r="BG792" s="15"/>
      <c r="BH792" s="15"/>
      <c r="BI792" s="15"/>
      <c r="BJ792" s="15"/>
      <c r="BK792" s="15"/>
      <c r="BL792" s="15"/>
      <c r="BM792" s="15"/>
      <c r="BN792" s="15"/>
      <c r="BO792" s="15"/>
      <c r="BP792" s="15"/>
      <c r="BQ792" s="15"/>
      <c r="BR792" s="15"/>
      <c r="BS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15"/>
      <c r="AY793" s="15"/>
      <c r="AZ793" s="15"/>
      <c r="BA793" s="15"/>
      <c r="BB793" s="15"/>
      <c r="BC793" s="15"/>
      <c r="BD793" s="15"/>
      <c r="BE793" s="15"/>
      <c r="BF793" s="15"/>
      <c r="BG793" s="15"/>
      <c r="BH793" s="15"/>
      <c r="BI793" s="15"/>
      <c r="BJ793" s="15"/>
      <c r="BK793" s="15"/>
      <c r="BL793" s="15"/>
      <c r="BM793" s="15"/>
      <c r="BN793" s="15"/>
      <c r="BO793" s="15"/>
      <c r="BP793" s="15"/>
      <c r="BQ793" s="15"/>
      <c r="BR793" s="15"/>
      <c r="BS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15"/>
      <c r="AX794" s="15"/>
      <c r="AY794" s="15"/>
      <c r="AZ794" s="15"/>
      <c r="BA794" s="15"/>
      <c r="BB794" s="15"/>
      <c r="BC794" s="15"/>
      <c r="BD794" s="15"/>
      <c r="BE794" s="15"/>
      <c r="BF794" s="15"/>
      <c r="BG794" s="15"/>
      <c r="BH794" s="15"/>
      <c r="BI794" s="15"/>
      <c r="BJ794" s="15"/>
      <c r="BK794" s="15"/>
      <c r="BL794" s="15"/>
      <c r="BM794" s="15"/>
      <c r="BN794" s="15"/>
      <c r="BO794" s="15"/>
      <c r="BP794" s="15"/>
      <c r="BQ794" s="15"/>
      <c r="BR794" s="15"/>
      <c r="BS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15"/>
      <c r="AY795" s="15"/>
      <c r="AZ795" s="15"/>
      <c r="BA795" s="15"/>
      <c r="BB795" s="15"/>
      <c r="BC795" s="15"/>
      <c r="BD795" s="15"/>
      <c r="BE795" s="15"/>
      <c r="BF795" s="15"/>
      <c r="BG795" s="15"/>
      <c r="BH795" s="15"/>
      <c r="BI795" s="15"/>
      <c r="BJ795" s="15"/>
      <c r="BK795" s="15"/>
      <c r="BL795" s="15"/>
      <c r="BM795" s="15"/>
      <c r="BN795" s="15"/>
      <c r="BO795" s="15"/>
      <c r="BP795" s="15"/>
      <c r="BQ795" s="15"/>
      <c r="BR795" s="15"/>
      <c r="BS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15"/>
      <c r="BA796" s="15"/>
      <c r="BB796" s="15"/>
      <c r="BC796" s="15"/>
      <c r="BD796" s="15"/>
      <c r="BE796" s="15"/>
      <c r="BF796" s="15"/>
      <c r="BG796" s="15"/>
      <c r="BH796" s="15"/>
      <c r="BI796" s="15"/>
      <c r="BJ796" s="15"/>
      <c r="BK796" s="15"/>
      <c r="BL796" s="15"/>
      <c r="BM796" s="15"/>
      <c r="BN796" s="15"/>
      <c r="BO796" s="15"/>
      <c r="BP796" s="15"/>
      <c r="BQ796" s="15"/>
      <c r="BR796" s="15"/>
      <c r="BS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15"/>
      <c r="AX797" s="15"/>
      <c r="AY797" s="15"/>
      <c r="AZ797" s="15"/>
      <c r="BA797" s="15"/>
      <c r="BB797" s="15"/>
      <c r="BC797" s="15"/>
      <c r="BD797" s="15"/>
      <c r="BE797" s="15"/>
      <c r="BF797" s="15"/>
      <c r="BG797" s="15"/>
      <c r="BH797" s="15"/>
      <c r="BI797" s="15"/>
      <c r="BJ797" s="15"/>
      <c r="BK797" s="15"/>
      <c r="BL797" s="15"/>
      <c r="BM797" s="15"/>
      <c r="BN797" s="15"/>
      <c r="BO797" s="15"/>
      <c r="BP797" s="15"/>
      <c r="BQ797" s="15"/>
      <c r="BR797" s="15"/>
      <c r="BS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15"/>
      <c r="AX798" s="15"/>
      <c r="AY798" s="15"/>
      <c r="AZ798" s="15"/>
      <c r="BA798" s="15"/>
      <c r="BB798" s="15"/>
      <c r="BC798" s="15"/>
      <c r="BD798" s="15"/>
      <c r="BE798" s="15"/>
      <c r="BF798" s="15"/>
      <c r="BG798" s="15"/>
      <c r="BH798" s="15"/>
      <c r="BI798" s="15"/>
      <c r="BJ798" s="15"/>
      <c r="BK798" s="15"/>
      <c r="BL798" s="15"/>
      <c r="BM798" s="15"/>
      <c r="BN798" s="15"/>
      <c r="BO798" s="15"/>
      <c r="BP798" s="15"/>
      <c r="BQ798" s="15"/>
      <c r="BR798" s="15"/>
      <c r="BS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15"/>
      <c r="AY799" s="15"/>
      <c r="AZ799" s="15"/>
      <c r="BA799" s="15"/>
      <c r="BB799" s="15"/>
      <c r="BC799" s="15"/>
      <c r="BD799" s="15"/>
      <c r="BE799" s="15"/>
      <c r="BF799" s="15"/>
      <c r="BG799" s="15"/>
      <c r="BH799" s="15"/>
      <c r="BI799" s="15"/>
      <c r="BJ799" s="15"/>
      <c r="BK799" s="15"/>
      <c r="BL799" s="15"/>
      <c r="BM799" s="15"/>
      <c r="BN799" s="15"/>
      <c r="BO799" s="15"/>
      <c r="BP799" s="15"/>
      <c r="BQ799" s="15"/>
      <c r="BR799" s="15"/>
      <c r="BS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15"/>
      <c r="AX800" s="15"/>
      <c r="AY800" s="15"/>
      <c r="AZ800" s="15"/>
      <c r="BA800" s="15"/>
      <c r="BB800" s="15"/>
      <c r="BC800" s="15"/>
      <c r="BD800" s="15"/>
      <c r="BE800" s="15"/>
      <c r="BF800" s="15"/>
      <c r="BG800" s="15"/>
      <c r="BH800" s="15"/>
      <c r="BI800" s="15"/>
      <c r="BJ800" s="15"/>
      <c r="BK800" s="15"/>
      <c r="BL800" s="15"/>
      <c r="BM800" s="15"/>
      <c r="BN800" s="15"/>
      <c r="BO800" s="15"/>
      <c r="BP800" s="15"/>
      <c r="BQ800" s="15"/>
      <c r="BR800" s="15"/>
      <c r="BS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15"/>
      <c r="AX801" s="15"/>
      <c r="AY801" s="15"/>
      <c r="AZ801" s="15"/>
      <c r="BA801" s="15"/>
      <c r="BB801" s="15"/>
      <c r="BC801" s="15"/>
      <c r="BD801" s="15"/>
      <c r="BE801" s="15"/>
      <c r="BF801" s="15"/>
      <c r="BG801" s="15"/>
      <c r="BH801" s="15"/>
      <c r="BI801" s="15"/>
      <c r="BJ801" s="15"/>
      <c r="BK801" s="15"/>
      <c r="BL801" s="15"/>
      <c r="BM801" s="15"/>
      <c r="BN801" s="15"/>
      <c r="BO801" s="15"/>
      <c r="BP801" s="15"/>
      <c r="BQ801" s="15"/>
      <c r="BR801" s="15"/>
      <c r="BS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15"/>
      <c r="AX802" s="15"/>
      <c r="AY802" s="15"/>
      <c r="AZ802" s="15"/>
      <c r="BA802" s="15"/>
      <c r="BB802" s="15"/>
      <c r="BC802" s="15"/>
      <c r="BD802" s="15"/>
      <c r="BE802" s="15"/>
      <c r="BF802" s="15"/>
      <c r="BG802" s="15"/>
      <c r="BH802" s="15"/>
      <c r="BI802" s="15"/>
      <c r="BJ802" s="15"/>
      <c r="BK802" s="15"/>
      <c r="BL802" s="15"/>
      <c r="BM802" s="15"/>
      <c r="BN802" s="15"/>
      <c r="BO802" s="15"/>
      <c r="BP802" s="15"/>
      <c r="BQ802" s="15"/>
      <c r="BR802" s="15"/>
      <c r="BS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15"/>
      <c r="AX803" s="15"/>
      <c r="AY803" s="15"/>
      <c r="AZ803" s="15"/>
      <c r="BA803" s="15"/>
      <c r="BB803" s="15"/>
      <c r="BC803" s="15"/>
      <c r="BD803" s="15"/>
      <c r="BE803" s="15"/>
      <c r="BF803" s="15"/>
      <c r="BG803" s="15"/>
      <c r="BH803" s="15"/>
      <c r="BI803" s="15"/>
      <c r="BJ803" s="15"/>
      <c r="BK803" s="15"/>
      <c r="BL803" s="15"/>
      <c r="BM803" s="15"/>
      <c r="BN803" s="15"/>
      <c r="BO803" s="15"/>
      <c r="BP803" s="15"/>
      <c r="BQ803" s="15"/>
      <c r="BR803" s="15"/>
      <c r="BS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15"/>
      <c r="AX804" s="15"/>
      <c r="AY804" s="15"/>
      <c r="AZ804" s="15"/>
      <c r="BA804" s="15"/>
      <c r="BB804" s="15"/>
      <c r="BC804" s="15"/>
      <c r="BD804" s="15"/>
      <c r="BE804" s="15"/>
      <c r="BF804" s="15"/>
      <c r="BG804" s="15"/>
      <c r="BH804" s="15"/>
      <c r="BI804" s="15"/>
      <c r="BJ804" s="15"/>
      <c r="BK804" s="15"/>
      <c r="BL804" s="15"/>
      <c r="BM804" s="15"/>
      <c r="BN804" s="15"/>
      <c r="BO804" s="15"/>
      <c r="BP804" s="15"/>
      <c r="BQ804" s="15"/>
      <c r="BR804" s="15"/>
      <c r="BS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15"/>
      <c r="AZ805" s="15"/>
      <c r="BA805" s="15"/>
      <c r="BB805" s="15"/>
      <c r="BC805" s="15"/>
      <c r="BD805" s="15"/>
      <c r="BE805" s="15"/>
      <c r="BF805" s="15"/>
      <c r="BG805" s="15"/>
      <c r="BH805" s="15"/>
      <c r="BI805" s="15"/>
      <c r="BJ805" s="15"/>
      <c r="BK805" s="15"/>
      <c r="BL805" s="15"/>
      <c r="BM805" s="15"/>
      <c r="BN805" s="15"/>
      <c r="BO805" s="15"/>
      <c r="BP805" s="15"/>
      <c r="BQ805" s="15"/>
      <c r="BR805" s="15"/>
      <c r="BS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5"/>
      <c r="AX806" s="15"/>
      <c r="AY806" s="15"/>
      <c r="AZ806" s="15"/>
      <c r="BA806" s="15"/>
      <c r="BB806" s="15"/>
      <c r="BC806" s="15"/>
      <c r="BD806" s="15"/>
      <c r="BE806" s="15"/>
      <c r="BF806" s="15"/>
      <c r="BG806" s="15"/>
      <c r="BH806" s="15"/>
      <c r="BI806" s="15"/>
      <c r="BJ806" s="15"/>
      <c r="BK806" s="15"/>
      <c r="BL806" s="15"/>
      <c r="BM806" s="15"/>
      <c r="BN806" s="15"/>
      <c r="BO806" s="15"/>
      <c r="BP806" s="15"/>
      <c r="BQ806" s="15"/>
      <c r="BR806" s="15"/>
      <c r="BS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15"/>
      <c r="AX807" s="15"/>
      <c r="AY807" s="15"/>
      <c r="AZ807" s="15"/>
      <c r="BA807" s="15"/>
      <c r="BB807" s="15"/>
      <c r="BC807" s="15"/>
      <c r="BD807" s="15"/>
      <c r="BE807" s="15"/>
      <c r="BF807" s="15"/>
      <c r="BG807" s="15"/>
      <c r="BH807" s="15"/>
      <c r="BI807" s="15"/>
      <c r="BJ807" s="15"/>
      <c r="BK807" s="15"/>
      <c r="BL807" s="15"/>
      <c r="BM807" s="15"/>
      <c r="BN807" s="15"/>
      <c r="BO807" s="15"/>
      <c r="BP807" s="15"/>
      <c r="BQ807" s="15"/>
      <c r="BR807" s="15"/>
      <c r="BS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15"/>
      <c r="AX808" s="15"/>
      <c r="AY808" s="15"/>
      <c r="AZ808" s="15"/>
      <c r="BA808" s="15"/>
      <c r="BB808" s="15"/>
      <c r="BC808" s="15"/>
      <c r="BD808" s="15"/>
      <c r="BE808" s="15"/>
      <c r="BF808" s="15"/>
      <c r="BG808" s="15"/>
      <c r="BH808" s="15"/>
      <c r="BI808" s="15"/>
      <c r="BJ808" s="15"/>
      <c r="BK808" s="15"/>
      <c r="BL808" s="15"/>
      <c r="BM808" s="15"/>
      <c r="BN808" s="15"/>
      <c r="BO808" s="15"/>
      <c r="BP808" s="15"/>
      <c r="BQ808" s="15"/>
      <c r="BR808" s="15"/>
      <c r="BS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15"/>
      <c r="AY809" s="15"/>
      <c r="AZ809" s="15"/>
      <c r="BA809" s="15"/>
      <c r="BB809" s="15"/>
      <c r="BC809" s="15"/>
      <c r="BD809" s="15"/>
      <c r="BE809" s="15"/>
      <c r="BF809" s="15"/>
      <c r="BG809" s="15"/>
      <c r="BH809" s="15"/>
      <c r="BI809" s="15"/>
      <c r="BJ809" s="15"/>
      <c r="BK809" s="15"/>
      <c r="BL809" s="15"/>
      <c r="BM809" s="15"/>
      <c r="BN809" s="15"/>
      <c r="BO809" s="15"/>
      <c r="BP809" s="15"/>
      <c r="BQ809" s="15"/>
      <c r="BR809" s="15"/>
      <c r="BS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15"/>
      <c r="AX810" s="15"/>
      <c r="AY810" s="15"/>
      <c r="AZ810" s="15"/>
      <c r="BA810" s="15"/>
      <c r="BB810" s="15"/>
      <c r="BC810" s="15"/>
      <c r="BD810" s="15"/>
      <c r="BE810" s="15"/>
      <c r="BF810" s="15"/>
      <c r="BG810" s="15"/>
      <c r="BH810" s="15"/>
      <c r="BI810" s="15"/>
      <c r="BJ810" s="15"/>
      <c r="BK810" s="15"/>
      <c r="BL810" s="15"/>
      <c r="BM810" s="15"/>
      <c r="BN810" s="15"/>
      <c r="BO810" s="15"/>
      <c r="BP810" s="15"/>
      <c r="BQ810" s="15"/>
      <c r="BR810" s="15"/>
      <c r="BS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15"/>
      <c r="AZ811" s="15"/>
      <c r="BA811" s="15"/>
      <c r="BB811" s="15"/>
      <c r="BC811" s="15"/>
      <c r="BD811" s="15"/>
      <c r="BE811" s="15"/>
      <c r="BF811" s="15"/>
      <c r="BG811" s="15"/>
      <c r="BH811" s="15"/>
      <c r="BI811" s="15"/>
      <c r="BJ811" s="15"/>
      <c r="BK811" s="15"/>
      <c r="BL811" s="15"/>
      <c r="BM811" s="15"/>
      <c r="BN811" s="15"/>
      <c r="BO811" s="15"/>
      <c r="BP811" s="15"/>
      <c r="BQ811" s="15"/>
      <c r="BR811" s="15"/>
      <c r="BS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15"/>
      <c r="AY812" s="15"/>
      <c r="AZ812" s="15"/>
      <c r="BA812" s="15"/>
      <c r="BB812" s="15"/>
      <c r="BC812" s="15"/>
      <c r="BD812" s="15"/>
      <c r="BE812" s="15"/>
      <c r="BF812" s="15"/>
      <c r="BG812" s="15"/>
      <c r="BH812" s="15"/>
      <c r="BI812" s="15"/>
      <c r="BJ812" s="15"/>
      <c r="BK812" s="15"/>
      <c r="BL812" s="15"/>
      <c r="BM812" s="15"/>
      <c r="BN812" s="15"/>
      <c r="BO812" s="15"/>
      <c r="BP812" s="15"/>
      <c r="BQ812" s="15"/>
      <c r="BR812" s="15"/>
      <c r="BS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5"/>
      <c r="AX813" s="15"/>
      <c r="AY813" s="15"/>
      <c r="AZ813" s="15"/>
      <c r="BA813" s="15"/>
      <c r="BB813" s="15"/>
      <c r="BC813" s="15"/>
      <c r="BD813" s="15"/>
      <c r="BE813" s="15"/>
      <c r="BF813" s="15"/>
      <c r="BG813" s="15"/>
      <c r="BH813" s="15"/>
      <c r="BI813" s="15"/>
      <c r="BJ813" s="15"/>
      <c r="BK813" s="15"/>
      <c r="BL813" s="15"/>
      <c r="BM813" s="15"/>
      <c r="BN813" s="15"/>
      <c r="BO813" s="15"/>
      <c r="BP813" s="15"/>
      <c r="BQ813" s="15"/>
      <c r="BR813" s="15"/>
      <c r="BS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15"/>
      <c r="AX814" s="15"/>
      <c r="AY814" s="15"/>
      <c r="AZ814" s="15"/>
      <c r="BA814" s="15"/>
      <c r="BB814" s="15"/>
      <c r="BC814" s="15"/>
      <c r="BD814" s="15"/>
      <c r="BE814" s="15"/>
      <c r="BF814" s="15"/>
      <c r="BG814" s="15"/>
      <c r="BH814" s="15"/>
      <c r="BI814" s="15"/>
      <c r="BJ814" s="15"/>
      <c r="BK814" s="15"/>
      <c r="BL814" s="15"/>
      <c r="BM814" s="15"/>
      <c r="BN814" s="15"/>
      <c r="BO814" s="15"/>
      <c r="BP814" s="15"/>
      <c r="BQ814" s="15"/>
      <c r="BR814" s="15"/>
      <c r="BS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5"/>
      <c r="AX815" s="15"/>
      <c r="AY815" s="15"/>
      <c r="AZ815" s="15"/>
      <c r="BA815" s="15"/>
      <c r="BB815" s="15"/>
      <c r="BC815" s="15"/>
      <c r="BD815" s="15"/>
      <c r="BE815" s="15"/>
      <c r="BF815" s="15"/>
      <c r="BG815" s="15"/>
      <c r="BH815" s="15"/>
      <c r="BI815" s="15"/>
      <c r="BJ815" s="15"/>
      <c r="BK815" s="15"/>
      <c r="BL815" s="15"/>
      <c r="BM815" s="15"/>
      <c r="BN815" s="15"/>
      <c r="BO815" s="15"/>
      <c r="BP815" s="15"/>
      <c r="BQ815" s="15"/>
      <c r="BR815" s="15"/>
      <c r="BS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15"/>
      <c r="AX816" s="15"/>
      <c r="AY816" s="15"/>
      <c r="AZ816" s="15"/>
      <c r="BA816" s="15"/>
      <c r="BB816" s="15"/>
      <c r="BC816" s="15"/>
      <c r="BD816" s="15"/>
      <c r="BE816" s="15"/>
      <c r="BF816" s="15"/>
      <c r="BG816" s="15"/>
      <c r="BH816" s="15"/>
      <c r="BI816" s="15"/>
      <c r="BJ816" s="15"/>
      <c r="BK816" s="15"/>
      <c r="BL816" s="15"/>
      <c r="BM816" s="15"/>
      <c r="BN816" s="15"/>
      <c r="BO816" s="15"/>
      <c r="BP816" s="15"/>
      <c r="BQ816" s="15"/>
      <c r="BR816" s="15"/>
      <c r="BS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5"/>
      <c r="AX817" s="15"/>
      <c r="AY817" s="15"/>
      <c r="AZ817" s="15"/>
      <c r="BA817" s="15"/>
      <c r="BB817" s="15"/>
      <c r="BC817" s="15"/>
      <c r="BD817" s="15"/>
      <c r="BE817" s="15"/>
      <c r="BF817" s="15"/>
      <c r="BG817" s="15"/>
      <c r="BH817" s="15"/>
      <c r="BI817" s="15"/>
      <c r="BJ817" s="15"/>
      <c r="BK817" s="15"/>
      <c r="BL817" s="15"/>
      <c r="BM817" s="15"/>
      <c r="BN817" s="15"/>
      <c r="BO817" s="15"/>
      <c r="BP817" s="15"/>
      <c r="BQ817" s="15"/>
      <c r="BR817" s="15"/>
      <c r="BS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15"/>
      <c r="AX818" s="15"/>
      <c r="AY818" s="15"/>
      <c r="AZ818" s="15"/>
      <c r="BA818" s="15"/>
      <c r="BB818" s="15"/>
      <c r="BC818" s="15"/>
      <c r="BD818" s="15"/>
      <c r="BE818" s="15"/>
      <c r="BF818" s="15"/>
      <c r="BG818" s="15"/>
      <c r="BH818" s="15"/>
      <c r="BI818" s="15"/>
      <c r="BJ818" s="15"/>
      <c r="BK818" s="15"/>
      <c r="BL818" s="15"/>
      <c r="BM818" s="15"/>
      <c r="BN818" s="15"/>
      <c r="BO818" s="15"/>
      <c r="BP818" s="15"/>
      <c r="BQ818" s="15"/>
      <c r="BR818" s="15"/>
      <c r="BS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15"/>
      <c r="AX819" s="15"/>
      <c r="AY819" s="15"/>
      <c r="AZ819" s="15"/>
      <c r="BA819" s="15"/>
      <c r="BB819" s="15"/>
      <c r="BC819" s="15"/>
      <c r="BD819" s="15"/>
      <c r="BE819" s="15"/>
      <c r="BF819" s="15"/>
      <c r="BG819" s="15"/>
      <c r="BH819" s="15"/>
      <c r="BI819" s="15"/>
      <c r="BJ819" s="15"/>
      <c r="BK819" s="15"/>
      <c r="BL819" s="15"/>
      <c r="BM819" s="15"/>
      <c r="BN819" s="15"/>
      <c r="BO819" s="15"/>
      <c r="BP819" s="15"/>
      <c r="BQ819" s="15"/>
      <c r="BR819" s="15"/>
      <c r="BS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15"/>
      <c r="AX820" s="15"/>
      <c r="AY820" s="15"/>
      <c r="AZ820" s="15"/>
      <c r="BA820" s="15"/>
      <c r="BB820" s="15"/>
      <c r="BC820" s="15"/>
      <c r="BD820" s="15"/>
      <c r="BE820" s="15"/>
      <c r="BF820" s="15"/>
      <c r="BG820" s="15"/>
      <c r="BH820" s="15"/>
      <c r="BI820" s="15"/>
      <c r="BJ820" s="15"/>
      <c r="BK820" s="15"/>
      <c r="BL820" s="15"/>
      <c r="BM820" s="15"/>
      <c r="BN820" s="15"/>
      <c r="BO820" s="15"/>
      <c r="BP820" s="15"/>
      <c r="BQ820" s="15"/>
      <c r="BR820" s="15"/>
      <c r="BS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15"/>
      <c r="AX821" s="15"/>
      <c r="AY821" s="15"/>
      <c r="AZ821" s="15"/>
      <c r="BA821" s="15"/>
      <c r="BB821" s="15"/>
      <c r="BC821" s="15"/>
      <c r="BD821" s="15"/>
      <c r="BE821" s="15"/>
      <c r="BF821" s="15"/>
      <c r="BG821" s="15"/>
      <c r="BH821" s="15"/>
      <c r="BI821" s="15"/>
      <c r="BJ821" s="15"/>
      <c r="BK821" s="15"/>
      <c r="BL821" s="15"/>
      <c r="BM821" s="15"/>
      <c r="BN821" s="15"/>
      <c r="BO821" s="15"/>
      <c r="BP821" s="15"/>
      <c r="BQ821" s="15"/>
      <c r="BR821" s="15"/>
      <c r="BS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15"/>
      <c r="AX822" s="15"/>
      <c r="AY822" s="15"/>
      <c r="AZ822" s="15"/>
      <c r="BA822" s="15"/>
      <c r="BB822" s="15"/>
      <c r="BC822" s="15"/>
      <c r="BD822" s="15"/>
      <c r="BE822" s="15"/>
      <c r="BF822" s="15"/>
      <c r="BG822" s="15"/>
      <c r="BH822" s="15"/>
      <c r="BI822" s="15"/>
      <c r="BJ822" s="15"/>
      <c r="BK822" s="15"/>
      <c r="BL822" s="15"/>
      <c r="BM822" s="15"/>
      <c r="BN822" s="15"/>
      <c r="BO822" s="15"/>
      <c r="BP822" s="15"/>
      <c r="BQ822" s="15"/>
      <c r="BR822" s="15"/>
      <c r="BS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15"/>
      <c r="AX823" s="15"/>
      <c r="AY823" s="15"/>
      <c r="AZ823" s="15"/>
      <c r="BA823" s="15"/>
      <c r="BB823" s="15"/>
      <c r="BC823" s="15"/>
      <c r="BD823" s="15"/>
      <c r="BE823" s="15"/>
      <c r="BF823" s="15"/>
      <c r="BG823" s="15"/>
      <c r="BH823" s="15"/>
      <c r="BI823" s="15"/>
      <c r="BJ823" s="15"/>
      <c r="BK823" s="15"/>
      <c r="BL823" s="15"/>
      <c r="BM823" s="15"/>
      <c r="BN823" s="15"/>
      <c r="BO823" s="15"/>
      <c r="BP823" s="15"/>
      <c r="BQ823" s="15"/>
      <c r="BR823" s="15"/>
      <c r="BS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15"/>
      <c r="AX824" s="15"/>
      <c r="AY824" s="15"/>
      <c r="AZ824" s="15"/>
      <c r="BA824" s="15"/>
      <c r="BB824" s="15"/>
      <c r="BC824" s="15"/>
      <c r="BD824" s="15"/>
      <c r="BE824" s="15"/>
      <c r="BF824" s="15"/>
      <c r="BG824" s="15"/>
      <c r="BH824" s="15"/>
      <c r="BI824" s="15"/>
      <c r="BJ824" s="15"/>
      <c r="BK824" s="15"/>
      <c r="BL824" s="15"/>
      <c r="BM824" s="15"/>
      <c r="BN824" s="15"/>
      <c r="BO824" s="15"/>
      <c r="BP824" s="15"/>
      <c r="BQ824" s="15"/>
      <c r="BR824" s="15"/>
      <c r="BS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15"/>
      <c r="AX825" s="15"/>
      <c r="AY825" s="15"/>
      <c r="AZ825" s="15"/>
      <c r="BA825" s="15"/>
      <c r="BB825" s="15"/>
      <c r="BC825" s="15"/>
      <c r="BD825" s="15"/>
      <c r="BE825" s="15"/>
      <c r="BF825" s="15"/>
      <c r="BG825" s="15"/>
      <c r="BH825" s="15"/>
      <c r="BI825" s="15"/>
      <c r="BJ825" s="15"/>
      <c r="BK825" s="15"/>
      <c r="BL825" s="15"/>
      <c r="BM825" s="15"/>
      <c r="BN825" s="15"/>
      <c r="BO825" s="15"/>
      <c r="BP825" s="15"/>
      <c r="BQ825" s="15"/>
      <c r="BR825" s="15"/>
      <c r="BS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15"/>
      <c r="AX826" s="15"/>
      <c r="AY826" s="15"/>
      <c r="AZ826" s="15"/>
      <c r="BA826" s="15"/>
      <c r="BB826" s="15"/>
      <c r="BC826" s="15"/>
      <c r="BD826" s="15"/>
      <c r="BE826" s="15"/>
      <c r="BF826" s="15"/>
      <c r="BG826" s="15"/>
      <c r="BH826" s="15"/>
      <c r="BI826" s="15"/>
      <c r="BJ826" s="15"/>
      <c r="BK826" s="15"/>
      <c r="BL826" s="15"/>
      <c r="BM826" s="15"/>
      <c r="BN826" s="15"/>
      <c r="BO826" s="15"/>
      <c r="BP826" s="15"/>
      <c r="BQ826" s="15"/>
      <c r="BR826" s="15"/>
      <c r="BS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15"/>
      <c r="AY827" s="15"/>
      <c r="AZ827" s="15"/>
      <c r="BA827" s="15"/>
      <c r="BB827" s="15"/>
      <c r="BC827" s="15"/>
      <c r="BD827" s="15"/>
      <c r="BE827" s="15"/>
      <c r="BF827" s="15"/>
      <c r="BG827" s="15"/>
      <c r="BH827" s="15"/>
      <c r="BI827" s="15"/>
      <c r="BJ827" s="15"/>
      <c r="BK827" s="15"/>
      <c r="BL827" s="15"/>
      <c r="BM827" s="15"/>
      <c r="BN827" s="15"/>
      <c r="BO827" s="15"/>
      <c r="BP827" s="15"/>
      <c r="BQ827" s="15"/>
      <c r="BR827" s="15"/>
      <c r="BS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15"/>
      <c r="AX828" s="15"/>
      <c r="AY828" s="15"/>
      <c r="AZ828" s="15"/>
      <c r="BA828" s="15"/>
      <c r="BB828" s="15"/>
      <c r="BC828" s="15"/>
      <c r="BD828" s="15"/>
      <c r="BE828" s="15"/>
      <c r="BF828" s="15"/>
      <c r="BG828" s="15"/>
      <c r="BH828" s="15"/>
      <c r="BI828" s="15"/>
      <c r="BJ828" s="15"/>
      <c r="BK828" s="15"/>
      <c r="BL828" s="15"/>
      <c r="BM828" s="15"/>
      <c r="BN828" s="15"/>
      <c r="BO828" s="15"/>
      <c r="BP828" s="15"/>
      <c r="BQ828" s="15"/>
      <c r="BR828" s="15"/>
      <c r="BS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15"/>
      <c r="AX829" s="15"/>
      <c r="AY829" s="15"/>
      <c r="AZ829" s="15"/>
      <c r="BA829" s="15"/>
      <c r="BB829" s="15"/>
      <c r="BC829" s="15"/>
      <c r="BD829" s="15"/>
      <c r="BE829" s="15"/>
      <c r="BF829" s="15"/>
      <c r="BG829" s="15"/>
      <c r="BH829" s="15"/>
      <c r="BI829" s="15"/>
      <c r="BJ829" s="15"/>
      <c r="BK829" s="15"/>
      <c r="BL829" s="15"/>
      <c r="BM829" s="15"/>
      <c r="BN829" s="15"/>
      <c r="BO829" s="15"/>
      <c r="BP829" s="15"/>
      <c r="BQ829" s="15"/>
      <c r="BR829" s="15"/>
      <c r="BS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15"/>
      <c r="AX830" s="15"/>
      <c r="AY830" s="15"/>
      <c r="AZ830" s="15"/>
      <c r="BA830" s="15"/>
      <c r="BB830" s="15"/>
      <c r="BC830" s="15"/>
      <c r="BD830" s="15"/>
      <c r="BE830" s="15"/>
      <c r="BF830" s="15"/>
      <c r="BG830" s="15"/>
      <c r="BH830" s="15"/>
      <c r="BI830" s="15"/>
      <c r="BJ830" s="15"/>
      <c r="BK830" s="15"/>
      <c r="BL830" s="15"/>
      <c r="BM830" s="15"/>
      <c r="BN830" s="15"/>
      <c r="BO830" s="15"/>
      <c r="BP830" s="15"/>
      <c r="BQ830" s="15"/>
      <c r="BR830" s="15"/>
      <c r="BS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15"/>
      <c r="AX831" s="15"/>
      <c r="AY831" s="15"/>
      <c r="AZ831" s="15"/>
      <c r="BA831" s="15"/>
      <c r="BB831" s="15"/>
      <c r="BC831" s="15"/>
      <c r="BD831" s="15"/>
      <c r="BE831" s="15"/>
      <c r="BF831" s="15"/>
      <c r="BG831" s="15"/>
      <c r="BH831" s="15"/>
      <c r="BI831" s="15"/>
      <c r="BJ831" s="15"/>
      <c r="BK831" s="15"/>
      <c r="BL831" s="15"/>
      <c r="BM831" s="15"/>
      <c r="BN831" s="15"/>
      <c r="BO831" s="15"/>
      <c r="BP831" s="15"/>
      <c r="BQ831" s="15"/>
      <c r="BR831" s="15"/>
      <c r="BS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15"/>
      <c r="AX832" s="15"/>
      <c r="AY832" s="15"/>
      <c r="AZ832" s="15"/>
      <c r="BA832" s="15"/>
      <c r="BB832" s="15"/>
      <c r="BC832" s="15"/>
      <c r="BD832" s="15"/>
      <c r="BE832" s="15"/>
      <c r="BF832" s="15"/>
      <c r="BG832" s="15"/>
      <c r="BH832" s="15"/>
      <c r="BI832" s="15"/>
      <c r="BJ832" s="15"/>
      <c r="BK832" s="15"/>
      <c r="BL832" s="15"/>
      <c r="BM832" s="15"/>
      <c r="BN832" s="15"/>
      <c r="BO832" s="15"/>
      <c r="BP832" s="15"/>
      <c r="BQ832" s="15"/>
      <c r="BR832" s="15"/>
      <c r="BS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15"/>
      <c r="AX833" s="15"/>
      <c r="AY833" s="15"/>
      <c r="AZ833" s="15"/>
      <c r="BA833" s="15"/>
      <c r="BB833" s="15"/>
      <c r="BC833" s="15"/>
      <c r="BD833" s="15"/>
      <c r="BE833" s="15"/>
      <c r="BF833" s="15"/>
      <c r="BG833" s="15"/>
      <c r="BH833" s="15"/>
      <c r="BI833" s="15"/>
      <c r="BJ833" s="15"/>
      <c r="BK833" s="15"/>
      <c r="BL833" s="15"/>
      <c r="BM833" s="15"/>
      <c r="BN833" s="15"/>
      <c r="BO833" s="15"/>
      <c r="BP833" s="15"/>
      <c r="BQ833" s="15"/>
      <c r="BR833" s="15"/>
      <c r="BS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15"/>
      <c r="AX834" s="15"/>
      <c r="AY834" s="15"/>
      <c r="AZ834" s="15"/>
      <c r="BA834" s="15"/>
      <c r="BB834" s="15"/>
      <c r="BC834" s="15"/>
      <c r="BD834" s="15"/>
      <c r="BE834" s="15"/>
      <c r="BF834" s="15"/>
      <c r="BG834" s="15"/>
      <c r="BH834" s="15"/>
      <c r="BI834" s="15"/>
      <c r="BJ834" s="15"/>
      <c r="BK834" s="15"/>
      <c r="BL834" s="15"/>
      <c r="BM834" s="15"/>
      <c r="BN834" s="15"/>
      <c r="BO834" s="15"/>
      <c r="BP834" s="15"/>
      <c r="BQ834" s="15"/>
      <c r="BR834" s="15"/>
      <c r="BS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5"/>
      <c r="AX835" s="15"/>
      <c r="AY835" s="15"/>
      <c r="AZ835" s="15"/>
      <c r="BA835" s="15"/>
      <c r="BB835" s="15"/>
      <c r="BC835" s="15"/>
      <c r="BD835" s="15"/>
      <c r="BE835" s="15"/>
      <c r="BF835" s="15"/>
      <c r="BG835" s="15"/>
      <c r="BH835" s="15"/>
      <c r="BI835" s="15"/>
      <c r="BJ835" s="15"/>
      <c r="BK835" s="15"/>
      <c r="BL835" s="15"/>
      <c r="BM835" s="15"/>
      <c r="BN835" s="15"/>
      <c r="BO835" s="15"/>
      <c r="BP835" s="15"/>
      <c r="BQ835" s="15"/>
      <c r="BR835" s="15"/>
      <c r="BS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5"/>
      <c r="AX836" s="15"/>
      <c r="AY836" s="15"/>
      <c r="AZ836" s="15"/>
      <c r="BA836" s="15"/>
      <c r="BB836" s="15"/>
      <c r="BC836" s="15"/>
      <c r="BD836" s="15"/>
      <c r="BE836" s="15"/>
      <c r="BF836" s="15"/>
      <c r="BG836" s="15"/>
      <c r="BH836" s="15"/>
      <c r="BI836" s="15"/>
      <c r="BJ836" s="15"/>
      <c r="BK836" s="15"/>
      <c r="BL836" s="15"/>
      <c r="BM836" s="15"/>
      <c r="BN836" s="15"/>
      <c r="BO836" s="15"/>
      <c r="BP836" s="15"/>
      <c r="BQ836" s="15"/>
      <c r="BR836" s="15"/>
      <c r="BS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15"/>
      <c r="AX837" s="15"/>
      <c r="AY837" s="15"/>
      <c r="AZ837" s="15"/>
      <c r="BA837" s="15"/>
      <c r="BB837" s="15"/>
      <c r="BC837" s="15"/>
      <c r="BD837" s="15"/>
      <c r="BE837" s="15"/>
      <c r="BF837" s="15"/>
      <c r="BG837" s="15"/>
      <c r="BH837" s="15"/>
      <c r="BI837" s="15"/>
      <c r="BJ837" s="15"/>
      <c r="BK837" s="15"/>
      <c r="BL837" s="15"/>
      <c r="BM837" s="15"/>
      <c r="BN837" s="15"/>
      <c r="BO837" s="15"/>
      <c r="BP837" s="15"/>
      <c r="BQ837" s="15"/>
      <c r="BR837" s="15"/>
      <c r="BS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15"/>
      <c r="AX838" s="15"/>
      <c r="AY838" s="15"/>
      <c r="AZ838" s="15"/>
      <c r="BA838" s="15"/>
      <c r="BB838" s="15"/>
      <c r="BC838" s="15"/>
      <c r="BD838" s="15"/>
      <c r="BE838" s="15"/>
      <c r="BF838" s="15"/>
      <c r="BG838" s="15"/>
      <c r="BH838" s="15"/>
      <c r="BI838" s="15"/>
      <c r="BJ838" s="15"/>
      <c r="BK838" s="15"/>
      <c r="BL838" s="15"/>
      <c r="BM838" s="15"/>
      <c r="BN838" s="15"/>
      <c r="BO838" s="15"/>
      <c r="BP838" s="15"/>
      <c r="BQ838" s="15"/>
      <c r="BR838" s="15"/>
      <c r="BS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15"/>
      <c r="AX839" s="15"/>
      <c r="AY839" s="15"/>
      <c r="AZ839" s="15"/>
      <c r="BA839" s="15"/>
      <c r="BB839" s="15"/>
      <c r="BC839" s="15"/>
      <c r="BD839" s="15"/>
      <c r="BE839" s="15"/>
      <c r="BF839" s="15"/>
      <c r="BG839" s="15"/>
      <c r="BH839" s="15"/>
      <c r="BI839" s="15"/>
      <c r="BJ839" s="15"/>
      <c r="BK839" s="15"/>
      <c r="BL839" s="15"/>
      <c r="BM839" s="15"/>
      <c r="BN839" s="15"/>
      <c r="BO839" s="15"/>
      <c r="BP839" s="15"/>
      <c r="BQ839" s="15"/>
      <c r="BR839" s="15"/>
      <c r="BS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15"/>
      <c r="AX840" s="15"/>
      <c r="AY840" s="15"/>
      <c r="AZ840" s="15"/>
      <c r="BA840" s="15"/>
      <c r="BB840" s="15"/>
      <c r="BC840" s="15"/>
      <c r="BD840" s="15"/>
      <c r="BE840" s="15"/>
      <c r="BF840" s="15"/>
      <c r="BG840" s="15"/>
      <c r="BH840" s="15"/>
      <c r="BI840" s="15"/>
      <c r="BJ840" s="15"/>
      <c r="BK840" s="15"/>
      <c r="BL840" s="15"/>
      <c r="BM840" s="15"/>
      <c r="BN840" s="15"/>
      <c r="BO840" s="15"/>
      <c r="BP840" s="15"/>
      <c r="BQ840" s="15"/>
      <c r="BR840" s="15"/>
      <c r="BS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5"/>
      <c r="AX841" s="15"/>
      <c r="AY841" s="15"/>
      <c r="AZ841" s="15"/>
      <c r="BA841" s="15"/>
      <c r="BB841" s="15"/>
      <c r="BC841" s="15"/>
      <c r="BD841" s="15"/>
      <c r="BE841" s="15"/>
      <c r="BF841" s="15"/>
      <c r="BG841" s="15"/>
      <c r="BH841" s="15"/>
      <c r="BI841" s="15"/>
      <c r="BJ841" s="15"/>
      <c r="BK841" s="15"/>
      <c r="BL841" s="15"/>
      <c r="BM841" s="15"/>
      <c r="BN841" s="15"/>
      <c r="BO841" s="15"/>
      <c r="BP841" s="15"/>
      <c r="BQ841" s="15"/>
      <c r="BR841" s="15"/>
      <c r="BS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15"/>
      <c r="AX842" s="15"/>
      <c r="AY842" s="15"/>
      <c r="AZ842" s="15"/>
      <c r="BA842" s="15"/>
      <c r="BB842" s="15"/>
      <c r="BC842" s="15"/>
      <c r="BD842" s="15"/>
      <c r="BE842" s="15"/>
      <c r="BF842" s="15"/>
      <c r="BG842" s="15"/>
      <c r="BH842" s="15"/>
      <c r="BI842" s="15"/>
      <c r="BJ842" s="15"/>
      <c r="BK842" s="15"/>
      <c r="BL842" s="15"/>
      <c r="BM842" s="15"/>
      <c r="BN842" s="15"/>
      <c r="BO842" s="15"/>
      <c r="BP842" s="15"/>
      <c r="BQ842" s="15"/>
      <c r="BR842" s="15"/>
      <c r="BS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15"/>
      <c r="AX843" s="15"/>
      <c r="AY843" s="15"/>
      <c r="AZ843" s="15"/>
      <c r="BA843" s="15"/>
      <c r="BB843" s="15"/>
      <c r="BC843" s="15"/>
      <c r="BD843" s="15"/>
      <c r="BE843" s="15"/>
      <c r="BF843" s="15"/>
      <c r="BG843" s="15"/>
      <c r="BH843" s="15"/>
      <c r="BI843" s="15"/>
      <c r="BJ843" s="15"/>
      <c r="BK843" s="15"/>
      <c r="BL843" s="15"/>
      <c r="BM843" s="15"/>
      <c r="BN843" s="15"/>
      <c r="BO843" s="15"/>
      <c r="BP843" s="15"/>
      <c r="BQ843" s="15"/>
      <c r="BR843" s="15"/>
      <c r="BS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15"/>
      <c r="AX844" s="15"/>
      <c r="AY844" s="15"/>
      <c r="AZ844" s="15"/>
      <c r="BA844" s="15"/>
      <c r="BB844" s="15"/>
      <c r="BC844" s="15"/>
      <c r="BD844" s="15"/>
      <c r="BE844" s="15"/>
      <c r="BF844" s="15"/>
      <c r="BG844" s="15"/>
      <c r="BH844" s="15"/>
      <c r="BI844" s="15"/>
      <c r="BJ844" s="15"/>
      <c r="BK844" s="15"/>
      <c r="BL844" s="15"/>
      <c r="BM844" s="15"/>
      <c r="BN844" s="15"/>
      <c r="BO844" s="15"/>
      <c r="BP844" s="15"/>
      <c r="BQ844" s="15"/>
      <c r="BR844" s="15"/>
      <c r="BS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15"/>
      <c r="AX845" s="15"/>
      <c r="AY845" s="15"/>
      <c r="AZ845" s="15"/>
      <c r="BA845" s="15"/>
      <c r="BB845" s="15"/>
      <c r="BC845" s="15"/>
      <c r="BD845" s="15"/>
      <c r="BE845" s="15"/>
      <c r="BF845" s="15"/>
      <c r="BG845" s="15"/>
      <c r="BH845" s="15"/>
      <c r="BI845" s="15"/>
      <c r="BJ845" s="15"/>
      <c r="BK845" s="15"/>
      <c r="BL845" s="15"/>
      <c r="BM845" s="15"/>
      <c r="BN845" s="15"/>
      <c r="BO845" s="15"/>
      <c r="BP845" s="15"/>
      <c r="BQ845" s="15"/>
      <c r="BR845" s="15"/>
      <c r="BS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15"/>
      <c r="AY846" s="15"/>
      <c r="AZ846" s="15"/>
      <c r="BA846" s="15"/>
      <c r="BB846" s="15"/>
      <c r="BC846" s="15"/>
      <c r="BD846" s="15"/>
      <c r="BE846" s="15"/>
      <c r="BF846" s="15"/>
      <c r="BG846" s="15"/>
      <c r="BH846" s="15"/>
      <c r="BI846" s="15"/>
      <c r="BJ846" s="15"/>
      <c r="BK846" s="15"/>
      <c r="BL846" s="15"/>
      <c r="BM846" s="15"/>
      <c r="BN846" s="15"/>
      <c r="BO846" s="15"/>
      <c r="BP846" s="15"/>
      <c r="BQ846" s="15"/>
      <c r="BR846" s="15"/>
      <c r="BS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15"/>
      <c r="AX847" s="15"/>
      <c r="AY847" s="15"/>
      <c r="AZ847" s="15"/>
      <c r="BA847" s="15"/>
      <c r="BB847" s="15"/>
      <c r="BC847" s="15"/>
      <c r="BD847" s="15"/>
      <c r="BE847" s="15"/>
      <c r="BF847" s="15"/>
      <c r="BG847" s="15"/>
      <c r="BH847" s="15"/>
      <c r="BI847" s="15"/>
      <c r="BJ847" s="15"/>
      <c r="BK847" s="15"/>
      <c r="BL847" s="15"/>
      <c r="BM847" s="15"/>
      <c r="BN847" s="15"/>
      <c r="BO847" s="15"/>
      <c r="BP847" s="15"/>
      <c r="BQ847" s="15"/>
      <c r="BR847" s="15"/>
      <c r="BS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15"/>
      <c r="BA848" s="15"/>
      <c r="BB848" s="15"/>
      <c r="BC848" s="15"/>
      <c r="BD848" s="15"/>
      <c r="BE848" s="15"/>
      <c r="BF848" s="15"/>
      <c r="BG848" s="15"/>
      <c r="BH848" s="15"/>
      <c r="BI848" s="15"/>
      <c r="BJ848" s="15"/>
      <c r="BK848" s="15"/>
      <c r="BL848" s="15"/>
      <c r="BM848" s="15"/>
      <c r="BN848" s="15"/>
      <c r="BO848" s="15"/>
      <c r="BP848" s="15"/>
      <c r="BQ848" s="15"/>
      <c r="BR848" s="15"/>
      <c r="BS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15"/>
      <c r="AX849" s="15"/>
      <c r="AY849" s="15"/>
      <c r="AZ849" s="15"/>
      <c r="BA849" s="15"/>
      <c r="BB849" s="15"/>
      <c r="BC849" s="15"/>
      <c r="BD849" s="15"/>
      <c r="BE849" s="15"/>
      <c r="BF849" s="15"/>
      <c r="BG849" s="15"/>
      <c r="BH849" s="15"/>
      <c r="BI849" s="15"/>
      <c r="BJ849" s="15"/>
      <c r="BK849" s="15"/>
      <c r="BL849" s="15"/>
      <c r="BM849" s="15"/>
      <c r="BN849" s="15"/>
      <c r="BO849" s="15"/>
      <c r="BP849" s="15"/>
      <c r="BQ849" s="15"/>
      <c r="BR849" s="15"/>
      <c r="BS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15"/>
      <c r="AX850" s="15"/>
      <c r="AY850" s="15"/>
      <c r="AZ850" s="15"/>
      <c r="BA850" s="15"/>
      <c r="BB850" s="15"/>
      <c r="BC850" s="15"/>
      <c r="BD850" s="15"/>
      <c r="BE850" s="15"/>
      <c r="BF850" s="15"/>
      <c r="BG850" s="15"/>
      <c r="BH850" s="15"/>
      <c r="BI850" s="15"/>
      <c r="BJ850" s="15"/>
      <c r="BK850" s="15"/>
      <c r="BL850" s="15"/>
      <c r="BM850" s="15"/>
      <c r="BN850" s="15"/>
      <c r="BO850" s="15"/>
      <c r="BP850" s="15"/>
      <c r="BQ850" s="15"/>
      <c r="BR850" s="15"/>
      <c r="BS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15"/>
      <c r="AX851" s="15"/>
      <c r="AY851" s="15"/>
      <c r="AZ851" s="15"/>
      <c r="BA851" s="15"/>
      <c r="BB851" s="15"/>
      <c r="BC851" s="15"/>
      <c r="BD851" s="15"/>
      <c r="BE851" s="15"/>
      <c r="BF851" s="15"/>
      <c r="BG851" s="15"/>
      <c r="BH851" s="15"/>
      <c r="BI851" s="15"/>
      <c r="BJ851" s="15"/>
      <c r="BK851" s="15"/>
      <c r="BL851" s="15"/>
      <c r="BM851" s="15"/>
      <c r="BN851" s="15"/>
      <c r="BO851" s="15"/>
      <c r="BP851" s="15"/>
      <c r="BQ851" s="15"/>
      <c r="BR851" s="15"/>
      <c r="BS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15"/>
      <c r="AY852" s="15"/>
      <c r="AZ852" s="15"/>
      <c r="BA852" s="15"/>
      <c r="BB852" s="15"/>
      <c r="BC852" s="15"/>
      <c r="BD852" s="15"/>
      <c r="BE852" s="15"/>
      <c r="BF852" s="15"/>
      <c r="BG852" s="15"/>
      <c r="BH852" s="15"/>
      <c r="BI852" s="15"/>
      <c r="BJ852" s="15"/>
      <c r="BK852" s="15"/>
      <c r="BL852" s="15"/>
      <c r="BM852" s="15"/>
      <c r="BN852" s="15"/>
      <c r="BO852" s="15"/>
      <c r="BP852" s="15"/>
      <c r="BQ852" s="15"/>
      <c r="BR852" s="15"/>
      <c r="BS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5"/>
      <c r="AX853" s="15"/>
      <c r="AY853" s="15"/>
      <c r="AZ853" s="15"/>
      <c r="BA853" s="15"/>
      <c r="BB853" s="15"/>
      <c r="BC853" s="15"/>
      <c r="BD853" s="15"/>
      <c r="BE853" s="15"/>
      <c r="BF853" s="15"/>
      <c r="BG853" s="15"/>
      <c r="BH853" s="15"/>
      <c r="BI853" s="15"/>
      <c r="BJ853" s="15"/>
      <c r="BK853" s="15"/>
      <c r="BL853" s="15"/>
      <c r="BM853" s="15"/>
      <c r="BN853" s="15"/>
      <c r="BO853" s="15"/>
      <c r="BP853" s="15"/>
      <c r="BQ853" s="15"/>
      <c r="BR853" s="15"/>
      <c r="BS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15"/>
      <c r="AX854" s="15"/>
      <c r="AY854" s="15"/>
      <c r="AZ854" s="15"/>
      <c r="BA854" s="15"/>
      <c r="BB854" s="15"/>
      <c r="BC854" s="15"/>
      <c r="BD854" s="15"/>
      <c r="BE854" s="15"/>
      <c r="BF854" s="15"/>
      <c r="BG854" s="15"/>
      <c r="BH854" s="15"/>
      <c r="BI854" s="15"/>
      <c r="BJ854" s="15"/>
      <c r="BK854" s="15"/>
      <c r="BL854" s="15"/>
      <c r="BM854" s="15"/>
      <c r="BN854" s="15"/>
      <c r="BO854" s="15"/>
      <c r="BP854" s="15"/>
      <c r="BQ854" s="15"/>
      <c r="BR854" s="15"/>
      <c r="BS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c r="AW855" s="15"/>
      <c r="AX855" s="15"/>
      <c r="AY855" s="15"/>
      <c r="AZ855" s="15"/>
      <c r="BA855" s="15"/>
      <c r="BB855" s="15"/>
      <c r="BC855" s="15"/>
      <c r="BD855" s="15"/>
      <c r="BE855" s="15"/>
      <c r="BF855" s="15"/>
      <c r="BG855" s="15"/>
      <c r="BH855" s="15"/>
      <c r="BI855" s="15"/>
      <c r="BJ855" s="15"/>
      <c r="BK855" s="15"/>
      <c r="BL855" s="15"/>
      <c r="BM855" s="15"/>
      <c r="BN855" s="15"/>
      <c r="BO855" s="15"/>
      <c r="BP855" s="15"/>
      <c r="BQ855" s="15"/>
      <c r="BR855" s="15"/>
      <c r="BS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c r="AW856" s="15"/>
      <c r="AX856" s="15"/>
      <c r="AY856" s="15"/>
      <c r="AZ856" s="15"/>
      <c r="BA856" s="15"/>
      <c r="BB856" s="15"/>
      <c r="BC856" s="15"/>
      <c r="BD856" s="15"/>
      <c r="BE856" s="15"/>
      <c r="BF856" s="15"/>
      <c r="BG856" s="15"/>
      <c r="BH856" s="15"/>
      <c r="BI856" s="15"/>
      <c r="BJ856" s="15"/>
      <c r="BK856" s="15"/>
      <c r="BL856" s="15"/>
      <c r="BM856" s="15"/>
      <c r="BN856" s="15"/>
      <c r="BO856" s="15"/>
      <c r="BP856" s="15"/>
      <c r="BQ856" s="15"/>
      <c r="BR856" s="15"/>
      <c r="BS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c r="AW857" s="15"/>
      <c r="AX857" s="15"/>
      <c r="AY857" s="15"/>
      <c r="AZ857" s="15"/>
      <c r="BA857" s="15"/>
      <c r="BB857" s="15"/>
      <c r="BC857" s="15"/>
      <c r="BD857" s="15"/>
      <c r="BE857" s="15"/>
      <c r="BF857" s="15"/>
      <c r="BG857" s="15"/>
      <c r="BH857" s="15"/>
      <c r="BI857" s="15"/>
      <c r="BJ857" s="15"/>
      <c r="BK857" s="15"/>
      <c r="BL857" s="15"/>
      <c r="BM857" s="15"/>
      <c r="BN857" s="15"/>
      <c r="BO857" s="15"/>
      <c r="BP857" s="15"/>
      <c r="BQ857" s="15"/>
      <c r="BR857" s="15"/>
      <c r="BS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c r="AW858" s="15"/>
      <c r="AX858" s="15"/>
      <c r="AY858" s="15"/>
      <c r="AZ858" s="15"/>
      <c r="BA858" s="15"/>
      <c r="BB858" s="15"/>
      <c r="BC858" s="15"/>
      <c r="BD858" s="15"/>
      <c r="BE858" s="15"/>
      <c r="BF858" s="15"/>
      <c r="BG858" s="15"/>
      <c r="BH858" s="15"/>
      <c r="BI858" s="15"/>
      <c r="BJ858" s="15"/>
      <c r="BK858" s="15"/>
      <c r="BL858" s="15"/>
      <c r="BM858" s="15"/>
      <c r="BN858" s="15"/>
      <c r="BO858" s="15"/>
      <c r="BP858" s="15"/>
      <c r="BQ858" s="15"/>
      <c r="BR858" s="15"/>
      <c r="BS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15"/>
      <c r="AX859" s="15"/>
      <c r="AY859" s="15"/>
      <c r="AZ859" s="15"/>
      <c r="BA859" s="15"/>
      <c r="BB859" s="15"/>
      <c r="BC859" s="15"/>
      <c r="BD859" s="15"/>
      <c r="BE859" s="15"/>
      <c r="BF859" s="15"/>
      <c r="BG859" s="15"/>
      <c r="BH859" s="15"/>
      <c r="BI859" s="15"/>
      <c r="BJ859" s="15"/>
      <c r="BK859" s="15"/>
      <c r="BL859" s="15"/>
      <c r="BM859" s="15"/>
      <c r="BN859" s="15"/>
      <c r="BO859" s="15"/>
      <c r="BP859" s="15"/>
      <c r="BQ859" s="15"/>
      <c r="BR859" s="15"/>
      <c r="BS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c r="AW860" s="15"/>
      <c r="AX860" s="15"/>
      <c r="AY860" s="15"/>
      <c r="AZ860" s="15"/>
      <c r="BA860" s="15"/>
      <c r="BB860" s="15"/>
      <c r="BC860" s="15"/>
      <c r="BD860" s="15"/>
      <c r="BE860" s="15"/>
      <c r="BF860" s="15"/>
      <c r="BG860" s="15"/>
      <c r="BH860" s="15"/>
      <c r="BI860" s="15"/>
      <c r="BJ860" s="15"/>
      <c r="BK860" s="15"/>
      <c r="BL860" s="15"/>
      <c r="BM860" s="15"/>
      <c r="BN860" s="15"/>
      <c r="BO860" s="15"/>
      <c r="BP860" s="15"/>
      <c r="BQ860" s="15"/>
      <c r="BR860" s="15"/>
      <c r="BS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15"/>
      <c r="AX861" s="15"/>
      <c r="AY861" s="15"/>
      <c r="AZ861" s="15"/>
      <c r="BA861" s="15"/>
      <c r="BB861" s="15"/>
      <c r="BC861" s="15"/>
      <c r="BD861" s="15"/>
      <c r="BE861" s="15"/>
      <c r="BF861" s="15"/>
      <c r="BG861" s="15"/>
      <c r="BH861" s="15"/>
      <c r="BI861" s="15"/>
      <c r="BJ861" s="15"/>
      <c r="BK861" s="15"/>
      <c r="BL861" s="15"/>
      <c r="BM861" s="15"/>
      <c r="BN861" s="15"/>
      <c r="BO861" s="15"/>
      <c r="BP861" s="15"/>
      <c r="BQ861" s="15"/>
      <c r="BR861" s="15"/>
      <c r="BS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c r="AW862" s="15"/>
      <c r="AX862" s="15"/>
      <c r="AY862" s="15"/>
      <c r="AZ862" s="15"/>
      <c r="BA862" s="15"/>
      <c r="BB862" s="15"/>
      <c r="BC862" s="15"/>
      <c r="BD862" s="15"/>
      <c r="BE862" s="15"/>
      <c r="BF862" s="15"/>
      <c r="BG862" s="15"/>
      <c r="BH862" s="15"/>
      <c r="BI862" s="15"/>
      <c r="BJ862" s="15"/>
      <c r="BK862" s="15"/>
      <c r="BL862" s="15"/>
      <c r="BM862" s="15"/>
      <c r="BN862" s="15"/>
      <c r="BO862" s="15"/>
      <c r="BP862" s="15"/>
      <c r="BQ862" s="15"/>
      <c r="BR862" s="15"/>
      <c r="BS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15"/>
      <c r="AX863" s="15"/>
      <c r="AY863" s="15"/>
      <c r="AZ863" s="15"/>
      <c r="BA863" s="15"/>
      <c r="BB863" s="15"/>
      <c r="BC863" s="15"/>
      <c r="BD863" s="15"/>
      <c r="BE863" s="15"/>
      <c r="BF863" s="15"/>
      <c r="BG863" s="15"/>
      <c r="BH863" s="15"/>
      <c r="BI863" s="15"/>
      <c r="BJ863" s="15"/>
      <c r="BK863" s="15"/>
      <c r="BL863" s="15"/>
      <c r="BM863" s="15"/>
      <c r="BN863" s="15"/>
      <c r="BO863" s="15"/>
      <c r="BP863" s="15"/>
      <c r="BQ863" s="15"/>
      <c r="BR863" s="15"/>
      <c r="BS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c r="AW864" s="15"/>
      <c r="AX864" s="15"/>
      <c r="AY864" s="15"/>
      <c r="AZ864" s="15"/>
      <c r="BA864" s="15"/>
      <c r="BB864" s="15"/>
      <c r="BC864" s="15"/>
      <c r="BD864" s="15"/>
      <c r="BE864" s="15"/>
      <c r="BF864" s="15"/>
      <c r="BG864" s="15"/>
      <c r="BH864" s="15"/>
      <c r="BI864" s="15"/>
      <c r="BJ864" s="15"/>
      <c r="BK864" s="15"/>
      <c r="BL864" s="15"/>
      <c r="BM864" s="15"/>
      <c r="BN864" s="15"/>
      <c r="BO864" s="15"/>
      <c r="BP864" s="15"/>
      <c r="BQ864" s="15"/>
      <c r="BR864" s="15"/>
      <c r="BS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c r="AW865" s="15"/>
      <c r="AX865" s="15"/>
      <c r="AY865" s="15"/>
      <c r="AZ865" s="15"/>
      <c r="BA865" s="15"/>
      <c r="BB865" s="15"/>
      <c r="BC865" s="15"/>
      <c r="BD865" s="15"/>
      <c r="BE865" s="15"/>
      <c r="BF865" s="15"/>
      <c r="BG865" s="15"/>
      <c r="BH865" s="15"/>
      <c r="BI865" s="15"/>
      <c r="BJ865" s="15"/>
      <c r="BK865" s="15"/>
      <c r="BL865" s="15"/>
      <c r="BM865" s="15"/>
      <c r="BN865" s="15"/>
      <c r="BO865" s="15"/>
      <c r="BP865" s="15"/>
      <c r="BQ865" s="15"/>
      <c r="BR865" s="15"/>
      <c r="BS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c r="AW866" s="15"/>
      <c r="AX866" s="15"/>
      <c r="AY866" s="15"/>
      <c r="AZ866" s="15"/>
      <c r="BA866" s="15"/>
      <c r="BB866" s="15"/>
      <c r="BC866" s="15"/>
      <c r="BD866" s="15"/>
      <c r="BE866" s="15"/>
      <c r="BF866" s="15"/>
      <c r="BG866" s="15"/>
      <c r="BH866" s="15"/>
      <c r="BI866" s="15"/>
      <c r="BJ866" s="15"/>
      <c r="BK866" s="15"/>
      <c r="BL866" s="15"/>
      <c r="BM866" s="15"/>
      <c r="BN866" s="15"/>
      <c r="BO866" s="15"/>
      <c r="BP866" s="15"/>
      <c r="BQ866" s="15"/>
      <c r="BR866" s="15"/>
      <c r="BS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15"/>
      <c r="AX867" s="15"/>
      <c r="AY867" s="15"/>
      <c r="AZ867" s="15"/>
      <c r="BA867" s="15"/>
      <c r="BB867" s="15"/>
      <c r="BC867" s="15"/>
      <c r="BD867" s="15"/>
      <c r="BE867" s="15"/>
      <c r="BF867" s="15"/>
      <c r="BG867" s="15"/>
      <c r="BH867" s="15"/>
      <c r="BI867" s="15"/>
      <c r="BJ867" s="15"/>
      <c r="BK867" s="15"/>
      <c r="BL867" s="15"/>
      <c r="BM867" s="15"/>
      <c r="BN867" s="15"/>
      <c r="BO867" s="15"/>
      <c r="BP867" s="15"/>
      <c r="BQ867" s="15"/>
      <c r="BR867" s="15"/>
      <c r="BS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15"/>
      <c r="AX868" s="15"/>
      <c r="AY868" s="15"/>
      <c r="AZ868" s="15"/>
      <c r="BA868" s="15"/>
      <c r="BB868" s="15"/>
      <c r="BC868" s="15"/>
      <c r="BD868" s="15"/>
      <c r="BE868" s="15"/>
      <c r="BF868" s="15"/>
      <c r="BG868" s="15"/>
      <c r="BH868" s="15"/>
      <c r="BI868" s="15"/>
      <c r="BJ868" s="15"/>
      <c r="BK868" s="15"/>
      <c r="BL868" s="15"/>
      <c r="BM868" s="15"/>
      <c r="BN868" s="15"/>
      <c r="BO868" s="15"/>
      <c r="BP868" s="15"/>
      <c r="BQ868" s="15"/>
      <c r="BR868" s="15"/>
      <c r="BS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c r="AW869" s="15"/>
      <c r="AX869" s="15"/>
      <c r="AY869" s="15"/>
      <c r="AZ869" s="15"/>
      <c r="BA869" s="15"/>
      <c r="BB869" s="15"/>
      <c r="BC869" s="15"/>
      <c r="BD869" s="15"/>
      <c r="BE869" s="15"/>
      <c r="BF869" s="15"/>
      <c r="BG869" s="15"/>
      <c r="BH869" s="15"/>
      <c r="BI869" s="15"/>
      <c r="BJ869" s="15"/>
      <c r="BK869" s="15"/>
      <c r="BL869" s="15"/>
      <c r="BM869" s="15"/>
      <c r="BN869" s="15"/>
      <c r="BO869" s="15"/>
      <c r="BP869" s="15"/>
      <c r="BQ869" s="15"/>
      <c r="BR869" s="15"/>
      <c r="BS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c r="AW870" s="15"/>
      <c r="AX870" s="15"/>
      <c r="AY870" s="15"/>
      <c r="AZ870" s="15"/>
      <c r="BA870" s="15"/>
      <c r="BB870" s="15"/>
      <c r="BC870" s="15"/>
      <c r="BD870" s="15"/>
      <c r="BE870" s="15"/>
      <c r="BF870" s="15"/>
      <c r="BG870" s="15"/>
      <c r="BH870" s="15"/>
      <c r="BI870" s="15"/>
      <c r="BJ870" s="15"/>
      <c r="BK870" s="15"/>
      <c r="BL870" s="15"/>
      <c r="BM870" s="15"/>
      <c r="BN870" s="15"/>
      <c r="BO870" s="15"/>
      <c r="BP870" s="15"/>
      <c r="BQ870" s="15"/>
      <c r="BR870" s="15"/>
      <c r="BS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c r="AW871" s="15"/>
      <c r="AX871" s="15"/>
      <c r="AY871" s="15"/>
      <c r="AZ871" s="15"/>
      <c r="BA871" s="15"/>
      <c r="BB871" s="15"/>
      <c r="BC871" s="15"/>
      <c r="BD871" s="15"/>
      <c r="BE871" s="15"/>
      <c r="BF871" s="15"/>
      <c r="BG871" s="15"/>
      <c r="BH871" s="15"/>
      <c r="BI871" s="15"/>
      <c r="BJ871" s="15"/>
      <c r="BK871" s="15"/>
      <c r="BL871" s="15"/>
      <c r="BM871" s="15"/>
      <c r="BN871" s="15"/>
      <c r="BO871" s="15"/>
      <c r="BP871" s="15"/>
      <c r="BQ871" s="15"/>
      <c r="BR871" s="15"/>
      <c r="BS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c r="AW872" s="15"/>
      <c r="AX872" s="15"/>
      <c r="AY872" s="15"/>
      <c r="AZ872" s="15"/>
      <c r="BA872" s="15"/>
      <c r="BB872" s="15"/>
      <c r="BC872" s="15"/>
      <c r="BD872" s="15"/>
      <c r="BE872" s="15"/>
      <c r="BF872" s="15"/>
      <c r="BG872" s="15"/>
      <c r="BH872" s="15"/>
      <c r="BI872" s="15"/>
      <c r="BJ872" s="15"/>
      <c r="BK872" s="15"/>
      <c r="BL872" s="15"/>
      <c r="BM872" s="15"/>
      <c r="BN872" s="15"/>
      <c r="BO872" s="15"/>
      <c r="BP872" s="15"/>
      <c r="BQ872" s="15"/>
      <c r="BR872" s="15"/>
      <c r="BS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c r="AW873" s="15"/>
      <c r="AX873" s="15"/>
      <c r="AY873" s="15"/>
      <c r="AZ873" s="15"/>
      <c r="BA873" s="15"/>
      <c r="BB873" s="15"/>
      <c r="BC873" s="15"/>
      <c r="BD873" s="15"/>
      <c r="BE873" s="15"/>
      <c r="BF873" s="15"/>
      <c r="BG873" s="15"/>
      <c r="BH873" s="15"/>
      <c r="BI873" s="15"/>
      <c r="BJ873" s="15"/>
      <c r="BK873" s="15"/>
      <c r="BL873" s="15"/>
      <c r="BM873" s="15"/>
      <c r="BN873" s="15"/>
      <c r="BO873" s="15"/>
      <c r="BP873" s="15"/>
      <c r="BQ873" s="15"/>
      <c r="BR873" s="15"/>
      <c r="BS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15"/>
      <c r="AX874" s="15"/>
      <c r="AY874" s="15"/>
      <c r="AZ874" s="15"/>
      <c r="BA874" s="15"/>
      <c r="BB874" s="15"/>
      <c r="BC874" s="15"/>
      <c r="BD874" s="15"/>
      <c r="BE874" s="15"/>
      <c r="BF874" s="15"/>
      <c r="BG874" s="15"/>
      <c r="BH874" s="15"/>
      <c r="BI874" s="15"/>
      <c r="BJ874" s="15"/>
      <c r="BK874" s="15"/>
      <c r="BL874" s="15"/>
      <c r="BM874" s="15"/>
      <c r="BN874" s="15"/>
      <c r="BO874" s="15"/>
      <c r="BP874" s="15"/>
      <c r="BQ874" s="15"/>
      <c r="BR874" s="15"/>
      <c r="BS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15"/>
      <c r="AX875" s="15"/>
      <c r="AY875" s="15"/>
      <c r="AZ875" s="15"/>
      <c r="BA875" s="15"/>
      <c r="BB875" s="15"/>
      <c r="BC875" s="15"/>
      <c r="BD875" s="15"/>
      <c r="BE875" s="15"/>
      <c r="BF875" s="15"/>
      <c r="BG875" s="15"/>
      <c r="BH875" s="15"/>
      <c r="BI875" s="15"/>
      <c r="BJ875" s="15"/>
      <c r="BK875" s="15"/>
      <c r="BL875" s="15"/>
      <c r="BM875" s="15"/>
      <c r="BN875" s="15"/>
      <c r="BO875" s="15"/>
      <c r="BP875" s="15"/>
      <c r="BQ875" s="15"/>
      <c r="BR875" s="15"/>
      <c r="BS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15"/>
      <c r="AX876" s="15"/>
      <c r="AY876" s="15"/>
      <c r="AZ876" s="15"/>
      <c r="BA876" s="15"/>
      <c r="BB876" s="15"/>
      <c r="BC876" s="15"/>
      <c r="BD876" s="15"/>
      <c r="BE876" s="15"/>
      <c r="BF876" s="15"/>
      <c r="BG876" s="15"/>
      <c r="BH876" s="15"/>
      <c r="BI876" s="15"/>
      <c r="BJ876" s="15"/>
      <c r="BK876" s="15"/>
      <c r="BL876" s="15"/>
      <c r="BM876" s="15"/>
      <c r="BN876" s="15"/>
      <c r="BO876" s="15"/>
      <c r="BP876" s="15"/>
      <c r="BQ876" s="15"/>
      <c r="BR876" s="15"/>
      <c r="BS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15"/>
      <c r="AX877" s="15"/>
      <c r="AY877" s="15"/>
      <c r="AZ877" s="15"/>
      <c r="BA877" s="15"/>
      <c r="BB877" s="15"/>
      <c r="BC877" s="15"/>
      <c r="BD877" s="15"/>
      <c r="BE877" s="15"/>
      <c r="BF877" s="15"/>
      <c r="BG877" s="15"/>
      <c r="BH877" s="15"/>
      <c r="BI877" s="15"/>
      <c r="BJ877" s="15"/>
      <c r="BK877" s="15"/>
      <c r="BL877" s="15"/>
      <c r="BM877" s="15"/>
      <c r="BN877" s="15"/>
      <c r="BO877" s="15"/>
      <c r="BP877" s="15"/>
      <c r="BQ877" s="15"/>
      <c r="BR877" s="15"/>
      <c r="BS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15"/>
      <c r="AX878" s="15"/>
      <c r="AY878" s="15"/>
      <c r="AZ878" s="15"/>
      <c r="BA878" s="15"/>
      <c r="BB878" s="15"/>
      <c r="BC878" s="15"/>
      <c r="BD878" s="15"/>
      <c r="BE878" s="15"/>
      <c r="BF878" s="15"/>
      <c r="BG878" s="15"/>
      <c r="BH878" s="15"/>
      <c r="BI878" s="15"/>
      <c r="BJ878" s="15"/>
      <c r="BK878" s="15"/>
      <c r="BL878" s="15"/>
      <c r="BM878" s="15"/>
      <c r="BN878" s="15"/>
      <c r="BO878" s="15"/>
      <c r="BP878" s="15"/>
      <c r="BQ878" s="15"/>
      <c r="BR878" s="15"/>
      <c r="BS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15"/>
      <c r="AX879" s="15"/>
      <c r="AY879" s="15"/>
      <c r="AZ879" s="15"/>
      <c r="BA879" s="15"/>
      <c r="BB879" s="15"/>
      <c r="BC879" s="15"/>
      <c r="BD879" s="15"/>
      <c r="BE879" s="15"/>
      <c r="BF879" s="15"/>
      <c r="BG879" s="15"/>
      <c r="BH879" s="15"/>
      <c r="BI879" s="15"/>
      <c r="BJ879" s="15"/>
      <c r="BK879" s="15"/>
      <c r="BL879" s="15"/>
      <c r="BM879" s="15"/>
      <c r="BN879" s="15"/>
      <c r="BO879" s="15"/>
      <c r="BP879" s="15"/>
      <c r="BQ879" s="15"/>
      <c r="BR879" s="15"/>
      <c r="BS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15"/>
      <c r="AX880" s="15"/>
      <c r="AY880" s="15"/>
      <c r="AZ880" s="15"/>
      <c r="BA880" s="15"/>
      <c r="BB880" s="15"/>
      <c r="BC880" s="15"/>
      <c r="BD880" s="15"/>
      <c r="BE880" s="15"/>
      <c r="BF880" s="15"/>
      <c r="BG880" s="15"/>
      <c r="BH880" s="15"/>
      <c r="BI880" s="15"/>
      <c r="BJ880" s="15"/>
      <c r="BK880" s="15"/>
      <c r="BL880" s="15"/>
      <c r="BM880" s="15"/>
      <c r="BN880" s="15"/>
      <c r="BO880" s="15"/>
      <c r="BP880" s="15"/>
      <c r="BQ880" s="15"/>
      <c r="BR880" s="15"/>
      <c r="BS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15"/>
      <c r="AX881" s="15"/>
      <c r="AY881" s="15"/>
      <c r="AZ881" s="15"/>
      <c r="BA881" s="15"/>
      <c r="BB881" s="15"/>
      <c r="BC881" s="15"/>
      <c r="BD881" s="15"/>
      <c r="BE881" s="15"/>
      <c r="BF881" s="15"/>
      <c r="BG881" s="15"/>
      <c r="BH881" s="15"/>
      <c r="BI881" s="15"/>
      <c r="BJ881" s="15"/>
      <c r="BK881" s="15"/>
      <c r="BL881" s="15"/>
      <c r="BM881" s="15"/>
      <c r="BN881" s="15"/>
      <c r="BO881" s="15"/>
      <c r="BP881" s="15"/>
      <c r="BQ881" s="15"/>
      <c r="BR881" s="15"/>
      <c r="BS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15"/>
      <c r="AX882" s="15"/>
      <c r="AY882" s="15"/>
      <c r="AZ882" s="15"/>
      <c r="BA882" s="15"/>
      <c r="BB882" s="15"/>
      <c r="BC882" s="15"/>
      <c r="BD882" s="15"/>
      <c r="BE882" s="15"/>
      <c r="BF882" s="15"/>
      <c r="BG882" s="15"/>
      <c r="BH882" s="15"/>
      <c r="BI882" s="15"/>
      <c r="BJ882" s="15"/>
      <c r="BK882" s="15"/>
      <c r="BL882" s="15"/>
      <c r="BM882" s="15"/>
      <c r="BN882" s="15"/>
      <c r="BO882" s="15"/>
      <c r="BP882" s="15"/>
      <c r="BQ882" s="15"/>
      <c r="BR882" s="15"/>
      <c r="BS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c r="AW883" s="15"/>
      <c r="AX883" s="15"/>
      <c r="AY883" s="15"/>
      <c r="AZ883" s="15"/>
      <c r="BA883" s="15"/>
      <c r="BB883" s="15"/>
      <c r="BC883" s="15"/>
      <c r="BD883" s="15"/>
      <c r="BE883" s="15"/>
      <c r="BF883" s="15"/>
      <c r="BG883" s="15"/>
      <c r="BH883" s="15"/>
      <c r="BI883" s="15"/>
      <c r="BJ883" s="15"/>
      <c r="BK883" s="15"/>
      <c r="BL883" s="15"/>
      <c r="BM883" s="15"/>
      <c r="BN883" s="15"/>
      <c r="BO883" s="15"/>
      <c r="BP883" s="15"/>
      <c r="BQ883" s="15"/>
      <c r="BR883" s="15"/>
      <c r="BS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c r="AW884" s="15"/>
      <c r="AX884" s="15"/>
      <c r="AY884" s="15"/>
      <c r="AZ884" s="15"/>
      <c r="BA884" s="15"/>
      <c r="BB884" s="15"/>
      <c r="BC884" s="15"/>
      <c r="BD884" s="15"/>
      <c r="BE884" s="15"/>
      <c r="BF884" s="15"/>
      <c r="BG884" s="15"/>
      <c r="BH884" s="15"/>
      <c r="BI884" s="15"/>
      <c r="BJ884" s="15"/>
      <c r="BK884" s="15"/>
      <c r="BL884" s="15"/>
      <c r="BM884" s="15"/>
      <c r="BN884" s="15"/>
      <c r="BO884" s="15"/>
      <c r="BP884" s="15"/>
      <c r="BQ884" s="15"/>
      <c r="BR884" s="15"/>
      <c r="BS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c r="AW885" s="15"/>
      <c r="AX885" s="15"/>
      <c r="AY885" s="15"/>
      <c r="AZ885" s="15"/>
      <c r="BA885" s="15"/>
      <c r="BB885" s="15"/>
      <c r="BC885" s="15"/>
      <c r="BD885" s="15"/>
      <c r="BE885" s="15"/>
      <c r="BF885" s="15"/>
      <c r="BG885" s="15"/>
      <c r="BH885" s="15"/>
      <c r="BI885" s="15"/>
      <c r="BJ885" s="15"/>
      <c r="BK885" s="15"/>
      <c r="BL885" s="15"/>
      <c r="BM885" s="15"/>
      <c r="BN885" s="15"/>
      <c r="BO885" s="15"/>
      <c r="BP885" s="15"/>
      <c r="BQ885" s="15"/>
      <c r="BR885" s="15"/>
      <c r="BS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15"/>
      <c r="AX886" s="15"/>
      <c r="AY886" s="15"/>
      <c r="AZ886" s="15"/>
      <c r="BA886" s="15"/>
      <c r="BB886" s="15"/>
      <c r="BC886" s="15"/>
      <c r="BD886" s="15"/>
      <c r="BE886" s="15"/>
      <c r="BF886" s="15"/>
      <c r="BG886" s="15"/>
      <c r="BH886" s="15"/>
      <c r="BI886" s="15"/>
      <c r="BJ886" s="15"/>
      <c r="BK886" s="15"/>
      <c r="BL886" s="15"/>
      <c r="BM886" s="15"/>
      <c r="BN886" s="15"/>
      <c r="BO886" s="15"/>
      <c r="BP886" s="15"/>
      <c r="BQ886" s="15"/>
      <c r="BR886" s="15"/>
      <c r="BS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c r="AW887" s="15"/>
      <c r="AX887" s="15"/>
      <c r="AY887" s="15"/>
      <c r="AZ887" s="15"/>
      <c r="BA887" s="15"/>
      <c r="BB887" s="15"/>
      <c r="BC887" s="15"/>
      <c r="BD887" s="15"/>
      <c r="BE887" s="15"/>
      <c r="BF887" s="15"/>
      <c r="BG887" s="15"/>
      <c r="BH887" s="15"/>
      <c r="BI887" s="15"/>
      <c r="BJ887" s="15"/>
      <c r="BK887" s="15"/>
      <c r="BL887" s="15"/>
      <c r="BM887" s="15"/>
      <c r="BN887" s="15"/>
      <c r="BO887" s="15"/>
      <c r="BP887" s="15"/>
      <c r="BQ887" s="15"/>
      <c r="BR887" s="15"/>
      <c r="BS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5"/>
      <c r="AX888" s="15"/>
      <c r="AY888" s="15"/>
      <c r="AZ888" s="15"/>
      <c r="BA888" s="15"/>
      <c r="BB888" s="15"/>
      <c r="BC888" s="15"/>
      <c r="BD888" s="15"/>
      <c r="BE888" s="15"/>
      <c r="BF888" s="15"/>
      <c r="BG888" s="15"/>
      <c r="BH888" s="15"/>
      <c r="BI888" s="15"/>
      <c r="BJ888" s="15"/>
      <c r="BK888" s="15"/>
      <c r="BL888" s="15"/>
      <c r="BM888" s="15"/>
      <c r="BN888" s="15"/>
      <c r="BO888" s="15"/>
      <c r="BP888" s="15"/>
      <c r="BQ888" s="15"/>
      <c r="BR888" s="15"/>
      <c r="BS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c r="AW889" s="15"/>
      <c r="AX889" s="15"/>
      <c r="AY889" s="15"/>
      <c r="AZ889" s="15"/>
      <c r="BA889" s="15"/>
      <c r="BB889" s="15"/>
      <c r="BC889" s="15"/>
      <c r="BD889" s="15"/>
      <c r="BE889" s="15"/>
      <c r="BF889" s="15"/>
      <c r="BG889" s="15"/>
      <c r="BH889" s="15"/>
      <c r="BI889" s="15"/>
      <c r="BJ889" s="15"/>
      <c r="BK889" s="15"/>
      <c r="BL889" s="15"/>
      <c r="BM889" s="15"/>
      <c r="BN889" s="15"/>
      <c r="BO889" s="15"/>
      <c r="BP889" s="15"/>
      <c r="BQ889" s="15"/>
      <c r="BR889" s="15"/>
      <c r="BS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c r="AW890" s="15"/>
      <c r="AX890" s="15"/>
      <c r="AY890" s="15"/>
      <c r="AZ890" s="15"/>
      <c r="BA890" s="15"/>
      <c r="BB890" s="15"/>
      <c r="BC890" s="15"/>
      <c r="BD890" s="15"/>
      <c r="BE890" s="15"/>
      <c r="BF890" s="15"/>
      <c r="BG890" s="15"/>
      <c r="BH890" s="15"/>
      <c r="BI890" s="15"/>
      <c r="BJ890" s="15"/>
      <c r="BK890" s="15"/>
      <c r="BL890" s="15"/>
      <c r="BM890" s="15"/>
      <c r="BN890" s="15"/>
      <c r="BO890" s="15"/>
      <c r="BP890" s="15"/>
      <c r="BQ890" s="15"/>
      <c r="BR890" s="15"/>
      <c r="BS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15"/>
      <c r="AX891" s="15"/>
      <c r="AY891" s="15"/>
      <c r="AZ891" s="15"/>
      <c r="BA891" s="15"/>
      <c r="BB891" s="15"/>
      <c r="BC891" s="15"/>
      <c r="BD891" s="15"/>
      <c r="BE891" s="15"/>
      <c r="BF891" s="15"/>
      <c r="BG891" s="15"/>
      <c r="BH891" s="15"/>
      <c r="BI891" s="15"/>
      <c r="BJ891" s="15"/>
      <c r="BK891" s="15"/>
      <c r="BL891" s="15"/>
      <c r="BM891" s="15"/>
      <c r="BN891" s="15"/>
      <c r="BO891" s="15"/>
      <c r="BP891" s="15"/>
      <c r="BQ891" s="15"/>
      <c r="BR891" s="15"/>
      <c r="BS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15"/>
      <c r="AX892" s="15"/>
      <c r="AY892" s="15"/>
      <c r="AZ892" s="15"/>
      <c r="BA892" s="15"/>
      <c r="BB892" s="15"/>
      <c r="BC892" s="15"/>
      <c r="BD892" s="15"/>
      <c r="BE892" s="15"/>
      <c r="BF892" s="15"/>
      <c r="BG892" s="15"/>
      <c r="BH892" s="15"/>
      <c r="BI892" s="15"/>
      <c r="BJ892" s="15"/>
      <c r="BK892" s="15"/>
      <c r="BL892" s="15"/>
      <c r="BM892" s="15"/>
      <c r="BN892" s="15"/>
      <c r="BO892" s="15"/>
      <c r="BP892" s="15"/>
      <c r="BQ892" s="15"/>
      <c r="BR892" s="15"/>
      <c r="BS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15"/>
      <c r="AX893" s="15"/>
      <c r="AY893" s="15"/>
      <c r="AZ893" s="15"/>
      <c r="BA893" s="15"/>
      <c r="BB893" s="15"/>
      <c r="BC893" s="15"/>
      <c r="BD893" s="15"/>
      <c r="BE893" s="15"/>
      <c r="BF893" s="15"/>
      <c r="BG893" s="15"/>
      <c r="BH893" s="15"/>
      <c r="BI893" s="15"/>
      <c r="BJ893" s="15"/>
      <c r="BK893" s="15"/>
      <c r="BL893" s="15"/>
      <c r="BM893" s="15"/>
      <c r="BN893" s="15"/>
      <c r="BO893" s="15"/>
      <c r="BP893" s="15"/>
      <c r="BQ893" s="15"/>
      <c r="BR893" s="15"/>
      <c r="BS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15"/>
      <c r="AX894" s="15"/>
      <c r="AY894" s="15"/>
      <c r="AZ894" s="15"/>
      <c r="BA894" s="15"/>
      <c r="BB894" s="15"/>
      <c r="BC894" s="15"/>
      <c r="BD894" s="15"/>
      <c r="BE894" s="15"/>
      <c r="BF894" s="15"/>
      <c r="BG894" s="15"/>
      <c r="BH894" s="15"/>
      <c r="BI894" s="15"/>
      <c r="BJ894" s="15"/>
      <c r="BK894" s="15"/>
      <c r="BL894" s="15"/>
      <c r="BM894" s="15"/>
      <c r="BN894" s="15"/>
      <c r="BO894" s="15"/>
      <c r="BP894" s="15"/>
      <c r="BQ894" s="15"/>
      <c r="BR894" s="15"/>
      <c r="BS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15"/>
      <c r="AX895" s="15"/>
      <c r="AY895" s="15"/>
      <c r="AZ895" s="15"/>
      <c r="BA895" s="15"/>
      <c r="BB895" s="15"/>
      <c r="BC895" s="15"/>
      <c r="BD895" s="15"/>
      <c r="BE895" s="15"/>
      <c r="BF895" s="15"/>
      <c r="BG895" s="15"/>
      <c r="BH895" s="15"/>
      <c r="BI895" s="15"/>
      <c r="BJ895" s="15"/>
      <c r="BK895" s="15"/>
      <c r="BL895" s="15"/>
      <c r="BM895" s="15"/>
      <c r="BN895" s="15"/>
      <c r="BO895" s="15"/>
      <c r="BP895" s="15"/>
      <c r="BQ895" s="15"/>
      <c r="BR895" s="15"/>
      <c r="BS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15"/>
      <c r="AY896" s="15"/>
      <c r="AZ896" s="15"/>
      <c r="BA896" s="15"/>
      <c r="BB896" s="15"/>
      <c r="BC896" s="15"/>
      <c r="BD896" s="15"/>
      <c r="BE896" s="15"/>
      <c r="BF896" s="15"/>
      <c r="BG896" s="15"/>
      <c r="BH896" s="15"/>
      <c r="BI896" s="15"/>
      <c r="BJ896" s="15"/>
      <c r="BK896" s="15"/>
      <c r="BL896" s="15"/>
      <c r="BM896" s="15"/>
      <c r="BN896" s="15"/>
      <c r="BO896" s="15"/>
      <c r="BP896" s="15"/>
      <c r="BQ896" s="15"/>
      <c r="BR896" s="15"/>
      <c r="BS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15"/>
      <c r="AX897" s="15"/>
      <c r="AY897" s="15"/>
      <c r="AZ897" s="15"/>
      <c r="BA897" s="15"/>
      <c r="BB897" s="15"/>
      <c r="BC897" s="15"/>
      <c r="BD897" s="15"/>
      <c r="BE897" s="15"/>
      <c r="BF897" s="15"/>
      <c r="BG897" s="15"/>
      <c r="BH897" s="15"/>
      <c r="BI897" s="15"/>
      <c r="BJ897" s="15"/>
      <c r="BK897" s="15"/>
      <c r="BL897" s="15"/>
      <c r="BM897" s="15"/>
      <c r="BN897" s="15"/>
      <c r="BO897" s="15"/>
      <c r="BP897" s="15"/>
      <c r="BQ897" s="15"/>
      <c r="BR897" s="15"/>
      <c r="BS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c r="AW898" s="15"/>
      <c r="AX898" s="15"/>
      <c r="AY898" s="15"/>
      <c r="AZ898" s="15"/>
      <c r="BA898" s="15"/>
      <c r="BB898" s="15"/>
      <c r="BC898" s="15"/>
      <c r="BD898" s="15"/>
      <c r="BE898" s="15"/>
      <c r="BF898" s="15"/>
      <c r="BG898" s="15"/>
      <c r="BH898" s="15"/>
      <c r="BI898" s="15"/>
      <c r="BJ898" s="15"/>
      <c r="BK898" s="15"/>
      <c r="BL898" s="15"/>
      <c r="BM898" s="15"/>
      <c r="BN898" s="15"/>
      <c r="BO898" s="15"/>
      <c r="BP898" s="15"/>
      <c r="BQ898" s="15"/>
      <c r="BR898" s="15"/>
      <c r="BS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c r="AW899" s="15"/>
      <c r="AX899" s="15"/>
      <c r="AY899" s="15"/>
      <c r="AZ899" s="15"/>
      <c r="BA899" s="15"/>
      <c r="BB899" s="15"/>
      <c r="BC899" s="15"/>
      <c r="BD899" s="15"/>
      <c r="BE899" s="15"/>
      <c r="BF899" s="15"/>
      <c r="BG899" s="15"/>
      <c r="BH899" s="15"/>
      <c r="BI899" s="15"/>
      <c r="BJ899" s="15"/>
      <c r="BK899" s="15"/>
      <c r="BL899" s="15"/>
      <c r="BM899" s="15"/>
      <c r="BN899" s="15"/>
      <c r="BO899" s="15"/>
      <c r="BP899" s="15"/>
      <c r="BQ899" s="15"/>
      <c r="BR899" s="15"/>
      <c r="BS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V900" s="15"/>
      <c r="AW900" s="15"/>
      <c r="AX900" s="15"/>
      <c r="AY900" s="15"/>
      <c r="AZ900" s="15"/>
      <c r="BA900" s="15"/>
      <c r="BB900" s="15"/>
      <c r="BC900" s="15"/>
      <c r="BD900" s="15"/>
      <c r="BE900" s="15"/>
      <c r="BF900" s="15"/>
      <c r="BG900" s="15"/>
      <c r="BH900" s="15"/>
      <c r="BI900" s="15"/>
      <c r="BJ900" s="15"/>
      <c r="BK900" s="15"/>
      <c r="BL900" s="15"/>
      <c r="BM900" s="15"/>
      <c r="BN900" s="15"/>
      <c r="BO900" s="15"/>
      <c r="BP900" s="15"/>
      <c r="BQ900" s="15"/>
      <c r="BR900" s="15"/>
      <c r="BS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V901" s="15"/>
      <c r="AW901" s="15"/>
      <c r="AX901" s="15"/>
      <c r="AY901" s="15"/>
      <c r="AZ901" s="15"/>
      <c r="BA901" s="15"/>
      <c r="BB901" s="15"/>
      <c r="BC901" s="15"/>
      <c r="BD901" s="15"/>
      <c r="BE901" s="15"/>
      <c r="BF901" s="15"/>
      <c r="BG901" s="15"/>
      <c r="BH901" s="15"/>
      <c r="BI901" s="15"/>
      <c r="BJ901" s="15"/>
      <c r="BK901" s="15"/>
      <c r="BL901" s="15"/>
      <c r="BM901" s="15"/>
      <c r="BN901" s="15"/>
      <c r="BO901" s="15"/>
      <c r="BP901" s="15"/>
      <c r="BQ901" s="15"/>
      <c r="BR901" s="15"/>
      <c r="BS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V902" s="15"/>
      <c r="AW902" s="15"/>
      <c r="AX902" s="15"/>
      <c r="AY902" s="15"/>
      <c r="AZ902" s="15"/>
      <c r="BA902" s="15"/>
      <c r="BB902" s="15"/>
      <c r="BC902" s="15"/>
      <c r="BD902" s="15"/>
      <c r="BE902" s="15"/>
      <c r="BF902" s="15"/>
      <c r="BG902" s="15"/>
      <c r="BH902" s="15"/>
      <c r="BI902" s="15"/>
      <c r="BJ902" s="15"/>
      <c r="BK902" s="15"/>
      <c r="BL902" s="15"/>
      <c r="BM902" s="15"/>
      <c r="BN902" s="15"/>
      <c r="BO902" s="15"/>
      <c r="BP902" s="15"/>
      <c r="BQ902" s="15"/>
      <c r="BR902" s="15"/>
      <c r="BS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V903" s="15"/>
      <c r="AW903" s="15"/>
      <c r="AX903" s="15"/>
      <c r="AY903" s="15"/>
      <c r="AZ903" s="15"/>
      <c r="BA903" s="15"/>
      <c r="BB903" s="15"/>
      <c r="BC903" s="15"/>
      <c r="BD903" s="15"/>
      <c r="BE903" s="15"/>
      <c r="BF903" s="15"/>
      <c r="BG903" s="15"/>
      <c r="BH903" s="15"/>
      <c r="BI903" s="15"/>
      <c r="BJ903" s="15"/>
      <c r="BK903" s="15"/>
      <c r="BL903" s="15"/>
      <c r="BM903" s="15"/>
      <c r="BN903" s="15"/>
      <c r="BO903" s="15"/>
      <c r="BP903" s="15"/>
      <c r="BQ903" s="15"/>
      <c r="BR903" s="15"/>
      <c r="BS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V904" s="15"/>
      <c r="AW904" s="15"/>
      <c r="AX904" s="15"/>
      <c r="AY904" s="15"/>
      <c r="AZ904" s="15"/>
      <c r="BA904" s="15"/>
      <c r="BB904" s="15"/>
      <c r="BC904" s="15"/>
      <c r="BD904" s="15"/>
      <c r="BE904" s="15"/>
      <c r="BF904" s="15"/>
      <c r="BG904" s="15"/>
      <c r="BH904" s="15"/>
      <c r="BI904" s="15"/>
      <c r="BJ904" s="15"/>
      <c r="BK904" s="15"/>
      <c r="BL904" s="15"/>
      <c r="BM904" s="15"/>
      <c r="BN904" s="15"/>
      <c r="BO904" s="15"/>
      <c r="BP904" s="15"/>
      <c r="BQ904" s="15"/>
      <c r="BR904" s="15"/>
      <c r="BS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V905" s="15"/>
      <c r="AW905" s="15"/>
      <c r="AX905" s="15"/>
      <c r="AY905" s="15"/>
      <c r="AZ905" s="15"/>
      <c r="BA905" s="15"/>
      <c r="BB905" s="15"/>
      <c r="BC905" s="15"/>
      <c r="BD905" s="15"/>
      <c r="BE905" s="15"/>
      <c r="BF905" s="15"/>
      <c r="BG905" s="15"/>
      <c r="BH905" s="15"/>
      <c r="BI905" s="15"/>
      <c r="BJ905" s="15"/>
      <c r="BK905" s="15"/>
      <c r="BL905" s="15"/>
      <c r="BM905" s="15"/>
      <c r="BN905" s="15"/>
      <c r="BO905" s="15"/>
      <c r="BP905" s="15"/>
      <c r="BQ905" s="15"/>
      <c r="BR905" s="15"/>
      <c r="BS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V906" s="15"/>
      <c r="AW906" s="15"/>
      <c r="AX906" s="15"/>
      <c r="AY906" s="15"/>
      <c r="AZ906" s="15"/>
      <c r="BA906" s="15"/>
      <c r="BB906" s="15"/>
      <c r="BC906" s="15"/>
      <c r="BD906" s="15"/>
      <c r="BE906" s="15"/>
      <c r="BF906" s="15"/>
      <c r="BG906" s="15"/>
      <c r="BH906" s="15"/>
      <c r="BI906" s="15"/>
      <c r="BJ906" s="15"/>
      <c r="BK906" s="15"/>
      <c r="BL906" s="15"/>
      <c r="BM906" s="15"/>
      <c r="BN906" s="15"/>
      <c r="BO906" s="15"/>
      <c r="BP906" s="15"/>
      <c r="BQ906" s="15"/>
      <c r="BR906" s="15"/>
      <c r="BS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V907" s="15"/>
      <c r="AW907" s="15"/>
      <c r="AX907" s="15"/>
      <c r="AY907" s="15"/>
      <c r="AZ907" s="15"/>
      <c r="BA907" s="15"/>
      <c r="BB907" s="15"/>
      <c r="BC907" s="15"/>
      <c r="BD907" s="15"/>
      <c r="BE907" s="15"/>
      <c r="BF907" s="15"/>
      <c r="BG907" s="15"/>
      <c r="BH907" s="15"/>
      <c r="BI907" s="15"/>
      <c r="BJ907" s="15"/>
      <c r="BK907" s="15"/>
      <c r="BL907" s="15"/>
      <c r="BM907" s="15"/>
      <c r="BN907" s="15"/>
      <c r="BO907" s="15"/>
      <c r="BP907" s="15"/>
      <c r="BQ907" s="15"/>
      <c r="BR907" s="15"/>
      <c r="BS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c r="AW908" s="15"/>
      <c r="AX908" s="15"/>
      <c r="AY908" s="15"/>
      <c r="AZ908" s="15"/>
      <c r="BA908" s="15"/>
      <c r="BB908" s="15"/>
      <c r="BC908" s="15"/>
      <c r="BD908" s="15"/>
      <c r="BE908" s="15"/>
      <c r="BF908" s="15"/>
      <c r="BG908" s="15"/>
      <c r="BH908" s="15"/>
      <c r="BI908" s="15"/>
      <c r="BJ908" s="15"/>
      <c r="BK908" s="15"/>
      <c r="BL908" s="15"/>
      <c r="BM908" s="15"/>
      <c r="BN908" s="15"/>
      <c r="BO908" s="15"/>
      <c r="BP908" s="15"/>
      <c r="BQ908" s="15"/>
      <c r="BR908" s="15"/>
      <c r="BS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V909" s="15"/>
      <c r="AW909" s="15"/>
      <c r="AX909" s="15"/>
      <c r="AY909" s="15"/>
      <c r="AZ909" s="15"/>
      <c r="BA909" s="15"/>
      <c r="BB909" s="15"/>
      <c r="BC909" s="15"/>
      <c r="BD909" s="15"/>
      <c r="BE909" s="15"/>
      <c r="BF909" s="15"/>
      <c r="BG909" s="15"/>
      <c r="BH909" s="15"/>
      <c r="BI909" s="15"/>
      <c r="BJ909" s="15"/>
      <c r="BK909" s="15"/>
      <c r="BL909" s="15"/>
      <c r="BM909" s="15"/>
      <c r="BN909" s="15"/>
      <c r="BO909" s="15"/>
      <c r="BP909" s="15"/>
      <c r="BQ909" s="15"/>
      <c r="BR909" s="15"/>
      <c r="BS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V910" s="15"/>
      <c r="AW910" s="15"/>
      <c r="AX910" s="15"/>
      <c r="AY910" s="15"/>
      <c r="AZ910" s="15"/>
      <c r="BA910" s="15"/>
      <c r="BB910" s="15"/>
      <c r="BC910" s="15"/>
      <c r="BD910" s="15"/>
      <c r="BE910" s="15"/>
      <c r="BF910" s="15"/>
      <c r="BG910" s="15"/>
      <c r="BH910" s="15"/>
      <c r="BI910" s="15"/>
      <c r="BJ910" s="15"/>
      <c r="BK910" s="15"/>
      <c r="BL910" s="15"/>
      <c r="BM910" s="15"/>
      <c r="BN910" s="15"/>
      <c r="BO910" s="15"/>
      <c r="BP910" s="15"/>
      <c r="BQ910" s="15"/>
      <c r="BR910" s="15"/>
      <c r="BS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V911" s="15"/>
      <c r="AW911" s="15"/>
      <c r="AX911" s="15"/>
      <c r="AY911" s="15"/>
      <c r="AZ911" s="15"/>
      <c r="BA911" s="15"/>
      <c r="BB911" s="15"/>
      <c r="BC911" s="15"/>
      <c r="BD911" s="15"/>
      <c r="BE911" s="15"/>
      <c r="BF911" s="15"/>
      <c r="BG911" s="15"/>
      <c r="BH911" s="15"/>
      <c r="BI911" s="15"/>
      <c r="BJ911" s="15"/>
      <c r="BK911" s="15"/>
      <c r="BL911" s="15"/>
      <c r="BM911" s="15"/>
      <c r="BN911" s="15"/>
      <c r="BO911" s="15"/>
      <c r="BP911" s="15"/>
      <c r="BQ911" s="15"/>
      <c r="BR911" s="15"/>
      <c r="BS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c r="AW912" s="15"/>
      <c r="AX912" s="15"/>
      <c r="AY912" s="15"/>
      <c r="AZ912" s="15"/>
      <c r="BA912" s="15"/>
      <c r="BB912" s="15"/>
      <c r="BC912" s="15"/>
      <c r="BD912" s="15"/>
      <c r="BE912" s="15"/>
      <c r="BF912" s="15"/>
      <c r="BG912" s="15"/>
      <c r="BH912" s="15"/>
      <c r="BI912" s="15"/>
      <c r="BJ912" s="15"/>
      <c r="BK912" s="15"/>
      <c r="BL912" s="15"/>
      <c r="BM912" s="15"/>
      <c r="BN912" s="15"/>
      <c r="BO912" s="15"/>
      <c r="BP912" s="15"/>
      <c r="BQ912" s="15"/>
      <c r="BR912" s="15"/>
      <c r="BS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c r="AW913" s="15"/>
      <c r="AX913" s="15"/>
      <c r="AY913" s="15"/>
      <c r="AZ913" s="15"/>
      <c r="BA913" s="15"/>
      <c r="BB913" s="15"/>
      <c r="BC913" s="15"/>
      <c r="BD913" s="15"/>
      <c r="BE913" s="15"/>
      <c r="BF913" s="15"/>
      <c r="BG913" s="15"/>
      <c r="BH913" s="15"/>
      <c r="BI913" s="15"/>
      <c r="BJ913" s="15"/>
      <c r="BK913" s="15"/>
      <c r="BL913" s="15"/>
      <c r="BM913" s="15"/>
      <c r="BN913" s="15"/>
      <c r="BO913" s="15"/>
      <c r="BP913" s="15"/>
      <c r="BQ913" s="15"/>
      <c r="BR913" s="15"/>
      <c r="BS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c r="AW914" s="15"/>
      <c r="AX914" s="15"/>
      <c r="AY914" s="15"/>
      <c r="AZ914" s="15"/>
      <c r="BA914" s="15"/>
      <c r="BB914" s="15"/>
      <c r="BC914" s="15"/>
      <c r="BD914" s="15"/>
      <c r="BE914" s="15"/>
      <c r="BF914" s="15"/>
      <c r="BG914" s="15"/>
      <c r="BH914" s="15"/>
      <c r="BI914" s="15"/>
      <c r="BJ914" s="15"/>
      <c r="BK914" s="15"/>
      <c r="BL914" s="15"/>
      <c r="BM914" s="15"/>
      <c r="BN914" s="15"/>
      <c r="BO914" s="15"/>
      <c r="BP914" s="15"/>
      <c r="BQ914" s="15"/>
      <c r="BR914" s="15"/>
      <c r="BS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V915" s="15"/>
      <c r="AW915" s="15"/>
      <c r="AX915" s="15"/>
      <c r="AY915" s="15"/>
      <c r="AZ915" s="15"/>
      <c r="BA915" s="15"/>
      <c r="BB915" s="15"/>
      <c r="BC915" s="15"/>
      <c r="BD915" s="15"/>
      <c r="BE915" s="15"/>
      <c r="BF915" s="15"/>
      <c r="BG915" s="15"/>
      <c r="BH915" s="15"/>
      <c r="BI915" s="15"/>
      <c r="BJ915" s="15"/>
      <c r="BK915" s="15"/>
      <c r="BL915" s="15"/>
      <c r="BM915" s="15"/>
      <c r="BN915" s="15"/>
      <c r="BO915" s="15"/>
      <c r="BP915" s="15"/>
      <c r="BQ915" s="15"/>
      <c r="BR915" s="15"/>
      <c r="BS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V916" s="15"/>
      <c r="AW916" s="15"/>
      <c r="AX916" s="15"/>
      <c r="AY916" s="15"/>
      <c r="AZ916" s="15"/>
      <c r="BA916" s="15"/>
      <c r="BB916" s="15"/>
      <c r="BC916" s="15"/>
      <c r="BD916" s="15"/>
      <c r="BE916" s="15"/>
      <c r="BF916" s="15"/>
      <c r="BG916" s="15"/>
      <c r="BH916" s="15"/>
      <c r="BI916" s="15"/>
      <c r="BJ916" s="15"/>
      <c r="BK916" s="15"/>
      <c r="BL916" s="15"/>
      <c r="BM916" s="15"/>
      <c r="BN916" s="15"/>
      <c r="BO916" s="15"/>
      <c r="BP916" s="15"/>
      <c r="BQ916" s="15"/>
      <c r="BR916" s="15"/>
      <c r="BS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c r="AW917" s="15"/>
      <c r="AX917" s="15"/>
      <c r="AY917" s="15"/>
      <c r="AZ917" s="15"/>
      <c r="BA917" s="15"/>
      <c r="BB917" s="15"/>
      <c r="BC917" s="15"/>
      <c r="BD917" s="15"/>
      <c r="BE917" s="15"/>
      <c r="BF917" s="15"/>
      <c r="BG917" s="15"/>
      <c r="BH917" s="15"/>
      <c r="BI917" s="15"/>
      <c r="BJ917" s="15"/>
      <c r="BK917" s="15"/>
      <c r="BL917" s="15"/>
      <c r="BM917" s="15"/>
      <c r="BN917" s="15"/>
      <c r="BO917" s="15"/>
      <c r="BP917" s="15"/>
      <c r="BQ917" s="15"/>
      <c r="BR917" s="15"/>
      <c r="BS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c r="AW918" s="15"/>
      <c r="AX918" s="15"/>
      <c r="AY918" s="15"/>
      <c r="AZ918" s="15"/>
      <c r="BA918" s="15"/>
      <c r="BB918" s="15"/>
      <c r="BC918" s="15"/>
      <c r="BD918" s="15"/>
      <c r="BE918" s="15"/>
      <c r="BF918" s="15"/>
      <c r="BG918" s="15"/>
      <c r="BH918" s="15"/>
      <c r="BI918" s="15"/>
      <c r="BJ918" s="15"/>
      <c r="BK918" s="15"/>
      <c r="BL918" s="15"/>
      <c r="BM918" s="15"/>
      <c r="BN918" s="15"/>
      <c r="BO918" s="15"/>
      <c r="BP918" s="15"/>
      <c r="BQ918" s="15"/>
      <c r="BR918" s="15"/>
      <c r="BS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c r="AW919" s="15"/>
      <c r="AX919" s="15"/>
      <c r="AY919" s="15"/>
      <c r="AZ919" s="15"/>
      <c r="BA919" s="15"/>
      <c r="BB919" s="15"/>
      <c r="BC919" s="15"/>
      <c r="BD919" s="15"/>
      <c r="BE919" s="15"/>
      <c r="BF919" s="15"/>
      <c r="BG919" s="15"/>
      <c r="BH919" s="15"/>
      <c r="BI919" s="15"/>
      <c r="BJ919" s="15"/>
      <c r="BK919" s="15"/>
      <c r="BL919" s="15"/>
      <c r="BM919" s="15"/>
      <c r="BN919" s="15"/>
      <c r="BO919" s="15"/>
      <c r="BP919" s="15"/>
      <c r="BQ919" s="15"/>
      <c r="BR919" s="15"/>
      <c r="BS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c r="AW920" s="15"/>
      <c r="AX920" s="15"/>
      <c r="AY920" s="15"/>
      <c r="AZ920" s="15"/>
      <c r="BA920" s="15"/>
      <c r="BB920" s="15"/>
      <c r="BC920" s="15"/>
      <c r="BD920" s="15"/>
      <c r="BE920" s="15"/>
      <c r="BF920" s="15"/>
      <c r="BG920" s="15"/>
      <c r="BH920" s="15"/>
      <c r="BI920" s="15"/>
      <c r="BJ920" s="15"/>
      <c r="BK920" s="15"/>
      <c r="BL920" s="15"/>
      <c r="BM920" s="15"/>
      <c r="BN920" s="15"/>
      <c r="BO920" s="15"/>
      <c r="BP920" s="15"/>
      <c r="BQ920" s="15"/>
      <c r="BR920" s="15"/>
      <c r="BS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c r="AW921" s="15"/>
      <c r="AX921" s="15"/>
      <c r="AY921" s="15"/>
      <c r="AZ921" s="15"/>
      <c r="BA921" s="15"/>
      <c r="BB921" s="15"/>
      <c r="BC921" s="15"/>
      <c r="BD921" s="15"/>
      <c r="BE921" s="15"/>
      <c r="BF921" s="15"/>
      <c r="BG921" s="15"/>
      <c r="BH921" s="15"/>
      <c r="BI921" s="15"/>
      <c r="BJ921" s="15"/>
      <c r="BK921" s="15"/>
      <c r="BL921" s="15"/>
      <c r="BM921" s="15"/>
      <c r="BN921" s="15"/>
      <c r="BO921" s="15"/>
      <c r="BP921" s="15"/>
      <c r="BQ921" s="15"/>
      <c r="BR921" s="15"/>
      <c r="BS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c r="AW922" s="15"/>
      <c r="AX922" s="15"/>
      <c r="AY922" s="15"/>
      <c r="AZ922" s="15"/>
      <c r="BA922" s="15"/>
      <c r="BB922" s="15"/>
      <c r="BC922" s="15"/>
      <c r="BD922" s="15"/>
      <c r="BE922" s="15"/>
      <c r="BF922" s="15"/>
      <c r="BG922" s="15"/>
      <c r="BH922" s="15"/>
      <c r="BI922" s="15"/>
      <c r="BJ922" s="15"/>
      <c r="BK922" s="15"/>
      <c r="BL922" s="15"/>
      <c r="BM922" s="15"/>
      <c r="BN922" s="15"/>
      <c r="BO922" s="15"/>
      <c r="BP922" s="15"/>
      <c r="BQ922" s="15"/>
      <c r="BR922" s="15"/>
      <c r="BS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c r="AW923" s="15"/>
      <c r="AX923" s="15"/>
      <c r="AY923" s="15"/>
      <c r="AZ923" s="15"/>
      <c r="BA923" s="15"/>
      <c r="BB923" s="15"/>
      <c r="BC923" s="15"/>
      <c r="BD923" s="15"/>
      <c r="BE923" s="15"/>
      <c r="BF923" s="15"/>
      <c r="BG923" s="15"/>
      <c r="BH923" s="15"/>
      <c r="BI923" s="15"/>
      <c r="BJ923" s="15"/>
      <c r="BK923" s="15"/>
      <c r="BL923" s="15"/>
      <c r="BM923" s="15"/>
      <c r="BN923" s="15"/>
      <c r="BO923" s="15"/>
      <c r="BP923" s="15"/>
      <c r="BQ923" s="15"/>
      <c r="BR923" s="15"/>
      <c r="BS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c r="AW924" s="15"/>
      <c r="AX924" s="15"/>
      <c r="AY924" s="15"/>
      <c r="AZ924" s="15"/>
      <c r="BA924" s="15"/>
      <c r="BB924" s="15"/>
      <c r="BC924" s="15"/>
      <c r="BD924" s="15"/>
      <c r="BE924" s="15"/>
      <c r="BF924" s="15"/>
      <c r="BG924" s="15"/>
      <c r="BH924" s="15"/>
      <c r="BI924" s="15"/>
      <c r="BJ924" s="15"/>
      <c r="BK924" s="15"/>
      <c r="BL924" s="15"/>
      <c r="BM924" s="15"/>
      <c r="BN924" s="15"/>
      <c r="BO924" s="15"/>
      <c r="BP924" s="15"/>
      <c r="BQ924" s="15"/>
      <c r="BR924" s="15"/>
      <c r="BS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c r="AW925" s="15"/>
      <c r="AX925" s="15"/>
      <c r="AY925" s="15"/>
      <c r="AZ925" s="15"/>
      <c r="BA925" s="15"/>
      <c r="BB925" s="15"/>
      <c r="BC925" s="15"/>
      <c r="BD925" s="15"/>
      <c r="BE925" s="15"/>
      <c r="BF925" s="15"/>
      <c r="BG925" s="15"/>
      <c r="BH925" s="15"/>
      <c r="BI925" s="15"/>
      <c r="BJ925" s="15"/>
      <c r="BK925" s="15"/>
      <c r="BL925" s="15"/>
      <c r="BM925" s="15"/>
      <c r="BN925" s="15"/>
      <c r="BO925" s="15"/>
      <c r="BP925" s="15"/>
      <c r="BQ925" s="15"/>
      <c r="BR925" s="15"/>
      <c r="BS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c r="AW926" s="15"/>
      <c r="AX926" s="15"/>
      <c r="AY926" s="15"/>
      <c r="AZ926" s="15"/>
      <c r="BA926" s="15"/>
      <c r="BB926" s="15"/>
      <c r="BC926" s="15"/>
      <c r="BD926" s="15"/>
      <c r="BE926" s="15"/>
      <c r="BF926" s="15"/>
      <c r="BG926" s="15"/>
      <c r="BH926" s="15"/>
      <c r="BI926" s="15"/>
      <c r="BJ926" s="15"/>
      <c r="BK926" s="15"/>
      <c r="BL926" s="15"/>
      <c r="BM926" s="15"/>
      <c r="BN926" s="15"/>
      <c r="BO926" s="15"/>
      <c r="BP926" s="15"/>
      <c r="BQ926" s="15"/>
      <c r="BR926" s="15"/>
      <c r="BS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c r="AW927" s="15"/>
      <c r="AX927" s="15"/>
      <c r="AY927" s="15"/>
      <c r="AZ927" s="15"/>
      <c r="BA927" s="15"/>
      <c r="BB927" s="15"/>
      <c r="BC927" s="15"/>
      <c r="BD927" s="15"/>
      <c r="BE927" s="15"/>
      <c r="BF927" s="15"/>
      <c r="BG927" s="15"/>
      <c r="BH927" s="15"/>
      <c r="BI927" s="15"/>
      <c r="BJ927" s="15"/>
      <c r="BK927" s="15"/>
      <c r="BL927" s="15"/>
      <c r="BM927" s="15"/>
      <c r="BN927" s="15"/>
      <c r="BO927" s="15"/>
      <c r="BP927" s="15"/>
      <c r="BQ927" s="15"/>
      <c r="BR927" s="15"/>
      <c r="BS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c r="AW928" s="15"/>
      <c r="AX928" s="15"/>
      <c r="AY928" s="15"/>
      <c r="AZ928" s="15"/>
      <c r="BA928" s="15"/>
      <c r="BB928" s="15"/>
      <c r="BC928" s="15"/>
      <c r="BD928" s="15"/>
      <c r="BE928" s="15"/>
      <c r="BF928" s="15"/>
      <c r="BG928" s="15"/>
      <c r="BH928" s="15"/>
      <c r="BI928" s="15"/>
      <c r="BJ928" s="15"/>
      <c r="BK928" s="15"/>
      <c r="BL928" s="15"/>
      <c r="BM928" s="15"/>
      <c r="BN928" s="15"/>
      <c r="BO928" s="15"/>
      <c r="BP928" s="15"/>
      <c r="BQ928" s="15"/>
      <c r="BR928" s="15"/>
      <c r="BS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c r="AW929" s="15"/>
      <c r="AX929" s="15"/>
      <c r="AY929" s="15"/>
      <c r="AZ929" s="15"/>
      <c r="BA929" s="15"/>
      <c r="BB929" s="15"/>
      <c r="BC929" s="15"/>
      <c r="BD929" s="15"/>
      <c r="BE929" s="15"/>
      <c r="BF929" s="15"/>
      <c r="BG929" s="15"/>
      <c r="BH929" s="15"/>
      <c r="BI929" s="15"/>
      <c r="BJ929" s="15"/>
      <c r="BK929" s="15"/>
      <c r="BL929" s="15"/>
      <c r="BM929" s="15"/>
      <c r="BN929" s="15"/>
      <c r="BO929" s="15"/>
      <c r="BP929" s="15"/>
      <c r="BQ929" s="15"/>
      <c r="BR929" s="15"/>
      <c r="BS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c r="AW930" s="15"/>
      <c r="AX930" s="15"/>
      <c r="AY930" s="15"/>
      <c r="AZ930" s="15"/>
      <c r="BA930" s="15"/>
      <c r="BB930" s="15"/>
      <c r="BC930" s="15"/>
      <c r="BD930" s="15"/>
      <c r="BE930" s="15"/>
      <c r="BF930" s="15"/>
      <c r="BG930" s="15"/>
      <c r="BH930" s="15"/>
      <c r="BI930" s="15"/>
      <c r="BJ930" s="15"/>
      <c r="BK930" s="15"/>
      <c r="BL930" s="15"/>
      <c r="BM930" s="15"/>
      <c r="BN930" s="15"/>
      <c r="BO930" s="15"/>
      <c r="BP930" s="15"/>
      <c r="BQ930" s="15"/>
      <c r="BR930" s="15"/>
      <c r="BS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c r="AW931" s="15"/>
      <c r="AX931" s="15"/>
      <c r="AY931" s="15"/>
      <c r="AZ931" s="15"/>
      <c r="BA931" s="15"/>
      <c r="BB931" s="15"/>
      <c r="BC931" s="15"/>
      <c r="BD931" s="15"/>
      <c r="BE931" s="15"/>
      <c r="BF931" s="15"/>
      <c r="BG931" s="15"/>
      <c r="BH931" s="15"/>
      <c r="BI931" s="15"/>
      <c r="BJ931" s="15"/>
      <c r="BK931" s="15"/>
      <c r="BL931" s="15"/>
      <c r="BM931" s="15"/>
      <c r="BN931" s="15"/>
      <c r="BO931" s="15"/>
      <c r="BP931" s="15"/>
      <c r="BQ931" s="15"/>
      <c r="BR931" s="15"/>
      <c r="BS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c r="AW932" s="15"/>
      <c r="AX932" s="15"/>
      <c r="AY932" s="15"/>
      <c r="AZ932" s="15"/>
      <c r="BA932" s="15"/>
      <c r="BB932" s="15"/>
      <c r="BC932" s="15"/>
      <c r="BD932" s="15"/>
      <c r="BE932" s="15"/>
      <c r="BF932" s="15"/>
      <c r="BG932" s="15"/>
      <c r="BH932" s="15"/>
      <c r="BI932" s="15"/>
      <c r="BJ932" s="15"/>
      <c r="BK932" s="15"/>
      <c r="BL932" s="15"/>
      <c r="BM932" s="15"/>
      <c r="BN932" s="15"/>
      <c r="BO932" s="15"/>
      <c r="BP932" s="15"/>
      <c r="BQ932" s="15"/>
      <c r="BR932" s="15"/>
      <c r="BS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c r="AW933" s="15"/>
      <c r="AX933" s="15"/>
      <c r="AY933" s="15"/>
      <c r="AZ933" s="15"/>
      <c r="BA933" s="15"/>
      <c r="BB933" s="15"/>
      <c r="BC933" s="15"/>
      <c r="BD933" s="15"/>
      <c r="BE933" s="15"/>
      <c r="BF933" s="15"/>
      <c r="BG933" s="15"/>
      <c r="BH933" s="15"/>
      <c r="BI933" s="15"/>
      <c r="BJ933" s="15"/>
      <c r="BK933" s="15"/>
      <c r="BL933" s="15"/>
      <c r="BM933" s="15"/>
      <c r="BN933" s="15"/>
      <c r="BO933" s="15"/>
      <c r="BP933" s="15"/>
      <c r="BQ933" s="15"/>
      <c r="BR933" s="15"/>
      <c r="BS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c r="AW934" s="15"/>
      <c r="AX934" s="15"/>
      <c r="AY934" s="15"/>
      <c r="AZ934" s="15"/>
      <c r="BA934" s="15"/>
      <c r="BB934" s="15"/>
      <c r="BC934" s="15"/>
      <c r="BD934" s="15"/>
      <c r="BE934" s="15"/>
      <c r="BF934" s="15"/>
      <c r="BG934" s="15"/>
      <c r="BH934" s="15"/>
      <c r="BI934" s="15"/>
      <c r="BJ934" s="15"/>
      <c r="BK934" s="15"/>
      <c r="BL934" s="15"/>
      <c r="BM934" s="15"/>
      <c r="BN934" s="15"/>
      <c r="BO934" s="15"/>
      <c r="BP934" s="15"/>
      <c r="BQ934" s="15"/>
      <c r="BR934" s="15"/>
      <c r="BS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c r="AW935" s="15"/>
      <c r="AX935" s="15"/>
      <c r="AY935" s="15"/>
      <c r="AZ935" s="15"/>
      <c r="BA935" s="15"/>
      <c r="BB935" s="15"/>
      <c r="BC935" s="15"/>
      <c r="BD935" s="15"/>
      <c r="BE935" s="15"/>
      <c r="BF935" s="15"/>
      <c r="BG935" s="15"/>
      <c r="BH935" s="15"/>
      <c r="BI935" s="15"/>
      <c r="BJ935" s="15"/>
      <c r="BK935" s="15"/>
      <c r="BL935" s="15"/>
      <c r="BM935" s="15"/>
      <c r="BN935" s="15"/>
      <c r="BO935" s="15"/>
      <c r="BP935" s="15"/>
      <c r="BQ935" s="15"/>
      <c r="BR935" s="15"/>
      <c r="BS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c r="AW936" s="15"/>
      <c r="AX936" s="15"/>
      <c r="AY936" s="15"/>
      <c r="AZ936" s="15"/>
      <c r="BA936" s="15"/>
      <c r="BB936" s="15"/>
      <c r="BC936" s="15"/>
      <c r="BD936" s="15"/>
      <c r="BE936" s="15"/>
      <c r="BF936" s="15"/>
      <c r="BG936" s="15"/>
      <c r="BH936" s="15"/>
      <c r="BI936" s="15"/>
      <c r="BJ936" s="15"/>
      <c r="BK936" s="15"/>
      <c r="BL936" s="15"/>
      <c r="BM936" s="15"/>
      <c r="BN936" s="15"/>
      <c r="BO936" s="15"/>
      <c r="BP936" s="15"/>
      <c r="BQ936" s="15"/>
      <c r="BR936" s="15"/>
      <c r="BS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c r="AW937" s="15"/>
      <c r="AX937" s="15"/>
      <c r="AY937" s="15"/>
      <c r="AZ937" s="15"/>
      <c r="BA937" s="15"/>
      <c r="BB937" s="15"/>
      <c r="BC937" s="15"/>
      <c r="BD937" s="15"/>
      <c r="BE937" s="15"/>
      <c r="BF937" s="15"/>
      <c r="BG937" s="15"/>
      <c r="BH937" s="15"/>
      <c r="BI937" s="15"/>
      <c r="BJ937" s="15"/>
      <c r="BK937" s="15"/>
      <c r="BL937" s="15"/>
      <c r="BM937" s="15"/>
      <c r="BN937" s="15"/>
      <c r="BO937" s="15"/>
      <c r="BP937" s="15"/>
      <c r="BQ937" s="15"/>
      <c r="BR937" s="15"/>
      <c r="BS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c r="AW938" s="15"/>
      <c r="AX938" s="15"/>
      <c r="AY938" s="15"/>
      <c r="AZ938" s="15"/>
      <c r="BA938" s="15"/>
      <c r="BB938" s="15"/>
      <c r="BC938" s="15"/>
      <c r="BD938" s="15"/>
      <c r="BE938" s="15"/>
      <c r="BF938" s="15"/>
      <c r="BG938" s="15"/>
      <c r="BH938" s="15"/>
      <c r="BI938" s="15"/>
      <c r="BJ938" s="15"/>
      <c r="BK938" s="15"/>
      <c r="BL938" s="15"/>
      <c r="BM938" s="15"/>
      <c r="BN938" s="15"/>
      <c r="BO938" s="15"/>
      <c r="BP938" s="15"/>
      <c r="BQ938" s="15"/>
      <c r="BR938" s="15"/>
      <c r="BS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c r="AW939" s="15"/>
      <c r="AX939" s="15"/>
      <c r="AY939" s="15"/>
      <c r="AZ939" s="15"/>
      <c r="BA939" s="15"/>
      <c r="BB939" s="15"/>
      <c r="BC939" s="15"/>
      <c r="BD939" s="15"/>
      <c r="BE939" s="15"/>
      <c r="BF939" s="15"/>
      <c r="BG939" s="15"/>
      <c r="BH939" s="15"/>
      <c r="BI939" s="15"/>
      <c r="BJ939" s="15"/>
      <c r="BK939" s="15"/>
      <c r="BL939" s="15"/>
      <c r="BM939" s="15"/>
      <c r="BN939" s="15"/>
      <c r="BO939" s="15"/>
      <c r="BP939" s="15"/>
      <c r="BQ939" s="15"/>
      <c r="BR939" s="15"/>
      <c r="BS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c r="AW940" s="15"/>
      <c r="AX940" s="15"/>
      <c r="AY940" s="15"/>
      <c r="AZ940" s="15"/>
      <c r="BA940" s="15"/>
      <c r="BB940" s="15"/>
      <c r="BC940" s="15"/>
      <c r="BD940" s="15"/>
      <c r="BE940" s="15"/>
      <c r="BF940" s="15"/>
      <c r="BG940" s="15"/>
      <c r="BH940" s="15"/>
      <c r="BI940" s="15"/>
      <c r="BJ940" s="15"/>
      <c r="BK940" s="15"/>
      <c r="BL940" s="15"/>
      <c r="BM940" s="15"/>
      <c r="BN940" s="15"/>
      <c r="BO940" s="15"/>
      <c r="BP940" s="15"/>
      <c r="BQ940" s="15"/>
      <c r="BR940" s="15"/>
      <c r="BS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c r="AW941" s="15"/>
      <c r="AX941" s="15"/>
      <c r="AY941" s="15"/>
      <c r="AZ941" s="15"/>
      <c r="BA941" s="15"/>
      <c r="BB941" s="15"/>
      <c r="BC941" s="15"/>
      <c r="BD941" s="15"/>
      <c r="BE941" s="15"/>
      <c r="BF941" s="15"/>
      <c r="BG941" s="15"/>
      <c r="BH941" s="15"/>
      <c r="BI941" s="15"/>
      <c r="BJ941" s="15"/>
      <c r="BK941" s="15"/>
      <c r="BL941" s="15"/>
      <c r="BM941" s="15"/>
      <c r="BN941" s="15"/>
      <c r="BO941" s="15"/>
      <c r="BP941" s="15"/>
      <c r="BQ941" s="15"/>
      <c r="BR941" s="15"/>
      <c r="BS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c r="AW942" s="15"/>
      <c r="AX942" s="15"/>
      <c r="AY942" s="15"/>
      <c r="AZ942" s="15"/>
      <c r="BA942" s="15"/>
      <c r="BB942" s="15"/>
      <c r="BC942" s="15"/>
      <c r="BD942" s="15"/>
      <c r="BE942" s="15"/>
      <c r="BF942" s="15"/>
      <c r="BG942" s="15"/>
      <c r="BH942" s="15"/>
      <c r="BI942" s="15"/>
      <c r="BJ942" s="15"/>
      <c r="BK942" s="15"/>
      <c r="BL942" s="15"/>
      <c r="BM942" s="15"/>
      <c r="BN942" s="15"/>
      <c r="BO942" s="15"/>
      <c r="BP942" s="15"/>
      <c r="BQ942" s="15"/>
      <c r="BR942" s="15"/>
      <c r="BS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c r="AW943" s="15"/>
      <c r="AX943" s="15"/>
      <c r="AY943" s="15"/>
      <c r="AZ943" s="15"/>
      <c r="BA943" s="15"/>
      <c r="BB943" s="15"/>
      <c r="BC943" s="15"/>
      <c r="BD943" s="15"/>
      <c r="BE943" s="15"/>
      <c r="BF943" s="15"/>
      <c r="BG943" s="15"/>
      <c r="BH943" s="15"/>
      <c r="BI943" s="15"/>
      <c r="BJ943" s="15"/>
      <c r="BK943" s="15"/>
      <c r="BL943" s="15"/>
      <c r="BM943" s="15"/>
      <c r="BN943" s="15"/>
      <c r="BO943" s="15"/>
      <c r="BP943" s="15"/>
      <c r="BQ943" s="15"/>
      <c r="BR943" s="15"/>
      <c r="BS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c r="AW944" s="15"/>
      <c r="AX944" s="15"/>
      <c r="AY944" s="15"/>
      <c r="AZ944" s="15"/>
      <c r="BA944" s="15"/>
      <c r="BB944" s="15"/>
      <c r="BC944" s="15"/>
      <c r="BD944" s="15"/>
      <c r="BE944" s="15"/>
      <c r="BF944" s="15"/>
      <c r="BG944" s="15"/>
      <c r="BH944" s="15"/>
      <c r="BI944" s="15"/>
      <c r="BJ944" s="15"/>
      <c r="BK944" s="15"/>
      <c r="BL944" s="15"/>
      <c r="BM944" s="15"/>
      <c r="BN944" s="15"/>
      <c r="BO944" s="15"/>
      <c r="BP944" s="15"/>
      <c r="BQ944" s="15"/>
      <c r="BR944" s="15"/>
      <c r="BS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c r="AW945" s="15"/>
      <c r="AX945" s="15"/>
      <c r="AY945" s="15"/>
      <c r="AZ945" s="15"/>
      <c r="BA945" s="15"/>
      <c r="BB945" s="15"/>
      <c r="BC945" s="15"/>
      <c r="BD945" s="15"/>
      <c r="BE945" s="15"/>
      <c r="BF945" s="15"/>
      <c r="BG945" s="15"/>
      <c r="BH945" s="15"/>
      <c r="BI945" s="15"/>
      <c r="BJ945" s="15"/>
      <c r="BK945" s="15"/>
      <c r="BL945" s="15"/>
      <c r="BM945" s="15"/>
      <c r="BN945" s="15"/>
      <c r="BO945" s="15"/>
      <c r="BP945" s="15"/>
      <c r="BQ945" s="15"/>
      <c r="BR945" s="15"/>
      <c r="BS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c r="AW946" s="15"/>
      <c r="AX946" s="15"/>
      <c r="AY946" s="15"/>
      <c r="AZ946" s="15"/>
      <c r="BA946" s="15"/>
      <c r="BB946" s="15"/>
      <c r="BC946" s="15"/>
      <c r="BD946" s="15"/>
      <c r="BE946" s="15"/>
      <c r="BF946" s="15"/>
      <c r="BG946" s="15"/>
      <c r="BH946" s="15"/>
      <c r="BI946" s="15"/>
      <c r="BJ946" s="15"/>
      <c r="BK946" s="15"/>
      <c r="BL946" s="15"/>
      <c r="BM946" s="15"/>
      <c r="BN946" s="15"/>
      <c r="BO946" s="15"/>
      <c r="BP946" s="15"/>
      <c r="BQ946" s="15"/>
      <c r="BR946" s="15"/>
      <c r="BS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c r="AW947" s="15"/>
      <c r="AX947" s="15"/>
      <c r="AY947" s="15"/>
      <c r="AZ947" s="15"/>
      <c r="BA947" s="15"/>
      <c r="BB947" s="15"/>
      <c r="BC947" s="15"/>
      <c r="BD947" s="15"/>
      <c r="BE947" s="15"/>
      <c r="BF947" s="15"/>
      <c r="BG947" s="15"/>
      <c r="BH947" s="15"/>
      <c r="BI947" s="15"/>
      <c r="BJ947" s="15"/>
      <c r="BK947" s="15"/>
      <c r="BL947" s="15"/>
      <c r="BM947" s="15"/>
      <c r="BN947" s="15"/>
      <c r="BO947" s="15"/>
      <c r="BP947" s="15"/>
      <c r="BQ947" s="15"/>
      <c r="BR947" s="15"/>
      <c r="BS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c r="AW948" s="15"/>
      <c r="AX948" s="15"/>
      <c r="AY948" s="15"/>
      <c r="AZ948" s="15"/>
      <c r="BA948" s="15"/>
      <c r="BB948" s="15"/>
      <c r="BC948" s="15"/>
      <c r="BD948" s="15"/>
      <c r="BE948" s="15"/>
      <c r="BF948" s="15"/>
      <c r="BG948" s="15"/>
      <c r="BH948" s="15"/>
      <c r="BI948" s="15"/>
      <c r="BJ948" s="15"/>
      <c r="BK948" s="15"/>
      <c r="BL948" s="15"/>
      <c r="BM948" s="15"/>
      <c r="BN948" s="15"/>
      <c r="BO948" s="15"/>
      <c r="BP948" s="15"/>
      <c r="BQ948" s="15"/>
      <c r="BR948" s="15"/>
      <c r="BS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V949" s="15"/>
      <c r="AW949" s="15"/>
      <c r="AX949" s="15"/>
      <c r="AY949" s="15"/>
      <c r="AZ949" s="15"/>
      <c r="BA949" s="15"/>
      <c r="BB949" s="15"/>
      <c r="BC949" s="15"/>
      <c r="BD949" s="15"/>
      <c r="BE949" s="15"/>
      <c r="BF949" s="15"/>
      <c r="BG949" s="15"/>
      <c r="BH949" s="15"/>
      <c r="BI949" s="15"/>
      <c r="BJ949" s="15"/>
      <c r="BK949" s="15"/>
      <c r="BL949" s="15"/>
      <c r="BM949" s="15"/>
      <c r="BN949" s="15"/>
      <c r="BO949" s="15"/>
      <c r="BP949" s="15"/>
      <c r="BQ949" s="15"/>
      <c r="BR949" s="15"/>
      <c r="BS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c r="AW950" s="15"/>
      <c r="AX950" s="15"/>
      <c r="AY950" s="15"/>
      <c r="AZ950" s="15"/>
      <c r="BA950" s="15"/>
      <c r="BB950" s="15"/>
      <c r="BC950" s="15"/>
      <c r="BD950" s="15"/>
      <c r="BE950" s="15"/>
      <c r="BF950" s="15"/>
      <c r="BG950" s="15"/>
      <c r="BH950" s="15"/>
      <c r="BI950" s="15"/>
      <c r="BJ950" s="15"/>
      <c r="BK950" s="15"/>
      <c r="BL950" s="15"/>
      <c r="BM950" s="15"/>
      <c r="BN950" s="15"/>
      <c r="BO950" s="15"/>
      <c r="BP950" s="15"/>
      <c r="BQ950" s="15"/>
      <c r="BR950" s="15"/>
      <c r="BS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V951" s="15"/>
      <c r="AW951" s="15"/>
      <c r="AX951" s="15"/>
      <c r="AY951" s="15"/>
      <c r="AZ951" s="15"/>
      <c r="BA951" s="15"/>
      <c r="BB951" s="15"/>
      <c r="BC951" s="15"/>
      <c r="BD951" s="15"/>
      <c r="BE951" s="15"/>
      <c r="BF951" s="15"/>
      <c r="BG951" s="15"/>
      <c r="BH951" s="15"/>
      <c r="BI951" s="15"/>
      <c r="BJ951" s="15"/>
      <c r="BK951" s="15"/>
      <c r="BL951" s="15"/>
      <c r="BM951" s="15"/>
      <c r="BN951" s="15"/>
      <c r="BO951" s="15"/>
      <c r="BP951" s="15"/>
      <c r="BQ951" s="15"/>
      <c r="BR951" s="15"/>
      <c r="BS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c r="AW952" s="15"/>
      <c r="AX952" s="15"/>
      <c r="AY952" s="15"/>
      <c r="AZ952" s="15"/>
      <c r="BA952" s="15"/>
      <c r="BB952" s="15"/>
      <c r="BC952" s="15"/>
      <c r="BD952" s="15"/>
      <c r="BE952" s="15"/>
      <c r="BF952" s="15"/>
      <c r="BG952" s="15"/>
      <c r="BH952" s="15"/>
      <c r="BI952" s="15"/>
      <c r="BJ952" s="15"/>
      <c r="BK952" s="15"/>
      <c r="BL952" s="15"/>
      <c r="BM952" s="15"/>
      <c r="BN952" s="15"/>
      <c r="BO952" s="15"/>
      <c r="BP952" s="15"/>
      <c r="BQ952" s="15"/>
      <c r="BR952" s="15"/>
      <c r="BS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V953" s="15"/>
      <c r="AW953" s="15"/>
      <c r="AX953" s="15"/>
      <c r="AY953" s="15"/>
      <c r="AZ953" s="15"/>
      <c r="BA953" s="15"/>
      <c r="BB953" s="15"/>
      <c r="BC953" s="15"/>
      <c r="BD953" s="15"/>
      <c r="BE953" s="15"/>
      <c r="BF953" s="15"/>
      <c r="BG953" s="15"/>
      <c r="BH953" s="15"/>
      <c r="BI953" s="15"/>
      <c r="BJ953" s="15"/>
      <c r="BK953" s="15"/>
      <c r="BL953" s="15"/>
      <c r="BM953" s="15"/>
      <c r="BN953" s="15"/>
      <c r="BO953" s="15"/>
      <c r="BP953" s="15"/>
      <c r="BQ953" s="15"/>
      <c r="BR953" s="15"/>
      <c r="BS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V954" s="15"/>
      <c r="AW954" s="15"/>
      <c r="AX954" s="15"/>
      <c r="AY954" s="15"/>
      <c r="AZ954" s="15"/>
      <c r="BA954" s="15"/>
      <c r="BB954" s="15"/>
      <c r="BC954" s="15"/>
      <c r="BD954" s="15"/>
      <c r="BE954" s="15"/>
      <c r="BF954" s="15"/>
      <c r="BG954" s="15"/>
      <c r="BH954" s="15"/>
      <c r="BI954" s="15"/>
      <c r="BJ954" s="15"/>
      <c r="BK954" s="15"/>
      <c r="BL954" s="15"/>
      <c r="BM954" s="15"/>
      <c r="BN954" s="15"/>
      <c r="BO954" s="15"/>
      <c r="BP954" s="15"/>
      <c r="BQ954" s="15"/>
      <c r="BR954" s="15"/>
      <c r="BS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c r="AW955" s="15"/>
      <c r="AX955" s="15"/>
      <c r="AY955" s="15"/>
      <c r="AZ955" s="15"/>
      <c r="BA955" s="15"/>
      <c r="BB955" s="15"/>
      <c r="BC955" s="15"/>
      <c r="BD955" s="15"/>
      <c r="BE955" s="15"/>
      <c r="BF955" s="15"/>
      <c r="BG955" s="15"/>
      <c r="BH955" s="15"/>
      <c r="BI955" s="15"/>
      <c r="BJ955" s="15"/>
      <c r="BK955" s="15"/>
      <c r="BL955" s="15"/>
      <c r="BM955" s="15"/>
      <c r="BN955" s="15"/>
      <c r="BO955" s="15"/>
      <c r="BP955" s="15"/>
      <c r="BQ955" s="15"/>
      <c r="BR955" s="15"/>
      <c r="BS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c r="AW956" s="15"/>
      <c r="AX956" s="15"/>
      <c r="AY956" s="15"/>
      <c r="AZ956" s="15"/>
      <c r="BA956" s="15"/>
      <c r="BB956" s="15"/>
      <c r="BC956" s="15"/>
      <c r="BD956" s="15"/>
      <c r="BE956" s="15"/>
      <c r="BF956" s="15"/>
      <c r="BG956" s="15"/>
      <c r="BH956" s="15"/>
      <c r="BI956" s="15"/>
      <c r="BJ956" s="15"/>
      <c r="BK956" s="15"/>
      <c r="BL956" s="15"/>
      <c r="BM956" s="15"/>
      <c r="BN956" s="15"/>
      <c r="BO956" s="15"/>
      <c r="BP956" s="15"/>
      <c r="BQ956" s="15"/>
      <c r="BR956" s="15"/>
      <c r="BS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c r="AW957" s="15"/>
      <c r="AX957" s="15"/>
      <c r="AY957" s="15"/>
      <c r="AZ957" s="15"/>
      <c r="BA957" s="15"/>
      <c r="BB957" s="15"/>
      <c r="BC957" s="15"/>
      <c r="BD957" s="15"/>
      <c r="BE957" s="15"/>
      <c r="BF957" s="15"/>
      <c r="BG957" s="15"/>
      <c r="BH957" s="15"/>
      <c r="BI957" s="15"/>
      <c r="BJ957" s="15"/>
      <c r="BK957" s="15"/>
      <c r="BL957" s="15"/>
      <c r="BM957" s="15"/>
      <c r="BN957" s="15"/>
      <c r="BO957" s="15"/>
      <c r="BP957" s="15"/>
      <c r="BQ957" s="15"/>
      <c r="BR957" s="15"/>
      <c r="BS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c r="AW958" s="15"/>
      <c r="AX958" s="15"/>
      <c r="AY958" s="15"/>
      <c r="AZ958" s="15"/>
      <c r="BA958" s="15"/>
      <c r="BB958" s="15"/>
      <c r="BC958" s="15"/>
      <c r="BD958" s="15"/>
      <c r="BE958" s="15"/>
      <c r="BF958" s="15"/>
      <c r="BG958" s="15"/>
      <c r="BH958" s="15"/>
      <c r="BI958" s="15"/>
      <c r="BJ958" s="15"/>
      <c r="BK958" s="15"/>
      <c r="BL958" s="15"/>
      <c r="BM958" s="15"/>
      <c r="BN958" s="15"/>
      <c r="BO958" s="15"/>
      <c r="BP958" s="15"/>
      <c r="BQ958" s="15"/>
      <c r="BR958" s="15"/>
      <c r="BS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c r="AW959" s="15"/>
      <c r="AX959" s="15"/>
      <c r="AY959" s="15"/>
      <c r="AZ959" s="15"/>
      <c r="BA959" s="15"/>
      <c r="BB959" s="15"/>
      <c r="BC959" s="15"/>
      <c r="BD959" s="15"/>
      <c r="BE959" s="15"/>
      <c r="BF959" s="15"/>
      <c r="BG959" s="15"/>
      <c r="BH959" s="15"/>
      <c r="BI959" s="15"/>
      <c r="BJ959" s="15"/>
      <c r="BK959" s="15"/>
      <c r="BL959" s="15"/>
      <c r="BM959" s="15"/>
      <c r="BN959" s="15"/>
      <c r="BO959" s="15"/>
      <c r="BP959" s="15"/>
      <c r="BQ959" s="15"/>
      <c r="BR959" s="15"/>
      <c r="BS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c r="AW960" s="15"/>
      <c r="AX960" s="15"/>
      <c r="AY960" s="15"/>
      <c r="AZ960" s="15"/>
      <c r="BA960" s="15"/>
      <c r="BB960" s="15"/>
      <c r="BC960" s="15"/>
      <c r="BD960" s="15"/>
      <c r="BE960" s="15"/>
      <c r="BF960" s="15"/>
      <c r="BG960" s="15"/>
      <c r="BH960" s="15"/>
      <c r="BI960" s="15"/>
      <c r="BJ960" s="15"/>
      <c r="BK960" s="15"/>
      <c r="BL960" s="15"/>
      <c r="BM960" s="15"/>
      <c r="BN960" s="15"/>
      <c r="BO960" s="15"/>
      <c r="BP960" s="15"/>
      <c r="BQ960" s="15"/>
      <c r="BR960" s="15"/>
      <c r="BS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c r="AW961" s="15"/>
      <c r="AX961" s="15"/>
      <c r="AY961" s="15"/>
      <c r="AZ961" s="15"/>
      <c r="BA961" s="15"/>
      <c r="BB961" s="15"/>
      <c r="BC961" s="15"/>
      <c r="BD961" s="15"/>
      <c r="BE961" s="15"/>
      <c r="BF961" s="15"/>
      <c r="BG961" s="15"/>
      <c r="BH961" s="15"/>
      <c r="BI961" s="15"/>
      <c r="BJ961" s="15"/>
      <c r="BK961" s="15"/>
      <c r="BL961" s="15"/>
      <c r="BM961" s="15"/>
      <c r="BN961" s="15"/>
      <c r="BO961" s="15"/>
      <c r="BP961" s="15"/>
      <c r="BQ961" s="15"/>
      <c r="BR961" s="15"/>
      <c r="BS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c r="AW962" s="15"/>
      <c r="AX962" s="15"/>
      <c r="AY962" s="15"/>
      <c r="AZ962" s="15"/>
      <c r="BA962" s="15"/>
      <c r="BB962" s="15"/>
      <c r="BC962" s="15"/>
      <c r="BD962" s="15"/>
      <c r="BE962" s="15"/>
      <c r="BF962" s="15"/>
      <c r="BG962" s="15"/>
      <c r="BH962" s="15"/>
      <c r="BI962" s="15"/>
      <c r="BJ962" s="15"/>
      <c r="BK962" s="15"/>
      <c r="BL962" s="15"/>
      <c r="BM962" s="15"/>
      <c r="BN962" s="15"/>
      <c r="BO962" s="15"/>
      <c r="BP962" s="15"/>
      <c r="BQ962" s="15"/>
      <c r="BR962" s="15"/>
      <c r="BS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c r="AW963" s="15"/>
      <c r="AX963" s="15"/>
      <c r="AY963" s="15"/>
      <c r="AZ963" s="15"/>
      <c r="BA963" s="15"/>
      <c r="BB963" s="15"/>
      <c r="BC963" s="15"/>
      <c r="BD963" s="15"/>
      <c r="BE963" s="15"/>
      <c r="BF963" s="15"/>
      <c r="BG963" s="15"/>
      <c r="BH963" s="15"/>
      <c r="BI963" s="15"/>
      <c r="BJ963" s="15"/>
      <c r="BK963" s="15"/>
      <c r="BL963" s="15"/>
      <c r="BM963" s="15"/>
      <c r="BN963" s="15"/>
      <c r="BO963" s="15"/>
      <c r="BP963" s="15"/>
      <c r="BQ963" s="15"/>
      <c r="BR963" s="15"/>
      <c r="BS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c r="AW964" s="15"/>
      <c r="AX964" s="15"/>
      <c r="AY964" s="15"/>
      <c r="AZ964" s="15"/>
      <c r="BA964" s="15"/>
      <c r="BB964" s="15"/>
      <c r="BC964" s="15"/>
      <c r="BD964" s="15"/>
      <c r="BE964" s="15"/>
      <c r="BF964" s="15"/>
      <c r="BG964" s="15"/>
      <c r="BH964" s="15"/>
      <c r="BI964" s="15"/>
      <c r="BJ964" s="15"/>
      <c r="BK964" s="15"/>
      <c r="BL964" s="15"/>
      <c r="BM964" s="15"/>
      <c r="BN964" s="15"/>
      <c r="BO964" s="15"/>
      <c r="BP964" s="15"/>
      <c r="BQ964" s="15"/>
      <c r="BR964" s="15"/>
      <c r="BS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c r="AW965" s="15"/>
      <c r="AX965" s="15"/>
      <c r="AY965" s="15"/>
      <c r="AZ965" s="15"/>
      <c r="BA965" s="15"/>
      <c r="BB965" s="15"/>
      <c r="BC965" s="15"/>
      <c r="BD965" s="15"/>
      <c r="BE965" s="15"/>
      <c r="BF965" s="15"/>
      <c r="BG965" s="15"/>
      <c r="BH965" s="15"/>
      <c r="BI965" s="15"/>
      <c r="BJ965" s="15"/>
      <c r="BK965" s="15"/>
      <c r="BL965" s="15"/>
      <c r="BM965" s="15"/>
      <c r="BN965" s="15"/>
      <c r="BO965" s="15"/>
      <c r="BP965" s="15"/>
      <c r="BQ965" s="15"/>
      <c r="BR965" s="15"/>
      <c r="BS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c r="AW966" s="15"/>
      <c r="AX966" s="15"/>
      <c r="AY966" s="15"/>
      <c r="AZ966" s="15"/>
      <c r="BA966" s="15"/>
      <c r="BB966" s="15"/>
      <c r="BC966" s="15"/>
      <c r="BD966" s="15"/>
      <c r="BE966" s="15"/>
      <c r="BF966" s="15"/>
      <c r="BG966" s="15"/>
      <c r="BH966" s="15"/>
      <c r="BI966" s="15"/>
      <c r="BJ966" s="15"/>
      <c r="BK966" s="15"/>
      <c r="BL966" s="15"/>
      <c r="BM966" s="15"/>
      <c r="BN966" s="15"/>
      <c r="BO966" s="15"/>
      <c r="BP966" s="15"/>
      <c r="BQ966" s="15"/>
      <c r="BR966" s="15"/>
      <c r="BS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c r="AW967" s="15"/>
      <c r="AX967" s="15"/>
      <c r="AY967" s="15"/>
      <c r="AZ967" s="15"/>
      <c r="BA967" s="15"/>
      <c r="BB967" s="15"/>
      <c r="BC967" s="15"/>
      <c r="BD967" s="15"/>
      <c r="BE967" s="15"/>
      <c r="BF967" s="15"/>
      <c r="BG967" s="15"/>
      <c r="BH967" s="15"/>
      <c r="BI967" s="15"/>
      <c r="BJ967" s="15"/>
      <c r="BK967" s="15"/>
      <c r="BL967" s="15"/>
      <c r="BM967" s="15"/>
      <c r="BN967" s="15"/>
      <c r="BO967" s="15"/>
      <c r="BP967" s="15"/>
      <c r="BQ967" s="15"/>
      <c r="BR967" s="15"/>
      <c r="BS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c r="AW968" s="15"/>
      <c r="AX968" s="15"/>
      <c r="AY968" s="15"/>
      <c r="AZ968" s="15"/>
      <c r="BA968" s="15"/>
      <c r="BB968" s="15"/>
      <c r="BC968" s="15"/>
      <c r="BD968" s="15"/>
      <c r="BE968" s="15"/>
      <c r="BF968" s="15"/>
      <c r="BG968" s="15"/>
      <c r="BH968" s="15"/>
      <c r="BI968" s="15"/>
      <c r="BJ968" s="15"/>
      <c r="BK968" s="15"/>
      <c r="BL968" s="15"/>
      <c r="BM968" s="15"/>
      <c r="BN968" s="15"/>
      <c r="BO968" s="15"/>
      <c r="BP968" s="15"/>
      <c r="BQ968" s="15"/>
      <c r="BR968" s="15"/>
      <c r="BS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c r="AW969" s="15"/>
      <c r="AX969" s="15"/>
      <c r="AY969" s="15"/>
      <c r="AZ969" s="15"/>
      <c r="BA969" s="15"/>
      <c r="BB969" s="15"/>
      <c r="BC969" s="15"/>
      <c r="BD969" s="15"/>
      <c r="BE969" s="15"/>
      <c r="BF969" s="15"/>
      <c r="BG969" s="15"/>
      <c r="BH969" s="15"/>
      <c r="BI969" s="15"/>
      <c r="BJ969" s="15"/>
      <c r="BK969" s="15"/>
      <c r="BL969" s="15"/>
      <c r="BM969" s="15"/>
      <c r="BN969" s="15"/>
      <c r="BO969" s="15"/>
      <c r="BP969" s="15"/>
      <c r="BQ969" s="15"/>
      <c r="BR969" s="15"/>
      <c r="BS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c r="AW970" s="15"/>
      <c r="AX970" s="15"/>
      <c r="AY970" s="15"/>
      <c r="AZ970" s="15"/>
      <c r="BA970" s="15"/>
      <c r="BB970" s="15"/>
      <c r="BC970" s="15"/>
      <c r="BD970" s="15"/>
      <c r="BE970" s="15"/>
      <c r="BF970" s="15"/>
      <c r="BG970" s="15"/>
      <c r="BH970" s="15"/>
      <c r="BI970" s="15"/>
      <c r="BJ970" s="15"/>
      <c r="BK970" s="15"/>
      <c r="BL970" s="15"/>
      <c r="BM970" s="15"/>
      <c r="BN970" s="15"/>
      <c r="BO970" s="15"/>
      <c r="BP970" s="15"/>
      <c r="BQ970" s="15"/>
      <c r="BR970" s="15"/>
      <c r="BS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c r="AW971" s="15"/>
      <c r="AX971" s="15"/>
      <c r="AY971" s="15"/>
      <c r="AZ971" s="15"/>
      <c r="BA971" s="15"/>
      <c r="BB971" s="15"/>
      <c r="BC971" s="15"/>
      <c r="BD971" s="15"/>
      <c r="BE971" s="15"/>
      <c r="BF971" s="15"/>
      <c r="BG971" s="15"/>
      <c r="BH971" s="15"/>
      <c r="BI971" s="15"/>
      <c r="BJ971" s="15"/>
      <c r="BK971" s="15"/>
      <c r="BL971" s="15"/>
      <c r="BM971" s="15"/>
      <c r="BN971" s="15"/>
      <c r="BO971" s="15"/>
      <c r="BP971" s="15"/>
      <c r="BQ971" s="15"/>
      <c r="BR971" s="15"/>
      <c r="BS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V972" s="15"/>
      <c r="AW972" s="15"/>
      <c r="AX972" s="15"/>
      <c r="AY972" s="15"/>
      <c r="AZ972" s="15"/>
      <c r="BA972" s="15"/>
      <c r="BB972" s="15"/>
      <c r="BC972" s="15"/>
      <c r="BD972" s="15"/>
      <c r="BE972" s="15"/>
      <c r="BF972" s="15"/>
      <c r="BG972" s="15"/>
      <c r="BH972" s="15"/>
      <c r="BI972" s="15"/>
      <c r="BJ972" s="15"/>
      <c r="BK972" s="15"/>
      <c r="BL972" s="15"/>
      <c r="BM972" s="15"/>
      <c r="BN972" s="15"/>
      <c r="BO972" s="15"/>
      <c r="BP972" s="15"/>
      <c r="BQ972" s="15"/>
      <c r="BR972" s="15"/>
      <c r="BS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V973" s="15"/>
      <c r="AW973" s="15"/>
      <c r="AX973" s="15"/>
      <c r="AY973" s="15"/>
      <c r="AZ973" s="15"/>
      <c r="BA973" s="15"/>
      <c r="BB973" s="15"/>
      <c r="BC973" s="15"/>
      <c r="BD973" s="15"/>
      <c r="BE973" s="15"/>
      <c r="BF973" s="15"/>
      <c r="BG973" s="15"/>
      <c r="BH973" s="15"/>
      <c r="BI973" s="15"/>
      <c r="BJ973" s="15"/>
      <c r="BK973" s="15"/>
      <c r="BL973" s="15"/>
      <c r="BM973" s="15"/>
      <c r="BN973" s="15"/>
      <c r="BO973" s="15"/>
      <c r="BP973" s="15"/>
      <c r="BQ973" s="15"/>
      <c r="BR973" s="15"/>
      <c r="BS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V974" s="15"/>
      <c r="AW974" s="15"/>
      <c r="AX974" s="15"/>
      <c r="AY974" s="15"/>
      <c r="AZ974" s="15"/>
      <c r="BA974" s="15"/>
      <c r="BB974" s="15"/>
      <c r="BC974" s="15"/>
      <c r="BD974" s="15"/>
      <c r="BE974" s="15"/>
      <c r="BF974" s="15"/>
      <c r="BG974" s="15"/>
      <c r="BH974" s="15"/>
      <c r="BI974" s="15"/>
      <c r="BJ974" s="15"/>
      <c r="BK974" s="15"/>
      <c r="BL974" s="15"/>
      <c r="BM974" s="15"/>
      <c r="BN974" s="15"/>
      <c r="BO974" s="15"/>
      <c r="BP974" s="15"/>
      <c r="BQ974" s="15"/>
      <c r="BR974" s="15"/>
      <c r="BS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c r="AW975" s="15"/>
      <c r="AX975" s="15"/>
      <c r="AY975" s="15"/>
      <c r="AZ975" s="15"/>
      <c r="BA975" s="15"/>
      <c r="BB975" s="15"/>
      <c r="BC975" s="15"/>
      <c r="BD975" s="15"/>
      <c r="BE975" s="15"/>
      <c r="BF975" s="15"/>
      <c r="BG975" s="15"/>
      <c r="BH975" s="15"/>
      <c r="BI975" s="15"/>
      <c r="BJ975" s="15"/>
      <c r="BK975" s="15"/>
      <c r="BL975" s="15"/>
      <c r="BM975" s="15"/>
      <c r="BN975" s="15"/>
      <c r="BO975" s="15"/>
      <c r="BP975" s="15"/>
      <c r="BQ975" s="15"/>
      <c r="BR975" s="15"/>
      <c r="BS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V976" s="15"/>
      <c r="AW976" s="15"/>
      <c r="AX976" s="15"/>
      <c r="AY976" s="15"/>
      <c r="AZ976" s="15"/>
      <c r="BA976" s="15"/>
      <c r="BB976" s="15"/>
      <c r="BC976" s="15"/>
      <c r="BD976" s="15"/>
      <c r="BE976" s="15"/>
      <c r="BF976" s="15"/>
      <c r="BG976" s="15"/>
      <c r="BH976" s="15"/>
      <c r="BI976" s="15"/>
      <c r="BJ976" s="15"/>
      <c r="BK976" s="15"/>
      <c r="BL976" s="15"/>
      <c r="BM976" s="15"/>
      <c r="BN976" s="15"/>
      <c r="BO976" s="15"/>
      <c r="BP976" s="15"/>
      <c r="BQ976" s="15"/>
      <c r="BR976" s="15"/>
      <c r="BS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V977" s="15"/>
      <c r="AW977" s="15"/>
      <c r="AX977" s="15"/>
      <c r="AY977" s="15"/>
      <c r="AZ977" s="15"/>
      <c r="BA977" s="15"/>
      <c r="BB977" s="15"/>
      <c r="BC977" s="15"/>
      <c r="BD977" s="15"/>
      <c r="BE977" s="15"/>
      <c r="BF977" s="15"/>
      <c r="BG977" s="15"/>
      <c r="BH977" s="15"/>
      <c r="BI977" s="15"/>
      <c r="BJ977" s="15"/>
      <c r="BK977" s="15"/>
      <c r="BL977" s="15"/>
      <c r="BM977" s="15"/>
      <c r="BN977" s="15"/>
      <c r="BO977" s="15"/>
      <c r="BP977" s="15"/>
      <c r="BQ977" s="15"/>
      <c r="BR977" s="15"/>
      <c r="BS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V978" s="15"/>
      <c r="AW978" s="15"/>
      <c r="AX978" s="15"/>
      <c r="AY978" s="15"/>
      <c r="AZ978" s="15"/>
      <c r="BA978" s="15"/>
      <c r="BB978" s="15"/>
      <c r="BC978" s="15"/>
      <c r="BD978" s="15"/>
      <c r="BE978" s="15"/>
      <c r="BF978" s="15"/>
      <c r="BG978" s="15"/>
      <c r="BH978" s="15"/>
      <c r="BI978" s="15"/>
      <c r="BJ978" s="15"/>
      <c r="BK978" s="15"/>
      <c r="BL978" s="15"/>
      <c r="BM978" s="15"/>
      <c r="BN978" s="15"/>
      <c r="BO978" s="15"/>
      <c r="BP978" s="15"/>
      <c r="BQ978" s="15"/>
      <c r="BR978" s="15"/>
      <c r="BS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V979" s="15"/>
      <c r="AW979" s="15"/>
      <c r="AX979" s="15"/>
      <c r="AY979" s="15"/>
      <c r="AZ979" s="15"/>
      <c r="BA979" s="15"/>
      <c r="BB979" s="15"/>
      <c r="BC979" s="15"/>
      <c r="BD979" s="15"/>
      <c r="BE979" s="15"/>
      <c r="BF979" s="15"/>
      <c r="BG979" s="15"/>
      <c r="BH979" s="15"/>
      <c r="BI979" s="15"/>
      <c r="BJ979" s="15"/>
      <c r="BK979" s="15"/>
      <c r="BL979" s="15"/>
      <c r="BM979" s="15"/>
      <c r="BN979" s="15"/>
      <c r="BO979" s="15"/>
      <c r="BP979" s="15"/>
      <c r="BQ979" s="15"/>
      <c r="BR979" s="15"/>
      <c r="BS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V980" s="15"/>
      <c r="AW980" s="15"/>
      <c r="AX980" s="15"/>
      <c r="AY980" s="15"/>
      <c r="AZ980" s="15"/>
      <c r="BA980" s="15"/>
      <c r="BB980" s="15"/>
      <c r="BC980" s="15"/>
      <c r="BD980" s="15"/>
      <c r="BE980" s="15"/>
      <c r="BF980" s="15"/>
      <c r="BG980" s="15"/>
      <c r="BH980" s="15"/>
      <c r="BI980" s="15"/>
      <c r="BJ980" s="15"/>
      <c r="BK980" s="15"/>
      <c r="BL980" s="15"/>
      <c r="BM980" s="15"/>
      <c r="BN980" s="15"/>
      <c r="BO980" s="15"/>
      <c r="BP980" s="15"/>
      <c r="BQ980" s="15"/>
      <c r="BR980" s="15"/>
      <c r="BS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V981" s="15"/>
      <c r="AW981" s="15"/>
      <c r="AX981" s="15"/>
      <c r="AY981" s="15"/>
      <c r="AZ981" s="15"/>
      <c r="BA981" s="15"/>
      <c r="BB981" s="15"/>
      <c r="BC981" s="15"/>
      <c r="BD981" s="15"/>
      <c r="BE981" s="15"/>
      <c r="BF981" s="15"/>
      <c r="BG981" s="15"/>
      <c r="BH981" s="15"/>
      <c r="BI981" s="15"/>
      <c r="BJ981" s="15"/>
      <c r="BK981" s="15"/>
      <c r="BL981" s="15"/>
      <c r="BM981" s="15"/>
      <c r="BN981" s="15"/>
      <c r="BO981" s="15"/>
      <c r="BP981" s="15"/>
      <c r="BQ981" s="15"/>
      <c r="BR981" s="15"/>
      <c r="BS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V982" s="15"/>
      <c r="AW982" s="15"/>
      <c r="AX982" s="15"/>
      <c r="AY982" s="15"/>
      <c r="AZ982" s="15"/>
      <c r="BA982" s="15"/>
      <c r="BB982" s="15"/>
      <c r="BC982" s="15"/>
      <c r="BD982" s="15"/>
      <c r="BE982" s="15"/>
      <c r="BF982" s="15"/>
      <c r="BG982" s="15"/>
      <c r="BH982" s="15"/>
      <c r="BI982" s="15"/>
      <c r="BJ982" s="15"/>
      <c r="BK982" s="15"/>
      <c r="BL982" s="15"/>
      <c r="BM982" s="15"/>
      <c r="BN982" s="15"/>
      <c r="BO982" s="15"/>
      <c r="BP982" s="15"/>
      <c r="BQ982" s="15"/>
      <c r="BR982" s="15"/>
      <c r="BS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c r="AW983" s="15"/>
      <c r="AX983" s="15"/>
      <c r="AY983" s="15"/>
      <c r="AZ983" s="15"/>
      <c r="BA983" s="15"/>
      <c r="BB983" s="15"/>
      <c r="BC983" s="15"/>
      <c r="BD983" s="15"/>
      <c r="BE983" s="15"/>
      <c r="BF983" s="15"/>
      <c r="BG983" s="15"/>
      <c r="BH983" s="15"/>
      <c r="BI983" s="15"/>
      <c r="BJ983" s="15"/>
      <c r="BK983" s="15"/>
      <c r="BL983" s="15"/>
      <c r="BM983" s="15"/>
      <c r="BN983" s="15"/>
      <c r="BO983" s="15"/>
      <c r="BP983" s="15"/>
      <c r="BQ983" s="15"/>
      <c r="BR983" s="15"/>
      <c r="BS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V984" s="15"/>
      <c r="AW984" s="15"/>
      <c r="AX984" s="15"/>
      <c r="AY984" s="15"/>
      <c r="AZ984" s="15"/>
      <c r="BA984" s="15"/>
      <c r="BB984" s="15"/>
      <c r="BC984" s="15"/>
      <c r="BD984" s="15"/>
      <c r="BE984" s="15"/>
      <c r="BF984" s="15"/>
      <c r="BG984" s="15"/>
      <c r="BH984" s="15"/>
      <c r="BI984" s="15"/>
      <c r="BJ984" s="15"/>
      <c r="BK984" s="15"/>
      <c r="BL984" s="15"/>
      <c r="BM984" s="15"/>
      <c r="BN984" s="15"/>
      <c r="BO984" s="15"/>
      <c r="BP984" s="15"/>
      <c r="BQ984" s="15"/>
      <c r="BR984" s="15"/>
      <c r="BS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c r="AW985" s="15"/>
      <c r="AX985" s="15"/>
      <c r="AY985" s="15"/>
      <c r="AZ985" s="15"/>
      <c r="BA985" s="15"/>
      <c r="BB985" s="15"/>
      <c r="BC985" s="15"/>
      <c r="BD985" s="15"/>
      <c r="BE985" s="15"/>
      <c r="BF985" s="15"/>
      <c r="BG985" s="15"/>
      <c r="BH985" s="15"/>
      <c r="BI985" s="15"/>
      <c r="BJ985" s="15"/>
      <c r="BK985" s="15"/>
      <c r="BL985" s="15"/>
      <c r="BM985" s="15"/>
      <c r="BN985" s="15"/>
      <c r="BO985" s="15"/>
      <c r="BP985" s="15"/>
      <c r="BQ985" s="15"/>
      <c r="BR985" s="15"/>
      <c r="BS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c r="AW986" s="15"/>
      <c r="AX986" s="15"/>
      <c r="AY986" s="15"/>
      <c r="AZ986" s="15"/>
      <c r="BA986" s="15"/>
      <c r="BB986" s="15"/>
      <c r="BC986" s="15"/>
      <c r="BD986" s="15"/>
      <c r="BE986" s="15"/>
      <c r="BF986" s="15"/>
      <c r="BG986" s="15"/>
      <c r="BH986" s="15"/>
      <c r="BI986" s="15"/>
      <c r="BJ986" s="15"/>
      <c r="BK986" s="15"/>
      <c r="BL986" s="15"/>
      <c r="BM986" s="15"/>
      <c r="BN986" s="15"/>
      <c r="BO986" s="15"/>
      <c r="BP986" s="15"/>
      <c r="BQ986" s="15"/>
      <c r="BR986" s="15"/>
      <c r="BS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c r="AW987" s="15"/>
      <c r="AX987" s="15"/>
      <c r="AY987" s="15"/>
      <c r="AZ987" s="15"/>
      <c r="BA987" s="15"/>
      <c r="BB987" s="15"/>
      <c r="BC987" s="15"/>
      <c r="BD987" s="15"/>
      <c r="BE987" s="15"/>
      <c r="BF987" s="15"/>
      <c r="BG987" s="15"/>
      <c r="BH987" s="15"/>
      <c r="BI987" s="15"/>
      <c r="BJ987" s="15"/>
      <c r="BK987" s="15"/>
      <c r="BL987" s="15"/>
      <c r="BM987" s="15"/>
      <c r="BN987" s="15"/>
      <c r="BO987" s="15"/>
      <c r="BP987" s="15"/>
      <c r="BQ987" s="15"/>
      <c r="BR987" s="15"/>
      <c r="BS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c r="AW988" s="15"/>
      <c r="AX988" s="15"/>
      <c r="AY988" s="15"/>
      <c r="AZ988" s="15"/>
      <c r="BA988" s="15"/>
      <c r="BB988" s="15"/>
      <c r="BC988" s="15"/>
      <c r="BD988" s="15"/>
      <c r="BE988" s="15"/>
      <c r="BF988" s="15"/>
      <c r="BG988" s="15"/>
      <c r="BH988" s="15"/>
      <c r="BI988" s="15"/>
      <c r="BJ988" s="15"/>
      <c r="BK988" s="15"/>
      <c r="BL988" s="15"/>
      <c r="BM988" s="15"/>
      <c r="BN988" s="15"/>
      <c r="BO988" s="15"/>
      <c r="BP988" s="15"/>
      <c r="BQ988" s="15"/>
      <c r="BR988" s="15"/>
      <c r="BS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V989" s="15"/>
      <c r="AW989" s="15"/>
      <c r="AX989" s="15"/>
      <c r="AY989" s="15"/>
      <c r="AZ989" s="15"/>
      <c r="BA989" s="15"/>
      <c r="BB989" s="15"/>
      <c r="BC989" s="15"/>
      <c r="BD989" s="15"/>
      <c r="BE989" s="15"/>
      <c r="BF989" s="15"/>
      <c r="BG989" s="15"/>
      <c r="BH989" s="15"/>
      <c r="BI989" s="15"/>
      <c r="BJ989" s="15"/>
      <c r="BK989" s="15"/>
      <c r="BL989" s="15"/>
      <c r="BM989" s="15"/>
      <c r="BN989" s="15"/>
      <c r="BO989" s="15"/>
      <c r="BP989" s="15"/>
      <c r="BQ989" s="15"/>
      <c r="BR989" s="15"/>
      <c r="BS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V990" s="15"/>
      <c r="AW990" s="15"/>
      <c r="AX990" s="15"/>
      <c r="AY990" s="15"/>
      <c r="AZ990" s="15"/>
      <c r="BA990" s="15"/>
      <c r="BB990" s="15"/>
      <c r="BC990" s="15"/>
      <c r="BD990" s="15"/>
      <c r="BE990" s="15"/>
      <c r="BF990" s="15"/>
      <c r="BG990" s="15"/>
      <c r="BH990" s="15"/>
      <c r="BI990" s="15"/>
      <c r="BJ990" s="15"/>
      <c r="BK990" s="15"/>
      <c r="BL990" s="15"/>
      <c r="BM990" s="15"/>
      <c r="BN990" s="15"/>
      <c r="BO990" s="15"/>
      <c r="BP990" s="15"/>
      <c r="BQ990" s="15"/>
      <c r="BR990" s="15"/>
      <c r="BS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V991" s="15"/>
      <c r="AW991" s="15"/>
      <c r="AX991" s="15"/>
      <c r="AY991" s="15"/>
      <c r="AZ991" s="15"/>
      <c r="BA991" s="15"/>
      <c r="BB991" s="15"/>
      <c r="BC991" s="15"/>
      <c r="BD991" s="15"/>
      <c r="BE991" s="15"/>
      <c r="BF991" s="15"/>
      <c r="BG991" s="15"/>
      <c r="BH991" s="15"/>
      <c r="BI991" s="15"/>
      <c r="BJ991" s="15"/>
      <c r="BK991" s="15"/>
      <c r="BL991" s="15"/>
      <c r="BM991" s="15"/>
      <c r="BN991" s="15"/>
      <c r="BO991" s="15"/>
      <c r="BP991" s="15"/>
      <c r="BQ991" s="15"/>
      <c r="BR991" s="15"/>
      <c r="BS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V992" s="15"/>
      <c r="AW992" s="15"/>
      <c r="AX992" s="15"/>
      <c r="AY992" s="15"/>
      <c r="AZ992" s="15"/>
      <c r="BA992" s="15"/>
      <c r="BB992" s="15"/>
      <c r="BC992" s="15"/>
      <c r="BD992" s="15"/>
      <c r="BE992" s="15"/>
      <c r="BF992" s="15"/>
      <c r="BG992" s="15"/>
      <c r="BH992" s="15"/>
      <c r="BI992" s="15"/>
      <c r="BJ992" s="15"/>
      <c r="BK992" s="15"/>
      <c r="BL992" s="15"/>
      <c r="BM992" s="15"/>
      <c r="BN992" s="15"/>
      <c r="BO992" s="15"/>
      <c r="BP992" s="15"/>
      <c r="BQ992" s="15"/>
      <c r="BR992" s="15"/>
      <c r="BS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V993" s="15"/>
      <c r="AW993" s="15"/>
      <c r="AX993" s="15"/>
      <c r="AY993" s="15"/>
      <c r="AZ993" s="15"/>
      <c r="BA993" s="15"/>
      <c r="BB993" s="15"/>
      <c r="BC993" s="15"/>
      <c r="BD993" s="15"/>
      <c r="BE993" s="15"/>
      <c r="BF993" s="15"/>
      <c r="BG993" s="15"/>
      <c r="BH993" s="15"/>
      <c r="BI993" s="15"/>
      <c r="BJ993" s="15"/>
      <c r="BK993" s="15"/>
      <c r="BL993" s="15"/>
      <c r="BM993" s="15"/>
      <c r="BN993" s="15"/>
      <c r="BO993" s="15"/>
      <c r="BP993" s="15"/>
      <c r="BQ993" s="15"/>
      <c r="BR993" s="15"/>
      <c r="BS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c r="AW994" s="15"/>
      <c r="AX994" s="15"/>
      <c r="AY994" s="15"/>
      <c r="AZ994" s="15"/>
      <c r="BA994" s="15"/>
      <c r="BB994" s="15"/>
      <c r="BC994" s="15"/>
      <c r="BD994" s="15"/>
      <c r="BE994" s="15"/>
      <c r="BF994" s="15"/>
      <c r="BG994" s="15"/>
      <c r="BH994" s="15"/>
      <c r="BI994" s="15"/>
      <c r="BJ994" s="15"/>
      <c r="BK994" s="15"/>
      <c r="BL994" s="15"/>
      <c r="BM994" s="15"/>
      <c r="BN994" s="15"/>
      <c r="BO994" s="15"/>
      <c r="BP994" s="15"/>
      <c r="BQ994" s="15"/>
      <c r="BR994" s="15"/>
      <c r="BS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c r="AW995" s="15"/>
      <c r="AX995" s="15"/>
      <c r="AY995" s="15"/>
      <c r="AZ995" s="15"/>
      <c r="BA995" s="15"/>
      <c r="BB995" s="15"/>
      <c r="BC995" s="15"/>
      <c r="BD995" s="15"/>
      <c r="BE995" s="15"/>
      <c r="BF995" s="15"/>
      <c r="BG995" s="15"/>
      <c r="BH995" s="15"/>
      <c r="BI995" s="15"/>
      <c r="BJ995" s="15"/>
      <c r="BK995" s="15"/>
      <c r="BL995" s="15"/>
      <c r="BM995" s="15"/>
      <c r="BN995" s="15"/>
      <c r="BO995" s="15"/>
      <c r="BP995" s="15"/>
      <c r="BQ995" s="15"/>
      <c r="BR995" s="15"/>
      <c r="BS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c r="AW996" s="15"/>
      <c r="AX996" s="15"/>
      <c r="AY996" s="15"/>
      <c r="AZ996" s="15"/>
      <c r="BA996" s="15"/>
      <c r="BB996" s="15"/>
      <c r="BC996" s="15"/>
      <c r="BD996" s="15"/>
      <c r="BE996" s="15"/>
      <c r="BF996" s="15"/>
      <c r="BG996" s="15"/>
      <c r="BH996" s="15"/>
      <c r="BI996" s="15"/>
      <c r="BJ996" s="15"/>
      <c r="BK996" s="15"/>
      <c r="BL996" s="15"/>
      <c r="BM996" s="15"/>
      <c r="BN996" s="15"/>
      <c r="BO996" s="15"/>
      <c r="BP996" s="15"/>
      <c r="BQ996" s="15"/>
      <c r="BR996" s="15"/>
      <c r="BS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c r="AW997" s="15"/>
      <c r="AX997" s="15"/>
      <c r="AY997" s="15"/>
      <c r="AZ997" s="15"/>
      <c r="BA997" s="15"/>
      <c r="BB997" s="15"/>
      <c r="BC997" s="15"/>
      <c r="BD997" s="15"/>
      <c r="BE997" s="15"/>
      <c r="BF997" s="15"/>
      <c r="BG997" s="15"/>
      <c r="BH997" s="15"/>
      <c r="BI997" s="15"/>
      <c r="BJ997" s="15"/>
      <c r="BK997" s="15"/>
      <c r="BL997" s="15"/>
      <c r="BM997" s="15"/>
      <c r="BN997" s="15"/>
      <c r="BO997" s="15"/>
      <c r="BP997" s="15"/>
      <c r="BQ997" s="15"/>
      <c r="BR997" s="15"/>
      <c r="BS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15"/>
      <c r="AR998" s="15"/>
      <c r="AS998" s="15"/>
      <c r="AT998" s="15"/>
      <c r="AU998" s="15"/>
      <c r="AV998" s="15"/>
      <c r="AW998" s="15"/>
      <c r="AX998" s="15"/>
      <c r="AY998" s="15"/>
      <c r="AZ998" s="15"/>
      <c r="BA998" s="15"/>
      <c r="BB998" s="15"/>
      <c r="BC998" s="15"/>
      <c r="BD998" s="15"/>
      <c r="BE998" s="15"/>
      <c r="BF998" s="15"/>
      <c r="BG998" s="15"/>
      <c r="BH998" s="15"/>
      <c r="BI998" s="15"/>
      <c r="BJ998" s="15"/>
      <c r="BK998" s="15"/>
      <c r="BL998" s="15"/>
      <c r="BM998" s="15"/>
      <c r="BN998" s="15"/>
      <c r="BO998" s="15"/>
      <c r="BP998" s="15"/>
      <c r="BQ998" s="15"/>
      <c r="BR998" s="15"/>
      <c r="BS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15"/>
      <c r="AQ999" s="15"/>
      <c r="AR999" s="15"/>
      <c r="AS999" s="15"/>
      <c r="AT999" s="15"/>
      <c r="AU999" s="15"/>
      <c r="AV999" s="15"/>
      <c r="AW999" s="15"/>
      <c r="AX999" s="15"/>
      <c r="AY999" s="15"/>
      <c r="AZ999" s="15"/>
      <c r="BA999" s="15"/>
      <c r="BB999" s="15"/>
      <c r="BC999" s="15"/>
      <c r="BD999" s="15"/>
      <c r="BE999" s="15"/>
      <c r="BF999" s="15"/>
      <c r="BG999" s="15"/>
      <c r="BH999" s="15"/>
      <c r="BI999" s="15"/>
      <c r="BJ999" s="15"/>
      <c r="BK999" s="15"/>
      <c r="BL999" s="15"/>
      <c r="BM999" s="15"/>
      <c r="BN999" s="15"/>
      <c r="BO999" s="15"/>
      <c r="BP999" s="15"/>
      <c r="BQ999" s="15"/>
      <c r="BR999" s="15"/>
      <c r="BS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15"/>
      <c r="AR1000" s="15"/>
      <c r="AS1000" s="15"/>
      <c r="AT1000" s="15"/>
      <c r="AU1000" s="15"/>
      <c r="AV1000" s="15"/>
      <c r="AW1000" s="15"/>
      <c r="AX1000" s="15"/>
      <c r="AY1000" s="15"/>
      <c r="AZ1000" s="15"/>
      <c r="BA1000" s="15"/>
      <c r="BB1000" s="15"/>
      <c r="BC1000" s="15"/>
      <c r="BD1000" s="15"/>
      <c r="BE1000" s="15"/>
      <c r="BF1000" s="15"/>
      <c r="BG1000" s="15"/>
      <c r="BH1000" s="15"/>
      <c r="BI1000" s="15"/>
      <c r="BJ1000" s="15"/>
      <c r="BK1000" s="15"/>
      <c r="BL1000" s="15"/>
      <c r="BM1000" s="15"/>
      <c r="BN1000" s="15"/>
      <c r="BO1000" s="15"/>
      <c r="BP1000" s="15"/>
      <c r="BQ1000" s="15"/>
      <c r="BR1000" s="15"/>
      <c r="BS1000" s="15"/>
    </row>
    <row r="100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15"/>
      <c r="AQ1001" s="15"/>
      <c r="AR1001" s="15"/>
      <c r="AS1001" s="15"/>
      <c r="AT1001" s="15"/>
      <c r="AU1001" s="15"/>
      <c r="AV1001" s="15"/>
      <c r="AW1001" s="15"/>
      <c r="AX1001" s="15"/>
      <c r="AY1001" s="15"/>
      <c r="AZ1001" s="15"/>
      <c r="BA1001" s="15"/>
      <c r="BB1001" s="15"/>
      <c r="BC1001" s="15"/>
      <c r="BD1001" s="15"/>
      <c r="BE1001" s="15"/>
      <c r="BF1001" s="15"/>
      <c r="BG1001" s="15"/>
      <c r="BH1001" s="15"/>
      <c r="BI1001" s="15"/>
      <c r="BJ1001" s="15"/>
      <c r="BK1001" s="15"/>
      <c r="BL1001" s="15"/>
      <c r="BM1001" s="15"/>
      <c r="BN1001" s="15"/>
      <c r="BO1001" s="15"/>
      <c r="BP1001" s="15"/>
      <c r="BQ1001" s="15"/>
      <c r="BR1001" s="15"/>
      <c r="BS1001" s="15"/>
    </row>
    <row r="1002">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15"/>
      <c r="AQ1002" s="15"/>
      <c r="AR1002" s="15"/>
      <c r="AS1002" s="15"/>
      <c r="AT1002" s="15"/>
      <c r="AU1002" s="15"/>
      <c r="AV1002" s="15"/>
      <c r="AW1002" s="15"/>
      <c r="AX1002" s="15"/>
      <c r="AY1002" s="15"/>
      <c r="AZ1002" s="15"/>
      <c r="BA1002" s="15"/>
      <c r="BB1002" s="15"/>
      <c r="BC1002" s="15"/>
      <c r="BD1002" s="15"/>
      <c r="BE1002" s="15"/>
      <c r="BF1002" s="15"/>
      <c r="BG1002" s="15"/>
      <c r="BH1002" s="15"/>
      <c r="BI1002" s="15"/>
      <c r="BJ1002" s="15"/>
      <c r="BK1002" s="15"/>
      <c r="BL1002" s="15"/>
      <c r="BM1002" s="15"/>
      <c r="BN1002" s="15"/>
      <c r="BO1002" s="15"/>
      <c r="BP1002" s="15"/>
      <c r="BQ1002" s="15"/>
      <c r="BR1002" s="15"/>
      <c r="BS1002" s="15"/>
    </row>
    <row r="1003">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15"/>
      <c r="AQ1003" s="15"/>
      <c r="AR1003" s="15"/>
      <c r="AS1003" s="15"/>
      <c r="AT1003" s="15"/>
      <c r="AU1003" s="15"/>
      <c r="AV1003" s="15"/>
      <c r="AW1003" s="15"/>
      <c r="AX1003" s="15"/>
      <c r="AY1003" s="15"/>
      <c r="AZ1003" s="15"/>
      <c r="BA1003" s="15"/>
      <c r="BB1003" s="15"/>
      <c r="BC1003" s="15"/>
      <c r="BD1003" s="15"/>
      <c r="BE1003" s="15"/>
      <c r="BF1003" s="15"/>
      <c r="BG1003" s="15"/>
      <c r="BH1003" s="15"/>
      <c r="BI1003" s="15"/>
      <c r="BJ1003" s="15"/>
      <c r="BK1003" s="15"/>
      <c r="BL1003" s="15"/>
      <c r="BM1003" s="15"/>
      <c r="BN1003" s="15"/>
      <c r="BO1003" s="15"/>
      <c r="BP1003" s="15"/>
      <c r="BQ1003" s="15"/>
      <c r="BR1003" s="15"/>
      <c r="BS1003" s="15"/>
    </row>
    <row r="1004">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15"/>
      <c r="AQ1004" s="15"/>
      <c r="AR1004" s="15"/>
      <c r="AS1004" s="15"/>
      <c r="AT1004" s="15"/>
      <c r="AU1004" s="15"/>
      <c r="AV1004" s="15"/>
      <c r="AW1004" s="15"/>
      <c r="AX1004" s="15"/>
      <c r="AY1004" s="15"/>
      <c r="AZ1004" s="15"/>
      <c r="BA1004" s="15"/>
      <c r="BB1004" s="15"/>
      <c r="BC1004" s="15"/>
      <c r="BD1004" s="15"/>
      <c r="BE1004" s="15"/>
      <c r="BF1004" s="15"/>
      <c r="BG1004" s="15"/>
      <c r="BH1004" s="15"/>
      <c r="BI1004" s="15"/>
      <c r="BJ1004" s="15"/>
      <c r="BK1004" s="15"/>
      <c r="BL1004" s="15"/>
      <c r="BM1004" s="15"/>
      <c r="BN1004" s="15"/>
      <c r="BO1004" s="15"/>
      <c r="BP1004" s="15"/>
      <c r="BQ1004" s="15"/>
      <c r="BR1004" s="15"/>
      <c r="BS1004" s="15"/>
    </row>
  </sheetData>
  <hyperlinks>
    <hyperlink r:id="rId2" ref="AM15"/>
    <hyperlink r:id="rId3" ref="BQ15"/>
    <hyperlink r:id="rId4" ref="BQ16"/>
    <hyperlink r:id="rId5" ref="D17"/>
    <hyperlink r:id="rId6" ref="D24"/>
    <hyperlink r:id="rId7" ref="B71"/>
    <hyperlink r:id="rId8" ref="B105"/>
  </hyperlinks>
  <drawing r:id="rId9"/>
  <legacy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33.86"/>
  </cols>
  <sheetData>
    <row r="1">
      <c r="A1" s="46" t="s">
        <v>135</v>
      </c>
      <c r="B1" s="47" t="s">
        <v>1</v>
      </c>
      <c r="C1" s="47" t="s">
        <v>2</v>
      </c>
      <c r="D1" s="47" t="s">
        <v>3</v>
      </c>
      <c r="E1" s="47" t="s">
        <v>101</v>
      </c>
      <c r="F1" s="47" t="s">
        <v>5</v>
      </c>
      <c r="G1" s="47" t="s">
        <v>6</v>
      </c>
      <c r="H1" s="79" t="s">
        <v>7</v>
      </c>
      <c r="I1" s="47" t="s">
        <v>8</v>
      </c>
      <c r="J1" s="79" t="s">
        <v>11</v>
      </c>
      <c r="K1" s="47" t="s">
        <v>12</v>
      </c>
      <c r="L1" s="79" t="s">
        <v>13</v>
      </c>
      <c r="M1" s="47" t="s">
        <v>14</v>
      </c>
      <c r="N1" s="47" t="s">
        <v>15</v>
      </c>
      <c r="O1" s="47" t="s">
        <v>16</v>
      </c>
      <c r="P1" s="79" t="s">
        <v>19</v>
      </c>
      <c r="Q1" s="79" t="s">
        <v>105</v>
      </c>
      <c r="R1" s="47" t="s">
        <v>20</v>
      </c>
      <c r="S1" s="47" t="s">
        <v>21</v>
      </c>
      <c r="T1" s="79" t="s">
        <v>23</v>
      </c>
      <c r="U1" s="47" t="s">
        <v>24</v>
      </c>
      <c r="V1" s="79" t="s">
        <v>25</v>
      </c>
      <c r="W1" s="47" t="s">
        <v>26</v>
      </c>
      <c r="X1" s="79" t="s">
        <v>27</v>
      </c>
      <c r="Y1" s="47" t="s">
        <v>29</v>
      </c>
      <c r="Z1" s="47" t="s">
        <v>31</v>
      </c>
      <c r="AA1" s="47" t="s">
        <v>109</v>
      </c>
      <c r="AB1" s="47" t="s">
        <v>33</v>
      </c>
      <c r="AC1" s="79" t="s">
        <v>34</v>
      </c>
      <c r="AD1" s="79" t="s">
        <v>36</v>
      </c>
      <c r="AE1" s="79" t="s">
        <v>37</v>
      </c>
      <c r="AF1" s="79" t="s">
        <v>38</v>
      </c>
      <c r="AG1" s="47" t="s">
        <v>39</v>
      </c>
      <c r="AH1" s="79" t="s">
        <v>40</v>
      </c>
      <c r="AI1" s="47" t="s">
        <v>43</v>
      </c>
      <c r="AJ1" s="47" t="s">
        <v>44</v>
      </c>
      <c r="AK1" s="47" t="s">
        <v>45</v>
      </c>
      <c r="AL1" s="79" t="s">
        <v>46</v>
      </c>
      <c r="AM1" s="47" t="s">
        <v>47</v>
      </c>
      <c r="AN1" s="47" t="s">
        <v>48</v>
      </c>
      <c r="AO1" s="48" t="s">
        <v>49</v>
      </c>
      <c r="AP1" s="47" t="s">
        <v>50</v>
      </c>
      <c r="AQ1" s="79" t="s">
        <v>51</v>
      </c>
      <c r="AR1" s="79" t="s">
        <v>52</v>
      </c>
      <c r="AS1" s="47" t="s">
        <v>53</v>
      </c>
      <c r="AT1" s="47" t="s">
        <v>114</v>
      </c>
      <c r="AU1" s="79" t="s">
        <v>56</v>
      </c>
      <c r="AV1" s="79" t="s">
        <v>59</v>
      </c>
      <c r="AW1" s="79" t="s">
        <v>61</v>
      </c>
      <c r="AX1" s="47" t="s">
        <v>62</v>
      </c>
      <c r="AY1" s="47" t="s">
        <v>63</v>
      </c>
      <c r="AZ1" s="47" t="s">
        <v>64</v>
      </c>
      <c r="BA1" s="79" t="s">
        <v>67</v>
      </c>
      <c r="BB1" s="47" t="s">
        <v>68</v>
      </c>
      <c r="BC1" s="47" t="s">
        <v>69</v>
      </c>
      <c r="BD1" s="80" t="s">
        <v>70</v>
      </c>
      <c r="BE1" s="47" t="s">
        <v>71</v>
      </c>
      <c r="BF1" s="79" t="s">
        <v>72</v>
      </c>
    </row>
    <row r="2">
      <c r="A2" s="49" t="s">
        <v>152</v>
      </c>
      <c r="H2" s="7">
        <v>3.34</v>
      </c>
      <c r="J2" s="7">
        <v>3.34</v>
      </c>
      <c r="L2" s="7">
        <v>3.34</v>
      </c>
      <c r="P2" s="7">
        <v>3.34</v>
      </c>
      <c r="Q2" s="7">
        <v>3.34</v>
      </c>
      <c r="T2" s="7">
        <v>3.34</v>
      </c>
      <c r="V2" s="7">
        <v>3.34</v>
      </c>
      <c r="X2" s="7">
        <v>3.34</v>
      </c>
      <c r="Z2" s="7">
        <v>0.21</v>
      </c>
      <c r="AC2" s="7">
        <v>3.34</v>
      </c>
      <c r="AD2" s="7">
        <v>3.34</v>
      </c>
      <c r="AE2" s="7">
        <v>3.34</v>
      </c>
      <c r="AF2" s="7">
        <v>3.34</v>
      </c>
      <c r="AH2" s="7">
        <v>3.34</v>
      </c>
      <c r="AL2" s="7">
        <v>3.34</v>
      </c>
      <c r="AQ2" s="7">
        <v>3.34</v>
      </c>
      <c r="AR2" s="7">
        <v>3.34</v>
      </c>
      <c r="AU2" s="7">
        <v>3.34</v>
      </c>
      <c r="AV2" s="7">
        <v>3.34</v>
      </c>
      <c r="AW2" s="7">
        <v>3.34</v>
      </c>
      <c r="BA2" s="7">
        <v>3.34</v>
      </c>
      <c r="BD2" s="7">
        <v>32.0</v>
      </c>
      <c r="BF2" s="7">
        <v>3.34</v>
      </c>
    </row>
    <row r="3">
      <c r="A3" s="51" t="s">
        <v>154</v>
      </c>
      <c r="H3" s="7">
        <v>9.0</v>
      </c>
      <c r="J3" s="7">
        <v>9.0</v>
      </c>
      <c r="L3" s="7">
        <v>9.0</v>
      </c>
      <c r="P3" s="7">
        <v>9.0</v>
      </c>
      <c r="Q3" s="7">
        <v>9.0</v>
      </c>
      <c r="T3" s="7">
        <v>9.0</v>
      </c>
      <c r="V3" s="7">
        <v>9.0</v>
      </c>
      <c r="X3" s="7">
        <v>9.0</v>
      </c>
      <c r="Z3" s="7">
        <v>2.93</v>
      </c>
      <c r="AC3" s="7">
        <v>9.0</v>
      </c>
      <c r="AD3" s="7">
        <v>9.0</v>
      </c>
      <c r="AE3" s="7">
        <v>9.0</v>
      </c>
      <c r="AF3" s="7">
        <v>9.0</v>
      </c>
      <c r="AH3" s="7">
        <v>9.0</v>
      </c>
      <c r="AL3" s="7">
        <v>9.0</v>
      </c>
      <c r="AQ3" s="7">
        <v>9.0</v>
      </c>
      <c r="AR3" s="7">
        <v>9.0</v>
      </c>
      <c r="AU3" s="7">
        <v>9.0</v>
      </c>
      <c r="AV3" s="7">
        <v>9.0</v>
      </c>
      <c r="AW3" s="7">
        <v>9.0</v>
      </c>
      <c r="BA3" s="7">
        <v>9.0</v>
      </c>
      <c r="BD3" s="7">
        <v>45.0</v>
      </c>
      <c r="BF3" s="7">
        <v>9.0</v>
      </c>
    </row>
    <row r="4">
      <c r="A4" s="51" t="s">
        <v>156</v>
      </c>
      <c r="H4" s="7">
        <v>36.0</v>
      </c>
      <c r="J4" s="7">
        <v>36.0</v>
      </c>
      <c r="L4" s="7">
        <v>36.0</v>
      </c>
      <c r="P4" s="7">
        <v>36.0</v>
      </c>
      <c r="Q4" s="7">
        <v>36.0</v>
      </c>
      <c r="T4" s="7">
        <v>36.0</v>
      </c>
      <c r="V4" s="7">
        <v>36.0</v>
      </c>
      <c r="X4" s="7">
        <v>36.0</v>
      </c>
      <c r="Z4" s="7">
        <v>24.69</v>
      </c>
      <c r="AC4" s="7">
        <v>36.0</v>
      </c>
      <c r="AD4" s="7">
        <v>36.0</v>
      </c>
      <c r="AE4" s="7">
        <v>36.0</v>
      </c>
      <c r="AF4" s="7">
        <v>36.0</v>
      </c>
      <c r="AH4" s="7">
        <v>36.0</v>
      </c>
      <c r="AL4" s="7">
        <v>36.0</v>
      </c>
      <c r="AQ4" s="7">
        <v>36.0</v>
      </c>
      <c r="AR4" s="7">
        <v>36.0</v>
      </c>
      <c r="AU4" s="7">
        <v>36.0</v>
      </c>
      <c r="AV4" s="7">
        <v>36.0</v>
      </c>
      <c r="AW4" s="7">
        <v>36.0</v>
      </c>
      <c r="BA4" s="7">
        <v>36.0</v>
      </c>
      <c r="BD4" s="7">
        <v>106.0</v>
      </c>
      <c r="BF4" s="7">
        <v>36.0</v>
      </c>
    </row>
    <row r="5">
      <c r="A5" s="51" t="s">
        <v>251</v>
      </c>
      <c r="H5" s="7">
        <v>508.6</v>
      </c>
      <c r="J5" s="7">
        <v>508.6</v>
      </c>
      <c r="L5" s="7">
        <v>508.6</v>
      </c>
      <c r="P5" s="7">
        <v>508.6</v>
      </c>
      <c r="Q5" s="7">
        <v>508.6</v>
      </c>
      <c r="T5" s="7">
        <v>508.6</v>
      </c>
      <c r="V5" s="7">
        <v>508.6</v>
      </c>
      <c r="X5" s="7">
        <v>508.6</v>
      </c>
      <c r="Z5" s="7">
        <v>130.3</v>
      </c>
      <c r="AC5" s="7">
        <v>508.6</v>
      </c>
      <c r="AD5" s="7">
        <v>508.6</v>
      </c>
      <c r="AE5" s="7">
        <v>508.6</v>
      </c>
      <c r="AF5" s="7">
        <v>508.6</v>
      </c>
      <c r="AH5" s="7">
        <v>508.6</v>
      </c>
      <c r="AL5" s="7">
        <v>508.6</v>
      </c>
      <c r="AQ5" s="7">
        <v>508.6</v>
      </c>
      <c r="AR5" s="7">
        <v>508.6</v>
      </c>
      <c r="AU5" s="7">
        <v>508.6</v>
      </c>
      <c r="AV5" s="7">
        <v>508.6</v>
      </c>
      <c r="AW5" s="7">
        <v>508.6</v>
      </c>
      <c r="BA5" s="7">
        <v>508.6</v>
      </c>
      <c r="BD5" s="7">
        <v>16263.0</v>
      </c>
      <c r="BF5" s="7">
        <v>508.6</v>
      </c>
    </row>
    <row r="6">
      <c r="A6" s="51" t="s">
        <v>164</v>
      </c>
      <c r="H6" s="7">
        <v>646.908</v>
      </c>
      <c r="J6" s="7">
        <v>646.908</v>
      </c>
      <c r="L6" s="7">
        <v>646.908</v>
      </c>
      <c r="P6" s="7">
        <v>646.908</v>
      </c>
      <c r="Q6" s="7">
        <v>646.908</v>
      </c>
      <c r="T6" s="7">
        <v>646.908</v>
      </c>
      <c r="V6" s="7">
        <v>646.908</v>
      </c>
      <c r="X6" s="7">
        <v>646.908</v>
      </c>
      <c r="Z6" s="7">
        <v>800.0</v>
      </c>
      <c r="AC6" s="7">
        <v>646.908</v>
      </c>
      <c r="AD6" s="7">
        <v>646.908</v>
      </c>
      <c r="AE6" s="7">
        <v>646.908</v>
      </c>
      <c r="AF6" s="7">
        <v>646.908</v>
      </c>
      <c r="AH6" s="7">
        <v>646.908</v>
      </c>
      <c r="AL6" s="7">
        <v>646.908</v>
      </c>
      <c r="AQ6" s="7">
        <v>646.908</v>
      </c>
      <c r="AR6" s="7">
        <v>646.908</v>
      </c>
      <c r="AU6" s="7">
        <v>646.908</v>
      </c>
      <c r="AV6" s="7">
        <v>646.908</v>
      </c>
      <c r="AW6" s="7">
        <v>646.908</v>
      </c>
      <c r="BA6" s="7">
        <v>646.908</v>
      </c>
      <c r="BD6" s="7">
        <v>22000.0</v>
      </c>
      <c r="BF6" s="7">
        <v>646.908</v>
      </c>
    </row>
    <row r="7">
      <c r="A7" s="7" t="s">
        <v>252</v>
      </c>
      <c r="H7" s="7">
        <v>33.92</v>
      </c>
      <c r="J7" s="7">
        <v>33.92</v>
      </c>
      <c r="L7" s="7">
        <v>33.92</v>
      </c>
      <c r="P7" s="7">
        <v>33.92</v>
      </c>
      <c r="Q7" s="7">
        <v>33.92</v>
      </c>
      <c r="T7" s="7">
        <v>33.92</v>
      </c>
      <c r="V7" s="7">
        <v>33.92</v>
      </c>
      <c r="X7" s="7">
        <v>33.92</v>
      </c>
      <c r="Z7" s="7">
        <v>100.0</v>
      </c>
      <c r="AC7" s="7">
        <v>33.92</v>
      </c>
      <c r="AD7" s="7">
        <v>33.92</v>
      </c>
      <c r="AE7" s="7">
        <v>33.92</v>
      </c>
      <c r="AF7" s="7">
        <v>33.92</v>
      </c>
      <c r="AH7" s="7">
        <v>33.92</v>
      </c>
      <c r="AL7" s="7">
        <v>33.92</v>
      </c>
      <c r="AQ7" s="7">
        <v>33.92</v>
      </c>
      <c r="AR7" s="7">
        <v>33.92</v>
      </c>
      <c r="AU7" s="7">
        <v>33.92</v>
      </c>
      <c r="AV7" s="7">
        <v>33.92</v>
      </c>
      <c r="AW7" s="7">
        <v>33.92</v>
      </c>
      <c r="BA7" s="7">
        <v>33.92</v>
      </c>
      <c r="BD7" s="7">
        <v>2400.0</v>
      </c>
      <c r="BF7" s="7">
        <v>33.92</v>
      </c>
    </row>
    <row r="15">
      <c r="A15" s="81"/>
    </row>
    <row r="19">
      <c r="A19" s="82"/>
      <c r="B19" s="7" t="s">
        <v>253</v>
      </c>
      <c r="AU19" s="7"/>
    </row>
    <row r="20">
      <c r="A20" s="83"/>
      <c r="B20" s="7" t="s">
        <v>136</v>
      </c>
    </row>
    <row r="26">
      <c r="A26" s="7" t="s">
        <v>254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hidden="1" min="1" max="1" width="17.29"/>
    <col customWidth="1" min="2" max="2" width="42.43"/>
    <col customWidth="1" min="3" max="36" width="17.29"/>
  </cols>
  <sheetData>
    <row r="1">
      <c r="A1" s="84" t="s">
        <v>134</v>
      </c>
      <c r="B1" s="84" t="s">
        <v>255</v>
      </c>
      <c r="C1" s="85"/>
      <c r="D1" s="85"/>
      <c r="E1" s="85"/>
      <c r="F1" s="85"/>
      <c r="G1" s="85"/>
      <c r="H1" s="85"/>
      <c r="I1" s="85"/>
      <c r="J1" s="85"/>
      <c r="K1" s="85"/>
      <c r="L1" s="85" t="s">
        <v>256</v>
      </c>
      <c r="M1" s="86" t="s">
        <v>257</v>
      </c>
      <c r="N1" s="86"/>
      <c r="O1" s="84" t="s">
        <v>258</v>
      </c>
      <c r="R1" s="86" t="s">
        <v>147</v>
      </c>
      <c r="S1" s="86"/>
      <c r="T1" s="86"/>
      <c r="U1" s="86"/>
      <c r="V1" s="86"/>
      <c r="W1" s="86"/>
      <c r="X1" s="86"/>
      <c r="Y1" s="86"/>
      <c r="Z1" s="86"/>
      <c r="AA1" s="86"/>
      <c r="AB1" s="86"/>
      <c r="AC1" s="86"/>
      <c r="AD1" s="86"/>
      <c r="AE1" s="84" t="s">
        <v>146</v>
      </c>
      <c r="AF1" s="84" t="s">
        <v>259</v>
      </c>
      <c r="AG1" s="84"/>
      <c r="AH1" s="84"/>
      <c r="AI1" s="84" t="s">
        <v>141</v>
      </c>
      <c r="AJ1" s="84"/>
    </row>
    <row r="2">
      <c r="A2" s="87"/>
      <c r="C2" s="45" t="s">
        <v>1</v>
      </c>
      <c r="D2" s="45" t="s">
        <v>260</v>
      </c>
      <c r="E2" s="45" t="s">
        <v>4</v>
      </c>
      <c r="F2" s="45" t="s">
        <v>6</v>
      </c>
      <c r="G2" s="45" t="s">
        <v>47</v>
      </c>
      <c r="H2" s="45" t="s">
        <v>12</v>
      </c>
      <c r="I2" s="45" t="s">
        <v>261</v>
      </c>
      <c r="J2" s="45" t="s">
        <v>15</v>
      </c>
      <c r="K2" s="45"/>
      <c r="L2" s="45" t="s">
        <v>262</v>
      </c>
      <c r="M2" s="88" t="s">
        <v>136</v>
      </c>
      <c r="N2" s="87" t="s">
        <v>263</v>
      </c>
      <c r="O2" s="87" t="s">
        <v>138</v>
      </c>
      <c r="P2" s="87" t="s">
        <v>139</v>
      </c>
      <c r="Q2" s="87" t="s">
        <v>140</v>
      </c>
      <c r="R2" s="87" t="s">
        <v>264</v>
      </c>
      <c r="S2" s="87" t="s">
        <v>7</v>
      </c>
      <c r="T2" s="87" t="s">
        <v>265</v>
      </c>
      <c r="U2" s="87" t="s">
        <v>23</v>
      </c>
      <c r="V2" s="87" t="s">
        <v>52</v>
      </c>
      <c r="W2" s="87" t="s">
        <v>56</v>
      </c>
      <c r="X2" s="87" t="s">
        <v>17</v>
      </c>
      <c r="Y2" s="87" t="s">
        <v>60</v>
      </c>
      <c r="Z2" s="87" t="s">
        <v>67</v>
      </c>
      <c r="AA2" s="87" t="s">
        <v>72</v>
      </c>
      <c r="AB2" s="87" t="s">
        <v>36</v>
      </c>
      <c r="AC2" s="87" t="s">
        <v>34</v>
      </c>
      <c r="AD2" s="87" t="s">
        <v>38</v>
      </c>
      <c r="AE2" s="87" t="s">
        <v>31</v>
      </c>
      <c r="AF2" s="87" t="s">
        <v>30</v>
      </c>
      <c r="AG2" s="87" t="s">
        <v>10</v>
      </c>
      <c r="AH2" s="87" t="s">
        <v>42</v>
      </c>
      <c r="AI2" s="87" t="s">
        <v>64</v>
      </c>
      <c r="AJ2" s="87" t="s">
        <v>16</v>
      </c>
    </row>
    <row r="3">
      <c r="A3" s="89" t="s">
        <v>151</v>
      </c>
      <c r="B3" s="89" t="s">
        <v>266</v>
      </c>
      <c r="C3" s="89"/>
      <c r="D3" s="89" t="s">
        <v>267</v>
      </c>
      <c r="E3" s="89"/>
      <c r="F3" s="89"/>
      <c r="G3" s="89"/>
      <c r="H3" s="89"/>
      <c r="I3" s="89"/>
      <c r="J3" s="89"/>
      <c r="K3" s="89"/>
      <c r="L3" s="89"/>
      <c r="M3" s="89">
        <v>32.0</v>
      </c>
      <c r="N3" s="89"/>
      <c r="O3" s="89"/>
      <c r="P3" s="89"/>
      <c r="Q3" s="89"/>
      <c r="R3" s="89">
        <v>3.34</v>
      </c>
      <c r="S3" s="89"/>
      <c r="T3" s="89"/>
      <c r="U3" s="89"/>
      <c r="V3" s="89"/>
      <c r="W3" s="89"/>
      <c r="X3" s="89"/>
      <c r="Y3" s="89" t="s">
        <v>268</v>
      </c>
      <c r="Z3" s="89"/>
      <c r="AA3" s="89"/>
      <c r="AB3" s="89"/>
      <c r="AC3" s="89"/>
      <c r="AD3" s="89"/>
      <c r="AE3" s="90">
        <v>0.21</v>
      </c>
      <c r="AF3" s="89"/>
      <c r="AG3" s="89"/>
      <c r="AH3" s="89"/>
      <c r="AI3" s="91">
        <v>2.0</v>
      </c>
      <c r="AJ3" s="89"/>
    </row>
    <row r="4">
      <c r="A4" s="89"/>
      <c r="B4" s="89"/>
      <c r="C4" s="89"/>
      <c r="D4" s="89" t="s">
        <v>269</v>
      </c>
      <c r="E4" s="89"/>
      <c r="F4" s="89"/>
      <c r="G4" s="89"/>
      <c r="H4" s="89"/>
      <c r="I4" s="89"/>
      <c r="J4" s="89"/>
      <c r="K4" s="89"/>
      <c r="L4" s="89"/>
      <c r="M4" s="89"/>
      <c r="N4" s="89"/>
      <c r="O4" s="89"/>
      <c r="P4" s="89"/>
      <c r="Q4" s="89"/>
      <c r="R4" s="89"/>
      <c r="S4" s="89"/>
      <c r="T4" s="89"/>
      <c r="U4" s="89"/>
      <c r="V4" s="89"/>
      <c r="W4" s="89"/>
      <c r="X4" s="89"/>
      <c r="Y4" s="89"/>
      <c r="Z4" s="89"/>
      <c r="AA4" s="89"/>
      <c r="AB4" s="89"/>
      <c r="AC4" s="89"/>
      <c r="AD4" s="89"/>
      <c r="AE4" s="90"/>
      <c r="AF4" s="89"/>
      <c r="AG4" s="89"/>
      <c r="AH4" s="89"/>
      <c r="AI4" s="89"/>
      <c r="AJ4" s="89"/>
    </row>
    <row r="5">
      <c r="A5" s="92" t="s">
        <v>153</v>
      </c>
      <c r="B5" s="92" t="s">
        <v>154</v>
      </c>
      <c r="C5" s="92"/>
      <c r="D5" s="92" t="s">
        <v>270</v>
      </c>
      <c r="E5" s="92"/>
      <c r="F5" s="92"/>
      <c r="G5" s="92"/>
      <c r="H5" s="92"/>
      <c r="I5" s="92"/>
      <c r="J5" s="92"/>
      <c r="K5" s="92"/>
      <c r="L5" s="92"/>
      <c r="M5" s="92">
        <v>45.0</v>
      </c>
      <c r="N5" s="92"/>
      <c r="O5" s="92">
        <v>6.0</v>
      </c>
      <c r="P5" s="92">
        <v>5.5</v>
      </c>
      <c r="Q5" s="92">
        <v>8.0</v>
      </c>
      <c r="R5" s="92">
        <v>9.0</v>
      </c>
      <c r="S5" s="92"/>
      <c r="T5" s="92">
        <v>25.0</v>
      </c>
      <c r="U5" s="92"/>
      <c r="V5" s="92"/>
      <c r="W5" s="92"/>
      <c r="X5" s="92"/>
      <c r="Y5" s="92"/>
      <c r="Z5" s="92"/>
      <c r="AA5" s="92"/>
      <c r="AB5" s="92"/>
      <c r="AC5" s="92"/>
      <c r="AD5" s="92"/>
      <c r="AE5" s="93">
        <v>2.93</v>
      </c>
      <c r="AF5" s="94"/>
      <c r="AG5" s="94"/>
      <c r="AH5" s="94"/>
      <c r="AI5" s="94"/>
      <c r="AJ5" s="94"/>
    </row>
    <row r="6">
      <c r="A6" s="92"/>
      <c r="B6" s="92"/>
      <c r="C6" s="92"/>
      <c r="D6" s="92" t="s">
        <v>271</v>
      </c>
      <c r="E6" s="92"/>
      <c r="F6" s="92"/>
      <c r="G6" s="92"/>
      <c r="H6" s="92"/>
      <c r="I6" s="92"/>
      <c r="J6" s="92"/>
      <c r="K6" s="92"/>
      <c r="L6" s="92"/>
      <c r="M6" s="92">
        <v>83.0</v>
      </c>
      <c r="N6" s="92"/>
      <c r="O6" s="92"/>
      <c r="P6" s="92"/>
      <c r="Q6" s="92"/>
      <c r="R6" s="92"/>
      <c r="S6" s="92"/>
      <c r="T6" s="92"/>
      <c r="U6" s="92"/>
      <c r="V6" s="92"/>
      <c r="W6" s="92"/>
      <c r="X6" s="92"/>
      <c r="Y6" s="92"/>
      <c r="Z6" s="92"/>
      <c r="AA6" s="92"/>
      <c r="AB6" s="92"/>
      <c r="AC6" s="92"/>
      <c r="AD6" s="92"/>
      <c r="AE6" s="93">
        <v>30.0</v>
      </c>
      <c r="AF6" s="94"/>
      <c r="AG6" s="94"/>
      <c r="AH6" s="94"/>
      <c r="AI6" s="94"/>
      <c r="AJ6" s="94"/>
    </row>
    <row r="7">
      <c r="A7" s="92"/>
      <c r="B7" s="92"/>
      <c r="C7" s="92"/>
      <c r="D7" s="92"/>
      <c r="E7" s="92"/>
      <c r="F7" s="92"/>
      <c r="G7" s="92"/>
      <c r="H7" s="92"/>
      <c r="I7" s="92"/>
      <c r="J7" s="92"/>
      <c r="K7" s="92"/>
      <c r="L7" s="92"/>
      <c r="M7" s="92">
        <v>66.0</v>
      </c>
      <c r="N7" s="92"/>
      <c r="O7" s="92"/>
      <c r="P7" s="92"/>
      <c r="Q7" s="92"/>
      <c r="R7" s="92"/>
      <c r="S7" s="92"/>
      <c r="T7" s="92"/>
      <c r="U7" s="92"/>
      <c r="V7" s="92"/>
      <c r="W7" s="92"/>
      <c r="X7" s="92"/>
      <c r="Y7" s="92"/>
      <c r="Z7" s="92"/>
      <c r="AA7" s="92"/>
      <c r="AB7" s="92"/>
      <c r="AC7" s="92"/>
      <c r="AD7" s="92"/>
      <c r="AE7" s="93"/>
      <c r="AF7" s="94"/>
      <c r="AG7" s="94"/>
      <c r="AH7" s="94"/>
      <c r="AI7" s="94"/>
      <c r="AJ7" s="94"/>
    </row>
    <row r="8">
      <c r="A8" s="95" t="s">
        <v>153</v>
      </c>
      <c r="B8" s="95" t="s">
        <v>156</v>
      </c>
      <c r="C8" s="95"/>
      <c r="D8" s="95" t="s">
        <v>272</v>
      </c>
      <c r="E8" s="95"/>
      <c r="F8" s="95"/>
      <c r="G8" s="95"/>
      <c r="H8" s="95"/>
      <c r="I8" s="95"/>
      <c r="J8" s="95"/>
      <c r="K8" s="95"/>
      <c r="L8" s="95"/>
      <c r="M8" s="95">
        <v>106.0</v>
      </c>
      <c r="N8" s="95"/>
      <c r="O8" s="95">
        <v>22.0</v>
      </c>
      <c r="P8" s="95">
        <v>25.0</v>
      </c>
      <c r="Q8" s="95">
        <v>37.0</v>
      </c>
      <c r="R8" s="95">
        <v>36.0</v>
      </c>
      <c r="S8" s="95"/>
      <c r="T8" s="95"/>
      <c r="U8" s="95"/>
      <c r="V8" s="95"/>
      <c r="W8" s="95"/>
      <c r="X8" s="95"/>
      <c r="Y8" s="95"/>
      <c r="Z8" s="95"/>
      <c r="AA8" s="95"/>
      <c r="AB8" s="95">
        <v>20.23</v>
      </c>
      <c r="AC8" s="95">
        <v>24.79</v>
      </c>
      <c r="AD8" s="95">
        <v>23.13</v>
      </c>
      <c r="AE8" s="96" t="s">
        <v>158</v>
      </c>
      <c r="AF8" s="97"/>
      <c r="AG8" s="97"/>
      <c r="AH8" s="97"/>
      <c r="AI8" s="96">
        <v>36.38</v>
      </c>
      <c r="AJ8" s="97"/>
    </row>
    <row r="9">
      <c r="A9" s="95"/>
      <c r="B9" s="95"/>
      <c r="C9" s="95"/>
      <c r="D9" s="95"/>
      <c r="E9" s="95"/>
      <c r="F9" s="95"/>
      <c r="G9" s="95"/>
      <c r="H9" s="95"/>
      <c r="I9" s="95"/>
      <c r="J9" s="95"/>
      <c r="K9" s="95"/>
      <c r="L9" s="95"/>
      <c r="M9" s="95">
        <v>110.0</v>
      </c>
      <c r="N9" s="95"/>
      <c r="O9" s="95"/>
      <c r="P9" s="95"/>
      <c r="Q9" s="95"/>
      <c r="R9" s="95" t="s">
        <v>273</v>
      </c>
      <c r="S9" s="95"/>
      <c r="T9" s="95"/>
      <c r="U9" s="95"/>
      <c r="V9" s="95"/>
      <c r="W9" s="95"/>
      <c r="X9" s="95"/>
      <c r="Y9" s="95"/>
      <c r="Z9" s="95"/>
      <c r="AA9" s="95"/>
      <c r="AB9" s="95"/>
      <c r="AC9" s="95">
        <v>10.5</v>
      </c>
      <c r="AD9" s="95">
        <v>14.25</v>
      </c>
      <c r="AE9" s="96" t="s">
        <v>274</v>
      </c>
      <c r="AF9" s="97"/>
      <c r="AG9" s="97"/>
      <c r="AH9" s="97"/>
      <c r="AI9" s="97"/>
      <c r="AJ9" s="97"/>
    </row>
    <row r="10">
      <c r="A10" s="98" t="s">
        <v>159</v>
      </c>
      <c r="B10" s="98" t="s">
        <v>275</v>
      </c>
      <c r="C10" s="99"/>
      <c r="D10" s="99">
        <v>13192.8</v>
      </c>
      <c r="E10" s="99">
        <v>480.0</v>
      </c>
      <c r="F10" s="99" t="s">
        <v>276</v>
      </c>
      <c r="G10" s="99">
        <v>227.0</v>
      </c>
      <c r="H10" s="99">
        <v>366.0</v>
      </c>
      <c r="I10" s="99">
        <v>11914.0</v>
      </c>
      <c r="J10" s="99">
        <v>524.4</v>
      </c>
      <c r="K10" s="99"/>
      <c r="L10" s="99" t="s">
        <v>12</v>
      </c>
      <c r="M10" s="98">
        <v>16263.0</v>
      </c>
      <c r="N10" s="100" t="s">
        <v>161</v>
      </c>
      <c r="O10" s="98"/>
      <c r="P10" s="98"/>
      <c r="Q10" s="98"/>
      <c r="R10" s="98">
        <v>403.0</v>
      </c>
      <c r="S10" s="98">
        <v>1540.0</v>
      </c>
      <c r="T10" s="98">
        <v>295.0</v>
      </c>
      <c r="U10" s="98">
        <v>472.35</v>
      </c>
      <c r="V10" s="98">
        <v>371.0</v>
      </c>
      <c r="W10" s="98">
        <v>297.0</v>
      </c>
      <c r="X10" s="98"/>
      <c r="Y10" s="98" t="s">
        <v>277</v>
      </c>
      <c r="Z10" s="98">
        <v>321.36</v>
      </c>
      <c r="AA10" s="98">
        <v>424.56</v>
      </c>
      <c r="AB10" s="98">
        <v>127.4</v>
      </c>
      <c r="AC10" s="98"/>
      <c r="AD10" s="98">
        <v>72.0</v>
      </c>
      <c r="AE10" s="93" t="s">
        <v>278</v>
      </c>
      <c r="AF10" s="93">
        <v>402.6</v>
      </c>
      <c r="AG10" s="93">
        <v>1290.3</v>
      </c>
      <c r="AH10" s="93" t="s">
        <v>279</v>
      </c>
      <c r="AI10" s="93">
        <v>3415.1</v>
      </c>
      <c r="AJ10" s="93">
        <v>2242.0</v>
      </c>
    </row>
    <row r="11">
      <c r="A11" s="98"/>
      <c r="B11" s="98"/>
      <c r="C11" s="99"/>
      <c r="D11" s="99"/>
      <c r="E11" s="99"/>
      <c r="F11" s="99"/>
      <c r="G11" s="99"/>
      <c r="H11" s="99"/>
      <c r="I11" s="99"/>
      <c r="J11" s="99"/>
      <c r="K11" s="99"/>
      <c r="L11" s="99"/>
      <c r="M11" s="98" t="s">
        <v>280</v>
      </c>
      <c r="N11" s="98">
        <v>31848.0</v>
      </c>
      <c r="O11" s="98"/>
      <c r="P11" s="98"/>
      <c r="Q11" s="98"/>
      <c r="R11" s="98"/>
      <c r="S11" s="98">
        <v>500.5</v>
      </c>
      <c r="T11" s="98">
        <v>292.0</v>
      </c>
      <c r="U11" s="98">
        <v>205.0</v>
      </c>
      <c r="V11" s="98">
        <v>420.5</v>
      </c>
      <c r="W11" s="98">
        <v>125.0</v>
      </c>
      <c r="X11" s="98"/>
      <c r="Y11" s="98" t="s">
        <v>281</v>
      </c>
      <c r="Z11" s="98">
        <v>417.0</v>
      </c>
      <c r="AA11" s="98">
        <v>153.0</v>
      </c>
      <c r="AB11" s="98"/>
      <c r="AC11" s="98"/>
      <c r="AD11" s="98">
        <v>158.0</v>
      </c>
      <c r="AE11" s="93">
        <v>257.7</v>
      </c>
      <c r="AF11" s="94"/>
      <c r="AG11" s="94"/>
      <c r="AH11" s="93"/>
      <c r="AI11" s="94"/>
      <c r="AJ11" s="94"/>
    </row>
    <row r="12">
      <c r="A12" s="98"/>
      <c r="B12" s="98"/>
      <c r="C12" s="99"/>
      <c r="D12" s="99"/>
      <c r="E12" s="99"/>
      <c r="F12" s="99"/>
      <c r="G12" s="99"/>
      <c r="H12" s="99"/>
      <c r="I12" s="99"/>
      <c r="J12" s="99"/>
      <c r="K12" s="99"/>
      <c r="L12" s="99"/>
      <c r="M12" s="98" t="s">
        <v>282</v>
      </c>
      <c r="N12" s="98"/>
      <c r="O12" s="98"/>
      <c r="P12" s="98"/>
      <c r="Q12" s="98"/>
      <c r="R12" s="98"/>
      <c r="S12" s="98"/>
      <c r="T12" s="98"/>
      <c r="U12" s="98" t="s">
        <v>283</v>
      </c>
      <c r="V12" s="98">
        <v>362.1</v>
      </c>
      <c r="W12" s="98"/>
      <c r="X12" s="98"/>
      <c r="Y12" s="98"/>
      <c r="Z12" s="98"/>
      <c r="AA12" s="98" t="s">
        <v>284</v>
      </c>
      <c r="AB12" s="98"/>
      <c r="AC12" s="98"/>
      <c r="AD12" s="98"/>
      <c r="AE12" s="101">
        <v>996.0</v>
      </c>
      <c r="AF12" s="94"/>
      <c r="AG12" s="94"/>
      <c r="AH12" s="94"/>
      <c r="AI12" s="94"/>
      <c r="AJ12" s="94"/>
    </row>
    <row r="13">
      <c r="A13" s="98"/>
      <c r="B13" s="98"/>
      <c r="C13" s="99"/>
      <c r="D13" s="99"/>
      <c r="E13" s="99"/>
      <c r="F13" s="99"/>
      <c r="G13" s="99"/>
      <c r="H13" s="99"/>
      <c r="I13" s="99"/>
      <c r="J13" s="99"/>
      <c r="K13" s="99"/>
      <c r="L13" s="99"/>
      <c r="M13" s="100">
        <v>9216.0</v>
      </c>
      <c r="N13" s="98"/>
      <c r="O13" s="98"/>
      <c r="P13" s="98"/>
      <c r="Q13" s="98"/>
      <c r="R13" s="98"/>
      <c r="S13" s="98"/>
      <c r="T13" s="98"/>
      <c r="U13" s="98">
        <v>111.0</v>
      </c>
      <c r="V13" s="98"/>
      <c r="W13" s="98"/>
      <c r="X13" s="98"/>
      <c r="Y13" s="98"/>
      <c r="Z13" s="98"/>
      <c r="AA13" s="98"/>
      <c r="AB13" s="98"/>
      <c r="AC13" s="98"/>
      <c r="AD13" s="98"/>
      <c r="AE13" s="93">
        <v>312.0</v>
      </c>
      <c r="AF13" s="94"/>
      <c r="AG13" s="94"/>
      <c r="AH13" s="94"/>
      <c r="AI13" s="94"/>
      <c r="AJ13" s="94"/>
    </row>
    <row r="14">
      <c r="A14" s="98"/>
      <c r="B14" s="98"/>
      <c r="C14" s="99"/>
      <c r="D14" s="99"/>
      <c r="E14" s="99"/>
      <c r="F14" s="99"/>
      <c r="G14" s="99"/>
      <c r="H14" s="99"/>
      <c r="I14" s="99"/>
      <c r="J14" s="99"/>
      <c r="K14" s="99"/>
      <c r="L14" s="99"/>
      <c r="M14" s="98">
        <v>13680.0</v>
      </c>
      <c r="N14" s="98"/>
      <c r="O14" s="98"/>
      <c r="P14" s="98"/>
      <c r="Q14" s="98"/>
      <c r="R14" s="98"/>
      <c r="S14" s="98"/>
      <c r="T14" s="98"/>
      <c r="U14" s="98"/>
      <c r="V14" s="98"/>
      <c r="W14" s="98"/>
      <c r="X14" s="98"/>
      <c r="Y14" s="98"/>
      <c r="Z14" s="98"/>
      <c r="AA14" s="98"/>
      <c r="AB14" s="98"/>
      <c r="AC14" s="98"/>
      <c r="AD14" s="98"/>
      <c r="AE14" s="93">
        <v>227.0</v>
      </c>
      <c r="AF14" s="94"/>
      <c r="AG14" s="94"/>
      <c r="AH14" s="94"/>
      <c r="AI14" s="94"/>
      <c r="AJ14" s="94"/>
    </row>
    <row r="15">
      <c r="A15" s="95" t="s">
        <v>159</v>
      </c>
      <c r="B15" s="95" t="s">
        <v>162</v>
      </c>
      <c r="C15" s="95"/>
      <c r="D15" s="95"/>
      <c r="E15" s="95"/>
      <c r="F15" s="95"/>
      <c r="G15" s="95"/>
      <c r="H15" s="95"/>
      <c r="I15" s="95"/>
      <c r="J15" s="95"/>
      <c r="K15" s="95"/>
      <c r="L15" s="95"/>
      <c r="M15" s="95">
        <v>180.0</v>
      </c>
      <c r="N15" s="95"/>
      <c r="O15" s="95">
        <v>12.0</v>
      </c>
      <c r="P15" s="95">
        <v>11.0</v>
      </c>
      <c r="Q15" s="95">
        <v>16.0</v>
      </c>
      <c r="R15" s="95">
        <v>36.0</v>
      </c>
      <c r="S15" s="95"/>
      <c r="T15" s="95"/>
      <c r="U15" s="95"/>
      <c r="V15" s="95"/>
      <c r="W15" s="95"/>
      <c r="X15" s="95"/>
      <c r="Y15" s="95"/>
      <c r="Z15" s="95"/>
      <c r="AA15" s="95"/>
      <c r="AB15" s="95"/>
      <c r="AC15" s="95"/>
      <c r="AD15" s="95"/>
      <c r="AE15" s="97"/>
      <c r="AF15" s="97"/>
      <c r="AG15" s="97"/>
      <c r="AH15" s="97"/>
      <c r="AI15" s="97"/>
      <c r="AJ15" s="97"/>
    </row>
    <row r="16">
      <c r="A16" s="92" t="s">
        <v>159</v>
      </c>
      <c r="B16" s="92" t="s">
        <v>163</v>
      </c>
      <c r="C16" s="92"/>
      <c r="D16" s="92"/>
      <c r="E16" s="92"/>
      <c r="F16" s="92"/>
      <c r="G16" s="92"/>
      <c r="H16" s="92"/>
      <c r="I16" s="92"/>
      <c r="J16" s="92"/>
      <c r="K16" s="92"/>
      <c r="L16" s="92"/>
      <c r="M16" s="92">
        <v>424.0</v>
      </c>
      <c r="N16" s="92"/>
      <c r="O16" s="92">
        <v>22.0</v>
      </c>
      <c r="P16" s="92">
        <v>25.0</v>
      </c>
      <c r="Q16" s="92">
        <v>37.0</v>
      </c>
      <c r="R16" s="92">
        <v>144.0</v>
      </c>
      <c r="S16" s="92"/>
      <c r="T16" s="92"/>
      <c r="U16" s="92"/>
      <c r="V16" s="92"/>
      <c r="W16" s="92"/>
      <c r="X16" s="92"/>
      <c r="Y16" s="92"/>
      <c r="Z16" s="92"/>
      <c r="AA16" s="92"/>
      <c r="AB16" s="92"/>
      <c r="AC16" s="92"/>
      <c r="AD16" s="92"/>
      <c r="AE16" s="94"/>
      <c r="AF16" s="94"/>
      <c r="AG16" s="94"/>
      <c r="AH16" s="94"/>
      <c r="AI16" s="94"/>
      <c r="AJ16" s="94"/>
    </row>
    <row r="17">
      <c r="A17" s="95" t="s">
        <v>245</v>
      </c>
      <c r="B17" s="95" t="s">
        <v>245</v>
      </c>
      <c r="C17" s="102"/>
      <c r="D17" s="95">
        <v>13308.0</v>
      </c>
      <c r="E17" s="95"/>
      <c r="F17" s="95">
        <v>11265.0</v>
      </c>
      <c r="G17" s="95"/>
      <c r="H17" s="95" t="s">
        <v>285</v>
      </c>
      <c r="I17" s="95"/>
      <c r="J17" s="102"/>
      <c r="K17" s="102"/>
      <c r="L17" s="102"/>
      <c r="M17" s="95" t="s">
        <v>286</v>
      </c>
      <c r="N17" s="102"/>
      <c r="O17" s="102"/>
      <c r="P17" s="102"/>
      <c r="Q17" s="102"/>
      <c r="R17" s="96">
        <v>490.0</v>
      </c>
      <c r="S17" s="95"/>
      <c r="T17" s="103">
        <v>48.1</v>
      </c>
      <c r="U17" s="95"/>
      <c r="V17" s="95"/>
      <c r="W17" s="95"/>
      <c r="X17" s="95"/>
      <c r="Y17" s="103">
        <v>3106.8</v>
      </c>
      <c r="Z17" s="95"/>
      <c r="AA17" s="95"/>
      <c r="AB17" s="95"/>
      <c r="AC17" s="95"/>
      <c r="AD17" s="95"/>
      <c r="AE17" s="102"/>
      <c r="AF17" s="102"/>
      <c r="AG17" s="102"/>
      <c r="AH17" s="102"/>
      <c r="AI17" s="95">
        <v>1657.0</v>
      </c>
      <c r="AJ17" s="103" t="s">
        <v>287</v>
      </c>
    </row>
    <row r="18">
      <c r="A18" s="102"/>
      <c r="B18" s="102"/>
      <c r="C18" s="102"/>
      <c r="D18" s="102"/>
      <c r="E18" s="102"/>
      <c r="F18" s="102"/>
      <c r="G18" s="102"/>
      <c r="H18" s="102"/>
      <c r="I18" s="102"/>
      <c r="J18" s="102"/>
      <c r="K18" s="102"/>
      <c r="L18" s="102"/>
      <c r="M18" s="102"/>
      <c r="N18" s="102"/>
      <c r="O18" s="102"/>
      <c r="P18" s="102"/>
      <c r="Q18" s="102"/>
      <c r="R18" s="97"/>
      <c r="S18" s="95"/>
      <c r="T18" s="95"/>
      <c r="U18" s="95"/>
      <c r="V18" s="95"/>
      <c r="W18" s="95"/>
      <c r="X18" s="95"/>
      <c r="Y18" s="103">
        <v>215.0</v>
      </c>
      <c r="Z18" s="95"/>
      <c r="AA18" s="95"/>
      <c r="AB18" s="95"/>
      <c r="AC18" s="95"/>
      <c r="AD18" s="95"/>
      <c r="AE18" s="102"/>
      <c r="AF18" s="102"/>
      <c r="AG18" s="102"/>
      <c r="AH18" s="102"/>
      <c r="AI18" s="102"/>
      <c r="AJ18" s="103">
        <v>321.0</v>
      </c>
    </row>
    <row r="19">
      <c r="A19" s="104"/>
      <c r="B19" s="104"/>
      <c r="C19" s="104"/>
      <c r="D19" s="104"/>
      <c r="E19" s="104"/>
      <c r="F19" s="104"/>
      <c r="G19" s="104"/>
      <c r="H19" s="104"/>
      <c r="L19" s="104"/>
      <c r="M19" s="104"/>
      <c r="N19" s="104"/>
      <c r="O19" s="104"/>
      <c r="P19" s="104"/>
      <c r="Q19" s="104"/>
      <c r="R19" s="104"/>
      <c r="S19" s="104"/>
      <c r="T19" s="104"/>
      <c r="U19" s="104"/>
      <c r="V19" s="104"/>
      <c r="W19" s="104"/>
      <c r="X19" s="104"/>
      <c r="Y19" s="104"/>
      <c r="Z19" s="104"/>
      <c r="AA19" s="104"/>
      <c r="AB19" s="104"/>
      <c r="AC19" s="104"/>
      <c r="AD19" s="104"/>
      <c r="AE19" s="104"/>
      <c r="AF19" s="104"/>
      <c r="AG19" s="104"/>
      <c r="AH19" s="104"/>
      <c r="AI19" s="104"/>
      <c r="AJ19" s="104"/>
    </row>
    <row r="20">
      <c r="A20" s="104"/>
      <c r="B20" s="104"/>
      <c r="C20" s="105" t="s">
        <v>288</v>
      </c>
      <c r="D20" s="92"/>
      <c r="E20" s="92"/>
      <c r="F20" s="106" t="s">
        <v>289</v>
      </c>
      <c r="G20" s="105" t="s">
        <v>290</v>
      </c>
      <c r="H20" s="92"/>
      <c r="M20" s="104"/>
      <c r="N20" s="104"/>
      <c r="O20" s="104"/>
      <c r="P20" s="104"/>
      <c r="Q20" s="104"/>
      <c r="R20" s="104"/>
      <c r="S20" s="104"/>
      <c r="T20" s="104"/>
      <c r="U20" s="104"/>
      <c r="V20" s="104"/>
      <c r="W20" s="104"/>
      <c r="X20" s="104"/>
      <c r="Y20" s="104"/>
      <c r="Z20" s="104"/>
      <c r="AA20" s="104"/>
      <c r="AB20" s="104"/>
      <c r="AC20" s="104"/>
      <c r="AD20" s="104"/>
      <c r="AE20" s="104"/>
      <c r="AF20" s="104"/>
      <c r="AG20" s="104"/>
      <c r="AH20" s="104"/>
      <c r="AI20" s="104"/>
      <c r="AJ20" s="104"/>
    </row>
    <row r="21">
      <c r="A21" s="104"/>
      <c r="B21" s="92" t="s">
        <v>291</v>
      </c>
      <c r="C21" s="92" t="s">
        <v>292</v>
      </c>
      <c r="D21" s="92"/>
      <c r="E21" s="92"/>
      <c r="F21" s="7" t="s">
        <v>293</v>
      </c>
      <c r="G21" s="92" t="s">
        <v>294</v>
      </c>
      <c r="H21" s="92"/>
      <c r="M21" s="107" t="s">
        <v>167</v>
      </c>
      <c r="N21" s="92" t="s">
        <v>294</v>
      </c>
      <c r="O21" s="104"/>
      <c r="P21" s="104"/>
      <c r="Q21" s="104"/>
      <c r="R21" s="104"/>
      <c r="S21" s="104"/>
      <c r="T21" s="104"/>
      <c r="U21" s="104"/>
      <c r="V21" s="104"/>
      <c r="W21" s="104"/>
      <c r="X21" s="104"/>
      <c r="Y21" s="104"/>
      <c r="Z21" s="104"/>
      <c r="AA21" s="104"/>
      <c r="AB21" s="104"/>
      <c r="AC21" s="104"/>
      <c r="AD21" s="104"/>
      <c r="AE21" s="104"/>
      <c r="AF21" s="104"/>
      <c r="AG21" s="104"/>
      <c r="AH21" s="104"/>
      <c r="AI21" s="104"/>
      <c r="AJ21" s="104"/>
    </row>
    <row r="22">
      <c r="A22" s="104"/>
      <c r="B22" s="92" t="s">
        <v>295</v>
      </c>
      <c r="C22" s="92" t="s">
        <v>292</v>
      </c>
      <c r="D22" s="92"/>
      <c r="E22" s="92"/>
      <c r="F22" s="92" t="s">
        <v>296</v>
      </c>
      <c r="G22" s="92">
        <v>523.0</v>
      </c>
      <c r="H22" s="92"/>
      <c r="I22" s="106" t="s">
        <v>297</v>
      </c>
      <c r="J22" s="92" t="s">
        <v>298</v>
      </c>
      <c r="K22" s="92" t="s">
        <v>299</v>
      </c>
      <c r="M22" s="107" t="s">
        <v>168</v>
      </c>
      <c r="N22" s="92" t="s">
        <v>300</v>
      </c>
      <c r="O22" s="104"/>
      <c r="P22" s="104"/>
      <c r="Q22" s="104"/>
      <c r="R22" s="104"/>
      <c r="S22" s="104"/>
      <c r="T22" s="104"/>
      <c r="U22" s="104"/>
      <c r="V22" s="104"/>
      <c r="W22" s="104"/>
      <c r="X22" s="104"/>
      <c r="Y22" s="104"/>
      <c r="Z22" s="104"/>
      <c r="AA22" s="104"/>
      <c r="AB22" s="104"/>
      <c r="AC22" s="104"/>
      <c r="AD22" s="104"/>
      <c r="AE22" s="104"/>
      <c r="AF22" s="104"/>
      <c r="AG22" s="104"/>
      <c r="AH22" s="104"/>
      <c r="AI22" s="104"/>
      <c r="AJ22" s="104"/>
    </row>
    <row r="23">
      <c r="A23" s="104"/>
      <c r="B23" s="92" t="s">
        <v>301</v>
      </c>
      <c r="C23" s="92" t="s">
        <v>302</v>
      </c>
      <c r="D23" s="92"/>
      <c r="E23" s="92"/>
      <c r="F23" s="92" t="s">
        <v>303</v>
      </c>
      <c r="G23" s="92">
        <v>582.0</v>
      </c>
      <c r="H23" s="92"/>
      <c r="I23" s="108" t="s">
        <v>304</v>
      </c>
      <c r="J23" s="92">
        <v>5349.0</v>
      </c>
      <c r="K23" s="7" t="s">
        <v>305</v>
      </c>
      <c r="M23" s="104"/>
      <c r="N23" s="92" t="s">
        <v>306</v>
      </c>
      <c r="O23" s="104"/>
      <c r="P23" s="104"/>
      <c r="Q23" s="104"/>
      <c r="R23" s="104"/>
      <c r="S23" s="104"/>
      <c r="T23" s="104"/>
      <c r="U23" s="104"/>
      <c r="V23" s="104"/>
      <c r="W23" s="104"/>
      <c r="X23" s="104"/>
      <c r="Y23" s="104"/>
      <c r="Z23" s="104"/>
      <c r="AA23" s="104"/>
      <c r="AB23" s="104"/>
      <c r="AC23" s="104"/>
      <c r="AD23" s="104"/>
      <c r="AE23" s="105" t="s">
        <v>166</v>
      </c>
      <c r="AF23" s="104"/>
      <c r="AG23" s="104"/>
      <c r="AH23" s="104"/>
      <c r="AI23" s="104"/>
      <c r="AJ23" s="104"/>
    </row>
    <row r="24">
      <c r="A24" s="104"/>
      <c r="B24" s="92" t="s">
        <v>301</v>
      </c>
      <c r="C24" s="92" t="s">
        <v>302</v>
      </c>
      <c r="D24" s="92"/>
      <c r="E24" s="92"/>
      <c r="F24" s="92" t="s">
        <v>307</v>
      </c>
      <c r="G24" s="92">
        <v>1563.0</v>
      </c>
      <c r="H24" s="92"/>
      <c r="I24" s="92" t="s">
        <v>308</v>
      </c>
      <c r="J24" s="92">
        <v>5336.0</v>
      </c>
      <c r="K24" s="7" t="s">
        <v>309</v>
      </c>
      <c r="M24" s="104"/>
      <c r="N24" s="92" t="s">
        <v>310</v>
      </c>
      <c r="O24" s="104"/>
      <c r="P24" s="104"/>
      <c r="Q24" s="104"/>
      <c r="R24" s="104"/>
      <c r="S24" s="104"/>
      <c r="T24" s="104"/>
      <c r="U24" s="104"/>
      <c r="V24" s="104"/>
      <c r="W24" s="104"/>
      <c r="X24" s="104"/>
      <c r="Y24" s="104"/>
      <c r="Z24" s="104"/>
      <c r="AA24" s="104"/>
      <c r="AB24" s="104"/>
      <c r="AC24" s="104"/>
      <c r="AD24" s="104"/>
      <c r="AE24" s="104"/>
      <c r="AF24" s="104"/>
      <c r="AG24" s="104"/>
      <c r="AH24" s="104"/>
      <c r="AI24" s="104"/>
      <c r="AJ24" s="104"/>
    </row>
    <row r="25">
      <c r="A25" s="104"/>
      <c r="B25" s="92" t="s">
        <v>311</v>
      </c>
      <c r="C25" s="92" t="s">
        <v>312</v>
      </c>
      <c r="D25" s="92"/>
      <c r="E25" s="92"/>
      <c r="F25" s="92" t="s">
        <v>313</v>
      </c>
      <c r="G25" s="92">
        <v>3005.0</v>
      </c>
      <c r="H25" s="92"/>
      <c r="I25" s="92" t="s">
        <v>314</v>
      </c>
      <c r="J25" s="92">
        <v>5084.0</v>
      </c>
      <c r="K25" s="7" t="s">
        <v>315</v>
      </c>
      <c r="M25" s="104"/>
      <c r="N25" s="92" t="s">
        <v>316</v>
      </c>
      <c r="O25" s="104"/>
      <c r="P25" s="104"/>
      <c r="Q25" s="104"/>
      <c r="R25" s="104"/>
      <c r="S25" s="104"/>
      <c r="T25" s="104"/>
      <c r="U25" s="104"/>
      <c r="V25" s="104"/>
      <c r="W25" s="104"/>
      <c r="X25" s="104"/>
      <c r="Y25" s="104"/>
      <c r="Z25" s="104"/>
      <c r="AA25" s="104"/>
      <c r="AB25" s="104"/>
      <c r="AC25" s="104"/>
      <c r="AD25" s="104"/>
      <c r="AE25" s="104"/>
      <c r="AF25" s="104"/>
      <c r="AG25" s="104"/>
      <c r="AH25" s="104"/>
      <c r="AI25" s="104"/>
      <c r="AJ25" s="104"/>
    </row>
    <row r="26">
      <c r="A26" s="104"/>
      <c r="B26" s="104"/>
      <c r="C26" s="104"/>
      <c r="D26" s="104"/>
      <c r="E26" s="104"/>
      <c r="F26" s="92" t="s">
        <v>317</v>
      </c>
      <c r="G26" s="92">
        <v>5663.0</v>
      </c>
      <c r="H26" s="92"/>
      <c r="I26" s="92" t="s">
        <v>318</v>
      </c>
      <c r="J26" s="92">
        <v>7685.0</v>
      </c>
      <c r="K26" s="7" t="s">
        <v>319</v>
      </c>
      <c r="M26" s="104"/>
      <c r="N26" s="92" t="s">
        <v>320</v>
      </c>
      <c r="O26" s="104"/>
      <c r="P26" s="104"/>
      <c r="Q26" s="104"/>
      <c r="R26" s="104"/>
      <c r="S26" s="104"/>
      <c r="T26" s="104"/>
      <c r="U26" s="104"/>
      <c r="V26" s="104"/>
      <c r="W26" s="104"/>
      <c r="X26" s="104"/>
      <c r="Y26" s="104"/>
      <c r="Z26" s="104"/>
      <c r="AA26" s="104"/>
      <c r="AB26" s="104"/>
      <c r="AC26" s="104"/>
      <c r="AD26" s="104"/>
      <c r="AE26" s="104"/>
      <c r="AF26" s="104"/>
      <c r="AG26" s="104"/>
      <c r="AH26" s="104"/>
      <c r="AI26" s="104"/>
      <c r="AJ26" s="104"/>
    </row>
    <row r="27">
      <c r="A27" s="104"/>
      <c r="B27" s="104"/>
      <c r="C27" s="104"/>
      <c r="D27" s="104"/>
      <c r="E27" s="104"/>
      <c r="F27" s="92" t="s">
        <v>321</v>
      </c>
      <c r="G27" s="92">
        <v>8937.0</v>
      </c>
      <c r="H27" s="92"/>
      <c r="I27" s="92" t="s">
        <v>322</v>
      </c>
      <c r="J27" s="92">
        <v>4748.0</v>
      </c>
      <c r="K27" s="7" t="s">
        <v>323</v>
      </c>
      <c r="M27" s="104"/>
      <c r="N27" s="92" t="s">
        <v>324</v>
      </c>
      <c r="O27" s="104"/>
      <c r="P27" s="104"/>
      <c r="Q27" s="104"/>
      <c r="R27" s="104"/>
      <c r="S27" s="104"/>
      <c r="T27" s="104"/>
      <c r="U27" s="104"/>
      <c r="V27" s="104"/>
      <c r="W27" s="104"/>
      <c r="X27" s="104"/>
      <c r="Y27" s="104"/>
      <c r="Z27" s="104"/>
      <c r="AA27" s="104"/>
      <c r="AB27" s="104"/>
      <c r="AC27" s="104"/>
      <c r="AD27" s="104"/>
      <c r="AE27" s="104"/>
      <c r="AF27" s="104"/>
      <c r="AG27" s="104"/>
      <c r="AH27" s="104"/>
      <c r="AI27" s="104"/>
      <c r="AJ27" s="104"/>
    </row>
    <row r="28">
      <c r="A28" s="104"/>
      <c r="B28" s="104"/>
      <c r="C28" s="104"/>
      <c r="D28" s="104"/>
      <c r="E28" s="104"/>
      <c r="F28" s="104"/>
      <c r="G28" s="104"/>
      <c r="H28" s="104"/>
      <c r="I28" s="92" t="s">
        <v>325</v>
      </c>
      <c r="J28" s="92">
        <v>6428.0</v>
      </c>
      <c r="K28" s="7" t="s">
        <v>326</v>
      </c>
      <c r="M28" s="104"/>
      <c r="N28" s="104"/>
      <c r="O28" s="104"/>
      <c r="P28" s="104"/>
      <c r="Q28" s="104"/>
      <c r="R28" s="104"/>
      <c r="S28" s="104"/>
      <c r="T28" s="104"/>
      <c r="U28" s="104"/>
      <c r="V28" s="104"/>
      <c r="W28" s="104"/>
      <c r="X28" s="104"/>
      <c r="Y28" s="104"/>
      <c r="Z28" s="104"/>
      <c r="AA28" s="104"/>
      <c r="AB28" s="104"/>
      <c r="AC28" s="104"/>
      <c r="AD28" s="104"/>
      <c r="AE28" s="104"/>
      <c r="AF28" s="104"/>
      <c r="AG28" s="104"/>
      <c r="AH28" s="104"/>
      <c r="AI28" s="104"/>
      <c r="AJ28" s="104"/>
    </row>
    <row r="29">
      <c r="A29" s="104"/>
      <c r="B29" s="104"/>
      <c r="C29" s="104"/>
      <c r="D29" s="104"/>
      <c r="E29" s="104"/>
      <c r="F29" s="104"/>
      <c r="G29" s="104"/>
      <c r="H29" s="104"/>
      <c r="I29" s="92" t="s">
        <v>327</v>
      </c>
      <c r="J29" s="92">
        <v>4777.0</v>
      </c>
      <c r="K29" s="7" t="s">
        <v>328</v>
      </c>
      <c r="M29" s="104"/>
      <c r="N29" s="104"/>
      <c r="O29" s="104"/>
      <c r="P29" s="104"/>
      <c r="Q29" s="104"/>
      <c r="R29" s="104"/>
      <c r="S29" s="104"/>
      <c r="T29" s="104"/>
      <c r="U29" s="104"/>
      <c r="V29" s="104"/>
      <c r="W29" s="104"/>
      <c r="X29" s="104"/>
      <c r="Y29" s="104"/>
      <c r="Z29" s="104"/>
      <c r="AA29" s="104"/>
      <c r="AB29" s="104"/>
      <c r="AC29" s="104"/>
      <c r="AD29" s="104"/>
      <c r="AE29" s="104"/>
      <c r="AF29" s="104"/>
      <c r="AG29" s="104"/>
      <c r="AH29" s="104"/>
      <c r="AI29" s="104"/>
      <c r="AJ29" s="104"/>
    </row>
    <row r="30">
      <c r="A30" s="104"/>
      <c r="B30" s="104"/>
      <c r="C30" s="104"/>
      <c r="D30" s="104"/>
      <c r="E30" s="104"/>
      <c r="F30" s="104"/>
      <c r="G30" s="104"/>
      <c r="H30" s="104"/>
      <c r="I30" s="92" t="s">
        <v>329</v>
      </c>
      <c r="J30" s="92">
        <v>4218.0</v>
      </c>
      <c r="K30" s="7" t="s">
        <v>330</v>
      </c>
      <c r="M30" s="104"/>
      <c r="N30" s="104"/>
      <c r="O30" s="104"/>
      <c r="P30" s="104"/>
      <c r="Q30" s="104"/>
      <c r="R30" s="104"/>
      <c r="S30" s="104"/>
      <c r="T30" s="104"/>
      <c r="U30" s="104"/>
      <c r="V30" s="104"/>
      <c r="W30" s="104"/>
      <c r="X30" s="104"/>
      <c r="Y30" s="104"/>
      <c r="Z30" s="104"/>
      <c r="AA30" s="104"/>
      <c r="AB30" s="104"/>
      <c r="AC30" s="104"/>
      <c r="AD30" s="104"/>
      <c r="AE30" s="104"/>
      <c r="AF30" s="104"/>
      <c r="AG30" s="104"/>
      <c r="AH30" s="104"/>
      <c r="AI30" s="104"/>
      <c r="AJ30" s="104"/>
    </row>
    <row r="31">
      <c r="A31" s="104"/>
      <c r="B31" s="106" t="s">
        <v>331</v>
      </c>
      <c r="C31" s="92" t="s">
        <v>332</v>
      </c>
      <c r="D31" s="92"/>
      <c r="E31" s="92"/>
      <c r="F31" s="92"/>
      <c r="G31" s="92"/>
      <c r="H31" s="92"/>
      <c r="I31" s="92" t="s">
        <v>333</v>
      </c>
      <c r="J31" s="92">
        <v>4787.0</v>
      </c>
      <c r="K31" s="7" t="s">
        <v>334</v>
      </c>
      <c r="L31" s="104"/>
      <c r="M31" s="104"/>
      <c r="N31" s="104"/>
      <c r="O31" s="104"/>
      <c r="P31" s="104"/>
      <c r="Q31" s="104"/>
      <c r="R31" s="104"/>
      <c r="S31" s="104"/>
      <c r="T31" s="104"/>
      <c r="U31" s="104"/>
      <c r="V31" s="104"/>
      <c r="W31" s="104"/>
      <c r="X31" s="104"/>
      <c r="Y31" s="104"/>
      <c r="Z31" s="104"/>
      <c r="AA31" s="104"/>
      <c r="AB31" s="104"/>
      <c r="AC31" s="104"/>
      <c r="AD31" s="104"/>
      <c r="AE31" s="104"/>
      <c r="AF31" s="104"/>
      <c r="AG31" s="104"/>
      <c r="AH31" s="104"/>
      <c r="AI31" s="104"/>
      <c r="AJ31" s="104"/>
    </row>
    <row r="32">
      <c r="A32" s="104"/>
      <c r="B32" s="106" t="s">
        <v>335</v>
      </c>
      <c r="C32" s="92" t="s">
        <v>336</v>
      </c>
      <c r="D32" s="92" t="s">
        <v>337</v>
      </c>
      <c r="E32" s="92" t="s">
        <v>338</v>
      </c>
      <c r="F32" s="92" t="s">
        <v>339</v>
      </c>
      <c r="G32" s="92" t="s">
        <v>340</v>
      </c>
      <c r="H32" s="92" t="s">
        <v>341</v>
      </c>
      <c r="I32" s="7" t="s">
        <v>182</v>
      </c>
      <c r="J32" s="7">
        <v>4228.0</v>
      </c>
      <c r="K32" s="7" t="s">
        <v>342</v>
      </c>
      <c r="Q32" s="104"/>
      <c r="R32" s="104"/>
      <c r="S32" s="104"/>
      <c r="T32" s="104"/>
      <c r="U32" s="104"/>
      <c r="V32" s="104"/>
      <c r="W32" s="104"/>
      <c r="X32" s="104"/>
      <c r="Y32" s="104"/>
      <c r="Z32" s="104"/>
      <c r="AA32" s="104"/>
      <c r="AB32" s="104"/>
      <c r="AC32" s="104"/>
      <c r="AD32" s="104"/>
      <c r="AE32" s="104"/>
      <c r="AF32" s="104"/>
      <c r="AG32" s="104"/>
      <c r="AH32" s="104"/>
      <c r="AI32" s="104"/>
      <c r="AJ32" s="104"/>
    </row>
    <row r="33">
      <c r="A33" s="104"/>
      <c r="B33" s="109" t="s">
        <v>343</v>
      </c>
      <c r="C33" s="94"/>
      <c r="D33" s="104"/>
      <c r="E33" s="104"/>
      <c r="F33" s="104"/>
      <c r="G33" s="104"/>
      <c r="H33" s="104"/>
      <c r="I33" s="7" t="s">
        <v>344</v>
      </c>
      <c r="J33" s="7">
        <v>4491.0</v>
      </c>
      <c r="K33" s="7" t="s">
        <v>345</v>
      </c>
      <c r="Q33" s="104"/>
      <c r="R33" s="104"/>
      <c r="S33" s="104"/>
      <c r="T33" s="104"/>
      <c r="U33" s="104"/>
      <c r="V33" s="104"/>
      <c r="W33" s="104"/>
      <c r="X33" s="104"/>
      <c r="Y33" s="104"/>
      <c r="Z33" s="104"/>
      <c r="AA33" s="104"/>
      <c r="AB33" s="104"/>
      <c r="AC33" s="104"/>
      <c r="AD33" s="104"/>
      <c r="AE33" s="104"/>
      <c r="AF33" s="104"/>
      <c r="AG33" s="104"/>
      <c r="AH33" s="104"/>
      <c r="AI33" s="104"/>
      <c r="AJ33" s="104"/>
    </row>
    <row r="34">
      <c r="A34" s="104"/>
      <c r="B34" s="92" t="s">
        <v>346</v>
      </c>
      <c r="C34" s="92">
        <v>3.7</v>
      </c>
      <c r="D34" s="92">
        <v>3.1</v>
      </c>
      <c r="E34" s="92">
        <v>0.96</v>
      </c>
      <c r="F34" s="92">
        <v>0.373</v>
      </c>
      <c r="G34" s="92">
        <v>0.085</v>
      </c>
      <c r="H34" s="92">
        <v>0.041</v>
      </c>
      <c r="I34" s="92"/>
      <c r="J34" s="92"/>
      <c r="K34" s="92" t="s">
        <v>347</v>
      </c>
      <c r="Q34" s="104"/>
      <c r="R34" s="104"/>
      <c r="S34" s="104"/>
      <c r="T34" s="104"/>
      <c r="U34" s="104"/>
      <c r="V34" s="104"/>
      <c r="W34" s="104"/>
      <c r="X34" s="104"/>
      <c r="Y34" s="104"/>
      <c r="Z34" s="104"/>
      <c r="AA34" s="104"/>
      <c r="AB34" s="104"/>
      <c r="AC34" s="104"/>
      <c r="AD34" s="104"/>
      <c r="AE34" s="104"/>
      <c r="AF34" s="104"/>
      <c r="AG34" s="104"/>
      <c r="AH34" s="104"/>
      <c r="AI34" s="104"/>
      <c r="AJ34" s="104"/>
    </row>
    <row r="35">
      <c r="A35" s="104"/>
      <c r="B35" s="92" t="s">
        <v>348</v>
      </c>
      <c r="C35" s="92">
        <v>1.22</v>
      </c>
      <c r="D35" s="92">
        <v>0.375</v>
      </c>
      <c r="E35" s="92">
        <v>0.101</v>
      </c>
      <c r="F35" s="92">
        <v>0.022</v>
      </c>
      <c r="G35" s="92">
        <v>0.006</v>
      </c>
      <c r="H35" s="92">
        <v>0.006</v>
      </c>
      <c r="I35" s="92"/>
      <c r="J35" s="92"/>
      <c r="K35" s="92"/>
      <c r="Q35" s="104"/>
      <c r="R35" s="104"/>
      <c r="S35" s="104"/>
      <c r="T35" s="104"/>
      <c r="U35" s="104"/>
      <c r="V35" s="104"/>
      <c r="W35" s="104"/>
      <c r="X35" s="104"/>
      <c r="Y35" s="104"/>
      <c r="Z35" s="104"/>
      <c r="AA35" s="104"/>
      <c r="AB35" s="104"/>
      <c r="AC35" s="104"/>
      <c r="AD35" s="104"/>
      <c r="AE35" s="104"/>
      <c r="AF35" s="104"/>
      <c r="AG35" s="104"/>
      <c r="AH35" s="104"/>
      <c r="AI35" s="104"/>
      <c r="AJ35" s="104"/>
    </row>
    <row r="36">
      <c r="A36" s="104"/>
      <c r="B36" s="92" t="s">
        <v>349</v>
      </c>
      <c r="C36" s="92">
        <v>0.27</v>
      </c>
      <c r="D36" s="92">
        <v>0.14</v>
      </c>
      <c r="E36" s="92">
        <v>0.067</v>
      </c>
      <c r="F36" s="92">
        <v>0.042</v>
      </c>
      <c r="G36" s="92">
        <v>0.009</v>
      </c>
      <c r="H36" s="92">
        <v>0.003</v>
      </c>
      <c r="I36" s="92"/>
      <c r="J36" s="92"/>
      <c r="K36" s="92"/>
      <c r="Q36" s="110"/>
      <c r="R36" s="104"/>
      <c r="S36" s="104"/>
      <c r="T36" s="104"/>
      <c r="U36" s="104"/>
      <c r="V36" s="104"/>
      <c r="W36" s="104"/>
      <c r="X36" s="104"/>
      <c r="Y36" s="104"/>
      <c r="Z36" s="104"/>
      <c r="AA36" s="104"/>
      <c r="AB36" s="104"/>
      <c r="AC36" s="104"/>
      <c r="AD36" s="104"/>
      <c r="AE36" s="104"/>
      <c r="AF36" s="104"/>
      <c r="AG36" s="104"/>
      <c r="AH36" s="104"/>
      <c r="AI36" s="104"/>
      <c r="AJ36" s="104"/>
    </row>
    <row r="37">
      <c r="A37" s="104"/>
      <c r="B37" s="92" t="s">
        <v>350</v>
      </c>
      <c r="C37" s="92">
        <v>1.857</v>
      </c>
      <c r="D37" s="92">
        <v>0.523</v>
      </c>
      <c r="E37" s="92">
        <v>0.214</v>
      </c>
      <c r="F37" s="92">
        <v>0.0598</v>
      </c>
      <c r="G37" s="92">
        <v>0.013</v>
      </c>
      <c r="H37" s="92">
        <v>0.006</v>
      </c>
      <c r="I37" s="92"/>
      <c r="J37" s="92"/>
      <c r="K37" s="92"/>
      <c r="Q37" s="104"/>
      <c r="R37" s="104"/>
      <c r="S37" s="104"/>
      <c r="T37" s="104"/>
      <c r="U37" s="104"/>
      <c r="V37" s="104"/>
      <c r="W37" s="104"/>
      <c r="X37" s="104"/>
      <c r="Y37" s="104"/>
      <c r="Z37" s="104"/>
      <c r="AA37" s="104"/>
      <c r="AB37" s="104"/>
      <c r="AC37" s="104"/>
      <c r="AD37" s="104"/>
      <c r="AE37" s="104"/>
      <c r="AF37" s="104"/>
      <c r="AG37" s="104"/>
      <c r="AH37" s="104"/>
      <c r="AI37" s="104"/>
      <c r="AJ37" s="104"/>
    </row>
    <row r="38">
      <c r="A38" s="104"/>
      <c r="B38" s="92" t="s">
        <v>351</v>
      </c>
      <c r="C38" s="92">
        <v>1.123</v>
      </c>
      <c r="D38" s="92">
        <v>0.591</v>
      </c>
      <c r="E38" s="92">
        <v>0.135</v>
      </c>
      <c r="F38" s="92">
        <v>0.029</v>
      </c>
      <c r="G38" s="92">
        <v>0.028</v>
      </c>
      <c r="H38" s="92">
        <v>0.009</v>
      </c>
      <c r="I38" s="92"/>
      <c r="J38" s="92"/>
      <c r="K38" s="92"/>
      <c r="Q38" s="104"/>
      <c r="R38" s="104"/>
      <c r="S38" s="104"/>
      <c r="T38" s="104"/>
      <c r="U38" s="104"/>
      <c r="V38" s="104"/>
      <c r="W38" s="104"/>
      <c r="X38" s="104"/>
      <c r="Y38" s="104"/>
      <c r="Z38" s="104"/>
      <c r="AA38" s="104"/>
      <c r="AB38" s="104"/>
      <c r="AC38" s="104"/>
      <c r="AD38" s="104"/>
      <c r="AE38" s="104"/>
      <c r="AF38" s="104"/>
      <c r="AG38" s="104"/>
      <c r="AH38" s="104"/>
      <c r="AI38" s="104"/>
      <c r="AJ38" s="104"/>
    </row>
    <row r="39">
      <c r="A39" s="104"/>
      <c r="B39" s="92" t="s">
        <v>352</v>
      </c>
      <c r="C39" s="92">
        <v>3.94</v>
      </c>
      <c r="D39" s="92">
        <v>2.46</v>
      </c>
      <c r="E39" s="92">
        <v>0.716</v>
      </c>
      <c r="F39" s="92">
        <v>0.224</v>
      </c>
      <c r="G39" s="92">
        <v>0.087</v>
      </c>
      <c r="H39" s="92">
        <v>0.047</v>
      </c>
      <c r="I39" s="92"/>
      <c r="J39" s="92"/>
      <c r="K39" s="92"/>
      <c r="Q39" s="104"/>
      <c r="R39" s="104"/>
      <c r="S39" s="104"/>
      <c r="T39" s="104"/>
      <c r="U39" s="104"/>
      <c r="V39" s="104"/>
      <c r="W39" s="104"/>
      <c r="X39" s="104"/>
      <c r="Y39" s="104"/>
      <c r="Z39" s="104"/>
      <c r="AA39" s="104"/>
      <c r="AB39" s="104"/>
      <c r="AC39" s="104"/>
      <c r="AD39" s="104"/>
      <c r="AE39" s="104"/>
      <c r="AF39" s="104"/>
      <c r="AG39" s="104"/>
      <c r="AH39" s="104"/>
      <c r="AI39" s="104"/>
      <c r="AJ39" s="104"/>
    </row>
    <row r="40">
      <c r="A40" s="104"/>
      <c r="B40" s="92" t="s">
        <v>353</v>
      </c>
      <c r="C40" s="92">
        <v>1.853</v>
      </c>
      <c r="D40" s="92">
        <v>0.861</v>
      </c>
      <c r="E40" s="92">
        <v>0.149</v>
      </c>
      <c r="F40" s="92">
        <v>0.106</v>
      </c>
      <c r="G40" s="92">
        <v>0.009</v>
      </c>
      <c r="H40" s="92">
        <v>0.006</v>
      </c>
      <c r="I40" s="92"/>
      <c r="J40" s="92"/>
      <c r="K40" s="92"/>
      <c r="Q40" s="104"/>
      <c r="R40" s="104"/>
      <c r="S40" s="104"/>
      <c r="T40" s="104"/>
      <c r="U40" s="104"/>
      <c r="V40" s="104"/>
      <c r="W40" s="104"/>
      <c r="X40" s="104"/>
      <c r="Y40" s="104"/>
      <c r="Z40" s="104"/>
      <c r="AA40" s="104"/>
      <c r="AB40" s="104"/>
      <c r="AC40" s="104"/>
      <c r="AD40" s="104"/>
      <c r="AE40" s="104"/>
      <c r="AF40" s="104"/>
      <c r="AG40" s="104"/>
      <c r="AH40" s="104"/>
      <c r="AI40" s="104"/>
      <c r="AJ40" s="104"/>
    </row>
    <row r="41">
      <c r="A41" s="104"/>
      <c r="B41" s="104"/>
      <c r="C41" s="104"/>
      <c r="D41" s="104"/>
      <c r="E41" s="104"/>
      <c r="F41" s="104"/>
      <c r="G41" s="104"/>
      <c r="H41" s="104"/>
      <c r="I41" s="104"/>
      <c r="J41" s="104"/>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row>
    <row r="42">
      <c r="A42" s="104"/>
      <c r="B42" s="104"/>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row>
    <row r="43">
      <c r="A43" s="104"/>
      <c r="B43" s="104"/>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row>
    <row r="44">
      <c r="A44" s="104"/>
      <c r="B44" s="104"/>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row>
    <row r="45">
      <c r="A45" s="104"/>
      <c r="B45" s="104"/>
      <c r="C45" s="104"/>
      <c r="D45" s="104"/>
      <c r="E45" s="104"/>
      <c r="F45" s="104"/>
      <c r="G45" s="104"/>
      <c r="H45" s="104"/>
      <c r="I45" s="104"/>
      <c r="J45" s="104"/>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row>
    <row r="46">
      <c r="A46" s="104"/>
      <c r="B46" s="104"/>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row>
    <row r="47">
      <c r="A47" s="104"/>
      <c r="B47" s="104"/>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c r="AA47" s="104"/>
      <c r="AB47" s="104"/>
      <c r="AC47" s="104"/>
      <c r="AD47" s="104"/>
      <c r="AE47" s="104"/>
      <c r="AF47" s="104"/>
      <c r="AG47" s="104"/>
      <c r="AH47" s="104"/>
      <c r="AI47" s="104"/>
      <c r="AJ47" s="104"/>
    </row>
    <row r="48">
      <c r="A48" s="104"/>
      <c r="B48" s="10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c r="AA48" s="104"/>
      <c r="AB48" s="104"/>
      <c r="AC48" s="104"/>
      <c r="AD48" s="104"/>
      <c r="AE48" s="104"/>
      <c r="AF48" s="104"/>
      <c r="AG48" s="104"/>
      <c r="AH48" s="104"/>
      <c r="AI48" s="104"/>
      <c r="AJ48" s="104"/>
    </row>
    <row r="49">
      <c r="A49" s="104"/>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c r="AA49" s="104"/>
      <c r="AB49" s="104"/>
      <c r="AC49" s="104"/>
      <c r="AD49" s="104"/>
      <c r="AE49" s="104"/>
      <c r="AF49" s="104"/>
      <c r="AG49" s="104"/>
      <c r="AH49" s="104"/>
      <c r="AI49" s="104"/>
      <c r="AJ49" s="104"/>
    </row>
    <row r="50">
      <c r="A50" s="104"/>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c r="AA50" s="104"/>
      <c r="AB50" s="104"/>
      <c r="AC50" s="104"/>
      <c r="AD50" s="104"/>
      <c r="AE50" s="104"/>
      <c r="AF50" s="104"/>
      <c r="AG50" s="104"/>
      <c r="AH50" s="104"/>
      <c r="AI50" s="104"/>
      <c r="AJ50" s="104"/>
    </row>
    <row r="51">
      <c r="A51" s="104"/>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c r="AA51" s="104"/>
      <c r="AB51" s="104"/>
      <c r="AC51" s="104"/>
      <c r="AD51" s="104"/>
      <c r="AE51" s="104"/>
      <c r="AF51" s="104"/>
      <c r="AG51" s="104"/>
      <c r="AH51" s="104"/>
      <c r="AI51" s="104"/>
      <c r="AJ51" s="104"/>
    </row>
    <row r="52">
      <c r="A52" s="104"/>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c r="AA52" s="104"/>
      <c r="AB52" s="104"/>
      <c r="AC52" s="104"/>
      <c r="AD52" s="104"/>
      <c r="AE52" s="104"/>
      <c r="AF52" s="104"/>
      <c r="AG52" s="104"/>
      <c r="AH52" s="104"/>
      <c r="AI52" s="104"/>
      <c r="AJ52" s="104"/>
    </row>
    <row r="53">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c r="AA53" s="104"/>
      <c r="AB53" s="104"/>
      <c r="AC53" s="104"/>
      <c r="AD53" s="104"/>
      <c r="AE53" s="104"/>
      <c r="AF53" s="104"/>
      <c r="AG53" s="104"/>
      <c r="AH53" s="104"/>
      <c r="AI53" s="104"/>
      <c r="AJ53" s="104"/>
    </row>
    <row r="54">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row>
    <row r="55">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c r="AA55" s="104"/>
      <c r="AB55" s="104"/>
      <c r="AC55" s="104"/>
      <c r="AD55" s="104"/>
      <c r="AE55" s="104"/>
      <c r="AF55" s="104"/>
      <c r="AG55" s="104"/>
      <c r="AH55" s="104"/>
      <c r="AI55" s="104"/>
      <c r="AJ55" s="104"/>
    </row>
    <row r="56">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c r="AA56" s="104"/>
      <c r="AB56" s="104"/>
      <c r="AC56" s="104"/>
      <c r="AD56" s="104"/>
      <c r="AE56" s="104"/>
      <c r="AF56" s="104"/>
      <c r="AG56" s="104"/>
      <c r="AH56" s="104"/>
      <c r="AI56" s="104"/>
      <c r="AJ56" s="104"/>
    </row>
    <row r="57">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c r="AA57" s="104"/>
      <c r="AB57" s="104"/>
      <c r="AC57" s="104"/>
      <c r="AD57" s="104"/>
      <c r="AE57" s="104"/>
      <c r="AF57" s="104"/>
      <c r="AG57" s="104"/>
      <c r="AH57" s="104"/>
      <c r="AI57" s="104"/>
      <c r="AJ57" s="104"/>
    </row>
    <row r="58">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c r="AA58" s="104"/>
      <c r="AB58" s="104"/>
      <c r="AC58" s="104"/>
      <c r="AD58" s="104"/>
      <c r="AE58" s="104"/>
      <c r="AF58" s="104"/>
      <c r="AG58" s="104"/>
      <c r="AH58" s="104"/>
      <c r="AI58" s="104"/>
      <c r="AJ58" s="104"/>
    </row>
    <row r="59">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c r="AA59" s="104"/>
      <c r="AB59" s="104"/>
      <c r="AC59" s="104"/>
      <c r="AD59" s="104"/>
      <c r="AE59" s="104"/>
      <c r="AF59" s="104"/>
      <c r="AG59" s="104"/>
      <c r="AH59" s="104"/>
      <c r="AI59" s="104"/>
      <c r="AJ59" s="104"/>
    </row>
    <row r="60">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c r="AA60" s="104"/>
      <c r="AB60" s="104"/>
      <c r="AC60" s="104"/>
      <c r="AD60" s="104"/>
      <c r="AE60" s="104"/>
      <c r="AF60" s="104"/>
      <c r="AG60" s="104"/>
      <c r="AH60" s="104"/>
      <c r="AI60" s="104"/>
      <c r="AJ60" s="104"/>
    </row>
    <row r="61">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c r="AA61" s="104"/>
      <c r="AB61" s="104"/>
      <c r="AC61" s="104"/>
      <c r="AD61" s="104"/>
      <c r="AE61" s="104"/>
      <c r="AF61" s="104"/>
      <c r="AG61" s="104"/>
      <c r="AH61" s="104"/>
      <c r="AI61" s="104"/>
      <c r="AJ61" s="104"/>
    </row>
    <row r="62">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c r="AA62" s="104"/>
      <c r="AB62" s="104"/>
      <c r="AC62" s="104"/>
      <c r="AD62" s="104"/>
      <c r="AE62" s="104"/>
      <c r="AF62" s="104"/>
      <c r="AG62" s="104"/>
      <c r="AH62" s="104"/>
      <c r="AI62" s="104"/>
      <c r="AJ62" s="104"/>
    </row>
    <row r="63">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C63" s="104"/>
      <c r="AD63" s="104"/>
      <c r="AE63" s="104"/>
      <c r="AF63" s="104"/>
      <c r="AG63" s="104"/>
      <c r="AH63" s="104"/>
      <c r="AI63" s="104"/>
      <c r="AJ63" s="104"/>
    </row>
    <row r="64">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c r="AA64" s="104"/>
      <c r="AB64" s="104"/>
      <c r="AC64" s="104"/>
      <c r="AD64" s="104"/>
      <c r="AE64" s="104"/>
      <c r="AF64" s="104"/>
      <c r="AG64" s="104"/>
      <c r="AH64" s="104"/>
      <c r="AI64" s="104"/>
      <c r="AJ64" s="104"/>
    </row>
    <row r="65">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c r="AA65" s="104"/>
      <c r="AB65" s="104"/>
      <c r="AC65" s="104"/>
      <c r="AD65" s="104"/>
      <c r="AE65" s="104"/>
      <c r="AF65" s="104"/>
      <c r="AG65" s="104"/>
      <c r="AH65" s="104"/>
      <c r="AI65" s="104"/>
      <c r="AJ65" s="104"/>
    </row>
    <row r="66">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c r="AA66" s="104"/>
      <c r="AB66" s="104"/>
      <c r="AC66" s="104"/>
      <c r="AD66" s="104"/>
      <c r="AE66" s="104"/>
      <c r="AF66" s="104"/>
      <c r="AG66" s="104"/>
      <c r="AH66" s="104"/>
      <c r="AI66" s="104"/>
      <c r="AJ66" s="104"/>
    </row>
    <row r="67">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c r="AA67" s="104"/>
      <c r="AB67" s="104"/>
      <c r="AC67" s="104"/>
      <c r="AD67" s="104"/>
      <c r="AE67" s="104"/>
      <c r="AF67" s="104"/>
      <c r="AG67" s="104"/>
      <c r="AH67" s="104"/>
      <c r="AI67" s="104"/>
      <c r="AJ67" s="104"/>
    </row>
    <row r="68">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c r="AA68" s="104"/>
      <c r="AB68" s="104"/>
      <c r="AC68" s="104"/>
      <c r="AD68" s="104"/>
      <c r="AE68" s="104"/>
      <c r="AF68" s="104"/>
      <c r="AG68" s="104"/>
      <c r="AH68" s="104"/>
      <c r="AI68" s="104"/>
      <c r="AJ68" s="104"/>
    </row>
    <row r="69">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04"/>
      <c r="AI69" s="104"/>
      <c r="AJ69" s="104"/>
    </row>
    <row r="70">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row>
    <row r="71">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row>
    <row r="72">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row>
    <row r="73">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row>
    <row r="74">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row>
    <row r="75">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row>
    <row r="76">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row>
    <row r="77">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row>
    <row r="78">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row>
    <row r="79">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row>
    <row r="80">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row>
    <row r="81">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row>
    <row r="82">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row>
    <row r="83">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row>
    <row r="84">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row>
    <row r="85">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row>
    <row r="86">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row>
    <row r="87">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row>
    <row r="88">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row>
    <row r="89">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c r="AA89" s="104"/>
      <c r="AB89" s="104"/>
      <c r="AC89" s="104"/>
      <c r="AD89" s="104"/>
      <c r="AE89" s="104"/>
      <c r="AF89" s="104"/>
      <c r="AG89" s="104"/>
      <c r="AH89" s="104"/>
      <c r="AI89" s="104"/>
      <c r="AJ89" s="104"/>
    </row>
    <row r="90">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c r="AA90" s="104"/>
      <c r="AB90" s="104"/>
      <c r="AC90" s="104"/>
      <c r="AD90" s="104"/>
      <c r="AE90" s="104"/>
      <c r="AF90" s="104"/>
      <c r="AG90" s="104"/>
      <c r="AH90" s="104"/>
      <c r="AI90" s="104"/>
      <c r="AJ90" s="104"/>
    </row>
    <row r="91">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c r="AA91" s="104"/>
      <c r="AB91" s="104"/>
      <c r="AC91" s="104"/>
      <c r="AD91" s="104"/>
      <c r="AE91" s="104"/>
      <c r="AF91" s="104"/>
      <c r="AG91" s="104"/>
      <c r="AH91" s="104"/>
      <c r="AI91" s="104"/>
      <c r="AJ91" s="104"/>
    </row>
    <row r="92">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c r="AA92" s="104"/>
      <c r="AB92" s="104"/>
      <c r="AC92" s="104"/>
      <c r="AD92" s="104"/>
      <c r="AE92" s="104"/>
      <c r="AF92" s="104"/>
      <c r="AG92" s="104"/>
      <c r="AH92" s="104"/>
      <c r="AI92" s="104"/>
      <c r="AJ92" s="104"/>
    </row>
    <row r="93">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c r="AA93" s="104"/>
      <c r="AB93" s="104"/>
      <c r="AC93" s="104"/>
      <c r="AD93" s="104"/>
      <c r="AE93" s="104"/>
      <c r="AF93" s="104"/>
      <c r="AG93" s="104"/>
      <c r="AH93" s="104"/>
      <c r="AI93" s="104"/>
      <c r="AJ93" s="104"/>
    </row>
    <row r="94">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c r="AA94" s="104"/>
      <c r="AB94" s="104"/>
      <c r="AC94" s="104"/>
      <c r="AD94" s="104"/>
      <c r="AE94" s="104"/>
      <c r="AF94" s="104"/>
      <c r="AG94" s="104"/>
      <c r="AH94" s="104"/>
      <c r="AI94" s="104"/>
      <c r="AJ94" s="104"/>
    </row>
    <row r="95">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c r="AA95" s="104"/>
      <c r="AB95" s="104"/>
      <c r="AC95" s="104"/>
      <c r="AD95" s="104"/>
      <c r="AE95" s="104"/>
      <c r="AF95" s="104"/>
      <c r="AG95" s="104"/>
      <c r="AH95" s="104"/>
      <c r="AI95" s="104"/>
      <c r="AJ95" s="104"/>
    </row>
    <row r="96">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c r="AA96" s="104"/>
      <c r="AB96" s="104"/>
      <c r="AC96" s="104"/>
      <c r="AD96" s="104"/>
      <c r="AE96" s="104"/>
      <c r="AF96" s="104"/>
      <c r="AG96" s="104"/>
      <c r="AH96" s="104"/>
      <c r="AI96" s="104"/>
      <c r="AJ96" s="104"/>
    </row>
    <row r="97">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c r="AA97" s="104"/>
      <c r="AB97" s="104"/>
      <c r="AC97" s="104"/>
      <c r="AD97" s="104"/>
      <c r="AE97" s="104"/>
      <c r="AF97" s="104"/>
      <c r="AG97" s="104"/>
      <c r="AH97" s="104"/>
      <c r="AI97" s="104"/>
      <c r="AJ97" s="104"/>
    </row>
    <row r="98">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c r="AA98" s="104"/>
      <c r="AB98" s="104"/>
      <c r="AC98" s="104"/>
      <c r="AD98" s="104"/>
      <c r="AE98" s="104"/>
      <c r="AF98" s="104"/>
      <c r="AG98" s="104"/>
      <c r="AH98" s="104"/>
      <c r="AI98" s="104"/>
      <c r="AJ98" s="104"/>
    </row>
    <row r="99">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c r="AA99" s="104"/>
      <c r="AB99" s="104"/>
      <c r="AC99" s="104"/>
      <c r="AD99" s="104"/>
      <c r="AE99" s="104"/>
      <c r="AF99" s="104"/>
      <c r="AG99" s="104"/>
      <c r="AH99" s="104"/>
      <c r="AI99" s="104"/>
      <c r="AJ99" s="104"/>
    </row>
    <row r="100">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row>
    <row r="101">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row>
    <row r="102">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c r="AI102" s="104"/>
      <c r="AJ102" s="104"/>
    </row>
    <row r="103">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c r="AI103" s="104"/>
      <c r="AJ103" s="104"/>
    </row>
    <row r="104">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c r="AC104" s="104"/>
      <c r="AD104" s="104"/>
      <c r="AE104" s="104"/>
      <c r="AF104" s="104"/>
      <c r="AG104" s="104"/>
      <c r="AH104" s="104"/>
      <c r="AI104" s="104"/>
      <c r="AJ104" s="104"/>
    </row>
    <row r="105">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c r="AI105" s="104"/>
      <c r="AJ105" s="104"/>
    </row>
    <row r="106">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row>
    <row r="107">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row>
    <row r="108">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c r="AC108" s="104"/>
      <c r="AD108" s="104"/>
      <c r="AE108" s="104"/>
      <c r="AF108" s="104"/>
      <c r="AG108" s="104"/>
      <c r="AH108" s="104"/>
      <c r="AI108" s="104"/>
      <c r="AJ108" s="104"/>
    </row>
    <row r="109">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row>
    <row r="110">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row>
    <row r="11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row>
    <row r="112">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row>
    <row r="113">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row>
    <row r="114">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row>
    <row r="115">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row>
    <row r="116">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row>
    <row r="117">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row>
    <row r="118">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row>
    <row r="119">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row>
    <row r="120">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row>
    <row r="121">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row>
    <row r="122">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row>
    <row r="123">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row>
    <row r="124">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row>
    <row r="125">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row>
    <row r="126">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row>
    <row r="127">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row>
    <row r="128">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row>
    <row r="129">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row>
    <row r="130">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row>
    <row r="131">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c r="AA131" s="104"/>
      <c r="AB131" s="104"/>
      <c r="AC131" s="104"/>
      <c r="AD131" s="104"/>
      <c r="AE131" s="104"/>
      <c r="AF131" s="104"/>
      <c r="AG131" s="104"/>
      <c r="AH131" s="104"/>
      <c r="AI131" s="104"/>
      <c r="AJ131" s="104"/>
    </row>
    <row r="132">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c r="AA132" s="104"/>
      <c r="AB132" s="104"/>
      <c r="AC132" s="104"/>
      <c r="AD132" s="104"/>
      <c r="AE132" s="104"/>
      <c r="AF132" s="104"/>
      <c r="AG132" s="104"/>
      <c r="AH132" s="104"/>
      <c r="AI132" s="104"/>
      <c r="AJ132" s="104"/>
    </row>
    <row r="133">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c r="AA133" s="104"/>
      <c r="AB133" s="104"/>
      <c r="AC133" s="104"/>
      <c r="AD133" s="104"/>
      <c r="AE133" s="104"/>
      <c r="AF133" s="104"/>
      <c r="AG133" s="104"/>
      <c r="AH133" s="104"/>
      <c r="AI133" s="104"/>
      <c r="AJ133" s="104"/>
    </row>
    <row r="134">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c r="AA134" s="104"/>
      <c r="AB134" s="104"/>
      <c r="AC134" s="104"/>
      <c r="AD134" s="104"/>
      <c r="AE134" s="104"/>
      <c r="AF134" s="104"/>
      <c r="AG134" s="104"/>
      <c r="AH134" s="104"/>
      <c r="AI134" s="104"/>
      <c r="AJ134" s="104"/>
    </row>
    <row r="135">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c r="AA135" s="104"/>
      <c r="AB135" s="104"/>
      <c r="AC135" s="104"/>
      <c r="AD135" s="104"/>
      <c r="AE135" s="104"/>
      <c r="AF135" s="104"/>
      <c r="AG135" s="104"/>
      <c r="AH135" s="104"/>
      <c r="AI135" s="104"/>
      <c r="AJ135" s="104"/>
    </row>
    <row r="136">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c r="AA136" s="104"/>
      <c r="AB136" s="104"/>
      <c r="AC136" s="104"/>
      <c r="AD136" s="104"/>
      <c r="AE136" s="104"/>
      <c r="AF136" s="104"/>
      <c r="AG136" s="104"/>
      <c r="AH136" s="104"/>
      <c r="AI136" s="104"/>
      <c r="AJ136" s="104"/>
    </row>
    <row r="137">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c r="AA137" s="104"/>
      <c r="AB137" s="104"/>
      <c r="AC137" s="104"/>
      <c r="AD137" s="104"/>
      <c r="AE137" s="104"/>
      <c r="AF137" s="104"/>
      <c r="AG137" s="104"/>
      <c r="AH137" s="104"/>
      <c r="AI137" s="104"/>
      <c r="AJ137" s="104"/>
    </row>
    <row r="138">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c r="AA138" s="104"/>
      <c r="AB138" s="104"/>
      <c r="AC138" s="104"/>
      <c r="AD138" s="104"/>
      <c r="AE138" s="104"/>
      <c r="AF138" s="104"/>
      <c r="AG138" s="104"/>
      <c r="AH138" s="104"/>
      <c r="AI138" s="104"/>
      <c r="AJ138" s="104"/>
    </row>
    <row r="139">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c r="AA139" s="104"/>
      <c r="AB139" s="104"/>
      <c r="AC139" s="104"/>
      <c r="AD139" s="104"/>
      <c r="AE139" s="104"/>
      <c r="AF139" s="104"/>
      <c r="AG139" s="104"/>
      <c r="AH139" s="104"/>
      <c r="AI139" s="104"/>
      <c r="AJ139" s="104"/>
    </row>
    <row r="140">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c r="AA140" s="104"/>
      <c r="AB140" s="104"/>
      <c r="AC140" s="104"/>
      <c r="AD140" s="104"/>
      <c r="AE140" s="104"/>
      <c r="AF140" s="104"/>
      <c r="AG140" s="104"/>
      <c r="AH140" s="104"/>
      <c r="AI140" s="104"/>
      <c r="AJ140" s="104"/>
    </row>
    <row r="141">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c r="AA141" s="104"/>
      <c r="AB141" s="104"/>
      <c r="AC141" s="104"/>
      <c r="AD141" s="104"/>
      <c r="AE141" s="104"/>
      <c r="AF141" s="104"/>
      <c r="AG141" s="104"/>
      <c r="AH141" s="104"/>
      <c r="AI141" s="104"/>
      <c r="AJ141" s="104"/>
    </row>
    <row r="142">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c r="AA142" s="104"/>
      <c r="AB142" s="104"/>
      <c r="AC142" s="104"/>
      <c r="AD142" s="104"/>
      <c r="AE142" s="104"/>
      <c r="AF142" s="104"/>
      <c r="AG142" s="104"/>
      <c r="AH142" s="104"/>
      <c r="AI142" s="104"/>
      <c r="AJ142" s="104"/>
    </row>
    <row r="143">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c r="AA143" s="104"/>
      <c r="AB143" s="104"/>
      <c r="AC143" s="104"/>
      <c r="AD143" s="104"/>
      <c r="AE143" s="104"/>
      <c r="AF143" s="104"/>
      <c r="AG143" s="104"/>
      <c r="AH143" s="104"/>
      <c r="AI143" s="104"/>
      <c r="AJ143" s="104"/>
    </row>
    <row r="144">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c r="AA144" s="104"/>
      <c r="AB144" s="104"/>
      <c r="AC144" s="104"/>
      <c r="AD144" s="104"/>
      <c r="AE144" s="104"/>
      <c r="AF144" s="104"/>
      <c r="AG144" s="104"/>
      <c r="AH144" s="104"/>
      <c r="AI144" s="104"/>
      <c r="AJ144" s="104"/>
    </row>
    <row r="145">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c r="AA145" s="104"/>
      <c r="AB145" s="104"/>
      <c r="AC145" s="104"/>
      <c r="AD145" s="104"/>
      <c r="AE145" s="104"/>
      <c r="AF145" s="104"/>
      <c r="AG145" s="104"/>
      <c r="AH145" s="104"/>
      <c r="AI145" s="104"/>
      <c r="AJ145" s="104"/>
    </row>
    <row r="146">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c r="AA146" s="104"/>
      <c r="AB146" s="104"/>
      <c r="AC146" s="104"/>
      <c r="AD146" s="104"/>
      <c r="AE146" s="104"/>
      <c r="AF146" s="104"/>
      <c r="AG146" s="104"/>
      <c r="AH146" s="104"/>
      <c r="AI146" s="104"/>
      <c r="AJ146" s="104"/>
    </row>
    <row r="147">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row>
    <row r="148">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row>
    <row r="149">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row>
    <row r="150">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row>
    <row r="151">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row>
    <row r="152">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row>
    <row r="153">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row>
    <row r="154">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row>
    <row r="155">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row>
    <row r="156">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row>
    <row r="157">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c r="AA157" s="104"/>
      <c r="AB157" s="104"/>
      <c r="AC157" s="104"/>
      <c r="AD157" s="104"/>
      <c r="AE157" s="104"/>
      <c r="AF157" s="104"/>
      <c r="AG157" s="104"/>
      <c r="AH157" s="104"/>
      <c r="AI157" s="104"/>
      <c r="AJ157" s="104"/>
    </row>
    <row r="158">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c r="AA158" s="104"/>
      <c r="AB158" s="104"/>
      <c r="AC158" s="104"/>
      <c r="AD158" s="104"/>
      <c r="AE158" s="104"/>
      <c r="AF158" s="104"/>
      <c r="AG158" s="104"/>
      <c r="AH158" s="104"/>
      <c r="AI158" s="104"/>
      <c r="AJ158" s="104"/>
    </row>
    <row r="159">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row>
    <row r="160">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row>
    <row r="161">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row>
    <row r="162">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row>
    <row r="163">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row>
    <row r="164">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row>
    <row r="165">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row>
    <row r="166">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row>
    <row r="167">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row>
    <row r="168">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row>
    <row r="169">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row>
    <row r="170">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row>
    <row r="171">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row>
    <row r="172">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row>
    <row r="173">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c r="AA173" s="104"/>
      <c r="AB173" s="104"/>
      <c r="AC173" s="104"/>
      <c r="AD173" s="104"/>
      <c r="AE173" s="104"/>
      <c r="AF173" s="104"/>
      <c r="AG173" s="104"/>
      <c r="AH173" s="104"/>
      <c r="AI173" s="104"/>
      <c r="AJ173" s="104"/>
    </row>
    <row r="174">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c r="AA174" s="104"/>
      <c r="AB174" s="104"/>
      <c r="AC174" s="104"/>
      <c r="AD174" s="104"/>
      <c r="AE174" s="104"/>
      <c r="AF174" s="104"/>
      <c r="AG174" s="104"/>
      <c r="AH174" s="104"/>
      <c r="AI174" s="104"/>
      <c r="AJ174" s="104"/>
    </row>
    <row r="175">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c r="AA175" s="104"/>
      <c r="AB175" s="104"/>
      <c r="AC175" s="104"/>
      <c r="AD175" s="104"/>
      <c r="AE175" s="104"/>
      <c r="AF175" s="104"/>
      <c r="AG175" s="104"/>
      <c r="AH175" s="104"/>
      <c r="AI175" s="104"/>
      <c r="AJ175" s="104"/>
    </row>
    <row r="176">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c r="AA176" s="104"/>
      <c r="AB176" s="104"/>
      <c r="AC176" s="104"/>
      <c r="AD176" s="104"/>
      <c r="AE176" s="104"/>
      <c r="AF176" s="104"/>
      <c r="AG176" s="104"/>
      <c r="AH176" s="104"/>
      <c r="AI176" s="104"/>
      <c r="AJ176" s="104"/>
    </row>
    <row r="177">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c r="AA177" s="104"/>
      <c r="AB177" s="104"/>
      <c r="AC177" s="104"/>
      <c r="AD177" s="104"/>
      <c r="AE177" s="104"/>
      <c r="AF177" s="104"/>
      <c r="AG177" s="104"/>
      <c r="AH177" s="104"/>
      <c r="AI177" s="104"/>
      <c r="AJ177" s="104"/>
    </row>
    <row r="178">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c r="AA178" s="104"/>
      <c r="AB178" s="104"/>
      <c r="AC178" s="104"/>
      <c r="AD178" s="104"/>
      <c r="AE178" s="104"/>
      <c r="AF178" s="104"/>
      <c r="AG178" s="104"/>
      <c r="AH178" s="104"/>
      <c r="AI178" s="104"/>
      <c r="AJ178" s="104"/>
    </row>
    <row r="179">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c r="AA179" s="104"/>
      <c r="AB179" s="104"/>
      <c r="AC179" s="104"/>
      <c r="AD179" s="104"/>
      <c r="AE179" s="104"/>
      <c r="AF179" s="104"/>
      <c r="AG179" s="104"/>
      <c r="AH179" s="104"/>
      <c r="AI179" s="104"/>
      <c r="AJ179" s="104"/>
    </row>
    <row r="180">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c r="AA180" s="104"/>
      <c r="AB180" s="104"/>
      <c r="AC180" s="104"/>
      <c r="AD180" s="104"/>
      <c r="AE180" s="104"/>
      <c r="AF180" s="104"/>
      <c r="AG180" s="104"/>
      <c r="AH180" s="104"/>
      <c r="AI180" s="104"/>
      <c r="AJ180" s="104"/>
    </row>
    <row r="181">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c r="AA181" s="104"/>
      <c r="AB181" s="104"/>
      <c r="AC181" s="104"/>
      <c r="AD181" s="104"/>
      <c r="AE181" s="104"/>
      <c r="AF181" s="104"/>
      <c r="AG181" s="104"/>
      <c r="AH181" s="104"/>
      <c r="AI181" s="104"/>
      <c r="AJ181" s="104"/>
    </row>
    <row r="182">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c r="AA182" s="104"/>
      <c r="AB182" s="104"/>
      <c r="AC182" s="104"/>
      <c r="AD182" s="104"/>
      <c r="AE182" s="104"/>
      <c r="AF182" s="104"/>
      <c r="AG182" s="104"/>
      <c r="AH182" s="104"/>
      <c r="AI182" s="104"/>
      <c r="AJ182" s="104"/>
    </row>
    <row r="183">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c r="AA183" s="104"/>
      <c r="AB183" s="104"/>
      <c r="AC183" s="104"/>
      <c r="AD183" s="104"/>
      <c r="AE183" s="104"/>
      <c r="AF183" s="104"/>
      <c r="AG183" s="104"/>
      <c r="AH183" s="104"/>
      <c r="AI183" s="104"/>
      <c r="AJ183" s="104"/>
    </row>
    <row r="184">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c r="AA184" s="104"/>
      <c r="AB184" s="104"/>
      <c r="AC184" s="104"/>
      <c r="AD184" s="104"/>
      <c r="AE184" s="104"/>
      <c r="AF184" s="104"/>
      <c r="AG184" s="104"/>
      <c r="AH184" s="104"/>
      <c r="AI184" s="104"/>
      <c r="AJ184" s="104"/>
    </row>
    <row r="185">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row>
    <row r="186">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row>
    <row r="187">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row>
    <row r="188">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row>
    <row r="189">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row>
    <row r="190">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row>
    <row r="191">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row>
    <row r="192">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row>
    <row r="193">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row>
    <row r="194">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row>
    <row r="195">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c r="AA195" s="104"/>
      <c r="AB195" s="104"/>
      <c r="AC195" s="104"/>
      <c r="AD195" s="104"/>
      <c r="AE195" s="104"/>
      <c r="AF195" s="104"/>
      <c r="AG195" s="104"/>
      <c r="AH195" s="104"/>
      <c r="AI195" s="104"/>
      <c r="AJ195" s="104"/>
    </row>
    <row r="196">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c r="AA196" s="104"/>
      <c r="AB196" s="104"/>
      <c r="AC196" s="104"/>
      <c r="AD196" s="104"/>
      <c r="AE196" s="104"/>
      <c r="AF196" s="104"/>
      <c r="AG196" s="104"/>
      <c r="AH196" s="104"/>
      <c r="AI196" s="104"/>
      <c r="AJ196" s="104"/>
    </row>
    <row r="197">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c r="AA197" s="104"/>
      <c r="AB197" s="104"/>
      <c r="AC197" s="104"/>
      <c r="AD197" s="104"/>
      <c r="AE197" s="104"/>
      <c r="AF197" s="104"/>
      <c r="AG197" s="104"/>
      <c r="AH197" s="104"/>
      <c r="AI197" s="104"/>
      <c r="AJ197" s="104"/>
    </row>
    <row r="198">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c r="AA198" s="104"/>
      <c r="AB198" s="104"/>
      <c r="AC198" s="104"/>
      <c r="AD198" s="104"/>
      <c r="AE198" s="104"/>
      <c r="AF198" s="104"/>
      <c r="AG198" s="104"/>
      <c r="AH198" s="104"/>
      <c r="AI198" s="104"/>
      <c r="AJ198" s="104"/>
    </row>
    <row r="199">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c r="AA199" s="104"/>
      <c r="AB199" s="104"/>
      <c r="AC199" s="104"/>
      <c r="AD199" s="104"/>
      <c r="AE199" s="104"/>
      <c r="AF199" s="104"/>
      <c r="AG199" s="104"/>
      <c r="AH199" s="104"/>
      <c r="AI199" s="104"/>
      <c r="AJ199" s="104"/>
    </row>
    <row r="200">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c r="AA200" s="104"/>
      <c r="AB200" s="104"/>
      <c r="AC200" s="104"/>
      <c r="AD200" s="104"/>
      <c r="AE200" s="104"/>
      <c r="AF200" s="104"/>
      <c r="AG200" s="104"/>
      <c r="AH200" s="104"/>
      <c r="AI200" s="104"/>
      <c r="AJ200" s="104"/>
    </row>
    <row r="20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row>
    <row r="202">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row>
    <row r="203">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row>
    <row r="204">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row>
    <row r="205">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row>
    <row r="206">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row>
    <row r="207">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row>
    <row r="208">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row>
    <row r="209">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row>
    <row r="210">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row>
    <row r="211">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row>
    <row r="212">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row>
    <row r="213">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row>
    <row r="214">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row>
    <row r="215">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c r="AA215" s="104"/>
      <c r="AB215" s="104"/>
      <c r="AC215" s="104"/>
      <c r="AD215" s="104"/>
      <c r="AE215" s="104"/>
      <c r="AF215" s="104"/>
      <c r="AG215" s="104"/>
      <c r="AH215" s="104"/>
      <c r="AI215" s="104"/>
      <c r="AJ215" s="104"/>
    </row>
    <row r="216">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c r="AA216" s="104"/>
      <c r="AB216" s="104"/>
      <c r="AC216" s="104"/>
      <c r="AD216" s="104"/>
      <c r="AE216" s="104"/>
      <c r="AF216" s="104"/>
      <c r="AG216" s="104"/>
      <c r="AH216" s="104"/>
      <c r="AI216" s="104"/>
      <c r="AJ216" s="104"/>
    </row>
    <row r="217">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c r="AA217" s="104"/>
      <c r="AB217" s="104"/>
      <c r="AC217" s="104"/>
      <c r="AD217" s="104"/>
      <c r="AE217" s="104"/>
      <c r="AF217" s="104"/>
      <c r="AG217" s="104"/>
      <c r="AH217" s="104"/>
      <c r="AI217" s="104"/>
      <c r="AJ217" s="104"/>
    </row>
    <row r="218">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c r="AA218" s="104"/>
      <c r="AB218" s="104"/>
      <c r="AC218" s="104"/>
      <c r="AD218" s="104"/>
      <c r="AE218" s="104"/>
      <c r="AF218" s="104"/>
      <c r="AG218" s="104"/>
      <c r="AH218" s="104"/>
      <c r="AI218" s="104"/>
      <c r="AJ218" s="104"/>
    </row>
    <row r="219">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c r="AA219" s="104"/>
      <c r="AB219" s="104"/>
      <c r="AC219" s="104"/>
      <c r="AD219" s="104"/>
      <c r="AE219" s="104"/>
      <c r="AF219" s="104"/>
      <c r="AG219" s="104"/>
      <c r="AH219" s="104"/>
      <c r="AI219" s="104"/>
      <c r="AJ219" s="104"/>
    </row>
    <row r="220">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c r="AA220" s="104"/>
      <c r="AB220" s="104"/>
      <c r="AC220" s="104"/>
      <c r="AD220" s="104"/>
      <c r="AE220" s="104"/>
      <c r="AF220" s="104"/>
      <c r="AG220" s="104"/>
      <c r="AH220" s="104"/>
      <c r="AI220" s="104"/>
      <c r="AJ220" s="104"/>
    </row>
    <row r="221">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c r="AA221" s="104"/>
      <c r="AB221" s="104"/>
      <c r="AC221" s="104"/>
      <c r="AD221" s="104"/>
      <c r="AE221" s="104"/>
      <c r="AF221" s="104"/>
      <c r="AG221" s="104"/>
      <c r="AH221" s="104"/>
      <c r="AI221" s="104"/>
      <c r="AJ221" s="104"/>
    </row>
    <row r="222">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c r="AA222" s="104"/>
      <c r="AB222" s="104"/>
      <c r="AC222" s="104"/>
      <c r="AD222" s="104"/>
      <c r="AE222" s="104"/>
      <c r="AF222" s="104"/>
      <c r="AG222" s="104"/>
      <c r="AH222" s="104"/>
      <c r="AI222" s="104"/>
      <c r="AJ222" s="104"/>
    </row>
    <row r="223">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c r="AA223" s="104"/>
      <c r="AB223" s="104"/>
      <c r="AC223" s="104"/>
      <c r="AD223" s="104"/>
      <c r="AE223" s="104"/>
      <c r="AF223" s="104"/>
      <c r="AG223" s="104"/>
      <c r="AH223" s="104"/>
      <c r="AI223" s="104"/>
      <c r="AJ223" s="104"/>
    </row>
    <row r="224">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c r="AA224" s="104"/>
      <c r="AB224" s="104"/>
      <c r="AC224" s="104"/>
      <c r="AD224" s="104"/>
      <c r="AE224" s="104"/>
      <c r="AF224" s="104"/>
      <c r="AG224" s="104"/>
      <c r="AH224" s="104"/>
      <c r="AI224" s="104"/>
      <c r="AJ224" s="104"/>
    </row>
    <row r="225">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c r="AA225" s="104"/>
      <c r="AB225" s="104"/>
      <c r="AC225" s="104"/>
      <c r="AD225" s="104"/>
      <c r="AE225" s="104"/>
      <c r="AF225" s="104"/>
      <c r="AG225" s="104"/>
      <c r="AH225" s="104"/>
      <c r="AI225" s="104"/>
      <c r="AJ225" s="104"/>
    </row>
    <row r="226">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c r="AA226" s="104"/>
      <c r="AB226" s="104"/>
      <c r="AC226" s="104"/>
      <c r="AD226" s="104"/>
      <c r="AE226" s="104"/>
      <c r="AF226" s="104"/>
      <c r="AG226" s="104"/>
      <c r="AH226" s="104"/>
      <c r="AI226" s="104"/>
      <c r="AJ226" s="104"/>
    </row>
    <row r="227">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c r="AA227" s="104"/>
      <c r="AB227" s="104"/>
      <c r="AC227" s="104"/>
      <c r="AD227" s="104"/>
      <c r="AE227" s="104"/>
      <c r="AF227" s="104"/>
      <c r="AG227" s="104"/>
      <c r="AH227" s="104"/>
      <c r="AI227" s="104"/>
      <c r="AJ227" s="104"/>
    </row>
    <row r="228">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c r="AA228" s="104"/>
      <c r="AB228" s="104"/>
      <c r="AC228" s="104"/>
      <c r="AD228" s="104"/>
      <c r="AE228" s="104"/>
      <c r="AF228" s="104"/>
      <c r="AG228" s="104"/>
      <c r="AH228" s="104"/>
      <c r="AI228" s="104"/>
      <c r="AJ228" s="104"/>
    </row>
    <row r="229">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c r="AA229" s="104"/>
      <c r="AB229" s="104"/>
      <c r="AC229" s="104"/>
      <c r="AD229" s="104"/>
      <c r="AE229" s="104"/>
      <c r="AF229" s="104"/>
      <c r="AG229" s="104"/>
      <c r="AH229" s="104"/>
      <c r="AI229" s="104"/>
      <c r="AJ229" s="104"/>
    </row>
    <row r="230">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c r="AA230" s="104"/>
      <c r="AB230" s="104"/>
      <c r="AC230" s="104"/>
      <c r="AD230" s="104"/>
      <c r="AE230" s="104"/>
      <c r="AF230" s="104"/>
      <c r="AG230" s="104"/>
      <c r="AH230" s="104"/>
      <c r="AI230" s="104"/>
      <c r="AJ230" s="104"/>
    </row>
    <row r="231">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c r="AA231" s="104"/>
      <c r="AB231" s="104"/>
      <c r="AC231" s="104"/>
      <c r="AD231" s="104"/>
      <c r="AE231" s="104"/>
      <c r="AF231" s="104"/>
      <c r="AG231" s="104"/>
      <c r="AH231" s="104"/>
      <c r="AI231" s="104"/>
      <c r="AJ231" s="104"/>
    </row>
    <row r="232">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c r="AA232" s="104"/>
      <c r="AB232" s="104"/>
      <c r="AC232" s="104"/>
      <c r="AD232" s="104"/>
      <c r="AE232" s="104"/>
      <c r="AF232" s="104"/>
      <c r="AG232" s="104"/>
      <c r="AH232" s="104"/>
      <c r="AI232" s="104"/>
      <c r="AJ232" s="104"/>
    </row>
    <row r="233">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c r="AA233" s="104"/>
      <c r="AB233" s="104"/>
      <c r="AC233" s="104"/>
      <c r="AD233" s="104"/>
      <c r="AE233" s="104"/>
      <c r="AF233" s="104"/>
      <c r="AG233" s="104"/>
      <c r="AH233" s="104"/>
      <c r="AI233" s="104"/>
      <c r="AJ233" s="104"/>
    </row>
    <row r="234">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c r="AA234" s="104"/>
      <c r="AB234" s="104"/>
      <c r="AC234" s="104"/>
      <c r="AD234" s="104"/>
      <c r="AE234" s="104"/>
      <c r="AF234" s="104"/>
      <c r="AG234" s="104"/>
      <c r="AH234" s="104"/>
      <c r="AI234" s="104"/>
      <c r="AJ234" s="104"/>
    </row>
    <row r="235">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c r="AA235" s="104"/>
      <c r="AB235" s="104"/>
      <c r="AC235" s="104"/>
      <c r="AD235" s="104"/>
      <c r="AE235" s="104"/>
      <c r="AF235" s="104"/>
      <c r="AG235" s="104"/>
      <c r="AH235" s="104"/>
      <c r="AI235" s="104"/>
      <c r="AJ235" s="104"/>
    </row>
    <row r="236">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c r="AA236" s="104"/>
      <c r="AB236" s="104"/>
      <c r="AC236" s="104"/>
      <c r="AD236" s="104"/>
      <c r="AE236" s="104"/>
      <c r="AF236" s="104"/>
      <c r="AG236" s="104"/>
      <c r="AH236" s="104"/>
      <c r="AI236" s="104"/>
      <c r="AJ236" s="104"/>
    </row>
    <row r="237">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c r="AA237" s="104"/>
      <c r="AB237" s="104"/>
      <c r="AC237" s="104"/>
      <c r="AD237" s="104"/>
      <c r="AE237" s="104"/>
      <c r="AF237" s="104"/>
      <c r="AG237" s="104"/>
      <c r="AH237" s="104"/>
      <c r="AI237" s="104"/>
      <c r="AJ237" s="104"/>
    </row>
    <row r="238">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c r="AA238" s="104"/>
      <c r="AB238" s="104"/>
      <c r="AC238" s="104"/>
      <c r="AD238" s="104"/>
      <c r="AE238" s="104"/>
      <c r="AF238" s="104"/>
      <c r="AG238" s="104"/>
      <c r="AH238" s="104"/>
      <c r="AI238" s="104"/>
      <c r="AJ238" s="104"/>
    </row>
    <row r="239">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c r="AA239" s="104"/>
      <c r="AB239" s="104"/>
      <c r="AC239" s="104"/>
      <c r="AD239" s="104"/>
      <c r="AE239" s="104"/>
      <c r="AF239" s="104"/>
      <c r="AG239" s="104"/>
      <c r="AH239" s="104"/>
      <c r="AI239" s="104"/>
      <c r="AJ239" s="104"/>
    </row>
    <row r="240">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c r="AA240" s="104"/>
      <c r="AB240" s="104"/>
      <c r="AC240" s="104"/>
      <c r="AD240" s="104"/>
      <c r="AE240" s="104"/>
      <c r="AF240" s="104"/>
      <c r="AG240" s="104"/>
      <c r="AH240" s="104"/>
      <c r="AI240" s="104"/>
      <c r="AJ240" s="104"/>
    </row>
    <row r="24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c r="AA241" s="104"/>
      <c r="AB241" s="104"/>
      <c r="AC241" s="104"/>
      <c r="AD241" s="104"/>
      <c r="AE241" s="104"/>
      <c r="AF241" s="104"/>
      <c r="AG241" s="104"/>
      <c r="AH241" s="104"/>
      <c r="AI241" s="104"/>
      <c r="AJ241" s="104"/>
    </row>
    <row r="242">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c r="AA242" s="104"/>
      <c r="AB242" s="104"/>
      <c r="AC242" s="104"/>
      <c r="AD242" s="104"/>
      <c r="AE242" s="104"/>
      <c r="AF242" s="104"/>
      <c r="AG242" s="104"/>
      <c r="AH242" s="104"/>
      <c r="AI242" s="104"/>
      <c r="AJ242" s="104"/>
    </row>
    <row r="243">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c r="AA243" s="104"/>
      <c r="AB243" s="104"/>
      <c r="AC243" s="104"/>
      <c r="AD243" s="104"/>
      <c r="AE243" s="104"/>
      <c r="AF243" s="104"/>
      <c r="AG243" s="104"/>
      <c r="AH243" s="104"/>
      <c r="AI243" s="104"/>
      <c r="AJ243" s="104"/>
    </row>
    <row r="244">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c r="AA244" s="104"/>
      <c r="AB244" s="104"/>
      <c r="AC244" s="104"/>
      <c r="AD244" s="104"/>
      <c r="AE244" s="104"/>
      <c r="AF244" s="104"/>
      <c r="AG244" s="104"/>
      <c r="AH244" s="104"/>
      <c r="AI244" s="104"/>
      <c r="AJ244" s="104"/>
    </row>
    <row r="245">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c r="AA245" s="104"/>
      <c r="AB245" s="104"/>
      <c r="AC245" s="104"/>
      <c r="AD245" s="104"/>
      <c r="AE245" s="104"/>
      <c r="AF245" s="104"/>
      <c r="AG245" s="104"/>
      <c r="AH245" s="104"/>
      <c r="AI245" s="104"/>
      <c r="AJ245" s="104"/>
    </row>
    <row r="246">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c r="AA246" s="104"/>
      <c r="AB246" s="104"/>
      <c r="AC246" s="104"/>
      <c r="AD246" s="104"/>
      <c r="AE246" s="104"/>
      <c r="AF246" s="104"/>
      <c r="AG246" s="104"/>
      <c r="AH246" s="104"/>
      <c r="AI246" s="104"/>
      <c r="AJ246" s="104"/>
    </row>
    <row r="247">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c r="AA247" s="104"/>
      <c r="AB247" s="104"/>
      <c r="AC247" s="104"/>
      <c r="AD247" s="104"/>
      <c r="AE247" s="104"/>
      <c r="AF247" s="104"/>
      <c r="AG247" s="104"/>
      <c r="AH247" s="104"/>
      <c r="AI247" s="104"/>
      <c r="AJ247" s="104"/>
    </row>
    <row r="248">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c r="AA248" s="104"/>
      <c r="AB248" s="104"/>
      <c r="AC248" s="104"/>
      <c r="AD248" s="104"/>
      <c r="AE248" s="104"/>
      <c r="AF248" s="104"/>
      <c r="AG248" s="104"/>
      <c r="AH248" s="104"/>
      <c r="AI248" s="104"/>
      <c r="AJ248" s="104"/>
    </row>
    <row r="249">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c r="AA249" s="104"/>
      <c r="AB249" s="104"/>
      <c r="AC249" s="104"/>
      <c r="AD249" s="104"/>
      <c r="AE249" s="104"/>
      <c r="AF249" s="104"/>
      <c r="AG249" s="104"/>
      <c r="AH249" s="104"/>
      <c r="AI249" s="104"/>
      <c r="AJ249" s="104"/>
    </row>
    <row r="250">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c r="AA250" s="104"/>
      <c r="AB250" s="104"/>
      <c r="AC250" s="104"/>
      <c r="AD250" s="104"/>
      <c r="AE250" s="104"/>
      <c r="AF250" s="104"/>
      <c r="AG250" s="104"/>
      <c r="AH250" s="104"/>
      <c r="AI250" s="104"/>
      <c r="AJ250" s="104"/>
    </row>
    <row r="25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c r="AA251" s="104"/>
      <c r="AB251" s="104"/>
      <c r="AC251" s="104"/>
      <c r="AD251" s="104"/>
      <c r="AE251" s="104"/>
      <c r="AF251" s="104"/>
      <c r="AG251" s="104"/>
      <c r="AH251" s="104"/>
      <c r="AI251" s="104"/>
      <c r="AJ251" s="104"/>
    </row>
    <row r="252">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c r="AA252" s="104"/>
      <c r="AB252" s="104"/>
      <c r="AC252" s="104"/>
      <c r="AD252" s="104"/>
      <c r="AE252" s="104"/>
      <c r="AF252" s="104"/>
      <c r="AG252" s="104"/>
      <c r="AH252" s="104"/>
      <c r="AI252" s="104"/>
      <c r="AJ252" s="104"/>
    </row>
    <row r="253">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c r="AA253" s="104"/>
      <c r="AB253" s="104"/>
      <c r="AC253" s="104"/>
      <c r="AD253" s="104"/>
      <c r="AE253" s="104"/>
      <c r="AF253" s="104"/>
      <c r="AG253" s="104"/>
      <c r="AH253" s="104"/>
      <c r="AI253" s="104"/>
      <c r="AJ253" s="104"/>
    </row>
    <row r="254">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c r="AA254" s="104"/>
      <c r="AB254" s="104"/>
      <c r="AC254" s="104"/>
      <c r="AD254" s="104"/>
      <c r="AE254" s="104"/>
      <c r="AF254" s="104"/>
      <c r="AG254" s="104"/>
      <c r="AH254" s="104"/>
      <c r="AI254" s="104"/>
      <c r="AJ254" s="104"/>
    </row>
    <row r="255">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c r="AA255" s="104"/>
      <c r="AB255" s="104"/>
      <c r="AC255" s="104"/>
      <c r="AD255" s="104"/>
      <c r="AE255" s="104"/>
      <c r="AF255" s="104"/>
      <c r="AG255" s="104"/>
      <c r="AH255" s="104"/>
      <c r="AI255" s="104"/>
      <c r="AJ255" s="104"/>
    </row>
    <row r="256">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c r="AA256" s="104"/>
      <c r="AB256" s="104"/>
      <c r="AC256" s="104"/>
      <c r="AD256" s="104"/>
      <c r="AE256" s="104"/>
      <c r="AF256" s="104"/>
      <c r="AG256" s="104"/>
      <c r="AH256" s="104"/>
      <c r="AI256" s="104"/>
      <c r="AJ256" s="104"/>
    </row>
    <row r="257">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c r="AA257" s="104"/>
      <c r="AB257" s="104"/>
      <c r="AC257" s="104"/>
      <c r="AD257" s="104"/>
      <c r="AE257" s="104"/>
      <c r="AF257" s="104"/>
      <c r="AG257" s="104"/>
      <c r="AH257" s="104"/>
      <c r="AI257" s="104"/>
      <c r="AJ257" s="104"/>
    </row>
    <row r="258">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c r="AA258" s="104"/>
      <c r="AB258" s="104"/>
      <c r="AC258" s="104"/>
      <c r="AD258" s="104"/>
      <c r="AE258" s="104"/>
      <c r="AF258" s="104"/>
      <c r="AG258" s="104"/>
      <c r="AH258" s="104"/>
      <c r="AI258" s="104"/>
      <c r="AJ258" s="104"/>
    </row>
    <row r="259">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c r="AA259" s="104"/>
      <c r="AB259" s="104"/>
      <c r="AC259" s="104"/>
      <c r="AD259" s="104"/>
      <c r="AE259" s="104"/>
      <c r="AF259" s="104"/>
      <c r="AG259" s="104"/>
      <c r="AH259" s="104"/>
      <c r="AI259" s="104"/>
      <c r="AJ259" s="104"/>
    </row>
    <row r="260">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c r="AA260" s="104"/>
      <c r="AB260" s="104"/>
      <c r="AC260" s="104"/>
      <c r="AD260" s="104"/>
      <c r="AE260" s="104"/>
      <c r="AF260" s="104"/>
      <c r="AG260" s="104"/>
      <c r="AH260" s="104"/>
      <c r="AI260" s="104"/>
      <c r="AJ260" s="104"/>
    </row>
    <row r="26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c r="AA261" s="104"/>
      <c r="AB261" s="104"/>
      <c r="AC261" s="104"/>
      <c r="AD261" s="104"/>
      <c r="AE261" s="104"/>
      <c r="AF261" s="104"/>
      <c r="AG261" s="104"/>
      <c r="AH261" s="104"/>
      <c r="AI261" s="104"/>
      <c r="AJ261" s="104"/>
    </row>
    <row r="262">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c r="AA262" s="104"/>
      <c r="AB262" s="104"/>
      <c r="AC262" s="104"/>
      <c r="AD262" s="104"/>
      <c r="AE262" s="104"/>
      <c r="AF262" s="104"/>
      <c r="AG262" s="104"/>
      <c r="AH262" s="104"/>
      <c r="AI262" s="104"/>
      <c r="AJ262" s="104"/>
    </row>
    <row r="263">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c r="AA263" s="104"/>
      <c r="AB263" s="104"/>
      <c r="AC263" s="104"/>
      <c r="AD263" s="104"/>
      <c r="AE263" s="104"/>
      <c r="AF263" s="104"/>
      <c r="AG263" s="104"/>
      <c r="AH263" s="104"/>
      <c r="AI263" s="104"/>
      <c r="AJ263" s="104"/>
    </row>
    <row r="264">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c r="AA264" s="104"/>
      <c r="AB264" s="104"/>
      <c r="AC264" s="104"/>
      <c r="AD264" s="104"/>
      <c r="AE264" s="104"/>
      <c r="AF264" s="104"/>
      <c r="AG264" s="104"/>
      <c r="AH264" s="104"/>
      <c r="AI264" s="104"/>
      <c r="AJ264" s="104"/>
    </row>
    <row r="265">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c r="AA265" s="104"/>
      <c r="AB265" s="104"/>
      <c r="AC265" s="104"/>
      <c r="AD265" s="104"/>
      <c r="AE265" s="104"/>
      <c r="AF265" s="104"/>
      <c r="AG265" s="104"/>
      <c r="AH265" s="104"/>
      <c r="AI265" s="104"/>
      <c r="AJ265" s="104"/>
    </row>
    <row r="266">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c r="AA266" s="104"/>
      <c r="AB266" s="104"/>
      <c r="AC266" s="104"/>
      <c r="AD266" s="104"/>
      <c r="AE266" s="104"/>
      <c r="AF266" s="104"/>
      <c r="AG266" s="104"/>
      <c r="AH266" s="104"/>
      <c r="AI266" s="104"/>
      <c r="AJ266" s="104"/>
    </row>
    <row r="267">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c r="AA267" s="104"/>
      <c r="AB267" s="104"/>
      <c r="AC267" s="104"/>
      <c r="AD267" s="104"/>
      <c r="AE267" s="104"/>
      <c r="AF267" s="104"/>
      <c r="AG267" s="104"/>
      <c r="AH267" s="104"/>
      <c r="AI267" s="104"/>
      <c r="AJ267" s="104"/>
    </row>
    <row r="268">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c r="AA268" s="104"/>
      <c r="AB268" s="104"/>
      <c r="AC268" s="104"/>
      <c r="AD268" s="104"/>
      <c r="AE268" s="104"/>
      <c r="AF268" s="104"/>
      <c r="AG268" s="104"/>
      <c r="AH268" s="104"/>
      <c r="AI268" s="104"/>
      <c r="AJ268" s="104"/>
    </row>
    <row r="269">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c r="AA269" s="104"/>
      <c r="AB269" s="104"/>
      <c r="AC269" s="104"/>
      <c r="AD269" s="104"/>
      <c r="AE269" s="104"/>
      <c r="AF269" s="104"/>
      <c r="AG269" s="104"/>
      <c r="AH269" s="104"/>
      <c r="AI269" s="104"/>
      <c r="AJ269" s="104"/>
    </row>
    <row r="270">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c r="AA270" s="104"/>
      <c r="AB270" s="104"/>
      <c r="AC270" s="104"/>
      <c r="AD270" s="104"/>
      <c r="AE270" s="104"/>
      <c r="AF270" s="104"/>
      <c r="AG270" s="104"/>
      <c r="AH270" s="104"/>
      <c r="AI270" s="104"/>
      <c r="AJ270" s="104"/>
    </row>
    <row r="27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c r="AC271" s="104"/>
      <c r="AD271" s="104"/>
      <c r="AE271" s="104"/>
      <c r="AF271" s="104"/>
      <c r="AG271" s="104"/>
      <c r="AH271" s="104"/>
      <c r="AI271" s="104"/>
      <c r="AJ271" s="104"/>
    </row>
    <row r="272">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c r="AA272" s="104"/>
      <c r="AB272" s="104"/>
      <c r="AC272" s="104"/>
      <c r="AD272" s="104"/>
      <c r="AE272" s="104"/>
      <c r="AF272" s="104"/>
      <c r="AG272" s="104"/>
      <c r="AH272" s="104"/>
      <c r="AI272" s="104"/>
      <c r="AJ272" s="104"/>
    </row>
    <row r="273">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c r="AA273" s="104"/>
      <c r="AB273" s="104"/>
      <c r="AC273" s="104"/>
      <c r="AD273" s="104"/>
      <c r="AE273" s="104"/>
      <c r="AF273" s="104"/>
      <c r="AG273" s="104"/>
      <c r="AH273" s="104"/>
      <c r="AI273" s="104"/>
      <c r="AJ273" s="104"/>
    </row>
    <row r="274">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c r="AA274" s="104"/>
      <c r="AB274" s="104"/>
      <c r="AC274" s="104"/>
      <c r="AD274" s="104"/>
      <c r="AE274" s="104"/>
      <c r="AF274" s="104"/>
      <c r="AG274" s="104"/>
      <c r="AH274" s="104"/>
      <c r="AI274" s="104"/>
      <c r="AJ274" s="104"/>
    </row>
    <row r="275">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c r="AA275" s="104"/>
      <c r="AB275" s="104"/>
      <c r="AC275" s="104"/>
      <c r="AD275" s="104"/>
      <c r="AE275" s="104"/>
      <c r="AF275" s="104"/>
      <c r="AG275" s="104"/>
      <c r="AH275" s="104"/>
      <c r="AI275" s="104"/>
      <c r="AJ275" s="104"/>
    </row>
    <row r="276">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c r="AA276" s="104"/>
      <c r="AB276" s="104"/>
      <c r="AC276" s="104"/>
      <c r="AD276" s="104"/>
      <c r="AE276" s="104"/>
      <c r="AF276" s="104"/>
      <c r="AG276" s="104"/>
      <c r="AH276" s="104"/>
      <c r="AI276" s="104"/>
      <c r="AJ276" s="104"/>
    </row>
    <row r="277">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c r="AA277" s="104"/>
      <c r="AB277" s="104"/>
      <c r="AC277" s="104"/>
      <c r="AD277" s="104"/>
      <c r="AE277" s="104"/>
      <c r="AF277" s="104"/>
      <c r="AG277" s="104"/>
      <c r="AH277" s="104"/>
      <c r="AI277" s="104"/>
      <c r="AJ277" s="104"/>
    </row>
    <row r="278">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c r="AA278" s="104"/>
      <c r="AB278" s="104"/>
      <c r="AC278" s="104"/>
      <c r="AD278" s="104"/>
      <c r="AE278" s="104"/>
      <c r="AF278" s="104"/>
      <c r="AG278" s="104"/>
      <c r="AH278" s="104"/>
      <c r="AI278" s="104"/>
      <c r="AJ278" s="104"/>
    </row>
    <row r="279">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c r="AA279" s="104"/>
      <c r="AB279" s="104"/>
      <c r="AC279" s="104"/>
      <c r="AD279" s="104"/>
      <c r="AE279" s="104"/>
      <c r="AF279" s="104"/>
      <c r="AG279" s="104"/>
      <c r="AH279" s="104"/>
      <c r="AI279" s="104"/>
      <c r="AJ279" s="104"/>
    </row>
    <row r="280">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c r="AA280" s="104"/>
      <c r="AB280" s="104"/>
      <c r="AC280" s="104"/>
      <c r="AD280" s="104"/>
      <c r="AE280" s="104"/>
      <c r="AF280" s="104"/>
      <c r="AG280" s="104"/>
      <c r="AH280" s="104"/>
      <c r="AI280" s="104"/>
      <c r="AJ280" s="104"/>
    </row>
    <row r="28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c r="AA281" s="104"/>
      <c r="AB281" s="104"/>
      <c r="AC281" s="104"/>
      <c r="AD281" s="104"/>
      <c r="AE281" s="104"/>
      <c r="AF281" s="104"/>
      <c r="AG281" s="104"/>
      <c r="AH281" s="104"/>
      <c r="AI281" s="104"/>
      <c r="AJ281" s="104"/>
    </row>
    <row r="282">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c r="AA282" s="104"/>
      <c r="AB282" s="104"/>
      <c r="AC282" s="104"/>
      <c r="AD282" s="104"/>
      <c r="AE282" s="104"/>
      <c r="AF282" s="104"/>
      <c r="AG282" s="104"/>
      <c r="AH282" s="104"/>
      <c r="AI282" s="104"/>
      <c r="AJ282" s="104"/>
    </row>
    <row r="283">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c r="AA283" s="104"/>
      <c r="AB283" s="104"/>
      <c r="AC283" s="104"/>
      <c r="AD283" s="104"/>
      <c r="AE283" s="104"/>
      <c r="AF283" s="104"/>
      <c r="AG283" s="104"/>
      <c r="AH283" s="104"/>
      <c r="AI283" s="104"/>
      <c r="AJ283" s="104"/>
    </row>
    <row r="284">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c r="AA284" s="104"/>
      <c r="AB284" s="104"/>
      <c r="AC284" s="104"/>
      <c r="AD284" s="104"/>
      <c r="AE284" s="104"/>
      <c r="AF284" s="104"/>
      <c r="AG284" s="104"/>
      <c r="AH284" s="104"/>
      <c r="AI284" s="104"/>
      <c r="AJ284" s="104"/>
    </row>
    <row r="285">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c r="AA285" s="104"/>
      <c r="AB285" s="104"/>
      <c r="AC285" s="104"/>
      <c r="AD285" s="104"/>
      <c r="AE285" s="104"/>
      <c r="AF285" s="104"/>
      <c r="AG285" s="104"/>
      <c r="AH285" s="104"/>
      <c r="AI285" s="104"/>
      <c r="AJ285" s="104"/>
    </row>
    <row r="286">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c r="AA286" s="104"/>
      <c r="AB286" s="104"/>
      <c r="AC286" s="104"/>
      <c r="AD286" s="104"/>
      <c r="AE286" s="104"/>
      <c r="AF286" s="104"/>
      <c r="AG286" s="104"/>
      <c r="AH286" s="104"/>
      <c r="AI286" s="104"/>
      <c r="AJ286" s="104"/>
    </row>
    <row r="287">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c r="AA287" s="104"/>
      <c r="AB287" s="104"/>
      <c r="AC287" s="104"/>
      <c r="AD287" s="104"/>
      <c r="AE287" s="104"/>
      <c r="AF287" s="104"/>
      <c r="AG287" s="104"/>
      <c r="AH287" s="104"/>
      <c r="AI287" s="104"/>
      <c r="AJ287" s="104"/>
    </row>
    <row r="288">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c r="AA288" s="104"/>
      <c r="AB288" s="104"/>
      <c r="AC288" s="104"/>
      <c r="AD288" s="104"/>
      <c r="AE288" s="104"/>
      <c r="AF288" s="104"/>
      <c r="AG288" s="104"/>
      <c r="AH288" s="104"/>
      <c r="AI288" s="104"/>
      <c r="AJ288" s="104"/>
    </row>
    <row r="289">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c r="AA289" s="104"/>
      <c r="AB289" s="104"/>
      <c r="AC289" s="104"/>
      <c r="AD289" s="104"/>
      <c r="AE289" s="104"/>
      <c r="AF289" s="104"/>
      <c r="AG289" s="104"/>
      <c r="AH289" s="104"/>
      <c r="AI289" s="104"/>
      <c r="AJ289" s="104"/>
    </row>
    <row r="290">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c r="AA290" s="104"/>
      <c r="AB290" s="104"/>
      <c r="AC290" s="104"/>
      <c r="AD290" s="104"/>
      <c r="AE290" s="104"/>
      <c r="AF290" s="104"/>
      <c r="AG290" s="104"/>
      <c r="AH290" s="104"/>
      <c r="AI290" s="104"/>
      <c r="AJ290" s="104"/>
    </row>
    <row r="29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c r="AA291" s="104"/>
      <c r="AB291" s="104"/>
      <c r="AC291" s="104"/>
      <c r="AD291" s="104"/>
      <c r="AE291" s="104"/>
      <c r="AF291" s="104"/>
      <c r="AG291" s="104"/>
      <c r="AH291" s="104"/>
      <c r="AI291" s="104"/>
      <c r="AJ291" s="104"/>
    </row>
    <row r="292">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c r="AA292" s="104"/>
      <c r="AB292" s="104"/>
      <c r="AC292" s="104"/>
      <c r="AD292" s="104"/>
      <c r="AE292" s="104"/>
      <c r="AF292" s="104"/>
      <c r="AG292" s="104"/>
      <c r="AH292" s="104"/>
      <c r="AI292" s="104"/>
      <c r="AJ292" s="104"/>
    </row>
    <row r="293">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c r="AA293" s="104"/>
      <c r="AB293" s="104"/>
      <c r="AC293" s="104"/>
      <c r="AD293" s="104"/>
      <c r="AE293" s="104"/>
      <c r="AF293" s="104"/>
      <c r="AG293" s="104"/>
      <c r="AH293" s="104"/>
      <c r="AI293" s="104"/>
      <c r="AJ293" s="104"/>
    </row>
    <row r="294">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c r="AA294" s="104"/>
      <c r="AB294" s="104"/>
      <c r="AC294" s="104"/>
      <c r="AD294" s="104"/>
      <c r="AE294" s="104"/>
      <c r="AF294" s="104"/>
      <c r="AG294" s="104"/>
      <c r="AH294" s="104"/>
      <c r="AI294" s="104"/>
      <c r="AJ294" s="104"/>
    </row>
    <row r="295">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c r="AA295" s="104"/>
      <c r="AB295" s="104"/>
      <c r="AC295" s="104"/>
      <c r="AD295" s="104"/>
      <c r="AE295" s="104"/>
      <c r="AF295" s="104"/>
      <c r="AG295" s="104"/>
      <c r="AH295" s="104"/>
      <c r="AI295" s="104"/>
      <c r="AJ295" s="104"/>
    </row>
    <row r="296">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c r="AA296" s="104"/>
      <c r="AB296" s="104"/>
      <c r="AC296" s="104"/>
      <c r="AD296" s="104"/>
      <c r="AE296" s="104"/>
      <c r="AF296" s="104"/>
      <c r="AG296" s="104"/>
      <c r="AH296" s="104"/>
      <c r="AI296" s="104"/>
      <c r="AJ296" s="104"/>
    </row>
    <row r="297">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c r="AA297" s="104"/>
      <c r="AB297" s="104"/>
      <c r="AC297" s="104"/>
      <c r="AD297" s="104"/>
      <c r="AE297" s="104"/>
      <c r="AF297" s="104"/>
      <c r="AG297" s="104"/>
      <c r="AH297" s="104"/>
      <c r="AI297" s="104"/>
      <c r="AJ297" s="104"/>
    </row>
    <row r="298">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c r="AA298" s="104"/>
      <c r="AB298" s="104"/>
      <c r="AC298" s="104"/>
      <c r="AD298" s="104"/>
      <c r="AE298" s="104"/>
      <c r="AF298" s="104"/>
      <c r="AG298" s="104"/>
      <c r="AH298" s="104"/>
      <c r="AI298" s="104"/>
      <c r="AJ298" s="104"/>
    </row>
    <row r="299">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c r="AA299" s="104"/>
      <c r="AB299" s="104"/>
      <c r="AC299" s="104"/>
      <c r="AD299" s="104"/>
      <c r="AE299" s="104"/>
      <c r="AF299" s="104"/>
      <c r="AG299" s="104"/>
      <c r="AH299" s="104"/>
      <c r="AI299" s="104"/>
      <c r="AJ299" s="104"/>
    </row>
    <row r="300">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c r="AA300" s="104"/>
      <c r="AB300" s="104"/>
      <c r="AC300" s="104"/>
      <c r="AD300" s="104"/>
      <c r="AE300" s="104"/>
      <c r="AF300" s="104"/>
      <c r="AG300" s="104"/>
      <c r="AH300" s="104"/>
      <c r="AI300" s="104"/>
      <c r="AJ300" s="104"/>
    </row>
    <row r="30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c r="AA301" s="104"/>
      <c r="AB301" s="104"/>
      <c r="AC301" s="104"/>
      <c r="AD301" s="104"/>
      <c r="AE301" s="104"/>
      <c r="AF301" s="104"/>
      <c r="AG301" s="104"/>
      <c r="AH301" s="104"/>
      <c r="AI301" s="104"/>
      <c r="AJ301" s="104"/>
    </row>
    <row r="302">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c r="AA302" s="104"/>
      <c r="AB302" s="104"/>
      <c r="AC302" s="104"/>
      <c r="AD302" s="104"/>
      <c r="AE302" s="104"/>
      <c r="AF302" s="104"/>
      <c r="AG302" s="104"/>
      <c r="AH302" s="104"/>
      <c r="AI302" s="104"/>
      <c r="AJ302" s="104"/>
    </row>
    <row r="303">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c r="AA303" s="104"/>
      <c r="AB303" s="104"/>
      <c r="AC303" s="104"/>
      <c r="AD303" s="104"/>
      <c r="AE303" s="104"/>
      <c r="AF303" s="104"/>
      <c r="AG303" s="104"/>
      <c r="AH303" s="104"/>
      <c r="AI303" s="104"/>
      <c r="AJ303" s="104"/>
    </row>
    <row r="304">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c r="AA304" s="104"/>
      <c r="AB304" s="104"/>
      <c r="AC304" s="104"/>
      <c r="AD304" s="104"/>
      <c r="AE304" s="104"/>
      <c r="AF304" s="104"/>
      <c r="AG304" s="104"/>
      <c r="AH304" s="104"/>
      <c r="AI304" s="104"/>
      <c r="AJ304" s="104"/>
    </row>
    <row r="305">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c r="AA305" s="104"/>
      <c r="AB305" s="104"/>
      <c r="AC305" s="104"/>
      <c r="AD305" s="104"/>
      <c r="AE305" s="104"/>
      <c r="AF305" s="104"/>
      <c r="AG305" s="104"/>
      <c r="AH305" s="104"/>
      <c r="AI305" s="104"/>
      <c r="AJ305" s="104"/>
    </row>
    <row r="306">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c r="AA306" s="104"/>
      <c r="AB306" s="104"/>
      <c r="AC306" s="104"/>
      <c r="AD306" s="104"/>
      <c r="AE306" s="104"/>
      <c r="AF306" s="104"/>
      <c r="AG306" s="104"/>
      <c r="AH306" s="104"/>
      <c r="AI306" s="104"/>
      <c r="AJ306" s="104"/>
    </row>
    <row r="307">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c r="AA307" s="104"/>
      <c r="AB307" s="104"/>
      <c r="AC307" s="104"/>
      <c r="AD307" s="104"/>
      <c r="AE307" s="104"/>
      <c r="AF307" s="104"/>
      <c r="AG307" s="104"/>
      <c r="AH307" s="104"/>
      <c r="AI307" s="104"/>
      <c r="AJ307" s="104"/>
    </row>
    <row r="308">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c r="AA308" s="104"/>
      <c r="AB308" s="104"/>
      <c r="AC308" s="104"/>
      <c r="AD308" s="104"/>
      <c r="AE308" s="104"/>
      <c r="AF308" s="104"/>
      <c r="AG308" s="104"/>
      <c r="AH308" s="104"/>
      <c r="AI308" s="104"/>
      <c r="AJ308" s="104"/>
    </row>
    <row r="309">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c r="AA309" s="104"/>
      <c r="AB309" s="104"/>
      <c r="AC309" s="104"/>
      <c r="AD309" s="104"/>
      <c r="AE309" s="104"/>
      <c r="AF309" s="104"/>
      <c r="AG309" s="104"/>
      <c r="AH309" s="104"/>
      <c r="AI309" s="104"/>
      <c r="AJ309" s="104"/>
    </row>
    <row r="310">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c r="AA310" s="104"/>
      <c r="AB310" s="104"/>
      <c r="AC310" s="104"/>
      <c r="AD310" s="104"/>
      <c r="AE310" s="104"/>
      <c r="AF310" s="104"/>
      <c r="AG310" s="104"/>
      <c r="AH310" s="104"/>
      <c r="AI310" s="104"/>
      <c r="AJ310" s="104"/>
    </row>
    <row r="31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c r="AA311" s="104"/>
      <c r="AB311" s="104"/>
      <c r="AC311" s="104"/>
      <c r="AD311" s="104"/>
      <c r="AE311" s="104"/>
      <c r="AF311" s="104"/>
      <c r="AG311" s="104"/>
      <c r="AH311" s="104"/>
      <c r="AI311" s="104"/>
      <c r="AJ311" s="104"/>
    </row>
    <row r="312">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c r="AA312" s="104"/>
      <c r="AB312" s="104"/>
      <c r="AC312" s="104"/>
      <c r="AD312" s="104"/>
      <c r="AE312" s="104"/>
      <c r="AF312" s="104"/>
      <c r="AG312" s="104"/>
      <c r="AH312" s="104"/>
      <c r="AI312" s="104"/>
      <c r="AJ312" s="104"/>
    </row>
    <row r="313">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c r="AA313" s="104"/>
      <c r="AB313" s="104"/>
      <c r="AC313" s="104"/>
      <c r="AD313" s="104"/>
      <c r="AE313" s="104"/>
      <c r="AF313" s="104"/>
      <c r="AG313" s="104"/>
      <c r="AH313" s="104"/>
      <c r="AI313" s="104"/>
      <c r="AJ313" s="104"/>
    </row>
    <row r="314">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c r="AA314" s="104"/>
      <c r="AB314" s="104"/>
      <c r="AC314" s="104"/>
      <c r="AD314" s="104"/>
      <c r="AE314" s="104"/>
      <c r="AF314" s="104"/>
      <c r="AG314" s="104"/>
      <c r="AH314" s="104"/>
      <c r="AI314" s="104"/>
      <c r="AJ314" s="104"/>
    </row>
    <row r="315">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c r="AA315" s="104"/>
      <c r="AB315" s="104"/>
      <c r="AC315" s="104"/>
      <c r="AD315" s="104"/>
      <c r="AE315" s="104"/>
      <c r="AF315" s="104"/>
      <c r="AG315" s="104"/>
      <c r="AH315" s="104"/>
      <c r="AI315" s="104"/>
      <c r="AJ315" s="104"/>
    </row>
    <row r="316">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c r="AA316" s="104"/>
      <c r="AB316" s="104"/>
      <c r="AC316" s="104"/>
      <c r="AD316" s="104"/>
      <c r="AE316" s="104"/>
      <c r="AF316" s="104"/>
      <c r="AG316" s="104"/>
      <c r="AH316" s="104"/>
      <c r="AI316" s="104"/>
      <c r="AJ316" s="104"/>
    </row>
    <row r="317">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c r="AA317" s="104"/>
      <c r="AB317" s="104"/>
      <c r="AC317" s="104"/>
      <c r="AD317" s="104"/>
      <c r="AE317" s="104"/>
      <c r="AF317" s="104"/>
      <c r="AG317" s="104"/>
      <c r="AH317" s="104"/>
      <c r="AI317" s="104"/>
      <c r="AJ317" s="104"/>
    </row>
    <row r="318">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c r="AA318" s="104"/>
      <c r="AB318" s="104"/>
      <c r="AC318" s="104"/>
      <c r="AD318" s="104"/>
      <c r="AE318" s="104"/>
      <c r="AF318" s="104"/>
      <c r="AG318" s="104"/>
      <c r="AH318" s="104"/>
      <c r="AI318" s="104"/>
      <c r="AJ318" s="104"/>
    </row>
    <row r="319">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c r="AA319" s="104"/>
      <c r="AB319" s="104"/>
      <c r="AC319" s="104"/>
      <c r="AD319" s="104"/>
      <c r="AE319" s="104"/>
      <c r="AF319" s="104"/>
      <c r="AG319" s="104"/>
      <c r="AH319" s="104"/>
      <c r="AI319" s="104"/>
      <c r="AJ319" s="104"/>
    </row>
    <row r="320">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c r="AA320" s="104"/>
      <c r="AB320" s="104"/>
      <c r="AC320" s="104"/>
      <c r="AD320" s="104"/>
      <c r="AE320" s="104"/>
      <c r="AF320" s="104"/>
      <c r="AG320" s="104"/>
      <c r="AH320" s="104"/>
      <c r="AI320" s="104"/>
      <c r="AJ320" s="104"/>
    </row>
    <row r="32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c r="AA321" s="104"/>
      <c r="AB321" s="104"/>
      <c r="AC321" s="104"/>
      <c r="AD321" s="104"/>
      <c r="AE321" s="104"/>
      <c r="AF321" s="104"/>
      <c r="AG321" s="104"/>
      <c r="AH321" s="104"/>
      <c r="AI321" s="104"/>
      <c r="AJ321" s="104"/>
    </row>
    <row r="322">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c r="AA322" s="104"/>
      <c r="AB322" s="104"/>
      <c r="AC322" s="104"/>
      <c r="AD322" s="104"/>
      <c r="AE322" s="104"/>
      <c r="AF322" s="104"/>
      <c r="AG322" s="104"/>
      <c r="AH322" s="104"/>
      <c r="AI322" s="104"/>
      <c r="AJ322" s="104"/>
    </row>
    <row r="323">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c r="AA323" s="104"/>
      <c r="AB323" s="104"/>
      <c r="AC323" s="104"/>
      <c r="AD323" s="104"/>
      <c r="AE323" s="104"/>
      <c r="AF323" s="104"/>
      <c r="AG323" s="104"/>
      <c r="AH323" s="104"/>
      <c r="AI323" s="104"/>
      <c r="AJ323" s="104"/>
    </row>
    <row r="324">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c r="AA324" s="104"/>
      <c r="AB324" s="104"/>
      <c r="AC324" s="104"/>
      <c r="AD324" s="104"/>
      <c r="AE324" s="104"/>
      <c r="AF324" s="104"/>
      <c r="AG324" s="104"/>
      <c r="AH324" s="104"/>
      <c r="AI324" s="104"/>
      <c r="AJ324" s="104"/>
    </row>
    <row r="325">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c r="AA325" s="104"/>
      <c r="AB325" s="104"/>
      <c r="AC325" s="104"/>
      <c r="AD325" s="104"/>
      <c r="AE325" s="104"/>
      <c r="AF325" s="104"/>
      <c r="AG325" s="104"/>
      <c r="AH325" s="104"/>
      <c r="AI325" s="104"/>
      <c r="AJ325" s="104"/>
    </row>
    <row r="326">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c r="AA326" s="104"/>
      <c r="AB326" s="104"/>
      <c r="AC326" s="104"/>
      <c r="AD326" s="104"/>
      <c r="AE326" s="104"/>
      <c r="AF326" s="104"/>
      <c r="AG326" s="104"/>
      <c r="AH326" s="104"/>
      <c r="AI326" s="104"/>
      <c r="AJ326" s="104"/>
    </row>
    <row r="327">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c r="AA327" s="104"/>
      <c r="AB327" s="104"/>
      <c r="AC327" s="104"/>
      <c r="AD327" s="104"/>
      <c r="AE327" s="104"/>
      <c r="AF327" s="104"/>
      <c r="AG327" s="104"/>
      <c r="AH327" s="104"/>
      <c r="AI327" s="104"/>
      <c r="AJ327" s="104"/>
    </row>
    <row r="328">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c r="AA328" s="104"/>
      <c r="AB328" s="104"/>
      <c r="AC328" s="104"/>
      <c r="AD328" s="104"/>
      <c r="AE328" s="104"/>
      <c r="AF328" s="104"/>
      <c r="AG328" s="104"/>
      <c r="AH328" s="104"/>
      <c r="AI328" s="104"/>
      <c r="AJ328" s="104"/>
    </row>
    <row r="329">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c r="AA329" s="104"/>
      <c r="AB329" s="104"/>
      <c r="AC329" s="104"/>
      <c r="AD329" s="104"/>
      <c r="AE329" s="104"/>
      <c r="AF329" s="104"/>
      <c r="AG329" s="104"/>
      <c r="AH329" s="104"/>
      <c r="AI329" s="104"/>
      <c r="AJ329" s="104"/>
    </row>
    <row r="330">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c r="AA330" s="104"/>
      <c r="AB330" s="104"/>
      <c r="AC330" s="104"/>
      <c r="AD330" s="104"/>
      <c r="AE330" s="104"/>
      <c r="AF330" s="104"/>
      <c r="AG330" s="104"/>
      <c r="AH330" s="104"/>
      <c r="AI330" s="104"/>
      <c r="AJ330" s="104"/>
    </row>
    <row r="33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c r="AA331" s="104"/>
      <c r="AB331" s="104"/>
      <c r="AC331" s="104"/>
      <c r="AD331" s="104"/>
      <c r="AE331" s="104"/>
      <c r="AF331" s="104"/>
      <c r="AG331" s="104"/>
      <c r="AH331" s="104"/>
      <c r="AI331" s="104"/>
      <c r="AJ331" s="104"/>
    </row>
    <row r="332">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c r="AA332" s="104"/>
      <c r="AB332" s="104"/>
      <c r="AC332" s="104"/>
      <c r="AD332" s="104"/>
      <c r="AE332" s="104"/>
      <c r="AF332" s="104"/>
      <c r="AG332" s="104"/>
      <c r="AH332" s="104"/>
      <c r="AI332" s="104"/>
      <c r="AJ332" s="104"/>
    </row>
    <row r="333">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c r="AA333" s="104"/>
      <c r="AB333" s="104"/>
      <c r="AC333" s="104"/>
      <c r="AD333" s="104"/>
      <c r="AE333" s="104"/>
      <c r="AF333" s="104"/>
      <c r="AG333" s="104"/>
      <c r="AH333" s="104"/>
      <c r="AI333" s="104"/>
      <c r="AJ333" s="104"/>
    </row>
    <row r="334">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c r="AA334" s="104"/>
      <c r="AB334" s="104"/>
      <c r="AC334" s="104"/>
      <c r="AD334" s="104"/>
      <c r="AE334" s="104"/>
      <c r="AF334" s="104"/>
      <c r="AG334" s="104"/>
      <c r="AH334" s="104"/>
      <c r="AI334" s="104"/>
      <c r="AJ334" s="104"/>
    </row>
    <row r="335">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c r="AA335" s="104"/>
      <c r="AB335" s="104"/>
      <c r="AC335" s="104"/>
      <c r="AD335" s="104"/>
      <c r="AE335" s="104"/>
      <c r="AF335" s="104"/>
      <c r="AG335" s="104"/>
      <c r="AH335" s="104"/>
      <c r="AI335" s="104"/>
      <c r="AJ335" s="104"/>
    </row>
    <row r="336">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c r="AA336" s="104"/>
      <c r="AB336" s="104"/>
      <c r="AC336" s="104"/>
      <c r="AD336" s="104"/>
      <c r="AE336" s="104"/>
      <c r="AF336" s="104"/>
      <c r="AG336" s="104"/>
      <c r="AH336" s="104"/>
      <c r="AI336" s="104"/>
      <c r="AJ336" s="104"/>
    </row>
    <row r="337">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c r="AA337" s="104"/>
      <c r="AB337" s="104"/>
      <c r="AC337" s="104"/>
      <c r="AD337" s="104"/>
      <c r="AE337" s="104"/>
      <c r="AF337" s="104"/>
      <c r="AG337" s="104"/>
      <c r="AH337" s="104"/>
      <c r="AI337" s="104"/>
      <c r="AJ337" s="104"/>
    </row>
    <row r="338">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c r="AA338" s="104"/>
      <c r="AB338" s="104"/>
      <c r="AC338" s="104"/>
      <c r="AD338" s="104"/>
      <c r="AE338" s="104"/>
      <c r="AF338" s="104"/>
      <c r="AG338" s="104"/>
      <c r="AH338" s="104"/>
      <c r="AI338" s="104"/>
      <c r="AJ338" s="104"/>
    </row>
    <row r="339">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c r="AA339" s="104"/>
      <c r="AB339" s="104"/>
      <c r="AC339" s="104"/>
      <c r="AD339" s="104"/>
      <c r="AE339" s="104"/>
      <c r="AF339" s="104"/>
      <c r="AG339" s="104"/>
      <c r="AH339" s="104"/>
      <c r="AI339" s="104"/>
      <c r="AJ339" s="104"/>
    </row>
    <row r="340">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c r="AA340" s="104"/>
      <c r="AB340" s="104"/>
      <c r="AC340" s="104"/>
      <c r="AD340" s="104"/>
      <c r="AE340" s="104"/>
      <c r="AF340" s="104"/>
      <c r="AG340" s="104"/>
      <c r="AH340" s="104"/>
      <c r="AI340" s="104"/>
      <c r="AJ340" s="104"/>
    </row>
    <row r="34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c r="AA341" s="104"/>
      <c r="AB341" s="104"/>
      <c r="AC341" s="104"/>
      <c r="AD341" s="104"/>
      <c r="AE341" s="104"/>
      <c r="AF341" s="104"/>
      <c r="AG341" s="104"/>
      <c r="AH341" s="104"/>
      <c r="AI341" s="104"/>
      <c r="AJ341" s="104"/>
    </row>
    <row r="342">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c r="AA342" s="104"/>
      <c r="AB342" s="104"/>
      <c r="AC342" s="104"/>
      <c r="AD342" s="104"/>
      <c r="AE342" s="104"/>
      <c r="AF342" s="104"/>
      <c r="AG342" s="104"/>
      <c r="AH342" s="104"/>
      <c r="AI342" s="104"/>
      <c r="AJ342" s="104"/>
    </row>
    <row r="343">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c r="AA343" s="104"/>
      <c r="AB343" s="104"/>
      <c r="AC343" s="104"/>
      <c r="AD343" s="104"/>
      <c r="AE343" s="104"/>
      <c r="AF343" s="104"/>
      <c r="AG343" s="104"/>
      <c r="AH343" s="104"/>
      <c r="AI343" s="104"/>
      <c r="AJ343" s="104"/>
    </row>
    <row r="344">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c r="AA344" s="104"/>
      <c r="AB344" s="104"/>
      <c r="AC344" s="104"/>
      <c r="AD344" s="104"/>
      <c r="AE344" s="104"/>
      <c r="AF344" s="104"/>
      <c r="AG344" s="104"/>
      <c r="AH344" s="104"/>
      <c r="AI344" s="104"/>
      <c r="AJ344" s="104"/>
    </row>
    <row r="345">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c r="AA345" s="104"/>
      <c r="AB345" s="104"/>
      <c r="AC345" s="104"/>
      <c r="AD345" s="104"/>
      <c r="AE345" s="104"/>
      <c r="AF345" s="104"/>
      <c r="AG345" s="104"/>
      <c r="AH345" s="104"/>
      <c r="AI345" s="104"/>
      <c r="AJ345" s="104"/>
    </row>
    <row r="346">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c r="AA346" s="104"/>
      <c r="AB346" s="104"/>
      <c r="AC346" s="104"/>
      <c r="AD346" s="104"/>
      <c r="AE346" s="104"/>
      <c r="AF346" s="104"/>
      <c r="AG346" s="104"/>
      <c r="AH346" s="104"/>
      <c r="AI346" s="104"/>
      <c r="AJ346" s="104"/>
    </row>
    <row r="347">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c r="AA347" s="104"/>
      <c r="AB347" s="104"/>
      <c r="AC347" s="104"/>
      <c r="AD347" s="104"/>
      <c r="AE347" s="104"/>
      <c r="AF347" s="104"/>
      <c r="AG347" s="104"/>
      <c r="AH347" s="104"/>
      <c r="AI347" s="104"/>
      <c r="AJ347" s="104"/>
    </row>
    <row r="348">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c r="AA348" s="104"/>
      <c r="AB348" s="104"/>
      <c r="AC348" s="104"/>
      <c r="AD348" s="104"/>
      <c r="AE348" s="104"/>
      <c r="AF348" s="104"/>
      <c r="AG348" s="104"/>
      <c r="AH348" s="104"/>
      <c r="AI348" s="104"/>
      <c r="AJ348" s="104"/>
    </row>
    <row r="349">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c r="AA349" s="104"/>
      <c r="AB349" s="104"/>
      <c r="AC349" s="104"/>
      <c r="AD349" s="104"/>
      <c r="AE349" s="104"/>
      <c r="AF349" s="104"/>
      <c r="AG349" s="104"/>
      <c r="AH349" s="104"/>
      <c r="AI349" s="104"/>
      <c r="AJ349" s="104"/>
    </row>
    <row r="350">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c r="AA350" s="104"/>
      <c r="AB350" s="104"/>
      <c r="AC350" s="104"/>
      <c r="AD350" s="104"/>
      <c r="AE350" s="104"/>
      <c r="AF350" s="104"/>
      <c r="AG350" s="104"/>
      <c r="AH350" s="104"/>
      <c r="AI350" s="104"/>
      <c r="AJ350" s="104"/>
    </row>
    <row r="35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c r="AA351" s="104"/>
      <c r="AB351" s="104"/>
      <c r="AC351" s="104"/>
      <c r="AD351" s="104"/>
      <c r="AE351" s="104"/>
      <c r="AF351" s="104"/>
      <c r="AG351" s="104"/>
      <c r="AH351" s="104"/>
      <c r="AI351" s="104"/>
      <c r="AJ351" s="104"/>
    </row>
    <row r="352">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c r="AA352" s="104"/>
      <c r="AB352" s="104"/>
      <c r="AC352" s="104"/>
      <c r="AD352" s="104"/>
      <c r="AE352" s="104"/>
      <c r="AF352" s="104"/>
      <c r="AG352" s="104"/>
      <c r="AH352" s="104"/>
      <c r="AI352" s="104"/>
      <c r="AJ352" s="104"/>
    </row>
    <row r="353">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c r="AA353" s="104"/>
      <c r="AB353" s="104"/>
      <c r="AC353" s="104"/>
      <c r="AD353" s="104"/>
      <c r="AE353" s="104"/>
      <c r="AF353" s="104"/>
      <c r="AG353" s="104"/>
      <c r="AH353" s="104"/>
      <c r="AI353" s="104"/>
      <c r="AJ353" s="104"/>
    </row>
    <row r="354">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c r="AA354" s="104"/>
      <c r="AB354" s="104"/>
      <c r="AC354" s="104"/>
      <c r="AD354" s="104"/>
      <c r="AE354" s="104"/>
      <c r="AF354" s="104"/>
      <c r="AG354" s="104"/>
      <c r="AH354" s="104"/>
      <c r="AI354" s="104"/>
      <c r="AJ354" s="104"/>
    </row>
    <row r="355">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c r="AA355" s="104"/>
      <c r="AB355" s="104"/>
      <c r="AC355" s="104"/>
      <c r="AD355" s="104"/>
      <c r="AE355" s="104"/>
      <c r="AF355" s="104"/>
      <c r="AG355" s="104"/>
      <c r="AH355" s="104"/>
      <c r="AI355" s="104"/>
      <c r="AJ355" s="104"/>
    </row>
    <row r="356">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c r="AA356" s="104"/>
      <c r="AB356" s="104"/>
      <c r="AC356" s="104"/>
      <c r="AD356" s="104"/>
      <c r="AE356" s="104"/>
      <c r="AF356" s="104"/>
      <c r="AG356" s="104"/>
      <c r="AH356" s="104"/>
      <c r="AI356" s="104"/>
      <c r="AJ356" s="104"/>
    </row>
    <row r="357">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c r="AA357" s="104"/>
      <c r="AB357" s="104"/>
      <c r="AC357" s="104"/>
      <c r="AD357" s="104"/>
      <c r="AE357" s="104"/>
      <c r="AF357" s="104"/>
      <c r="AG357" s="104"/>
      <c r="AH357" s="104"/>
      <c r="AI357" s="104"/>
      <c r="AJ357" s="104"/>
    </row>
    <row r="358">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c r="AA358" s="104"/>
      <c r="AB358" s="104"/>
      <c r="AC358" s="104"/>
      <c r="AD358" s="104"/>
      <c r="AE358" s="104"/>
      <c r="AF358" s="104"/>
      <c r="AG358" s="104"/>
      <c r="AH358" s="104"/>
      <c r="AI358" s="104"/>
      <c r="AJ358" s="104"/>
    </row>
    <row r="359">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c r="AA359" s="104"/>
      <c r="AB359" s="104"/>
      <c r="AC359" s="104"/>
      <c r="AD359" s="104"/>
      <c r="AE359" s="104"/>
      <c r="AF359" s="104"/>
      <c r="AG359" s="104"/>
      <c r="AH359" s="104"/>
      <c r="AI359" s="104"/>
      <c r="AJ359" s="104"/>
    </row>
    <row r="360">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c r="AA360" s="104"/>
      <c r="AB360" s="104"/>
      <c r="AC360" s="104"/>
      <c r="AD360" s="104"/>
      <c r="AE360" s="104"/>
      <c r="AF360" s="104"/>
      <c r="AG360" s="104"/>
      <c r="AH360" s="104"/>
      <c r="AI360" s="104"/>
      <c r="AJ360" s="104"/>
    </row>
    <row r="36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c r="AA361" s="104"/>
      <c r="AB361" s="104"/>
      <c r="AC361" s="104"/>
      <c r="AD361" s="104"/>
      <c r="AE361" s="104"/>
      <c r="AF361" s="104"/>
      <c r="AG361" s="104"/>
      <c r="AH361" s="104"/>
      <c r="AI361" s="104"/>
      <c r="AJ361" s="104"/>
    </row>
    <row r="362">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c r="AA362" s="104"/>
      <c r="AB362" s="104"/>
      <c r="AC362" s="104"/>
      <c r="AD362" s="104"/>
      <c r="AE362" s="104"/>
      <c r="AF362" s="104"/>
      <c r="AG362" s="104"/>
      <c r="AH362" s="104"/>
      <c r="AI362" s="104"/>
      <c r="AJ362" s="104"/>
    </row>
    <row r="363">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c r="AA363" s="104"/>
      <c r="AB363" s="104"/>
      <c r="AC363" s="104"/>
      <c r="AD363" s="104"/>
      <c r="AE363" s="104"/>
      <c r="AF363" s="104"/>
      <c r="AG363" s="104"/>
      <c r="AH363" s="104"/>
      <c r="AI363" s="104"/>
      <c r="AJ363" s="104"/>
    </row>
    <row r="364">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c r="AA364" s="104"/>
      <c r="AB364" s="104"/>
      <c r="AC364" s="104"/>
      <c r="AD364" s="104"/>
      <c r="AE364" s="104"/>
      <c r="AF364" s="104"/>
      <c r="AG364" s="104"/>
      <c r="AH364" s="104"/>
      <c r="AI364" s="104"/>
      <c r="AJ364" s="104"/>
    </row>
    <row r="365">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c r="AA365" s="104"/>
      <c r="AB365" s="104"/>
      <c r="AC365" s="104"/>
      <c r="AD365" s="104"/>
      <c r="AE365" s="104"/>
      <c r="AF365" s="104"/>
      <c r="AG365" s="104"/>
      <c r="AH365" s="104"/>
      <c r="AI365" s="104"/>
      <c r="AJ365" s="104"/>
    </row>
    <row r="366">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c r="AA366" s="104"/>
      <c r="AB366" s="104"/>
      <c r="AC366" s="104"/>
      <c r="AD366" s="104"/>
      <c r="AE366" s="104"/>
      <c r="AF366" s="104"/>
      <c r="AG366" s="104"/>
      <c r="AH366" s="104"/>
      <c r="AI366" s="104"/>
      <c r="AJ366" s="104"/>
    </row>
    <row r="367">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c r="AA367" s="104"/>
      <c r="AB367" s="104"/>
      <c r="AC367" s="104"/>
      <c r="AD367" s="104"/>
      <c r="AE367" s="104"/>
      <c r="AF367" s="104"/>
      <c r="AG367" s="104"/>
      <c r="AH367" s="104"/>
      <c r="AI367" s="104"/>
      <c r="AJ367" s="104"/>
    </row>
    <row r="368">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c r="AA368" s="104"/>
      <c r="AB368" s="104"/>
      <c r="AC368" s="104"/>
      <c r="AD368" s="104"/>
      <c r="AE368" s="104"/>
      <c r="AF368" s="104"/>
      <c r="AG368" s="104"/>
      <c r="AH368" s="104"/>
      <c r="AI368" s="104"/>
      <c r="AJ368" s="104"/>
    </row>
    <row r="369">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c r="AA369" s="104"/>
      <c r="AB369" s="104"/>
      <c r="AC369" s="104"/>
      <c r="AD369" s="104"/>
      <c r="AE369" s="104"/>
      <c r="AF369" s="104"/>
      <c r="AG369" s="104"/>
      <c r="AH369" s="104"/>
      <c r="AI369" s="104"/>
      <c r="AJ369" s="104"/>
    </row>
    <row r="370">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c r="AA370" s="104"/>
      <c r="AB370" s="104"/>
      <c r="AC370" s="104"/>
      <c r="AD370" s="104"/>
      <c r="AE370" s="104"/>
      <c r="AF370" s="104"/>
      <c r="AG370" s="104"/>
      <c r="AH370" s="104"/>
      <c r="AI370" s="104"/>
      <c r="AJ370" s="104"/>
    </row>
    <row r="37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c r="AA371" s="104"/>
      <c r="AB371" s="104"/>
      <c r="AC371" s="104"/>
      <c r="AD371" s="104"/>
      <c r="AE371" s="104"/>
      <c r="AF371" s="104"/>
      <c r="AG371" s="104"/>
      <c r="AH371" s="104"/>
      <c r="AI371" s="104"/>
      <c r="AJ371" s="104"/>
    </row>
    <row r="372">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c r="AA372" s="104"/>
      <c r="AB372" s="104"/>
      <c r="AC372" s="104"/>
      <c r="AD372" s="104"/>
      <c r="AE372" s="104"/>
      <c r="AF372" s="104"/>
      <c r="AG372" s="104"/>
      <c r="AH372" s="104"/>
      <c r="AI372" s="104"/>
      <c r="AJ372" s="104"/>
    </row>
    <row r="373">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c r="AA373" s="104"/>
      <c r="AB373" s="104"/>
      <c r="AC373" s="104"/>
      <c r="AD373" s="104"/>
      <c r="AE373" s="104"/>
      <c r="AF373" s="104"/>
      <c r="AG373" s="104"/>
      <c r="AH373" s="104"/>
      <c r="AI373" s="104"/>
      <c r="AJ373" s="104"/>
    </row>
    <row r="374">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c r="AA374" s="104"/>
      <c r="AB374" s="104"/>
      <c r="AC374" s="104"/>
      <c r="AD374" s="104"/>
      <c r="AE374" s="104"/>
      <c r="AF374" s="104"/>
      <c r="AG374" s="104"/>
      <c r="AH374" s="104"/>
      <c r="AI374" s="104"/>
      <c r="AJ374" s="104"/>
    </row>
    <row r="375">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c r="AA375" s="104"/>
      <c r="AB375" s="104"/>
      <c r="AC375" s="104"/>
      <c r="AD375" s="104"/>
      <c r="AE375" s="104"/>
      <c r="AF375" s="104"/>
      <c r="AG375" s="104"/>
      <c r="AH375" s="104"/>
      <c r="AI375" s="104"/>
      <c r="AJ375" s="104"/>
    </row>
    <row r="376">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c r="AA376" s="104"/>
      <c r="AB376" s="104"/>
      <c r="AC376" s="104"/>
      <c r="AD376" s="104"/>
      <c r="AE376" s="104"/>
      <c r="AF376" s="104"/>
      <c r="AG376" s="104"/>
      <c r="AH376" s="104"/>
      <c r="AI376" s="104"/>
      <c r="AJ376" s="104"/>
    </row>
    <row r="377">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c r="AA377" s="104"/>
      <c r="AB377" s="104"/>
      <c r="AC377" s="104"/>
      <c r="AD377" s="104"/>
      <c r="AE377" s="104"/>
      <c r="AF377" s="104"/>
      <c r="AG377" s="104"/>
      <c r="AH377" s="104"/>
      <c r="AI377" s="104"/>
      <c r="AJ377" s="104"/>
    </row>
    <row r="378">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c r="AA378" s="104"/>
      <c r="AB378" s="104"/>
      <c r="AC378" s="104"/>
      <c r="AD378" s="104"/>
      <c r="AE378" s="104"/>
      <c r="AF378" s="104"/>
      <c r="AG378" s="104"/>
      <c r="AH378" s="104"/>
      <c r="AI378" s="104"/>
      <c r="AJ378" s="104"/>
    </row>
    <row r="379">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c r="AA379" s="104"/>
      <c r="AB379" s="104"/>
      <c r="AC379" s="104"/>
      <c r="AD379" s="104"/>
      <c r="AE379" s="104"/>
      <c r="AF379" s="104"/>
      <c r="AG379" s="104"/>
      <c r="AH379" s="104"/>
      <c r="AI379" s="104"/>
      <c r="AJ379" s="104"/>
    </row>
    <row r="380">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c r="AA380" s="104"/>
      <c r="AB380" s="104"/>
      <c r="AC380" s="104"/>
      <c r="AD380" s="104"/>
      <c r="AE380" s="104"/>
      <c r="AF380" s="104"/>
      <c r="AG380" s="104"/>
      <c r="AH380" s="104"/>
      <c r="AI380" s="104"/>
      <c r="AJ380" s="104"/>
    </row>
    <row r="38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c r="AA381" s="104"/>
      <c r="AB381" s="104"/>
      <c r="AC381" s="104"/>
      <c r="AD381" s="104"/>
      <c r="AE381" s="104"/>
      <c r="AF381" s="104"/>
      <c r="AG381" s="104"/>
      <c r="AH381" s="104"/>
      <c r="AI381" s="104"/>
      <c r="AJ381" s="104"/>
    </row>
    <row r="382">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c r="AA382" s="104"/>
      <c r="AB382" s="104"/>
      <c r="AC382" s="104"/>
      <c r="AD382" s="104"/>
      <c r="AE382" s="104"/>
      <c r="AF382" s="104"/>
      <c r="AG382" s="104"/>
      <c r="AH382" s="104"/>
      <c r="AI382" s="104"/>
      <c r="AJ382" s="104"/>
    </row>
    <row r="383">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c r="AA383" s="104"/>
      <c r="AB383" s="104"/>
      <c r="AC383" s="104"/>
      <c r="AD383" s="104"/>
      <c r="AE383" s="104"/>
      <c r="AF383" s="104"/>
      <c r="AG383" s="104"/>
      <c r="AH383" s="104"/>
      <c r="AI383" s="104"/>
      <c r="AJ383" s="104"/>
    </row>
    <row r="384">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c r="AA384" s="104"/>
      <c r="AB384" s="104"/>
      <c r="AC384" s="104"/>
      <c r="AD384" s="104"/>
      <c r="AE384" s="104"/>
      <c r="AF384" s="104"/>
      <c r="AG384" s="104"/>
      <c r="AH384" s="104"/>
      <c r="AI384" s="104"/>
      <c r="AJ384" s="104"/>
    </row>
    <row r="385">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c r="AA385" s="104"/>
      <c r="AB385" s="104"/>
      <c r="AC385" s="104"/>
      <c r="AD385" s="104"/>
      <c r="AE385" s="104"/>
      <c r="AF385" s="104"/>
      <c r="AG385" s="104"/>
      <c r="AH385" s="104"/>
      <c r="AI385" s="104"/>
      <c r="AJ385" s="104"/>
    </row>
    <row r="386">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c r="AA386" s="104"/>
      <c r="AB386" s="104"/>
      <c r="AC386" s="104"/>
      <c r="AD386" s="104"/>
      <c r="AE386" s="104"/>
      <c r="AF386" s="104"/>
      <c r="AG386" s="104"/>
      <c r="AH386" s="104"/>
      <c r="AI386" s="104"/>
      <c r="AJ386" s="104"/>
    </row>
    <row r="387">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c r="AA387" s="104"/>
      <c r="AB387" s="104"/>
      <c r="AC387" s="104"/>
      <c r="AD387" s="104"/>
      <c r="AE387" s="104"/>
      <c r="AF387" s="104"/>
      <c r="AG387" s="104"/>
      <c r="AH387" s="104"/>
      <c r="AI387" s="104"/>
      <c r="AJ387" s="104"/>
    </row>
    <row r="388">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c r="AA388" s="104"/>
      <c r="AB388" s="104"/>
      <c r="AC388" s="104"/>
      <c r="AD388" s="104"/>
      <c r="AE388" s="104"/>
      <c r="AF388" s="104"/>
      <c r="AG388" s="104"/>
      <c r="AH388" s="104"/>
      <c r="AI388" s="104"/>
      <c r="AJ388" s="104"/>
    </row>
    <row r="389">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c r="AA389" s="104"/>
      <c r="AB389" s="104"/>
      <c r="AC389" s="104"/>
      <c r="AD389" s="104"/>
      <c r="AE389" s="104"/>
      <c r="AF389" s="104"/>
      <c r="AG389" s="104"/>
      <c r="AH389" s="104"/>
      <c r="AI389" s="104"/>
      <c r="AJ389" s="104"/>
    </row>
    <row r="390">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c r="AA390" s="104"/>
      <c r="AB390" s="104"/>
      <c r="AC390" s="104"/>
      <c r="AD390" s="104"/>
      <c r="AE390" s="104"/>
      <c r="AF390" s="104"/>
      <c r="AG390" s="104"/>
      <c r="AH390" s="104"/>
      <c r="AI390" s="104"/>
      <c r="AJ390" s="104"/>
    </row>
    <row r="39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c r="AA391" s="104"/>
      <c r="AB391" s="104"/>
      <c r="AC391" s="104"/>
      <c r="AD391" s="104"/>
      <c r="AE391" s="104"/>
      <c r="AF391" s="104"/>
      <c r="AG391" s="104"/>
      <c r="AH391" s="104"/>
      <c r="AI391" s="104"/>
      <c r="AJ391" s="104"/>
    </row>
    <row r="392">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c r="AA392" s="104"/>
      <c r="AB392" s="104"/>
      <c r="AC392" s="104"/>
      <c r="AD392" s="104"/>
      <c r="AE392" s="104"/>
      <c r="AF392" s="104"/>
      <c r="AG392" s="104"/>
      <c r="AH392" s="104"/>
      <c r="AI392" s="104"/>
      <c r="AJ392" s="104"/>
    </row>
    <row r="393">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c r="AA393" s="104"/>
      <c r="AB393" s="104"/>
      <c r="AC393" s="104"/>
      <c r="AD393" s="104"/>
      <c r="AE393" s="104"/>
      <c r="AF393" s="104"/>
      <c r="AG393" s="104"/>
      <c r="AH393" s="104"/>
      <c r="AI393" s="104"/>
      <c r="AJ393" s="104"/>
    </row>
    <row r="394">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c r="AA394" s="104"/>
      <c r="AB394" s="104"/>
      <c r="AC394" s="104"/>
      <c r="AD394" s="104"/>
      <c r="AE394" s="104"/>
      <c r="AF394" s="104"/>
      <c r="AG394" s="104"/>
      <c r="AH394" s="104"/>
      <c r="AI394" s="104"/>
      <c r="AJ394" s="104"/>
    </row>
    <row r="395">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c r="AA395" s="104"/>
      <c r="AB395" s="104"/>
      <c r="AC395" s="104"/>
      <c r="AD395" s="104"/>
      <c r="AE395" s="104"/>
      <c r="AF395" s="104"/>
      <c r="AG395" s="104"/>
      <c r="AH395" s="104"/>
      <c r="AI395" s="104"/>
      <c r="AJ395" s="104"/>
    </row>
    <row r="396">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c r="AA396" s="104"/>
      <c r="AB396" s="104"/>
      <c r="AC396" s="104"/>
      <c r="AD396" s="104"/>
      <c r="AE396" s="104"/>
      <c r="AF396" s="104"/>
      <c r="AG396" s="104"/>
      <c r="AH396" s="104"/>
      <c r="AI396" s="104"/>
      <c r="AJ396" s="104"/>
    </row>
    <row r="397">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c r="AA397" s="104"/>
      <c r="AB397" s="104"/>
      <c r="AC397" s="104"/>
      <c r="AD397" s="104"/>
      <c r="AE397" s="104"/>
      <c r="AF397" s="104"/>
      <c r="AG397" s="104"/>
      <c r="AH397" s="104"/>
      <c r="AI397" s="104"/>
      <c r="AJ397" s="104"/>
    </row>
    <row r="398">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c r="AA398" s="104"/>
      <c r="AB398" s="104"/>
      <c r="AC398" s="104"/>
      <c r="AD398" s="104"/>
      <c r="AE398" s="104"/>
      <c r="AF398" s="104"/>
      <c r="AG398" s="104"/>
      <c r="AH398" s="104"/>
      <c r="AI398" s="104"/>
      <c r="AJ398" s="104"/>
    </row>
    <row r="399">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c r="AA399" s="104"/>
      <c r="AB399" s="104"/>
      <c r="AC399" s="104"/>
      <c r="AD399" s="104"/>
      <c r="AE399" s="104"/>
      <c r="AF399" s="104"/>
      <c r="AG399" s="104"/>
      <c r="AH399" s="104"/>
      <c r="AI399" s="104"/>
      <c r="AJ399" s="104"/>
    </row>
    <row r="400">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c r="AA400" s="104"/>
      <c r="AB400" s="104"/>
      <c r="AC400" s="104"/>
      <c r="AD400" s="104"/>
      <c r="AE400" s="104"/>
      <c r="AF400" s="104"/>
      <c r="AG400" s="104"/>
      <c r="AH400" s="104"/>
      <c r="AI400" s="104"/>
      <c r="AJ400" s="104"/>
    </row>
    <row r="40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c r="AA401" s="104"/>
      <c r="AB401" s="104"/>
      <c r="AC401" s="104"/>
      <c r="AD401" s="104"/>
      <c r="AE401" s="104"/>
      <c r="AF401" s="104"/>
      <c r="AG401" s="104"/>
      <c r="AH401" s="104"/>
      <c r="AI401" s="104"/>
      <c r="AJ401" s="104"/>
    </row>
    <row r="402">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c r="AA402" s="104"/>
      <c r="AB402" s="104"/>
      <c r="AC402" s="104"/>
      <c r="AD402" s="104"/>
      <c r="AE402" s="104"/>
      <c r="AF402" s="104"/>
      <c r="AG402" s="104"/>
      <c r="AH402" s="104"/>
      <c r="AI402" s="104"/>
      <c r="AJ402" s="104"/>
    </row>
    <row r="403">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c r="AA403" s="104"/>
      <c r="AB403" s="104"/>
      <c r="AC403" s="104"/>
      <c r="AD403" s="104"/>
      <c r="AE403" s="104"/>
      <c r="AF403" s="104"/>
      <c r="AG403" s="104"/>
      <c r="AH403" s="104"/>
      <c r="AI403" s="104"/>
      <c r="AJ403" s="104"/>
    </row>
    <row r="404">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c r="AA404" s="104"/>
      <c r="AB404" s="104"/>
      <c r="AC404" s="104"/>
      <c r="AD404" s="104"/>
      <c r="AE404" s="104"/>
      <c r="AF404" s="104"/>
      <c r="AG404" s="104"/>
      <c r="AH404" s="104"/>
      <c r="AI404" s="104"/>
      <c r="AJ404" s="104"/>
    </row>
    <row r="405">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c r="AA405" s="104"/>
      <c r="AB405" s="104"/>
      <c r="AC405" s="104"/>
      <c r="AD405" s="104"/>
      <c r="AE405" s="104"/>
      <c r="AF405" s="104"/>
      <c r="AG405" s="104"/>
      <c r="AH405" s="104"/>
      <c r="AI405" s="104"/>
      <c r="AJ405" s="104"/>
    </row>
    <row r="406">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c r="AA406" s="104"/>
      <c r="AB406" s="104"/>
      <c r="AC406" s="104"/>
      <c r="AD406" s="104"/>
      <c r="AE406" s="104"/>
      <c r="AF406" s="104"/>
      <c r="AG406" s="104"/>
      <c r="AH406" s="104"/>
      <c r="AI406" s="104"/>
      <c r="AJ406" s="104"/>
    </row>
    <row r="407">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c r="AA407" s="104"/>
      <c r="AB407" s="104"/>
      <c r="AC407" s="104"/>
      <c r="AD407" s="104"/>
      <c r="AE407" s="104"/>
      <c r="AF407" s="104"/>
      <c r="AG407" s="104"/>
      <c r="AH407" s="104"/>
      <c r="AI407" s="104"/>
      <c r="AJ407" s="104"/>
    </row>
    <row r="408">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c r="AA408" s="104"/>
      <c r="AB408" s="104"/>
      <c r="AC408" s="104"/>
      <c r="AD408" s="104"/>
      <c r="AE408" s="104"/>
      <c r="AF408" s="104"/>
      <c r="AG408" s="104"/>
      <c r="AH408" s="104"/>
      <c r="AI408" s="104"/>
      <c r="AJ408" s="104"/>
    </row>
    <row r="409">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c r="AA409" s="104"/>
      <c r="AB409" s="104"/>
      <c r="AC409" s="104"/>
      <c r="AD409" s="104"/>
      <c r="AE409" s="104"/>
      <c r="AF409" s="104"/>
      <c r="AG409" s="104"/>
      <c r="AH409" s="104"/>
      <c r="AI409" s="104"/>
      <c r="AJ409" s="104"/>
    </row>
    <row r="410">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c r="AA410" s="104"/>
      <c r="AB410" s="104"/>
      <c r="AC410" s="104"/>
      <c r="AD410" s="104"/>
      <c r="AE410" s="104"/>
      <c r="AF410" s="104"/>
      <c r="AG410" s="104"/>
      <c r="AH410" s="104"/>
      <c r="AI410" s="104"/>
      <c r="AJ410" s="104"/>
    </row>
    <row r="41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c r="AA411" s="104"/>
      <c r="AB411" s="104"/>
      <c r="AC411" s="104"/>
      <c r="AD411" s="104"/>
      <c r="AE411" s="104"/>
      <c r="AF411" s="104"/>
      <c r="AG411" s="104"/>
      <c r="AH411" s="104"/>
      <c r="AI411" s="104"/>
      <c r="AJ411" s="104"/>
    </row>
    <row r="412">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c r="AA412" s="104"/>
      <c r="AB412" s="104"/>
      <c r="AC412" s="104"/>
      <c r="AD412" s="104"/>
      <c r="AE412" s="104"/>
      <c r="AF412" s="104"/>
      <c r="AG412" s="104"/>
      <c r="AH412" s="104"/>
      <c r="AI412" s="104"/>
      <c r="AJ412" s="104"/>
    </row>
    <row r="413">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c r="AA413" s="104"/>
      <c r="AB413" s="104"/>
      <c r="AC413" s="104"/>
      <c r="AD413" s="104"/>
      <c r="AE413" s="104"/>
      <c r="AF413" s="104"/>
      <c r="AG413" s="104"/>
      <c r="AH413" s="104"/>
      <c r="AI413" s="104"/>
      <c r="AJ413" s="104"/>
    </row>
    <row r="414">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c r="AA414" s="104"/>
      <c r="AB414" s="104"/>
      <c r="AC414" s="104"/>
      <c r="AD414" s="104"/>
      <c r="AE414" s="104"/>
      <c r="AF414" s="104"/>
      <c r="AG414" s="104"/>
      <c r="AH414" s="104"/>
      <c r="AI414" s="104"/>
      <c r="AJ414" s="104"/>
    </row>
    <row r="415">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c r="AA415" s="104"/>
      <c r="AB415" s="104"/>
      <c r="AC415" s="104"/>
      <c r="AD415" s="104"/>
      <c r="AE415" s="104"/>
      <c r="AF415" s="104"/>
      <c r="AG415" s="104"/>
      <c r="AH415" s="104"/>
      <c r="AI415" s="104"/>
      <c r="AJ415" s="104"/>
    </row>
    <row r="416">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c r="AA416" s="104"/>
      <c r="AB416" s="104"/>
      <c r="AC416" s="104"/>
      <c r="AD416" s="104"/>
      <c r="AE416" s="104"/>
      <c r="AF416" s="104"/>
      <c r="AG416" s="104"/>
      <c r="AH416" s="104"/>
      <c r="AI416" s="104"/>
      <c r="AJ416" s="104"/>
    </row>
    <row r="417">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c r="AA417" s="104"/>
      <c r="AB417" s="104"/>
      <c r="AC417" s="104"/>
      <c r="AD417" s="104"/>
      <c r="AE417" s="104"/>
      <c r="AF417" s="104"/>
      <c r="AG417" s="104"/>
      <c r="AH417" s="104"/>
      <c r="AI417" s="104"/>
      <c r="AJ417" s="104"/>
    </row>
    <row r="418">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c r="AA418" s="104"/>
      <c r="AB418" s="104"/>
      <c r="AC418" s="104"/>
      <c r="AD418" s="104"/>
      <c r="AE418" s="104"/>
      <c r="AF418" s="104"/>
      <c r="AG418" s="104"/>
      <c r="AH418" s="104"/>
      <c r="AI418" s="104"/>
      <c r="AJ418" s="104"/>
    </row>
    <row r="419">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c r="AA419" s="104"/>
      <c r="AB419" s="104"/>
      <c r="AC419" s="104"/>
      <c r="AD419" s="104"/>
      <c r="AE419" s="104"/>
      <c r="AF419" s="104"/>
      <c r="AG419" s="104"/>
      <c r="AH419" s="104"/>
      <c r="AI419" s="104"/>
      <c r="AJ419" s="104"/>
    </row>
    <row r="420">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c r="AA420" s="104"/>
      <c r="AB420" s="104"/>
      <c r="AC420" s="104"/>
      <c r="AD420" s="104"/>
      <c r="AE420" s="104"/>
      <c r="AF420" s="104"/>
      <c r="AG420" s="104"/>
      <c r="AH420" s="104"/>
      <c r="AI420" s="104"/>
      <c r="AJ420" s="104"/>
    </row>
    <row r="42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c r="AA421" s="104"/>
      <c r="AB421" s="104"/>
      <c r="AC421" s="104"/>
      <c r="AD421" s="104"/>
      <c r="AE421" s="104"/>
      <c r="AF421" s="104"/>
      <c r="AG421" s="104"/>
      <c r="AH421" s="104"/>
      <c r="AI421" s="104"/>
      <c r="AJ421" s="104"/>
    </row>
    <row r="422">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c r="AA422" s="104"/>
      <c r="AB422" s="104"/>
      <c r="AC422" s="104"/>
      <c r="AD422" s="104"/>
      <c r="AE422" s="104"/>
      <c r="AF422" s="104"/>
      <c r="AG422" s="104"/>
      <c r="AH422" s="104"/>
      <c r="AI422" s="104"/>
      <c r="AJ422" s="104"/>
    </row>
    <row r="423">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c r="AA423" s="104"/>
      <c r="AB423" s="104"/>
      <c r="AC423" s="104"/>
      <c r="AD423" s="104"/>
      <c r="AE423" s="104"/>
      <c r="AF423" s="104"/>
      <c r="AG423" s="104"/>
      <c r="AH423" s="104"/>
      <c r="AI423" s="104"/>
      <c r="AJ423" s="104"/>
    </row>
    <row r="424">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c r="AA424" s="104"/>
      <c r="AB424" s="104"/>
      <c r="AC424" s="104"/>
      <c r="AD424" s="104"/>
      <c r="AE424" s="104"/>
      <c r="AF424" s="104"/>
      <c r="AG424" s="104"/>
      <c r="AH424" s="104"/>
      <c r="AI424" s="104"/>
      <c r="AJ424" s="104"/>
    </row>
    <row r="425">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c r="AA425" s="104"/>
      <c r="AB425" s="104"/>
      <c r="AC425" s="104"/>
      <c r="AD425" s="104"/>
      <c r="AE425" s="104"/>
      <c r="AF425" s="104"/>
      <c r="AG425" s="104"/>
      <c r="AH425" s="104"/>
      <c r="AI425" s="104"/>
      <c r="AJ425" s="104"/>
    </row>
    <row r="426">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c r="AA426" s="104"/>
      <c r="AB426" s="104"/>
      <c r="AC426" s="104"/>
      <c r="AD426" s="104"/>
      <c r="AE426" s="104"/>
      <c r="AF426" s="104"/>
      <c r="AG426" s="104"/>
      <c r="AH426" s="104"/>
      <c r="AI426" s="104"/>
      <c r="AJ426" s="104"/>
    </row>
    <row r="427">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c r="AA427" s="104"/>
      <c r="AB427" s="104"/>
      <c r="AC427" s="104"/>
      <c r="AD427" s="104"/>
      <c r="AE427" s="104"/>
      <c r="AF427" s="104"/>
      <c r="AG427" s="104"/>
      <c r="AH427" s="104"/>
      <c r="AI427" s="104"/>
      <c r="AJ427" s="104"/>
    </row>
    <row r="428">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c r="AA428" s="104"/>
      <c r="AB428" s="104"/>
      <c r="AC428" s="104"/>
      <c r="AD428" s="104"/>
      <c r="AE428" s="104"/>
      <c r="AF428" s="104"/>
      <c r="AG428" s="104"/>
      <c r="AH428" s="104"/>
      <c r="AI428" s="104"/>
      <c r="AJ428" s="104"/>
    </row>
    <row r="429">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c r="AA429" s="104"/>
      <c r="AB429" s="104"/>
      <c r="AC429" s="104"/>
      <c r="AD429" s="104"/>
      <c r="AE429" s="104"/>
      <c r="AF429" s="104"/>
      <c r="AG429" s="104"/>
      <c r="AH429" s="104"/>
      <c r="AI429" s="104"/>
      <c r="AJ429" s="104"/>
    </row>
    <row r="430">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c r="AA430" s="104"/>
      <c r="AB430" s="104"/>
      <c r="AC430" s="104"/>
      <c r="AD430" s="104"/>
      <c r="AE430" s="104"/>
      <c r="AF430" s="104"/>
      <c r="AG430" s="104"/>
      <c r="AH430" s="104"/>
      <c r="AI430" s="104"/>
      <c r="AJ430" s="104"/>
    </row>
    <row r="43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c r="AA431" s="104"/>
      <c r="AB431" s="104"/>
      <c r="AC431" s="104"/>
      <c r="AD431" s="104"/>
      <c r="AE431" s="104"/>
      <c r="AF431" s="104"/>
      <c r="AG431" s="104"/>
      <c r="AH431" s="104"/>
      <c r="AI431" s="104"/>
      <c r="AJ431" s="104"/>
    </row>
    <row r="432">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c r="AA432" s="104"/>
      <c r="AB432" s="104"/>
      <c r="AC432" s="104"/>
      <c r="AD432" s="104"/>
      <c r="AE432" s="104"/>
      <c r="AF432" s="104"/>
      <c r="AG432" s="104"/>
      <c r="AH432" s="104"/>
      <c r="AI432" s="104"/>
      <c r="AJ432" s="104"/>
    </row>
    <row r="433">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c r="AA433" s="104"/>
      <c r="AB433" s="104"/>
      <c r="AC433" s="104"/>
      <c r="AD433" s="104"/>
      <c r="AE433" s="104"/>
      <c r="AF433" s="104"/>
      <c r="AG433" s="104"/>
      <c r="AH433" s="104"/>
      <c r="AI433" s="104"/>
      <c r="AJ433" s="104"/>
    </row>
    <row r="434">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c r="AA434" s="104"/>
      <c r="AB434" s="104"/>
      <c r="AC434" s="104"/>
      <c r="AD434" s="104"/>
      <c r="AE434" s="104"/>
      <c r="AF434" s="104"/>
      <c r="AG434" s="104"/>
      <c r="AH434" s="104"/>
      <c r="AI434" s="104"/>
      <c r="AJ434" s="104"/>
    </row>
    <row r="435">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c r="AA435" s="104"/>
      <c r="AB435" s="104"/>
      <c r="AC435" s="104"/>
      <c r="AD435" s="104"/>
      <c r="AE435" s="104"/>
      <c r="AF435" s="104"/>
      <c r="AG435" s="104"/>
      <c r="AH435" s="104"/>
      <c r="AI435" s="104"/>
      <c r="AJ435" s="104"/>
    </row>
    <row r="436">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c r="AA436" s="104"/>
      <c r="AB436" s="104"/>
      <c r="AC436" s="104"/>
      <c r="AD436" s="104"/>
      <c r="AE436" s="104"/>
      <c r="AF436" s="104"/>
      <c r="AG436" s="104"/>
      <c r="AH436" s="104"/>
      <c r="AI436" s="104"/>
      <c r="AJ436" s="104"/>
    </row>
    <row r="437">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c r="AA437" s="104"/>
      <c r="AB437" s="104"/>
      <c r="AC437" s="104"/>
      <c r="AD437" s="104"/>
      <c r="AE437" s="104"/>
      <c r="AF437" s="104"/>
      <c r="AG437" s="104"/>
      <c r="AH437" s="104"/>
      <c r="AI437" s="104"/>
      <c r="AJ437" s="104"/>
    </row>
    <row r="438">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c r="AA438" s="104"/>
      <c r="AB438" s="104"/>
      <c r="AC438" s="104"/>
      <c r="AD438" s="104"/>
      <c r="AE438" s="104"/>
      <c r="AF438" s="104"/>
      <c r="AG438" s="104"/>
      <c r="AH438" s="104"/>
      <c r="AI438" s="104"/>
      <c r="AJ438" s="104"/>
    </row>
    <row r="439">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c r="AA439" s="104"/>
      <c r="AB439" s="104"/>
      <c r="AC439" s="104"/>
      <c r="AD439" s="104"/>
      <c r="AE439" s="104"/>
      <c r="AF439" s="104"/>
      <c r="AG439" s="104"/>
      <c r="AH439" s="104"/>
      <c r="AI439" s="104"/>
      <c r="AJ439" s="104"/>
    </row>
    <row r="440">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c r="AA440" s="104"/>
      <c r="AB440" s="104"/>
      <c r="AC440" s="104"/>
      <c r="AD440" s="104"/>
      <c r="AE440" s="104"/>
      <c r="AF440" s="104"/>
      <c r="AG440" s="104"/>
      <c r="AH440" s="104"/>
      <c r="AI440" s="104"/>
      <c r="AJ440" s="104"/>
    </row>
    <row r="44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c r="AA441" s="104"/>
      <c r="AB441" s="104"/>
      <c r="AC441" s="104"/>
      <c r="AD441" s="104"/>
      <c r="AE441" s="104"/>
      <c r="AF441" s="104"/>
      <c r="AG441" s="104"/>
      <c r="AH441" s="104"/>
      <c r="AI441" s="104"/>
      <c r="AJ441" s="104"/>
    </row>
    <row r="442">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c r="AA442" s="104"/>
      <c r="AB442" s="104"/>
      <c r="AC442" s="104"/>
      <c r="AD442" s="104"/>
      <c r="AE442" s="104"/>
      <c r="AF442" s="104"/>
      <c r="AG442" s="104"/>
      <c r="AH442" s="104"/>
      <c r="AI442" s="104"/>
      <c r="AJ442" s="104"/>
    </row>
    <row r="443">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c r="AA443" s="104"/>
      <c r="AB443" s="104"/>
      <c r="AC443" s="104"/>
      <c r="AD443" s="104"/>
      <c r="AE443" s="104"/>
      <c r="AF443" s="104"/>
      <c r="AG443" s="104"/>
      <c r="AH443" s="104"/>
      <c r="AI443" s="104"/>
      <c r="AJ443" s="104"/>
    </row>
    <row r="444">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c r="AA444" s="104"/>
      <c r="AB444" s="104"/>
      <c r="AC444" s="104"/>
      <c r="AD444" s="104"/>
      <c r="AE444" s="104"/>
      <c r="AF444" s="104"/>
      <c r="AG444" s="104"/>
      <c r="AH444" s="104"/>
      <c r="AI444" s="104"/>
      <c r="AJ444" s="104"/>
    </row>
    <row r="445">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c r="AA445" s="104"/>
      <c r="AB445" s="104"/>
      <c r="AC445" s="104"/>
      <c r="AD445" s="104"/>
      <c r="AE445" s="104"/>
      <c r="AF445" s="104"/>
      <c r="AG445" s="104"/>
      <c r="AH445" s="104"/>
      <c r="AI445" s="104"/>
      <c r="AJ445" s="104"/>
    </row>
    <row r="446">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c r="AA446" s="104"/>
      <c r="AB446" s="104"/>
      <c r="AC446" s="104"/>
      <c r="AD446" s="104"/>
      <c r="AE446" s="104"/>
      <c r="AF446" s="104"/>
      <c r="AG446" s="104"/>
      <c r="AH446" s="104"/>
      <c r="AI446" s="104"/>
      <c r="AJ446" s="104"/>
    </row>
    <row r="447">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c r="AA447" s="104"/>
      <c r="AB447" s="104"/>
      <c r="AC447" s="104"/>
      <c r="AD447" s="104"/>
      <c r="AE447" s="104"/>
      <c r="AF447" s="104"/>
      <c r="AG447" s="104"/>
      <c r="AH447" s="104"/>
      <c r="AI447" s="104"/>
      <c r="AJ447" s="104"/>
    </row>
    <row r="448">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c r="AA448" s="104"/>
      <c r="AB448" s="104"/>
      <c r="AC448" s="104"/>
      <c r="AD448" s="104"/>
      <c r="AE448" s="104"/>
      <c r="AF448" s="104"/>
      <c r="AG448" s="104"/>
      <c r="AH448" s="104"/>
      <c r="AI448" s="104"/>
      <c r="AJ448" s="104"/>
    </row>
    <row r="449">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c r="AA449" s="104"/>
      <c r="AB449" s="104"/>
      <c r="AC449" s="104"/>
      <c r="AD449" s="104"/>
      <c r="AE449" s="104"/>
      <c r="AF449" s="104"/>
      <c r="AG449" s="104"/>
      <c r="AH449" s="104"/>
      <c r="AI449" s="104"/>
      <c r="AJ449" s="104"/>
    </row>
    <row r="450">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c r="AA450" s="104"/>
      <c r="AB450" s="104"/>
      <c r="AC450" s="104"/>
      <c r="AD450" s="104"/>
      <c r="AE450" s="104"/>
      <c r="AF450" s="104"/>
      <c r="AG450" s="104"/>
      <c r="AH450" s="104"/>
      <c r="AI450" s="104"/>
      <c r="AJ450" s="104"/>
    </row>
    <row r="45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c r="AA451" s="104"/>
      <c r="AB451" s="104"/>
      <c r="AC451" s="104"/>
      <c r="AD451" s="104"/>
      <c r="AE451" s="104"/>
      <c r="AF451" s="104"/>
      <c r="AG451" s="104"/>
      <c r="AH451" s="104"/>
      <c r="AI451" s="104"/>
      <c r="AJ451" s="104"/>
    </row>
    <row r="452">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c r="AA452" s="104"/>
      <c r="AB452" s="104"/>
      <c r="AC452" s="104"/>
      <c r="AD452" s="104"/>
      <c r="AE452" s="104"/>
      <c r="AF452" s="104"/>
      <c r="AG452" s="104"/>
      <c r="AH452" s="104"/>
      <c r="AI452" s="104"/>
      <c r="AJ452" s="104"/>
    </row>
    <row r="453">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c r="AA453" s="104"/>
      <c r="AB453" s="104"/>
      <c r="AC453" s="104"/>
      <c r="AD453" s="104"/>
      <c r="AE453" s="104"/>
      <c r="AF453" s="104"/>
      <c r="AG453" s="104"/>
      <c r="AH453" s="104"/>
      <c r="AI453" s="104"/>
      <c r="AJ453" s="104"/>
    </row>
    <row r="454">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c r="AA454" s="104"/>
      <c r="AB454" s="104"/>
      <c r="AC454" s="104"/>
      <c r="AD454" s="104"/>
      <c r="AE454" s="104"/>
      <c r="AF454" s="104"/>
      <c r="AG454" s="104"/>
      <c r="AH454" s="104"/>
      <c r="AI454" s="104"/>
      <c r="AJ454" s="104"/>
    </row>
    <row r="455">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c r="AA455" s="104"/>
      <c r="AB455" s="104"/>
      <c r="AC455" s="104"/>
      <c r="AD455" s="104"/>
      <c r="AE455" s="104"/>
      <c r="AF455" s="104"/>
      <c r="AG455" s="104"/>
      <c r="AH455" s="104"/>
      <c r="AI455" s="104"/>
      <c r="AJ455" s="104"/>
    </row>
    <row r="456">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c r="AA456" s="104"/>
      <c r="AB456" s="104"/>
      <c r="AC456" s="104"/>
      <c r="AD456" s="104"/>
      <c r="AE456" s="104"/>
      <c r="AF456" s="104"/>
      <c r="AG456" s="104"/>
      <c r="AH456" s="104"/>
      <c r="AI456" s="104"/>
      <c r="AJ456" s="104"/>
    </row>
    <row r="457">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c r="AA457" s="104"/>
      <c r="AB457" s="104"/>
      <c r="AC457" s="104"/>
      <c r="AD457" s="104"/>
      <c r="AE457" s="104"/>
      <c r="AF457" s="104"/>
      <c r="AG457" s="104"/>
      <c r="AH457" s="104"/>
      <c r="AI457" s="104"/>
      <c r="AJ457" s="104"/>
    </row>
    <row r="458">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c r="AA458" s="104"/>
      <c r="AB458" s="104"/>
      <c r="AC458" s="104"/>
      <c r="AD458" s="104"/>
      <c r="AE458" s="104"/>
      <c r="AF458" s="104"/>
      <c r="AG458" s="104"/>
      <c r="AH458" s="104"/>
      <c r="AI458" s="104"/>
      <c r="AJ458" s="104"/>
    </row>
    <row r="459">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c r="AA459" s="104"/>
      <c r="AB459" s="104"/>
      <c r="AC459" s="104"/>
      <c r="AD459" s="104"/>
      <c r="AE459" s="104"/>
      <c r="AF459" s="104"/>
      <c r="AG459" s="104"/>
      <c r="AH459" s="104"/>
      <c r="AI459" s="104"/>
      <c r="AJ459" s="104"/>
    </row>
    <row r="460">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c r="AA460" s="104"/>
      <c r="AB460" s="104"/>
      <c r="AC460" s="104"/>
      <c r="AD460" s="104"/>
      <c r="AE460" s="104"/>
      <c r="AF460" s="104"/>
      <c r="AG460" s="104"/>
      <c r="AH460" s="104"/>
      <c r="AI460" s="104"/>
      <c r="AJ460" s="104"/>
    </row>
    <row r="46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c r="AA461" s="104"/>
      <c r="AB461" s="104"/>
      <c r="AC461" s="104"/>
      <c r="AD461" s="104"/>
      <c r="AE461" s="104"/>
      <c r="AF461" s="104"/>
      <c r="AG461" s="104"/>
      <c r="AH461" s="104"/>
      <c r="AI461" s="104"/>
      <c r="AJ461" s="104"/>
    </row>
    <row r="462">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c r="AA462" s="104"/>
      <c r="AB462" s="104"/>
      <c r="AC462" s="104"/>
      <c r="AD462" s="104"/>
      <c r="AE462" s="104"/>
      <c r="AF462" s="104"/>
      <c r="AG462" s="104"/>
      <c r="AH462" s="104"/>
      <c r="AI462" s="104"/>
      <c r="AJ462" s="104"/>
    </row>
    <row r="463">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c r="AA463" s="104"/>
      <c r="AB463" s="104"/>
      <c r="AC463" s="104"/>
      <c r="AD463" s="104"/>
      <c r="AE463" s="104"/>
      <c r="AF463" s="104"/>
      <c r="AG463" s="104"/>
      <c r="AH463" s="104"/>
      <c r="AI463" s="104"/>
      <c r="AJ463" s="104"/>
    </row>
    <row r="464">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c r="AA464" s="104"/>
      <c r="AB464" s="104"/>
      <c r="AC464" s="104"/>
      <c r="AD464" s="104"/>
      <c r="AE464" s="104"/>
      <c r="AF464" s="104"/>
      <c r="AG464" s="104"/>
      <c r="AH464" s="104"/>
      <c r="AI464" s="104"/>
      <c r="AJ464" s="104"/>
    </row>
    <row r="465">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c r="AA465" s="104"/>
      <c r="AB465" s="104"/>
      <c r="AC465" s="104"/>
      <c r="AD465" s="104"/>
      <c r="AE465" s="104"/>
      <c r="AF465" s="104"/>
      <c r="AG465" s="104"/>
      <c r="AH465" s="104"/>
      <c r="AI465" s="104"/>
      <c r="AJ465" s="104"/>
    </row>
    <row r="466">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c r="AA466" s="104"/>
      <c r="AB466" s="104"/>
      <c r="AC466" s="104"/>
      <c r="AD466" s="104"/>
      <c r="AE466" s="104"/>
      <c r="AF466" s="104"/>
      <c r="AG466" s="104"/>
      <c r="AH466" s="104"/>
      <c r="AI466" s="104"/>
      <c r="AJ466" s="104"/>
    </row>
    <row r="467">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c r="AA467" s="104"/>
      <c r="AB467" s="104"/>
      <c r="AC467" s="104"/>
      <c r="AD467" s="104"/>
      <c r="AE467" s="104"/>
      <c r="AF467" s="104"/>
      <c r="AG467" s="104"/>
      <c r="AH467" s="104"/>
      <c r="AI467" s="104"/>
      <c r="AJ467" s="104"/>
    </row>
    <row r="468">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c r="AA468" s="104"/>
      <c r="AB468" s="104"/>
      <c r="AC468" s="104"/>
      <c r="AD468" s="104"/>
      <c r="AE468" s="104"/>
      <c r="AF468" s="104"/>
      <c r="AG468" s="104"/>
      <c r="AH468" s="104"/>
      <c r="AI468" s="104"/>
      <c r="AJ468" s="104"/>
    </row>
    <row r="469">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c r="AA469" s="104"/>
      <c r="AB469" s="104"/>
      <c r="AC469" s="104"/>
      <c r="AD469" s="104"/>
      <c r="AE469" s="104"/>
      <c r="AF469" s="104"/>
      <c r="AG469" s="104"/>
      <c r="AH469" s="104"/>
      <c r="AI469" s="104"/>
      <c r="AJ469" s="104"/>
    </row>
    <row r="470">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c r="AA470" s="104"/>
      <c r="AB470" s="104"/>
      <c r="AC470" s="104"/>
      <c r="AD470" s="104"/>
      <c r="AE470" s="104"/>
      <c r="AF470" s="104"/>
      <c r="AG470" s="104"/>
      <c r="AH470" s="104"/>
      <c r="AI470" s="104"/>
      <c r="AJ470" s="104"/>
    </row>
    <row r="47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c r="AA471" s="104"/>
      <c r="AB471" s="104"/>
      <c r="AC471" s="104"/>
      <c r="AD471" s="104"/>
      <c r="AE471" s="104"/>
      <c r="AF471" s="104"/>
      <c r="AG471" s="104"/>
      <c r="AH471" s="104"/>
      <c r="AI471" s="104"/>
      <c r="AJ471" s="104"/>
    </row>
    <row r="472">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c r="AA472" s="104"/>
      <c r="AB472" s="104"/>
      <c r="AC472" s="104"/>
      <c r="AD472" s="104"/>
      <c r="AE472" s="104"/>
      <c r="AF472" s="104"/>
      <c r="AG472" s="104"/>
      <c r="AH472" s="104"/>
      <c r="AI472" s="104"/>
      <c r="AJ472" s="104"/>
    </row>
    <row r="473">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c r="AA473" s="104"/>
      <c r="AB473" s="104"/>
      <c r="AC473" s="104"/>
      <c r="AD473" s="104"/>
      <c r="AE473" s="104"/>
      <c r="AF473" s="104"/>
      <c r="AG473" s="104"/>
      <c r="AH473" s="104"/>
      <c r="AI473" s="104"/>
      <c r="AJ473" s="104"/>
    </row>
    <row r="474">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c r="AA474" s="104"/>
      <c r="AB474" s="104"/>
      <c r="AC474" s="104"/>
      <c r="AD474" s="104"/>
      <c r="AE474" s="104"/>
      <c r="AF474" s="104"/>
      <c r="AG474" s="104"/>
      <c r="AH474" s="104"/>
      <c r="AI474" s="104"/>
      <c r="AJ474" s="104"/>
    </row>
    <row r="475">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c r="AA475" s="104"/>
      <c r="AB475" s="104"/>
      <c r="AC475" s="104"/>
      <c r="AD475" s="104"/>
      <c r="AE475" s="104"/>
      <c r="AF475" s="104"/>
      <c r="AG475" s="104"/>
      <c r="AH475" s="104"/>
      <c r="AI475" s="104"/>
      <c r="AJ475" s="104"/>
    </row>
    <row r="476">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c r="AA476" s="104"/>
      <c r="AB476" s="104"/>
      <c r="AC476" s="104"/>
      <c r="AD476" s="104"/>
      <c r="AE476" s="104"/>
      <c r="AF476" s="104"/>
      <c r="AG476" s="104"/>
      <c r="AH476" s="104"/>
      <c r="AI476" s="104"/>
      <c r="AJ476" s="104"/>
    </row>
    <row r="477">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c r="AA477" s="104"/>
      <c r="AB477" s="104"/>
      <c r="AC477" s="104"/>
      <c r="AD477" s="104"/>
      <c r="AE477" s="104"/>
      <c r="AF477" s="104"/>
      <c r="AG477" s="104"/>
      <c r="AH477" s="104"/>
      <c r="AI477" s="104"/>
      <c r="AJ477" s="104"/>
    </row>
    <row r="478">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c r="AA478" s="104"/>
      <c r="AB478" s="104"/>
      <c r="AC478" s="104"/>
      <c r="AD478" s="104"/>
      <c r="AE478" s="104"/>
      <c r="AF478" s="104"/>
      <c r="AG478" s="104"/>
      <c r="AH478" s="104"/>
      <c r="AI478" s="104"/>
      <c r="AJ478" s="104"/>
    </row>
    <row r="479">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c r="AA479" s="104"/>
      <c r="AB479" s="104"/>
      <c r="AC479" s="104"/>
      <c r="AD479" s="104"/>
      <c r="AE479" s="104"/>
      <c r="AF479" s="104"/>
      <c r="AG479" s="104"/>
      <c r="AH479" s="104"/>
      <c r="AI479" s="104"/>
      <c r="AJ479" s="104"/>
    </row>
    <row r="480">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c r="AA480" s="104"/>
      <c r="AB480" s="104"/>
      <c r="AC480" s="104"/>
      <c r="AD480" s="104"/>
      <c r="AE480" s="104"/>
      <c r="AF480" s="104"/>
      <c r="AG480" s="104"/>
      <c r="AH480" s="104"/>
      <c r="AI480" s="104"/>
      <c r="AJ480" s="104"/>
    </row>
    <row r="48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c r="AA481" s="104"/>
      <c r="AB481" s="104"/>
      <c r="AC481" s="104"/>
      <c r="AD481" s="104"/>
      <c r="AE481" s="104"/>
      <c r="AF481" s="104"/>
      <c r="AG481" s="104"/>
      <c r="AH481" s="104"/>
      <c r="AI481" s="104"/>
      <c r="AJ481" s="104"/>
    </row>
    <row r="482">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c r="AA482" s="104"/>
      <c r="AB482" s="104"/>
      <c r="AC482" s="104"/>
      <c r="AD482" s="104"/>
      <c r="AE482" s="104"/>
      <c r="AF482" s="104"/>
      <c r="AG482" s="104"/>
      <c r="AH482" s="104"/>
      <c r="AI482" s="104"/>
      <c r="AJ482" s="104"/>
    </row>
    <row r="483">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c r="AA483" s="104"/>
      <c r="AB483" s="104"/>
      <c r="AC483" s="104"/>
      <c r="AD483" s="104"/>
      <c r="AE483" s="104"/>
      <c r="AF483" s="104"/>
      <c r="AG483" s="104"/>
      <c r="AH483" s="104"/>
      <c r="AI483" s="104"/>
      <c r="AJ483" s="104"/>
    </row>
    <row r="484">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c r="AA484" s="104"/>
      <c r="AB484" s="104"/>
      <c r="AC484" s="104"/>
      <c r="AD484" s="104"/>
      <c r="AE484" s="104"/>
      <c r="AF484" s="104"/>
      <c r="AG484" s="104"/>
      <c r="AH484" s="104"/>
      <c r="AI484" s="104"/>
      <c r="AJ484" s="104"/>
    </row>
    <row r="485">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c r="AA485" s="104"/>
      <c r="AB485" s="104"/>
      <c r="AC485" s="104"/>
      <c r="AD485" s="104"/>
      <c r="AE485" s="104"/>
      <c r="AF485" s="104"/>
      <c r="AG485" s="104"/>
      <c r="AH485" s="104"/>
      <c r="AI485" s="104"/>
      <c r="AJ485" s="104"/>
    </row>
    <row r="486">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c r="AA486" s="104"/>
      <c r="AB486" s="104"/>
      <c r="AC486" s="104"/>
      <c r="AD486" s="104"/>
      <c r="AE486" s="104"/>
      <c r="AF486" s="104"/>
      <c r="AG486" s="104"/>
      <c r="AH486" s="104"/>
      <c r="AI486" s="104"/>
      <c r="AJ486" s="104"/>
    </row>
    <row r="487">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c r="AA487" s="104"/>
      <c r="AB487" s="104"/>
      <c r="AC487" s="104"/>
      <c r="AD487" s="104"/>
      <c r="AE487" s="104"/>
      <c r="AF487" s="104"/>
      <c r="AG487" s="104"/>
      <c r="AH487" s="104"/>
      <c r="AI487" s="104"/>
      <c r="AJ487" s="104"/>
    </row>
    <row r="488">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c r="AA488" s="104"/>
      <c r="AB488" s="104"/>
      <c r="AC488" s="104"/>
      <c r="AD488" s="104"/>
      <c r="AE488" s="104"/>
      <c r="AF488" s="104"/>
      <c r="AG488" s="104"/>
      <c r="AH488" s="104"/>
      <c r="AI488" s="104"/>
      <c r="AJ488" s="104"/>
    </row>
    <row r="489">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c r="AA489" s="104"/>
      <c r="AB489" s="104"/>
      <c r="AC489" s="104"/>
      <c r="AD489" s="104"/>
      <c r="AE489" s="104"/>
      <c r="AF489" s="104"/>
      <c r="AG489" s="104"/>
      <c r="AH489" s="104"/>
      <c r="AI489" s="104"/>
      <c r="AJ489" s="104"/>
    </row>
    <row r="490">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c r="AA490" s="104"/>
      <c r="AB490" s="104"/>
      <c r="AC490" s="104"/>
      <c r="AD490" s="104"/>
      <c r="AE490" s="104"/>
      <c r="AF490" s="104"/>
      <c r="AG490" s="104"/>
      <c r="AH490" s="104"/>
      <c r="AI490" s="104"/>
      <c r="AJ490" s="104"/>
    </row>
    <row r="49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c r="AA491" s="104"/>
      <c r="AB491" s="104"/>
      <c r="AC491" s="104"/>
      <c r="AD491" s="104"/>
      <c r="AE491" s="104"/>
      <c r="AF491" s="104"/>
      <c r="AG491" s="104"/>
      <c r="AH491" s="104"/>
      <c r="AI491" s="104"/>
      <c r="AJ491" s="104"/>
    </row>
    <row r="492">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c r="AA492" s="104"/>
      <c r="AB492" s="104"/>
      <c r="AC492" s="104"/>
      <c r="AD492" s="104"/>
      <c r="AE492" s="104"/>
      <c r="AF492" s="104"/>
      <c r="AG492" s="104"/>
      <c r="AH492" s="104"/>
      <c r="AI492" s="104"/>
      <c r="AJ492" s="104"/>
    </row>
    <row r="493">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c r="AA493" s="104"/>
      <c r="AB493" s="104"/>
      <c r="AC493" s="104"/>
      <c r="AD493" s="104"/>
      <c r="AE493" s="104"/>
      <c r="AF493" s="104"/>
      <c r="AG493" s="104"/>
      <c r="AH493" s="104"/>
      <c r="AI493" s="104"/>
      <c r="AJ493" s="104"/>
    </row>
    <row r="494">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c r="AA494" s="104"/>
      <c r="AB494" s="104"/>
      <c r="AC494" s="104"/>
      <c r="AD494" s="104"/>
      <c r="AE494" s="104"/>
      <c r="AF494" s="104"/>
      <c r="AG494" s="104"/>
      <c r="AH494" s="104"/>
      <c r="AI494" s="104"/>
      <c r="AJ494" s="104"/>
    </row>
    <row r="495">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c r="AA495" s="104"/>
      <c r="AB495" s="104"/>
      <c r="AC495" s="104"/>
      <c r="AD495" s="104"/>
      <c r="AE495" s="104"/>
      <c r="AF495" s="104"/>
      <c r="AG495" s="104"/>
      <c r="AH495" s="104"/>
      <c r="AI495" s="104"/>
      <c r="AJ495" s="104"/>
    </row>
    <row r="496">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c r="AA496" s="104"/>
      <c r="AB496" s="104"/>
      <c r="AC496" s="104"/>
      <c r="AD496" s="104"/>
      <c r="AE496" s="104"/>
      <c r="AF496" s="104"/>
      <c r="AG496" s="104"/>
      <c r="AH496" s="104"/>
      <c r="AI496" s="104"/>
      <c r="AJ496" s="104"/>
    </row>
    <row r="497">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c r="AA497" s="104"/>
      <c r="AB497" s="104"/>
      <c r="AC497" s="104"/>
      <c r="AD497" s="104"/>
      <c r="AE497" s="104"/>
      <c r="AF497" s="104"/>
      <c r="AG497" s="104"/>
      <c r="AH497" s="104"/>
      <c r="AI497" s="104"/>
      <c r="AJ497" s="104"/>
    </row>
    <row r="498">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c r="AA498" s="104"/>
      <c r="AB498" s="104"/>
      <c r="AC498" s="104"/>
      <c r="AD498" s="104"/>
      <c r="AE498" s="104"/>
      <c r="AF498" s="104"/>
      <c r="AG498" s="104"/>
      <c r="AH498" s="104"/>
      <c r="AI498" s="104"/>
      <c r="AJ498" s="104"/>
    </row>
    <row r="499">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c r="AA499" s="104"/>
      <c r="AB499" s="104"/>
      <c r="AC499" s="104"/>
      <c r="AD499" s="104"/>
      <c r="AE499" s="104"/>
      <c r="AF499" s="104"/>
      <c r="AG499" s="104"/>
      <c r="AH499" s="104"/>
      <c r="AI499" s="104"/>
      <c r="AJ499" s="104"/>
    </row>
    <row r="500">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c r="AA500" s="104"/>
      <c r="AB500" s="104"/>
      <c r="AC500" s="104"/>
      <c r="AD500" s="104"/>
      <c r="AE500" s="104"/>
      <c r="AF500" s="104"/>
      <c r="AG500" s="104"/>
      <c r="AH500" s="104"/>
      <c r="AI500" s="104"/>
      <c r="AJ500" s="104"/>
    </row>
    <row r="50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c r="AA501" s="104"/>
      <c r="AB501" s="104"/>
      <c r="AC501" s="104"/>
      <c r="AD501" s="104"/>
      <c r="AE501" s="104"/>
      <c r="AF501" s="104"/>
      <c r="AG501" s="104"/>
      <c r="AH501" s="104"/>
      <c r="AI501" s="104"/>
      <c r="AJ501" s="104"/>
    </row>
    <row r="502">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c r="AA502" s="104"/>
      <c r="AB502" s="104"/>
      <c r="AC502" s="104"/>
      <c r="AD502" s="104"/>
      <c r="AE502" s="104"/>
      <c r="AF502" s="104"/>
      <c r="AG502" s="104"/>
      <c r="AH502" s="104"/>
      <c r="AI502" s="104"/>
      <c r="AJ502" s="104"/>
    </row>
    <row r="503">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c r="AA503" s="104"/>
      <c r="AB503" s="104"/>
      <c r="AC503" s="104"/>
      <c r="AD503" s="104"/>
      <c r="AE503" s="104"/>
      <c r="AF503" s="104"/>
      <c r="AG503" s="104"/>
      <c r="AH503" s="104"/>
      <c r="AI503" s="104"/>
      <c r="AJ503" s="104"/>
    </row>
    <row r="504">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c r="AA504" s="104"/>
      <c r="AB504" s="104"/>
      <c r="AC504" s="104"/>
      <c r="AD504" s="104"/>
      <c r="AE504" s="104"/>
      <c r="AF504" s="104"/>
      <c r="AG504" s="104"/>
      <c r="AH504" s="104"/>
      <c r="AI504" s="104"/>
      <c r="AJ504" s="104"/>
    </row>
    <row r="505">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c r="AA505" s="104"/>
      <c r="AB505" s="104"/>
      <c r="AC505" s="104"/>
      <c r="AD505" s="104"/>
      <c r="AE505" s="104"/>
      <c r="AF505" s="104"/>
      <c r="AG505" s="104"/>
      <c r="AH505" s="104"/>
      <c r="AI505" s="104"/>
      <c r="AJ505" s="104"/>
    </row>
    <row r="506">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c r="AA506" s="104"/>
      <c r="AB506" s="104"/>
      <c r="AC506" s="104"/>
      <c r="AD506" s="104"/>
      <c r="AE506" s="104"/>
      <c r="AF506" s="104"/>
      <c r="AG506" s="104"/>
      <c r="AH506" s="104"/>
      <c r="AI506" s="104"/>
      <c r="AJ506" s="104"/>
    </row>
    <row r="507">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c r="AA507" s="104"/>
      <c r="AB507" s="104"/>
      <c r="AC507" s="104"/>
      <c r="AD507" s="104"/>
      <c r="AE507" s="104"/>
      <c r="AF507" s="104"/>
      <c r="AG507" s="104"/>
      <c r="AH507" s="104"/>
      <c r="AI507" s="104"/>
      <c r="AJ507" s="104"/>
    </row>
    <row r="508">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c r="AA508" s="104"/>
      <c r="AB508" s="104"/>
      <c r="AC508" s="104"/>
      <c r="AD508" s="104"/>
      <c r="AE508" s="104"/>
      <c r="AF508" s="104"/>
      <c r="AG508" s="104"/>
      <c r="AH508" s="104"/>
      <c r="AI508" s="104"/>
      <c r="AJ508" s="104"/>
    </row>
    <row r="509">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c r="AA509" s="104"/>
      <c r="AB509" s="104"/>
      <c r="AC509" s="104"/>
      <c r="AD509" s="104"/>
      <c r="AE509" s="104"/>
      <c r="AF509" s="104"/>
      <c r="AG509" s="104"/>
      <c r="AH509" s="104"/>
      <c r="AI509" s="104"/>
      <c r="AJ509" s="104"/>
    </row>
    <row r="510">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c r="AA510" s="104"/>
      <c r="AB510" s="104"/>
      <c r="AC510" s="104"/>
      <c r="AD510" s="104"/>
      <c r="AE510" s="104"/>
      <c r="AF510" s="104"/>
      <c r="AG510" s="104"/>
      <c r="AH510" s="104"/>
      <c r="AI510" s="104"/>
      <c r="AJ510" s="104"/>
    </row>
    <row r="51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c r="AA511" s="104"/>
      <c r="AB511" s="104"/>
      <c r="AC511" s="104"/>
      <c r="AD511" s="104"/>
      <c r="AE511" s="104"/>
      <c r="AF511" s="104"/>
      <c r="AG511" s="104"/>
      <c r="AH511" s="104"/>
      <c r="AI511" s="104"/>
      <c r="AJ511" s="104"/>
    </row>
    <row r="512">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c r="AA512" s="104"/>
      <c r="AB512" s="104"/>
      <c r="AC512" s="104"/>
      <c r="AD512" s="104"/>
      <c r="AE512" s="104"/>
      <c r="AF512" s="104"/>
      <c r="AG512" s="104"/>
      <c r="AH512" s="104"/>
      <c r="AI512" s="104"/>
      <c r="AJ512" s="104"/>
    </row>
    <row r="513">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c r="AA513" s="104"/>
      <c r="AB513" s="104"/>
      <c r="AC513" s="104"/>
      <c r="AD513" s="104"/>
      <c r="AE513" s="104"/>
      <c r="AF513" s="104"/>
      <c r="AG513" s="104"/>
      <c r="AH513" s="104"/>
      <c r="AI513" s="104"/>
      <c r="AJ513" s="104"/>
    </row>
    <row r="514">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c r="AA514" s="104"/>
      <c r="AB514" s="104"/>
      <c r="AC514" s="104"/>
      <c r="AD514" s="104"/>
      <c r="AE514" s="104"/>
      <c r="AF514" s="104"/>
      <c r="AG514" s="104"/>
      <c r="AH514" s="104"/>
      <c r="AI514" s="104"/>
      <c r="AJ514" s="104"/>
    </row>
    <row r="515">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c r="AA515" s="104"/>
      <c r="AB515" s="104"/>
      <c r="AC515" s="104"/>
      <c r="AD515" s="104"/>
      <c r="AE515" s="104"/>
      <c r="AF515" s="104"/>
      <c r="AG515" s="104"/>
      <c r="AH515" s="104"/>
      <c r="AI515" s="104"/>
      <c r="AJ515" s="104"/>
    </row>
    <row r="516">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c r="AA516" s="104"/>
      <c r="AB516" s="104"/>
      <c r="AC516" s="104"/>
      <c r="AD516" s="104"/>
      <c r="AE516" s="104"/>
      <c r="AF516" s="104"/>
      <c r="AG516" s="104"/>
      <c r="AH516" s="104"/>
      <c r="AI516" s="104"/>
      <c r="AJ516" s="104"/>
    </row>
    <row r="517">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c r="AA517" s="104"/>
      <c r="AB517" s="104"/>
      <c r="AC517" s="104"/>
      <c r="AD517" s="104"/>
      <c r="AE517" s="104"/>
      <c r="AF517" s="104"/>
      <c r="AG517" s="104"/>
      <c r="AH517" s="104"/>
      <c r="AI517" s="104"/>
      <c r="AJ517" s="104"/>
    </row>
    <row r="518">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c r="AA518" s="104"/>
      <c r="AB518" s="104"/>
      <c r="AC518" s="104"/>
      <c r="AD518" s="104"/>
      <c r="AE518" s="104"/>
      <c r="AF518" s="104"/>
      <c r="AG518" s="104"/>
      <c r="AH518" s="104"/>
      <c r="AI518" s="104"/>
      <c r="AJ518" s="104"/>
    </row>
    <row r="519">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c r="AA519" s="104"/>
      <c r="AB519" s="104"/>
      <c r="AC519" s="104"/>
      <c r="AD519" s="104"/>
      <c r="AE519" s="104"/>
      <c r="AF519" s="104"/>
      <c r="AG519" s="104"/>
      <c r="AH519" s="104"/>
      <c r="AI519" s="104"/>
      <c r="AJ519" s="104"/>
    </row>
    <row r="520">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c r="AA520" s="104"/>
      <c r="AB520" s="104"/>
      <c r="AC520" s="104"/>
      <c r="AD520" s="104"/>
      <c r="AE520" s="104"/>
      <c r="AF520" s="104"/>
      <c r="AG520" s="104"/>
      <c r="AH520" s="104"/>
      <c r="AI520" s="104"/>
      <c r="AJ520" s="104"/>
    </row>
    <row r="52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c r="AA521" s="104"/>
      <c r="AB521" s="104"/>
      <c r="AC521" s="104"/>
      <c r="AD521" s="104"/>
      <c r="AE521" s="104"/>
      <c r="AF521" s="104"/>
      <c r="AG521" s="104"/>
      <c r="AH521" s="104"/>
      <c r="AI521" s="104"/>
      <c r="AJ521" s="104"/>
    </row>
    <row r="522">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c r="AA522" s="104"/>
      <c r="AB522" s="104"/>
      <c r="AC522" s="104"/>
      <c r="AD522" s="104"/>
      <c r="AE522" s="104"/>
      <c r="AF522" s="104"/>
      <c r="AG522" s="104"/>
      <c r="AH522" s="104"/>
      <c r="AI522" s="104"/>
      <c r="AJ522" s="104"/>
    </row>
    <row r="523">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c r="AA523" s="104"/>
      <c r="AB523" s="104"/>
      <c r="AC523" s="104"/>
      <c r="AD523" s="104"/>
      <c r="AE523" s="104"/>
      <c r="AF523" s="104"/>
      <c r="AG523" s="104"/>
      <c r="AH523" s="104"/>
      <c r="AI523" s="104"/>
      <c r="AJ523" s="104"/>
    </row>
    <row r="524">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c r="AA524" s="104"/>
      <c r="AB524" s="104"/>
      <c r="AC524" s="104"/>
      <c r="AD524" s="104"/>
      <c r="AE524" s="104"/>
      <c r="AF524" s="104"/>
      <c r="AG524" s="104"/>
      <c r="AH524" s="104"/>
      <c r="AI524" s="104"/>
      <c r="AJ524" s="104"/>
    </row>
    <row r="525">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c r="AA525" s="104"/>
      <c r="AB525" s="104"/>
      <c r="AC525" s="104"/>
      <c r="AD525" s="104"/>
      <c r="AE525" s="104"/>
      <c r="AF525" s="104"/>
      <c r="AG525" s="104"/>
      <c r="AH525" s="104"/>
      <c r="AI525" s="104"/>
      <c r="AJ525" s="104"/>
    </row>
    <row r="526">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c r="AA526" s="104"/>
      <c r="AB526" s="104"/>
      <c r="AC526" s="104"/>
      <c r="AD526" s="104"/>
      <c r="AE526" s="104"/>
      <c r="AF526" s="104"/>
      <c r="AG526" s="104"/>
      <c r="AH526" s="104"/>
      <c r="AI526" s="104"/>
      <c r="AJ526" s="104"/>
    </row>
    <row r="527">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c r="AA527" s="104"/>
      <c r="AB527" s="104"/>
      <c r="AC527" s="104"/>
      <c r="AD527" s="104"/>
      <c r="AE527" s="104"/>
      <c r="AF527" s="104"/>
      <c r="AG527" s="104"/>
      <c r="AH527" s="104"/>
      <c r="AI527" s="104"/>
      <c r="AJ527" s="104"/>
    </row>
    <row r="528">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c r="AA528" s="104"/>
      <c r="AB528" s="104"/>
      <c r="AC528" s="104"/>
      <c r="AD528" s="104"/>
      <c r="AE528" s="104"/>
      <c r="AF528" s="104"/>
      <c r="AG528" s="104"/>
      <c r="AH528" s="104"/>
      <c r="AI528" s="104"/>
      <c r="AJ528" s="104"/>
    </row>
    <row r="529">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c r="AA529" s="104"/>
      <c r="AB529" s="104"/>
      <c r="AC529" s="104"/>
      <c r="AD529" s="104"/>
      <c r="AE529" s="104"/>
      <c r="AF529" s="104"/>
      <c r="AG529" s="104"/>
      <c r="AH529" s="104"/>
      <c r="AI529" s="104"/>
      <c r="AJ529" s="104"/>
    </row>
    <row r="530">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c r="AA530" s="104"/>
      <c r="AB530" s="104"/>
      <c r="AC530" s="104"/>
      <c r="AD530" s="104"/>
      <c r="AE530" s="104"/>
      <c r="AF530" s="104"/>
      <c r="AG530" s="104"/>
      <c r="AH530" s="104"/>
      <c r="AI530" s="104"/>
      <c r="AJ530" s="104"/>
    </row>
    <row r="53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c r="AA531" s="104"/>
      <c r="AB531" s="104"/>
      <c r="AC531" s="104"/>
      <c r="AD531" s="104"/>
      <c r="AE531" s="104"/>
      <c r="AF531" s="104"/>
      <c r="AG531" s="104"/>
      <c r="AH531" s="104"/>
      <c r="AI531" s="104"/>
      <c r="AJ531" s="104"/>
    </row>
    <row r="532">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c r="AA532" s="104"/>
      <c r="AB532" s="104"/>
      <c r="AC532" s="104"/>
      <c r="AD532" s="104"/>
      <c r="AE532" s="104"/>
      <c r="AF532" s="104"/>
      <c r="AG532" s="104"/>
      <c r="AH532" s="104"/>
      <c r="AI532" s="104"/>
      <c r="AJ532" s="104"/>
    </row>
    <row r="533">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c r="AA533" s="104"/>
      <c r="AB533" s="104"/>
      <c r="AC533" s="104"/>
      <c r="AD533" s="104"/>
      <c r="AE533" s="104"/>
      <c r="AF533" s="104"/>
      <c r="AG533" s="104"/>
      <c r="AH533" s="104"/>
      <c r="AI533" s="104"/>
      <c r="AJ533" s="104"/>
    </row>
    <row r="534">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c r="AA534" s="104"/>
      <c r="AB534" s="104"/>
      <c r="AC534" s="104"/>
      <c r="AD534" s="104"/>
      <c r="AE534" s="104"/>
      <c r="AF534" s="104"/>
      <c r="AG534" s="104"/>
      <c r="AH534" s="104"/>
      <c r="AI534" s="104"/>
      <c r="AJ534" s="104"/>
    </row>
    <row r="535">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c r="AA535" s="104"/>
      <c r="AB535" s="104"/>
      <c r="AC535" s="104"/>
      <c r="AD535" s="104"/>
      <c r="AE535" s="104"/>
      <c r="AF535" s="104"/>
      <c r="AG535" s="104"/>
      <c r="AH535" s="104"/>
      <c r="AI535" s="104"/>
      <c r="AJ535" s="104"/>
    </row>
    <row r="536">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c r="AA536" s="104"/>
      <c r="AB536" s="104"/>
      <c r="AC536" s="104"/>
      <c r="AD536" s="104"/>
      <c r="AE536" s="104"/>
      <c r="AF536" s="104"/>
      <c r="AG536" s="104"/>
      <c r="AH536" s="104"/>
      <c r="AI536" s="104"/>
      <c r="AJ536" s="104"/>
    </row>
    <row r="537">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c r="AA537" s="104"/>
      <c r="AB537" s="104"/>
      <c r="AC537" s="104"/>
      <c r="AD537" s="104"/>
      <c r="AE537" s="104"/>
      <c r="AF537" s="104"/>
      <c r="AG537" s="104"/>
      <c r="AH537" s="104"/>
      <c r="AI537" s="104"/>
      <c r="AJ537" s="104"/>
    </row>
    <row r="538">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c r="AA538" s="104"/>
      <c r="AB538" s="104"/>
      <c r="AC538" s="104"/>
      <c r="AD538" s="104"/>
      <c r="AE538" s="104"/>
      <c r="AF538" s="104"/>
      <c r="AG538" s="104"/>
      <c r="AH538" s="104"/>
      <c r="AI538" s="104"/>
      <c r="AJ538" s="104"/>
    </row>
    <row r="539">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c r="AA539" s="104"/>
      <c r="AB539" s="104"/>
      <c r="AC539" s="104"/>
      <c r="AD539" s="104"/>
      <c r="AE539" s="104"/>
      <c r="AF539" s="104"/>
      <c r="AG539" s="104"/>
      <c r="AH539" s="104"/>
      <c r="AI539" s="104"/>
      <c r="AJ539" s="104"/>
    </row>
    <row r="540">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c r="AA540" s="104"/>
      <c r="AB540" s="104"/>
      <c r="AC540" s="104"/>
      <c r="AD540" s="104"/>
      <c r="AE540" s="104"/>
      <c r="AF540" s="104"/>
      <c r="AG540" s="104"/>
      <c r="AH540" s="104"/>
      <c r="AI540" s="104"/>
      <c r="AJ540" s="104"/>
    </row>
    <row r="54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c r="AA541" s="104"/>
      <c r="AB541" s="104"/>
      <c r="AC541" s="104"/>
      <c r="AD541" s="104"/>
      <c r="AE541" s="104"/>
      <c r="AF541" s="104"/>
      <c r="AG541" s="104"/>
      <c r="AH541" s="104"/>
      <c r="AI541" s="104"/>
      <c r="AJ541" s="104"/>
    </row>
    <row r="542">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c r="AA542" s="104"/>
      <c r="AB542" s="104"/>
      <c r="AC542" s="104"/>
      <c r="AD542" s="104"/>
      <c r="AE542" s="104"/>
      <c r="AF542" s="104"/>
      <c r="AG542" s="104"/>
      <c r="AH542" s="104"/>
      <c r="AI542" s="104"/>
      <c r="AJ542" s="104"/>
    </row>
    <row r="543">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c r="AA543" s="104"/>
      <c r="AB543" s="104"/>
      <c r="AC543" s="104"/>
      <c r="AD543" s="104"/>
      <c r="AE543" s="104"/>
      <c r="AF543" s="104"/>
      <c r="AG543" s="104"/>
      <c r="AH543" s="104"/>
      <c r="AI543" s="104"/>
      <c r="AJ543" s="104"/>
    </row>
    <row r="544">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c r="AA544" s="104"/>
      <c r="AB544" s="104"/>
      <c r="AC544" s="104"/>
      <c r="AD544" s="104"/>
      <c r="AE544" s="104"/>
      <c r="AF544" s="104"/>
      <c r="AG544" s="104"/>
      <c r="AH544" s="104"/>
      <c r="AI544" s="104"/>
      <c r="AJ544" s="104"/>
    </row>
    <row r="545">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c r="AA545" s="104"/>
      <c r="AB545" s="104"/>
      <c r="AC545" s="104"/>
      <c r="AD545" s="104"/>
      <c r="AE545" s="104"/>
      <c r="AF545" s="104"/>
      <c r="AG545" s="104"/>
      <c r="AH545" s="104"/>
      <c r="AI545" s="104"/>
      <c r="AJ545" s="104"/>
    </row>
    <row r="546">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c r="AA546" s="104"/>
      <c r="AB546" s="104"/>
      <c r="AC546" s="104"/>
      <c r="AD546" s="104"/>
      <c r="AE546" s="104"/>
      <c r="AF546" s="104"/>
      <c r="AG546" s="104"/>
      <c r="AH546" s="104"/>
      <c r="AI546" s="104"/>
      <c r="AJ546" s="104"/>
    </row>
    <row r="547">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c r="AA547" s="104"/>
      <c r="AB547" s="104"/>
      <c r="AC547" s="104"/>
      <c r="AD547" s="104"/>
      <c r="AE547" s="104"/>
      <c r="AF547" s="104"/>
      <c r="AG547" s="104"/>
      <c r="AH547" s="104"/>
      <c r="AI547" s="104"/>
      <c r="AJ547" s="104"/>
    </row>
    <row r="548">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c r="AA548" s="104"/>
      <c r="AB548" s="104"/>
      <c r="AC548" s="104"/>
      <c r="AD548" s="104"/>
      <c r="AE548" s="104"/>
      <c r="AF548" s="104"/>
      <c r="AG548" s="104"/>
      <c r="AH548" s="104"/>
      <c r="AI548" s="104"/>
      <c r="AJ548" s="104"/>
    </row>
    <row r="549">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c r="AA549" s="104"/>
      <c r="AB549" s="104"/>
      <c r="AC549" s="104"/>
      <c r="AD549" s="104"/>
      <c r="AE549" s="104"/>
      <c r="AF549" s="104"/>
      <c r="AG549" s="104"/>
      <c r="AH549" s="104"/>
      <c r="AI549" s="104"/>
      <c r="AJ549" s="104"/>
    </row>
    <row r="550">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c r="AA550" s="104"/>
      <c r="AB550" s="104"/>
      <c r="AC550" s="104"/>
      <c r="AD550" s="104"/>
      <c r="AE550" s="104"/>
      <c r="AF550" s="104"/>
      <c r="AG550" s="104"/>
      <c r="AH550" s="104"/>
      <c r="AI550" s="104"/>
      <c r="AJ550" s="104"/>
    </row>
    <row r="55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c r="AA551" s="104"/>
      <c r="AB551" s="104"/>
      <c r="AC551" s="104"/>
      <c r="AD551" s="104"/>
      <c r="AE551" s="104"/>
      <c r="AF551" s="104"/>
      <c r="AG551" s="104"/>
      <c r="AH551" s="104"/>
      <c r="AI551" s="104"/>
      <c r="AJ551" s="104"/>
    </row>
    <row r="552">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c r="AA552" s="104"/>
      <c r="AB552" s="104"/>
      <c r="AC552" s="104"/>
      <c r="AD552" s="104"/>
      <c r="AE552" s="104"/>
      <c r="AF552" s="104"/>
      <c r="AG552" s="104"/>
      <c r="AH552" s="104"/>
      <c r="AI552" s="104"/>
      <c r="AJ552" s="104"/>
    </row>
    <row r="553">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c r="AA553" s="104"/>
      <c r="AB553" s="104"/>
      <c r="AC553" s="104"/>
      <c r="AD553" s="104"/>
      <c r="AE553" s="104"/>
      <c r="AF553" s="104"/>
      <c r="AG553" s="104"/>
      <c r="AH553" s="104"/>
      <c r="AI553" s="104"/>
      <c r="AJ553" s="104"/>
    </row>
    <row r="554">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c r="AA554" s="104"/>
      <c r="AB554" s="104"/>
      <c r="AC554" s="104"/>
      <c r="AD554" s="104"/>
      <c r="AE554" s="104"/>
      <c r="AF554" s="104"/>
      <c r="AG554" s="104"/>
      <c r="AH554" s="104"/>
      <c r="AI554" s="104"/>
      <c r="AJ554" s="104"/>
    </row>
    <row r="555">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c r="AA555" s="104"/>
      <c r="AB555" s="104"/>
      <c r="AC555" s="104"/>
      <c r="AD555" s="104"/>
      <c r="AE555" s="104"/>
      <c r="AF555" s="104"/>
      <c r="AG555" s="104"/>
      <c r="AH555" s="104"/>
      <c r="AI555" s="104"/>
      <c r="AJ555" s="104"/>
    </row>
    <row r="556">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c r="AA556" s="104"/>
      <c r="AB556" s="104"/>
      <c r="AC556" s="104"/>
      <c r="AD556" s="104"/>
      <c r="AE556" s="104"/>
      <c r="AF556" s="104"/>
      <c r="AG556" s="104"/>
      <c r="AH556" s="104"/>
      <c r="AI556" s="104"/>
      <c r="AJ556" s="104"/>
    </row>
    <row r="557">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c r="AA557" s="104"/>
      <c r="AB557" s="104"/>
      <c r="AC557" s="104"/>
      <c r="AD557" s="104"/>
      <c r="AE557" s="104"/>
      <c r="AF557" s="104"/>
      <c r="AG557" s="104"/>
      <c r="AH557" s="104"/>
      <c r="AI557" s="104"/>
      <c r="AJ557" s="104"/>
    </row>
    <row r="558">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c r="AA558" s="104"/>
      <c r="AB558" s="104"/>
      <c r="AC558" s="104"/>
      <c r="AD558" s="104"/>
      <c r="AE558" s="104"/>
      <c r="AF558" s="104"/>
      <c r="AG558" s="104"/>
      <c r="AH558" s="104"/>
      <c r="AI558" s="104"/>
      <c r="AJ558" s="104"/>
    </row>
    <row r="559">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c r="AA559" s="104"/>
      <c r="AB559" s="104"/>
      <c r="AC559" s="104"/>
      <c r="AD559" s="104"/>
      <c r="AE559" s="104"/>
      <c r="AF559" s="104"/>
      <c r="AG559" s="104"/>
      <c r="AH559" s="104"/>
      <c r="AI559" s="104"/>
      <c r="AJ559" s="104"/>
    </row>
    <row r="560">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c r="AA560" s="104"/>
      <c r="AB560" s="104"/>
      <c r="AC560" s="104"/>
      <c r="AD560" s="104"/>
      <c r="AE560" s="104"/>
      <c r="AF560" s="104"/>
      <c r="AG560" s="104"/>
      <c r="AH560" s="104"/>
      <c r="AI560" s="104"/>
      <c r="AJ560" s="104"/>
    </row>
    <row r="56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c r="AA561" s="104"/>
      <c r="AB561" s="104"/>
      <c r="AC561" s="104"/>
      <c r="AD561" s="104"/>
      <c r="AE561" s="104"/>
      <c r="AF561" s="104"/>
      <c r="AG561" s="104"/>
      <c r="AH561" s="104"/>
      <c r="AI561" s="104"/>
      <c r="AJ561" s="104"/>
    </row>
    <row r="562">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c r="AA562" s="104"/>
      <c r="AB562" s="104"/>
      <c r="AC562" s="104"/>
      <c r="AD562" s="104"/>
      <c r="AE562" s="104"/>
      <c r="AF562" s="104"/>
      <c r="AG562" s="104"/>
      <c r="AH562" s="104"/>
      <c r="AI562" s="104"/>
      <c r="AJ562" s="104"/>
    </row>
    <row r="563">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c r="AA563" s="104"/>
      <c r="AB563" s="104"/>
      <c r="AC563" s="104"/>
      <c r="AD563" s="104"/>
      <c r="AE563" s="104"/>
      <c r="AF563" s="104"/>
      <c r="AG563" s="104"/>
      <c r="AH563" s="104"/>
      <c r="AI563" s="104"/>
      <c r="AJ563" s="104"/>
    </row>
    <row r="564">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c r="AA564" s="104"/>
      <c r="AB564" s="104"/>
      <c r="AC564" s="104"/>
      <c r="AD564" s="104"/>
      <c r="AE564" s="104"/>
      <c r="AF564" s="104"/>
      <c r="AG564" s="104"/>
      <c r="AH564" s="104"/>
      <c r="AI564" s="104"/>
      <c r="AJ564" s="104"/>
    </row>
    <row r="565">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c r="AA565" s="104"/>
      <c r="AB565" s="104"/>
      <c r="AC565" s="104"/>
      <c r="AD565" s="104"/>
      <c r="AE565" s="104"/>
      <c r="AF565" s="104"/>
      <c r="AG565" s="104"/>
      <c r="AH565" s="104"/>
      <c r="AI565" s="104"/>
      <c r="AJ565" s="104"/>
    </row>
    <row r="566">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c r="AA566" s="104"/>
      <c r="AB566" s="104"/>
      <c r="AC566" s="104"/>
      <c r="AD566" s="104"/>
      <c r="AE566" s="104"/>
      <c r="AF566" s="104"/>
      <c r="AG566" s="104"/>
      <c r="AH566" s="104"/>
      <c r="AI566" s="104"/>
      <c r="AJ566" s="104"/>
    </row>
    <row r="567">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c r="AA567" s="104"/>
      <c r="AB567" s="104"/>
      <c r="AC567" s="104"/>
      <c r="AD567" s="104"/>
      <c r="AE567" s="104"/>
      <c r="AF567" s="104"/>
      <c r="AG567" s="104"/>
      <c r="AH567" s="104"/>
      <c r="AI567" s="104"/>
      <c r="AJ567" s="104"/>
    </row>
    <row r="568">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c r="AA568" s="104"/>
      <c r="AB568" s="104"/>
      <c r="AC568" s="104"/>
      <c r="AD568" s="104"/>
      <c r="AE568" s="104"/>
      <c r="AF568" s="104"/>
      <c r="AG568" s="104"/>
      <c r="AH568" s="104"/>
      <c r="AI568" s="104"/>
      <c r="AJ568" s="104"/>
    </row>
    <row r="569">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c r="AA569" s="104"/>
      <c r="AB569" s="104"/>
      <c r="AC569" s="104"/>
      <c r="AD569" s="104"/>
      <c r="AE569" s="104"/>
      <c r="AF569" s="104"/>
      <c r="AG569" s="104"/>
      <c r="AH569" s="104"/>
      <c r="AI569" s="104"/>
      <c r="AJ569" s="104"/>
    </row>
    <row r="570">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c r="AA570" s="104"/>
      <c r="AB570" s="104"/>
      <c r="AC570" s="104"/>
      <c r="AD570" s="104"/>
      <c r="AE570" s="104"/>
      <c r="AF570" s="104"/>
      <c r="AG570" s="104"/>
      <c r="AH570" s="104"/>
      <c r="AI570" s="104"/>
      <c r="AJ570" s="104"/>
    </row>
    <row r="57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c r="AA571" s="104"/>
      <c r="AB571" s="104"/>
      <c r="AC571" s="104"/>
      <c r="AD571" s="104"/>
      <c r="AE571" s="104"/>
      <c r="AF571" s="104"/>
      <c r="AG571" s="104"/>
      <c r="AH571" s="104"/>
      <c r="AI571" s="104"/>
      <c r="AJ571" s="104"/>
    </row>
    <row r="572">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c r="AA572" s="104"/>
      <c r="AB572" s="104"/>
      <c r="AC572" s="104"/>
      <c r="AD572" s="104"/>
      <c r="AE572" s="104"/>
      <c r="AF572" s="104"/>
      <c r="AG572" s="104"/>
      <c r="AH572" s="104"/>
      <c r="AI572" s="104"/>
      <c r="AJ572" s="104"/>
    </row>
    <row r="573">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c r="AA573" s="104"/>
      <c r="AB573" s="104"/>
      <c r="AC573" s="104"/>
      <c r="AD573" s="104"/>
      <c r="AE573" s="104"/>
      <c r="AF573" s="104"/>
      <c r="AG573" s="104"/>
      <c r="AH573" s="104"/>
      <c r="AI573" s="104"/>
      <c r="AJ573" s="104"/>
    </row>
    <row r="574">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c r="AA574" s="104"/>
      <c r="AB574" s="104"/>
      <c r="AC574" s="104"/>
      <c r="AD574" s="104"/>
      <c r="AE574" s="104"/>
      <c r="AF574" s="104"/>
      <c r="AG574" s="104"/>
      <c r="AH574" s="104"/>
      <c r="AI574" s="104"/>
      <c r="AJ574" s="104"/>
    </row>
    <row r="575">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c r="AA575" s="104"/>
      <c r="AB575" s="104"/>
      <c r="AC575" s="104"/>
      <c r="AD575" s="104"/>
      <c r="AE575" s="104"/>
      <c r="AF575" s="104"/>
      <c r="AG575" s="104"/>
      <c r="AH575" s="104"/>
      <c r="AI575" s="104"/>
      <c r="AJ575" s="104"/>
    </row>
    <row r="576">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c r="AA576" s="104"/>
      <c r="AB576" s="104"/>
      <c r="AC576" s="104"/>
      <c r="AD576" s="104"/>
      <c r="AE576" s="104"/>
      <c r="AF576" s="104"/>
      <c r="AG576" s="104"/>
      <c r="AH576" s="104"/>
      <c r="AI576" s="104"/>
      <c r="AJ576" s="104"/>
    </row>
    <row r="577">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c r="AA577" s="104"/>
      <c r="AB577" s="104"/>
      <c r="AC577" s="104"/>
      <c r="AD577" s="104"/>
      <c r="AE577" s="104"/>
      <c r="AF577" s="104"/>
      <c r="AG577" s="104"/>
      <c r="AH577" s="104"/>
      <c r="AI577" s="104"/>
      <c r="AJ577" s="104"/>
    </row>
    <row r="578">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c r="AA578" s="104"/>
      <c r="AB578" s="104"/>
      <c r="AC578" s="104"/>
      <c r="AD578" s="104"/>
      <c r="AE578" s="104"/>
      <c r="AF578" s="104"/>
      <c r="AG578" s="104"/>
      <c r="AH578" s="104"/>
      <c r="AI578" s="104"/>
      <c r="AJ578" s="104"/>
    </row>
    <row r="579">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c r="AA579" s="104"/>
      <c r="AB579" s="104"/>
      <c r="AC579" s="104"/>
      <c r="AD579" s="104"/>
      <c r="AE579" s="104"/>
      <c r="AF579" s="104"/>
      <c r="AG579" s="104"/>
      <c r="AH579" s="104"/>
      <c r="AI579" s="104"/>
      <c r="AJ579" s="104"/>
    </row>
    <row r="580">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c r="AA580" s="104"/>
      <c r="AB580" s="104"/>
      <c r="AC580" s="104"/>
      <c r="AD580" s="104"/>
      <c r="AE580" s="104"/>
      <c r="AF580" s="104"/>
      <c r="AG580" s="104"/>
      <c r="AH580" s="104"/>
      <c r="AI580" s="104"/>
      <c r="AJ580" s="104"/>
    </row>
    <row r="58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c r="AA581" s="104"/>
      <c r="AB581" s="104"/>
      <c r="AC581" s="104"/>
      <c r="AD581" s="104"/>
      <c r="AE581" s="104"/>
      <c r="AF581" s="104"/>
      <c r="AG581" s="104"/>
      <c r="AH581" s="104"/>
      <c r="AI581" s="104"/>
      <c r="AJ581" s="104"/>
    </row>
    <row r="582">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c r="AA582" s="104"/>
      <c r="AB582" s="104"/>
      <c r="AC582" s="104"/>
      <c r="AD582" s="104"/>
      <c r="AE582" s="104"/>
      <c r="AF582" s="104"/>
      <c r="AG582" s="104"/>
      <c r="AH582" s="104"/>
      <c r="AI582" s="104"/>
      <c r="AJ582" s="104"/>
    </row>
    <row r="583">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c r="AA583" s="104"/>
      <c r="AB583" s="104"/>
      <c r="AC583" s="104"/>
      <c r="AD583" s="104"/>
      <c r="AE583" s="104"/>
      <c r="AF583" s="104"/>
      <c r="AG583" s="104"/>
      <c r="AH583" s="104"/>
      <c r="AI583" s="104"/>
      <c r="AJ583" s="104"/>
    </row>
    <row r="584">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c r="AA584" s="104"/>
      <c r="AB584" s="104"/>
      <c r="AC584" s="104"/>
      <c r="AD584" s="104"/>
      <c r="AE584" s="104"/>
      <c r="AF584" s="104"/>
      <c r="AG584" s="104"/>
      <c r="AH584" s="104"/>
      <c r="AI584" s="104"/>
      <c r="AJ584" s="104"/>
    </row>
    <row r="585">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c r="AA585" s="104"/>
      <c r="AB585" s="104"/>
      <c r="AC585" s="104"/>
      <c r="AD585" s="104"/>
      <c r="AE585" s="104"/>
      <c r="AF585" s="104"/>
      <c r="AG585" s="104"/>
      <c r="AH585" s="104"/>
      <c r="AI585" s="104"/>
      <c r="AJ585" s="104"/>
    </row>
    <row r="586">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c r="AA586" s="104"/>
      <c r="AB586" s="104"/>
      <c r="AC586" s="104"/>
      <c r="AD586" s="104"/>
      <c r="AE586" s="104"/>
      <c r="AF586" s="104"/>
      <c r="AG586" s="104"/>
      <c r="AH586" s="104"/>
      <c r="AI586" s="104"/>
      <c r="AJ586" s="104"/>
    </row>
    <row r="587">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c r="AA587" s="104"/>
      <c r="AB587" s="104"/>
      <c r="AC587" s="104"/>
      <c r="AD587" s="104"/>
      <c r="AE587" s="104"/>
      <c r="AF587" s="104"/>
      <c r="AG587" s="104"/>
      <c r="AH587" s="104"/>
      <c r="AI587" s="104"/>
      <c r="AJ587" s="104"/>
    </row>
    <row r="588">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c r="AA588" s="104"/>
      <c r="AB588" s="104"/>
      <c r="AC588" s="104"/>
      <c r="AD588" s="104"/>
      <c r="AE588" s="104"/>
      <c r="AF588" s="104"/>
      <c r="AG588" s="104"/>
      <c r="AH588" s="104"/>
      <c r="AI588" s="104"/>
      <c r="AJ588" s="104"/>
    </row>
    <row r="589">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c r="AA589" s="104"/>
      <c r="AB589" s="104"/>
      <c r="AC589" s="104"/>
      <c r="AD589" s="104"/>
      <c r="AE589" s="104"/>
      <c r="AF589" s="104"/>
      <c r="AG589" s="104"/>
      <c r="AH589" s="104"/>
      <c r="AI589" s="104"/>
      <c r="AJ589" s="104"/>
    </row>
    <row r="590">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c r="AA590" s="104"/>
      <c r="AB590" s="104"/>
      <c r="AC590" s="104"/>
      <c r="AD590" s="104"/>
      <c r="AE590" s="104"/>
      <c r="AF590" s="104"/>
      <c r="AG590" s="104"/>
      <c r="AH590" s="104"/>
      <c r="AI590" s="104"/>
      <c r="AJ590" s="104"/>
    </row>
    <row r="59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c r="AA591" s="104"/>
      <c r="AB591" s="104"/>
      <c r="AC591" s="104"/>
      <c r="AD591" s="104"/>
      <c r="AE591" s="104"/>
      <c r="AF591" s="104"/>
      <c r="AG591" s="104"/>
      <c r="AH591" s="104"/>
      <c r="AI591" s="104"/>
      <c r="AJ591" s="104"/>
    </row>
    <row r="592">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c r="AA592" s="104"/>
      <c r="AB592" s="104"/>
      <c r="AC592" s="104"/>
      <c r="AD592" s="104"/>
      <c r="AE592" s="104"/>
      <c r="AF592" s="104"/>
      <c r="AG592" s="104"/>
      <c r="AH592" s="104"/>
      <c r="AI592" s="104"/>
      <c r="AJ592" s="104"/>
    </row>
    <row r="593">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c r="AA593" s="104"/>
      <c r="AB593" s="104"/>
      <c r="AC593" s="104"/>
      <c r="AD593" s="104"/>
      <c r="AE593" s="104"/>
      <c r="AF593" s="104"/>
      <c r="AG593" s="104"/>
      <c r="AH593" s="104"/>
      <c r="AI593" s="104"/>
      <c r="AJ593" s="104"/>
    </row>
    <row r="594">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c r="AA594" s="104"/>
      <c r="AB594" s="104"/>
      <c r="AC594" s="104"/>
      <c r="AD594" s="104"/>
      <c r="AE594" s="104"/>
      <c r="AF594" s="104"/>
      <c r="AG594" s="104"/>
      <c r="AH594" s="104"/>
      <c r="AI594" s="104"/>
      <c r="AJ594" s="104"/>
    </row>
    <row r="595">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c r="AA595" s="104"/>
      <c r="AB595" s="104"/>
      <c r="AC595" s="104"/>
      <c r="AD595" s="104"/>
      <c r="AE595" s="104"/>
      <c r="AF595" s="104"/>
      <c r="AG595" s="104"/>
      <c r="AH595" s="104"/>
      <c r="AI595" s="104"/>
      <c r="AJ595" s="104"/>
    </row>
    <row r="596">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c r="AA596" s="104"/>
      <c r="AB596" s="104"/>
      <c r="AC596" s="104"/>
      <c r="AD596" s="104"/>
      <c r="AE596" s="104"/>
      <c r="AF596" s="104"/>
      <c r="AG596" s="104"/>
      <c r="AH596" s="104"/>
      <c r="AI596" s="104"/>
      <c r="AJ596" s="104"/>
    </row>
    <row r="597">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c r="AA597" s="104"/>
      <c r="AB597" s="104"/>
      <c r="AC597" s="104"/>
      <c r="AD597" s="104"/>
      <c r="AE597" s="104"/>
      <c r="AF597" s="104"/>
      <c r="AG597" s="104"/>
      <c r="AH597" s="104"/>
      <c r="AI597" s="104"/>
      <c r="AJ597" s="104"/>
    </row>
    <row r="598">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c r="AA598" s="104"/>
      <c r="AB598" s="104"/>
      <c r="AC598" s="104"/>
      <c r="AD598" s="104"/>
      <c r="AE598" s="104"/>
      <c r="AF598" s="104"/>
      <c r="AG598" s="104"/>
      <c r="AH598" s="104"/>
      <c r="AI598" s="104"/>
      <c r="AJ598" s="104"/>
    </row>
    <row r="599">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c r="AA599" s="104"/>
      <c r="AB599" s="104"/>
      <c r="AC599" s="104"/>
      <c r="AD599" s="104"/>
      <c r="AE599" s="104"/>
      <c r="AF599" s="104"/>
      <c r="AG599" s="104"/>
      <c r="AH599" s="104"/>
      <c r="AI599" s="104"/>
      <c r="AJ599" s="104"/>
    </row>
    <row r="600">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c r="AA600" s="104"/>
      <c r="AB600" s="104"/>
      <c r="AC600" s="104"/>
      <c r="AD600" s="104"/>
      <c r="AE600" s="104"/>
      <c r="AF600" s="104"/>
      <c r="AG600" s="104"/>
      <c r="AH600" s="104"/>
      <c r="AI600" s="104"/>
      <c r="AJ600" s="104"/>
    </row>
    <row r="60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c r="AA601" s="104"/>
      <c r="AB601" s="104"/>
      <c r="AC601" s="104"/>
      <c r="AD601" s="104"/>
      <c r="AE601" s="104"/>
      <c r="AF601" s="104"/>
      <c r="AG601" s="104"/>
      <c r="AH601" s="104"/>
      <c r="AI601" s="104"/>
      <c r="AJ601" s="104"/>
    </row>
    <row r="602">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c r="AA602" s="104"/>
      <c r="AB602" s="104"/>
      <c r="AC602" s="104"/>
      <c r="AD602" s="104"/>
      <c r="AE602" s="104"/>
      <c r="AF602" s="104"/>
      <c r="AG602" s="104"/>
      <c r="AH602" s="104"/>
      <c r="AI602" s="104"/>
      <c r="AJ602" s="104"/>
    </row>
    <row r="603">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c r="AA603" s="104"/>
      <c r="AB603" s="104"/>
      <c r="AC603" s="104"/>
      <c r="AD603" s="104"/>
      <c r="AE603" s="104"/>
      <c r="AF603" s="104"/>
      <c r="AG603" s="104"/>
      <c r="AH603" s="104"/>
      <c r="AI603" s="104"/>
      <c r="AJ603" s="104"/>
    </row>
    <row r="604">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c r="AA604" s="104"/>
      <c r="AB604" s="104"/>
      <c r="AC604" s="104"/>
      <c r="AD604" s="104"/>
      <c r="AE604" s="104"/>
      <c r="AF604" s="104"/>
      <c r="AG604" s="104"/>
      <c r="AH604" s="104"/>
      <c r="AI604" s="104"/>
      <c r="AJ604" s="104"/>
    </row>
    <row r="605">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c r="AA605" s="104"/>
      <c r="AB605" s="104"/>
      <c r="AC605" s="104"/>
      <c r="AD605" s="104"/>
      <c r="AE605" s="104"/>
      <c r="AF605" s="104"/>
      <c r="AG605" s="104"/>
      <c r="AH605" s="104"/>
      <c r="AI605" s="104"/>
      <c r="AJ605" s="104"/>
    </row>
    <row r="606">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c r="AA606" s="104"/>
      <c r="AB606" s="104"/>
      <c r="AC606" s="104"/>
      <c r="AD606" s="104"/>
      <c r="AE606" s="104"/>
      <c r="AF606" s="104"/>
      <c r="AG606" s="104"/>
      <c r="AH606" s="104"/>
      <c r="AI606" s="104"/>
      <c r="AJ606" s="104"/>
    </row>
    <row r="607">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c r="AA607" s="104"/>
      <c r="AB607" s="104"/>
      <c r="AC607" s="104"/>
      <c r="AD607" s="104"/>
      <c r="AE607" s="104"/>
      <c r="AF607" s="104"/>
      <c r="AG607" s="104"/>
      <c r="AH607" s="104"/>
      <c r="AI607" s="104"/>
      <c r="AJ607" s="104"/>
    </row>
    <row r="608">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c r="AA608" s="104"/>
      <c r="AB608" s="104"/>
      <c r="AC608" s="104"/>
      <c r="AD608" s="104"/>
      <c r="AE608" s="104"/>
      <c r="AF608" s="104"/>
      <c r="AG608" s="104"/>
      <c r="AH608" s="104"/>
      <c r="AI608" s="104"/>
      <c r="AJ608" s="104"/>
    </row>
    <row r="609">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c r="AA609" s="104"/>
      <c r="AB609" s="104"/>
      <c r="AC609" s="104"/>
      <c r="AD609" s="104"/>
      <c r="AE609" s="104"/>
      <c r="AF609" s="104"/>
      <c r="AG609" s="104"/>
      <c r="AH609" s="104"/>
      <c r="AI609" s="104"/>
      <c r="AJ609" s="104"/>
    </row>
    <row r="610">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c r="AA610" s="104"/>
      <c r="AB610" s="104"/>
      <c r="AC610" s="104"/>
      <c r="AD610" s="104"/>
      <c r="AE610" s="104"/>
      <c r="AF610" s="104"/>
      <c r="AG610" s="104"/>
      <c r="AH610" s="104"/>
      <c r="AI610" s="104"/>
      <c r="AJ610" s="104"/>
    </row>
    <row r="61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c r="AA611" s="104"/>
      <c r="AB611" s="104"/>
      <c r="AC611" s="104"/>
      <c r="AD611" s="104"/>
      <c r="AE611" s="104"/>
      <c r="AF611" s="104"/>
      <c r="AG611" s="104"/>
      <c r="AH611" s="104"/>
      <c r="AI611" s="104"/>
      <c r="AJ611" s="104"/>
    </row>
    <row r="612">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c r="AA612" s="104"/>
      <c r="AB612" s="104"/>
      <c r="AC612" s="104"/>
      <c r="AD612" s="104"/>
      <c r="AE612" s="104"/>
      <c r="AF612" s="104"/>
      <c r="AG612" s="104"/>
      <c r="AH612" s="104"/>
      <c r="AI612" s="104"/>
      <c r="AJ612" s="104"/>
    </row>
    <row r="613">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c r="AA613" s="104"/>
      <c r="AB613" s="104"/>
      <c r="AC613" s="104"/>
      <c r="AD613" s="104"/>
      <c r="AE613" s="104"/>
      <c r="AF613" s="104"/>
      <c r="AG613" s="104"/>
      <c r="AH613" s="104"/>
      <c r="AI613" s="104"/>
      <c r="AJ613" s="104"/>
    </row>
    <row r="614">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c r="AA614" s="104"/>
      <c r="AB614" s="104"/>
      <c r="AC614" s="104"/>
      <c r="AD614" s="104"/>
      <c r="AE614" s="104"/>
      <c r="AF614" s="104"/>
      <c r="AG614" s="104"/>
      <c r="AH614" s="104"/>
      <c r="AI614" s="104"/>
      <c r="AJ614" s="104"/>
    </row>
    <row r="615">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c r="AA615" s="104"/>
      <c r="AB615" s="104"/>
      <c r="AC615" s="104"/>
      <c r="AD615" s="104"/>
      <c r="AE615" s="104"/>
      <c r="AF615" s="104"/>
      <c r="AG615" s="104"/>
      <c r="AH615" s="104"/>
      <c r="AI615" s="104"/>
      <c r="AJ615" s="104"/>
    </row>
    <row r="616">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c r="AA616" s="104"/>
      <c r="AB616" s="104"/>
      <c r="AC616" s="104"/>
      <c r="AD616" s="104"/>
      <c r="AE616" s="104"/>
      <c r="AF616" s="104"/>
      <c r="AG616" s="104"/>
      <c r="AH616" s="104"/>
      <c r="AI616" s="104"/>
      <c r="AJ616" s="104"/>
    </row>
    <row r="617">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c r="AA617" s="104"/>
      <c r="AB617" s="104"/>
      <c r="AC617" s="104"/>
      <c r="AD617" s="104"/>
      <c r="AE617" s="104"/>
      <c r="AF617" s="104"/>
      <c r="AG617" s="104"/>
      <c r="AH617" s="104"/>
      <c r="AI617" s="104"/>
      <c r="AJ617" s="104"/>
    </row>
    <row r="618">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c r="AA618" s="104"/>
      <c r="AB618" s="104"/>
      <c r="AC618" s="104"/>
      <c r="AD618" s="104"/>
      <c r="AE618" s="104"/>
      <c r="AF618" s="104"/>
      <c r="AG618" s="104"/>
      <c r="AH618" s="104"/>
      <c r="AI618" s="104"/>
      <c r="AJ618" s="104"/>
    </row>
    <row r="619">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c r="AA619" s="104"/>
      <c r="AB619" s="104"/>
      <c r="AC619" s="104"/>
      <c r="AD619" s="104"/>
      <c r="AE619" s="104"/>
      <c r="AF619" s="104"/>
      <c r="AG619" s="104"/>
      <c r="AH619" s="104"/>
      <c r="AI619" s="104"/>
      <c r="AJ619" s="104"/>
    </row>
    <row r="620">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c r="AA620" s="104"/>
      <c r="AB620" s="104"/>
      <c r="AC620" s="104"/>
      <c r="AD620" s="104"/>
      <c r="AE620" s="104"/>
      <c r="AF620" s="104"/>
      <c r="AG620" s="104"/>
      <c r="AH620" s="104"/>
      <c r="AI620" s="104"/>
      <c r="AJ620" s="104"/>
    </row>
    <row r="62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c r="AA621" s="104"/>
      <c r="AB621" s="104"/>
      <c r="AC621" s="104"/>
      <c r="AD621" s="104"/>
      <c r="AE621" s="104"/>
      <c r="AF621" s="104"/>
      <c r="AG621" s="104"/>
      <c r="AH621" s="104"/>
      <c r="AI621" s="104"/>
      <c r="AJ621" s="104"/>
    </row>
    <row r="622">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c r="AA622" s="104"/>
      <c r="AB622" s="104"/>
      <c r="AC622" s="104"/>
      <c r="AD622" s="104"/>
      <c r="AE622" s="104"/>
      <c r="AF622" s="104"/>
      <c r="AG622" s="104"/>
      <c r="AH622" s="104"/>
      <c r="AI622" s="104"/>
      <c r="AJ622" s="104"/>
    </row>
    <row r="623">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c r="AA623" s="104"/>
      <c r="AB623" s="104"/>
      <c r="AC623" s="104"/>
      <c r="AD623" s="104"/>
      <c r="AE623" s="104"/>
      <c r="AF623" s="104"/>
      <c r="AG623" s="104"/>
      <c r="AH623" s="104"/>
      <c r="AI623" s="104"/>
      <c r="AJ623" s="104"/>
    </row>
    <row r="624">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c r="AA624" s="104"/>
      <c r="AB624" s="104"/>
      <c r="AC624" s="104"/>
      <c r="AD624" s="104"/>
      <c r="AE624" s="104"/>
      <c r="AF624" s="104"/>
      <c r="AG624" s="104"/>
      <c r="AH624" s="104"/>
      <c r="AI624" s="104"/>
      <c r="AJ624" s="104"/>
    </row>
    <row r="625">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c r="AA625" s="104"/>
      <c r="AB625" s="104"/>
      <c r="AC625" s="104"/>
      <c r="AD625" s="104"/>
      <c r="AE625" s="104"/>
      <c r="AF625" s="104"/>
      <c r="AG625" s="104"/>
      <c r="AH625" s="104"/>
      <c r="AI625" s="104"/>
      <c r="AJ625" s="104"/>
    </row>
    <row r="626">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c r="AA626" s="104"/>
      <c r="AB626" s="104"/>
      <c r="AC626" s="104"/>
      <c r="AD626" s="104"/>
      <c r="AE626" s="104"/>
      <c r="AF626" s="104"/>
      <c r="AG626" s="104"/>
      <c r="AH626" s="104"/>
      <c r="AI626" s="104"/>
      <c r="AJ626" s="104"/>
    </row>
    <row r="627">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c r="AA627" s="104"/>
      <c r="AB627" s="104"/>
      <c r="AC627" s="104"/>
      <c r="AD627" s="104"/>
      <c r="AE627" s="104"/>
      <c r="AF627" s="104"/>
      <c r="AG627" s="104"/>
      <c r="AH627" s="104"/>
      <c r="AI627" s="104"/>
      <c r="AJ627" s="104"/>
    </row>
    <row r="628">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c r="AA628" s="104"/>
      <c r="AB628" s="104"/>
      <c r="AC628" s="104"/>
      <c r="AD628" s="104"/>
      <c r="AE628" s="104"/>
      <c r="AF628" s="104"/>
      <c r="AG628" s="104"/>
      <c r="AH628" s="104"/>
      <c r="AI628" s="104"/>
      <c r="AJ628" s="104"/>
    </row>
    <row r="629">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c r="AA629" s="104"/>
      <c r="AB629" s="104"/>
      <c r="AC629" s="104"/>
      <c r="AD629" s="104"/>
      <c r="AE629" s="104"/>
      <c r="AF629" s="104"/>
      <c r="AG629" s="104"/>
      <c r="AH629" s="104"/>
      <c r="AI629" s="104"/>
      <c r="AJ629" s="104"/>
    </row>
    <row r="630">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c r="AA630" s="104"/>
      <c r="AB630" s="104"/>
      <c r="AC630" s="104"/>
      <c r="AD630" s="104"/>
      <c r="AE630" s="104"/>
      <c r="AF630" s="104"/>
      <c r="AG630" s="104"/>
      <c r="AH630" s="104"/>
      <c r="AI630" s="104"/>
      <c r="AJ630" s="104"/>
    </row>
    <row r="63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c r="AA631" s="104"/>
      <c r="AB631" s="104"/>
      <c r="AC631" s="104"/>
      <c r="AD631" s="104"/>
      <c r="AE631" s="104"/>
      <c r="AF631" s="104"/>
      <c r="AG631" s="104"/>
      <c r="AH631" s="104"/>
      <c r="AI631" s="104"/>
      <c r="AJ631" s="104"/>
    </row>
    <row r="632">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c r="AA632" s="104"/>
      <c r="AB632" s="104"/>
      <c r="AC632" s="104"/>
      <c r="AD632" s="104"/>
      <c r="AE632" s="104"/>
      <c r="AF632" s="104"/>
      <c r="AG632" s="104"/>
      <c r="AH632" s="104"/>
      <c r="AI632" s="104"/>
      <c r="AJ632" s="104"/>
    </row>
    <row r="633">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c r="AA633" s="104"/>
      <c r="AB633" s="104"/>
      <c r="AC633" s="104"/>
      <c r="AD633" s="104"/>
      <c r="AE633" s="104"/>
      <c r="AF633" s="104"/>
      <c r="AG633" s="104"/>
      <c r="AH633" s="104"/>
      <c r="AI633" s="104"/>
      <c r="AJ633" s="104"/>
    </row>
    <row r="634">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c r="AA634" s="104"/>
      <c r="AB634" s="104"/>
      <c r="AC634" s="104"/>
      <c r="AD634" s="104"/>
      <c r="AE634" s="104"/>
      <c r="AF634" s="104"/>
      <c r="AG634" s="104"/>
      <c r="AH634" s="104"/>
      <c r="AI634" s="104"/>
      <c r="AJ634" s="104"/>
    </row>
    <row r="635">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c r="AA635" s="104"/>
      <c r="AB635" s="104"/>
      <c r="AC635" s="104"/>
      <c r="AD635" s="104"/>
      <c r="AE635" s="104"/>
      <c r="AF635" s="104"/>
      <c r="AG635" s="104"/>
      <c r="AH635" s="104"/>
      <c r="AI635" s="104"/>
      <c r="AJ635" s="104"/>
    </row>
    <row r="636">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c r="AA636" s="104"/>
      <c r="AB636" s="104"/>
      <c r="AC636" s="104"/>
      <c r="AD636" s="104"/>
      <c r="AE636" s="104"/>
      <c r="AF636" s="104"/>
      <c r="AG636" s="104"/>
      <c r="AH636" s="104"/>
      <c r="AI636" s="104"/>
      <c r="AJ636" s="104"/>
    </row>
    <row r="637">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c r="AA637" s="104"/>
      <c r="AB637" s="104"/>
      <c r="AC637" s="104"/>
      <c r="AD637" s="104"/>
      <c r="AE637" s="104"/>
      <c r="AF637" s="104"/>
      <c r="AG637" s="104"/>
      <c r="AH637" s="104"/>
      <c r="AI637" s="104"/>
      <c r="AJ637" s="104"/>
    </row>
    <row r="638">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c r="AA638" s="104"/>
      <c r="AB638" s="104"/>
      <c r="AC638" s="104"/>
      <c r="AD638" s="104"/>
      <c r="AE638" s="104"/>
      <c r="AF638" s="104"/>
      <c r="AG638" s="104"/>
      <c r="AH638" s="104"/>
      <c r="AI638" s="104"/>
      <c r="AJ638" s="104"/>
    </row>
    <row r="639">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c r="AA639" s="104"/>
      <c r="AB639" s="104"/>
      <c r="AC639" s="104"/>
      <c r="AD639" s="104"/>
      <c r="AE639" s="104"/>
      <c r="AF639" s="104"/>
      <c r="AG639" s="104"/>
      <c r="AH639" s="104"/>
      <c r="AI639" s="104"/>
      <c r="AJ639" s="104"/>
    </row>
    <row r="640">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c r="AA640" s="104"/>
      <c r="AB640" s="104"/>
      <c r="AC640" s="104"/>
      <c r="AD640" s="104"/>
      <c r="AE640" s="104"/>
      <c r="AF640" s="104"/>
      <c r="AG640" s="104"/>
      <c r="AH640" s="104"/>
      <c r="AI640" s="104"/>
      <c r="AJ640" s="104"/>
    </row>
    <row r="64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c r="AA641" s="104"/>
      <c r="AB641" s="104"/>
      <c r="AC641" s="104"/>
      <c r="AD641" s="104"/>
      <c r="AE641" s="104"/>
      <c r="AF641" s="104"/>
      <c r="AG641" s="104"/>
      <c r="AH641" s="104"/>
      <c r="AI641" s="104"/>
      <c r="AJ641" s="104"/>
    </row>
    <row r="642">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c r="AA642" s="104"/>
      <c r="AB642" s="104"/>
      <c r="AC642" s="104"/>
      <c r="AD642" s="104"/>
      <c r="AE642" s="104"/>
      <c r="AF642" s="104"/>
      <c r="AG642" s="104"/>
      <c r="AH642" s="104"/>
      <c r="AI642" s="104"/>
      <c r="AJ642" s="104"/>
    </row>
    <row r="643">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c r="AA643" s="104"/>
      <c r="AB643" s="104"/>
      <c r="AC643" s="104"/>
      <c r="AD643" s="104"/>
      <c r="AE643" s="104"/>
      <c r="AF643" s="104"/>
      <c r="AG643" s="104"/>
      <c r="AH643" s="104"/>
      <c r="AI643" s="104"/>
      <c r="AJ643" s="104"/>
    </row>
    <row r="644">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c r="AA644" s="104"/>
      <c r="AB644" s="104"/>
      <c r="AC644" s="104"/>
      <c r="AD644" s="104"/>
      <c r="AE644" s="104"/>
      <c r="AF644" s="104"/>
      <c r="AG644" s="104"/>
      <c r="AH644" s="104"/>
      <c r="AI644" s="104"/>
      <c r="AJ644" s="104"/>
    </row>
    <row r="645">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c r="AA645" s="104"/>
      <c r="AB645" s="104"/>
      <c r="AC645" s="104"/>
      <c r="AD645" s="104"/>
      <c r="AE645" s="104"/>
      <c r="AF645" s="104"/>
      <c r="AG645" s="104"/>
      <c r="AH645" s="104"/>
      <c r="AI645" s="104"/>
      <c r="AJ645" s="104"/>
    </row>
    <row r="646">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c r="AA646" s="104"/>
      <c r="AB646" s="104"/>
      <c r="AC646" s="104"/>
      <c r="AD646" s="104"/>
      <c r="AE646" s="104"/>
      <c r="AF646" s="104"/>
      <c r="AG646" s="104"/>
      <c r="AH646" s="104"/>
      <c r="AI646" s="104"/>
      <c r="AJ646" s="104"/>
    </row>
    <row r="647">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c r="AA647" s="104"/>
      <c r="AB647" s="104"/>
      <c r="AC647" s="104"/>
      <c r="AD647" s="104"/>
      <c r="AE647" s="104"/>
      <c r="AF647" s="104"/>
      <c r="AG647" s="104"/>
      <c r="AH647" s="104"/>
      <c r="AI647" s="104"/>
      <c r="AJ647" s="104"/>
    </row>
    <row r="648">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c r="AA648" s="104"/>
      <c r="AB648" s="104"/>
      <c r="AC648" s="104"/>
      <c r="AD648" s="104"/>
      <c r="AE648" s="104"/>
      <c r="AF648" s="104"/>
      <c r="AG648" s="104"/>
      <c r="AH648" s="104"/>
      <c r="AI648" s="104"/>
      <c r="AJ648" s="104"/>
    </row>
    <row r="649">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c r="AA649" s="104"/>
      <c r="AB649" s="104"/>
      <c r="AC649" s="104"/>
      <c r="AD649" s="104"/>
      <c r="AE649" s="104"/>
      <c r="AF649" s="104"/>
      <c r="AG649" s="104"/>
      <c r="AH649" s="104"/>
      <c r="AI649" s="104"/>
      <c r="AJ649" s="104"/>
    </row>
    <row r="650">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c r="AA650" s="104"/>
      <c r="AB650" s="104"/>
      <c r="AC650" s="104"/>
      <c r="AD650" s="104"/>
      <c r="AE650" s="104"/>
      <c r="AF650" s="104"/>
      <c r="AG650" s="104"/>
      <c r="AH650" s="104"/>
      <c r="AI650" s="104"/>
      <c r="AJ650" s="104"/>
    </row>
    <row r="65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c r="AA651" s="104"/>
      <c r="AB651" s="104"/>
      <c r="AC651" s="104"/>
      <c r="AD651" s="104"/>
      <c r="AE651" s="104"/>
      <c r="AF651" s="104"/>
      <c r="AG651" s="104"/>
      <c r="AH651" s="104"/>
      <c r="AI651" s="104"/>
      <c r="AJ651" s="104"/>
    </row>
    <row r="652">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c r="AA652" s="104"/>
      <c r="AB652" s="104"/>
      <c r="AC652" s="104"/>
      <c r="AD652" s="104"/>
      <c r="AE652" s="104"/>
      <c r="AF652" s="104"/>
      <c r="AG652" s="104"/>
      <c r="AH652" s="104"/>
      <c r="AI652" s="104"/>
      <c r="AJ652" s="104"/>
    </row>
    <row r="653">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c r="AA653" s="104"/>
      <c r="AB653" s="104"/>
      <c r="AC653" s="104"/>
      <c r="AD653" s="104"/>
      <c r="AE653" s="104"/>
      <c r="AF653" s="104"/>
      <c r="AG653" s="104"/>
      <c r="AH653" s="104"/>
      <c r="AI653" s="104"/>
      <c r="AJ653" s="104"/>
    </row>
    <row r="654">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c r="AA654" s="104"/>
      <c r="AB654" s="104"/>
      <c r="AC654" s="104"/>
      <c r="AD654" s="104"/>
      <c r="AE654" s="104"/>
      <c r="AF654" s="104"/>
      <c r="AG654" s="104"/>
      <c r="AH654" s="104"/>
      <c r="AI654" s="104"/>
      <c r="AJ654" s="104"/>
    </row>
    <row r="655">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c r="AA655" s="104"/>
      <c r="AB655" s="104"/>
      <c r="AC655" s="104"/>
      <c r="AD655" s="104"/>
      <c r="AE655" s="104"/>
      <c r="AF655" s="104"/>
      <c r="AG655" s="104"/>
      <c r="AH655" s="104"/>
      <c r="AI655" s="104"/>
      <c r="AJ655" s="104"/>
    </row>
    <row r="656">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c r="AA656" s="104"/>
      <c r="AB656" s="104"/>
      <c r="AC656" s="104"/>
      <c r="AD656" s="104"/>
      <c r="AE656" s="104"/>
      <c r="AF656" s="104"/>
      <c r="AG656" s="104"/>
      <c r="AH656" s="104"/>
      <c r="AI656" s="104"/>
      <c r="AJ656" s="104"/>
    </row>
    <row r="657">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c r="AA657" s="104"/>
      <c r="AB657" s="104"/>
      <c r="AC657" s="104"/>
      <c r="AD657" s="104"/>
      <c r="AE657" s="104"/>
      <c r="AF657" s="104"/>
      <c r="AG657" s="104"/>
      <c r="AH657" s="104"/>
      <c r="AI657" s="104"/>
      <c r="AJ657" s="104"/>
    </row>
    <row r="658">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c r="AA658" s="104"/>
      <c r="AB658" s="104"/>
      <c r="AC658" s="104"/>
      <c r="AD658" s="104"/>
      <c r="AE658" s="104"/>
      <c r="AF658" s="104"/>
      <c r="AG658" s="104"/>
      <c r="AH658" s="104"/>
      <c r="AI658" s="104"/>
      <c r="AJ658" s="104"/>
    </row>
    <row r="659">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c r="AA659" s="104"/>
      <c r="AB659" s="104"/>
      <c r="AC659" s="104"/>
      <c r="AD659" s="104"/>
      <c r="AE659" s="104"/>
      <c r="AF659" s="104"/>
      <c r="AG659" s="104"/>
      <c r="AH659" s="104"/>
      <c r="AI659" s="104"/>
      <c r="AJ659" s="104"/>
    </row>
    <row r="660">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c r="AA660" s="104"/>
      <c r="AB660" s="104"/>
      <c r="AC660" s="104"/>
      <c r="AD660" s="104"/>
      <c r="AE660" s="104"/>
      <c r="AF660" s="104"/>
      <c r="AG660" s="104"/>
      <c r="AH660" s="104"/>
      <c r="AI660" s="104"/>
      <c r="AJ660" s="104"/>
    </row>
    <row r="66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c r="AA661" s="104"/>
      <c r="AB661" s="104"/>
      <c r="AC661" s="104"/>
      <c r="AD661" s="104"/>
      <c r="AE661" s="104"/>
      <c r="AF661" s="104"/>
      <c r="AG661" s="104"/>
      <c r="AH661" s="104"/>
      <c r="AI661" s="104"/>
      <c r="AJ661" s="104"/>
    </row>
    <row r="662">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c r="AA662" s="104"/>
      <c r="AB662" s="104"/>
      <c r="AC662" s="104"/>
      <c r="AD662" s="104"/>
      <c r="AE662" s="104"/>
      <c r="AF662" s="104"/>
      <c r="AG662" s="104"/>
      <c r="AH662" s="104"/>
      <c r="AI662" s="104"/>
      <c r="AJ662" s="104"/>
    </row>
    <row r="663">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c r="AA663" s="104"/>
      <c r="AB663" s="104"/>
      <c r="AC663" s="104"/>
      <c r="AD663" s="104"/>
      <c r="AE663" s="104"/>
      <c r="AF663" s="104"/>
      <c r="AG663" s="104"/>
      <c r="AH663" s="104"/>
      <c r="AI663" s="104"/>
      <c r="AJ663" s="104"/>
    </row>
    <row r="664">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c r="AA664" s="104"/>
      <c r="AB664" s="104"/>
      <c r="AC664" s="104"/>
      <c r="AD664" s="104"/>
      <c r="AE664" s="104"/>
      <c r="AF664" s="104"/>
      <c r="AG664" s="104"/>
      <c r="AH664" s="104"/>
      <c r="AI664" s="104"/>
      <c r="AJ664" s="104"/>
    </row>
    <row r="665">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c r="AA665" s="104"/>
      <c r="AB665" s="104"/>
      <c r="AC665" s="104"/>
      <c r="AD665" s="104"/>
      <c r="AE665" s="104"/>
      <c r="AF665" s="104"/>
      <c r="AG665" s="104"/>
      <c r="AH665" s="104"/>
      <c r="AI665" s="104"/>
      <c r="AJ665" s="104"/>
    </row>
    <row r="666">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c r="AA666" s="104"/>
      <c r="AB666" s="104"/>
      <c r="AC666" s="104"/>
      <c r="AD666" s="104"/>
      <c r="AE666" s="104"/>
      <c r="AF666" s="104"/>
      <c r="AG666" s="104"/>
      <c r="AH666" s="104"/>
      <c r="AI666" s="104"/>
      <c r="AJ666" s="104"/>
    </row>
    <row r="667">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c r="AA667" s="104"/>
      <c r="AB667" s="104"/>
      <c r="AC667" s="104"/>
      <c r="AD667" s="104"/>
      <c r="AE667" s="104"/>
      <c r="AF667" s="104"/>
      <c r="AG667" s="104"/>
      <c r="AH667" s="104"/>
      <c r="AI667" s="104"/>
      <c r="AJ667" s="104"/>
    </row>
    <row r="668">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c r="AA668" s="104"/>
      <c r="AB668" s="104"/>
      <c r="AC668" s="104"/>
      <c r="AD668" s="104"/>
      <c r="AE668" s="104"/>
      <c r="AF668" s="104"/>
      <c r="AG668" s="104"/>
      <c r="AH668" s="104"/>
      <c r="AI668" s="104"/>
      <c r="AJ668" s="104"/>
    </row>
    <row r="669">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c r="AA669" s="104"/>
      <c r="AB669" s="104"/>
      <c r="AC669" s="104"/>
      <c r="AD669" s="104"/>
      <c r="AE669" s="104"/>
      <c r="AF669" s="104"/>
      <c r="AG669" s="104"/>
      <c r="AH669" s="104"/>
      <c r="AI669" s="104"/>
      <c r="AJ669" s="104"/>
    </row>
    <row r="670">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c r="AA670" s="104"/>
      <c r="AB670" s="104"/>
      <c r="AC670" s="104"/>
      <c r="AD670" s="104"/>
      <c r="AE670" s="104"/>
      <c r="AF670" s="104"/>
      <c r="AG670" s="104"/>
      <c r="AH670" s="104"/>
      <c r="AI670" s="104"/>
      <c r="AJ670" s="104"/>
    </row>
    <row r="67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c r="AA671" s="104"/>
      <c r="AB671" s="104"/>
      <c r="AC671" s="104"/>
      <c r="AD671" s="104"/>
      <c r="AE671" s="104"/>
      <c r="AF671" s="104"/>
      <c r="AG671" s="104"/>
      <c r="AH671" s="104"/>
      <c r="AI671" s="104"/>
      <c r="AJ671" s="104"/>
    </row>
    <row r="672">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c r="AA672" s="104"/>
      <c r="AB672" s="104"/>
      <c r="AC672" s="104"/>
      <c r="AD672" s="104"/>
      <c r="AE672" s="104"/>
      <c r="AF672" s="104"/>
      <c r="AG672" s="104"/>
      <c r="AH672" s="104"/>
      <c r="AI672" s="104"/>
      <c r="AJ672" s="104"/>
    </row>
    <row r="673">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c r="AA673" s="104"/>
      <c r="AB673" s="104"/>
      <c r="AC673" s="104"/>
      <c r="AD673" s="104"/>
      <c r="AE673" s="104"/>
      <c r="AF673" s="104"/>
      <c r="AG673" s="104"/>
      <c r="AH673" s="104"/>
      <c r="AI673" s="104"/>
      <c r="AJ673" s="104"/>
    </row>
    <row r="674">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c r="AA674" s="104"/>
      <c r="AB674" s="104"/>
      <c r="AC674" s="104"/>
      <c r="AD674" s="104"/>
      <c r="AE674" s="104"/>
      <c r="AF674" s="104"/>
      <c r="AG674" s="104"/>
      <c r="AH674" s="104"/>
      <c r="AI674" s="104"/>
      <c r="AJ674" s="104"/>
    </row>
    <row r="675">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c r="AA675" s="104"/>
      <c r="AB675" s="104"/>
      <c r="AC675" s="104"/>
      <c r="AD675" s="104"/>
      <c r="AE675" s="104"/>
      <c r="AF675" s="104"/>
      <c r="AG675" s="104"/>
      <c r="AH675" s="104"/>
      <c r="AI675" s="104"/>
      <c r="AJ675" s="104"/>
    </row>
    <row r="676">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c r="AA676" s="104"/>
      <c r="AB676" s="104"/>
      <c r="AC676" s="104"/>
      <c r="AD676" s="104"/>
      <c r="AE676" s="104"/>
      <c r="AF676" s="104"/>
      <c r="AG676" s="104"/>
      <c r="AH676" s="104"/>
      <c r="AI676" s="104"/>
      <c r="AJ676" s="104"/>
    </row>
    <row r="677">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c r="AA677" s="104"/>
      <c r="AB677" s="104"/>
      <c r="AC677" s="104"/>
      <c r="AD677" s="104"/>
      <c r="AE677" s="104"/>
      <c r="AF677" s="104"/>
      <c r="AG677" s="104"/>
      <c r="AH677" s="104"/>
      <c r="AI677" s="104"/>
      <c r="AJ677" s="104"/>
    </row>
    <row r="678">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c r="AA678" s="104"/>
      <c r="AB678" s="104"/>
      <c r="AC678" s="104"/>
      <c r="AD678" s="104"/>
      <c r="AE678" s="104"/>
      <c r="AF678" s="104"/>
      <c r="AG678" s="104"/>
      <c r="AH678" s="104"/>
      <c r="AI678" s="104"/>
      <c r="AJ678" s="104"/>
    </row>
    <row r="679">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c r="AA679" s="104"/>
      <c r="AB679" s="104"/>
      <c r="AC679" s="104"/>
      <c r="AD679" s="104"/>
      <c r="AE679" s="104"/>
      <c r="AF679" s="104"/>
      <c r="AG679" s="104"/>
      <c r="AH679" s="104"/>
      <c r="AI679" s="104"/>
      <c r="AJ679" s="104"/>
    </row>
    <row r="680">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c r="AA680" s="104"/>
      <c r="AB680" s="104"/>
      <c r="AC680" s="104"/>
      <c r="AD680" s="104"/>
      <c r="AE680" s="104"/>
      <c r="AF680" s="104"/>
      <c r="AG680" s="104"/>
      <c r="AH680" s="104"/>
      <c r="AI680" s="104"/>
      <c r="AJ680" s="104"/>
    </row>
    <row r="68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c r="AA681" s="104"/>
      <c r="AB681" s="104"/>
      <c r="AC681" s="104"/>
      <c r="AD681" s="104"/>
      <c r="AE681" s="104"/>
      <c r="AF681" s="104"/>
      <c r="AG681" s="104"/>
      <c r="AH681" s="104"/>
      <c r="AI681" s="104"/>
      <c r="AJ681" s="104"/>
    </row>
    <row r="682">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c r="AA682" s="104"/>
      <c r="AB682" s="104"/>
      <c r="AC682" s="104"/>
      <c r="AD682" s="104"/>
      <c r="AE682" s="104"/>
      <c r="AF682" s="104"/>
      <c r="AG682" s="104"/>
      <c r="AH682" s="104"/>
      <c r="AI682" s="104"/>
      <c r="AJ682" s="104"/>
    </row>
    <row r="683">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c r="AA683" s="104"/>
      <c r="AB683" s="104"/>
      <c r="AC683" s="104"/>
      <c r="AD683" s="104"/>
      <c r="AE683" s="104"/>
      <c r="AF683" s="104"/>
      <c r="AG683" s="104"/>
      <c r="AH683" s="104"/>
      <c r="AI683" s="104"/>
      <c r="AJ683" s="104"/>
    </row>
    <row r="684">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c r="AA684" s="104"/>
      <c r="AB684" s="104"/>
      <c r="AC684" s="104"/>
      <c r="AD684" s="104"/>
      <c r="AE684" s="104"/>
      <c r="AF684" s="104"/>
      <c r="AG684" s="104"/>
      <c r="AH684" s="104"/>
      <c r="AI684" s="104"/>
      <c r="AJ684" s="104"/>
    </row>
    <row r="685">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c r="AA685" s="104"/>
      <c r="AB685" s="104"/>
      <c r="AC685" s="104"/>
      <c r="AD685" s="104"/>
      <c r="AE685" s="104"/>
      <c r="AF685" s="104"/>
      <c r="AG685" s="104"/>
      <c r="AH685" s="104"/>
      <c r="AI685" s="104"/>
      <c r="AJ685" s="104"/>
    </row>
    <row r="686">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c r="AA686" s="104"/>
      <c r="AB686" s="104"/>
      <c r="AC686" s="104"/>
      <c r="AD686" s="104"/>
      <c r="AE686" s="104"/>
      <c r="AF686" s="104"/>
      <c r="AG686" s="104"/>
      <c r="AH686" s="104"/>
      <c r="AI686" s="104"/>
      <c r="AJ686" s="104"/>
    </row>
    <row r="687">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c r="AA687" s="104"/>
      <c r="AB687" s="104"/>
      <c r="AC687" s="104"/>
      <c r="AD687" s="104"/>
      <c r="AE687" s="104"/>
      <c r="AF687" s="104"/>
      <c r="AG687" s="104"/>
      <c r="AH687" s="104"/>
      <c r="AI687" s="104"/>
      <c r="AJ687" s="104"/>
    </row>
    <row r="688">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c r="AA688" s="104"/>
      <c r="AB688" s="104"/>
      <c r="AC688" s="104"/>
      <c r="AD688" s="104"/>
      <c r="AE688" s="104"/>
      <c r="AF688" s="104"/>
      <c r="AG688" s="104"/>
      <c r="AH688" s="104"/>
      <c r="AI688" s="104"/>
      <c r="AJ688" s="104"/>
    </row>
    <row r="689">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c r="AA689" s="104"/>
      <c r="AB689" s="104"/>
      <c r="AC689" s="104"/>
      <c r="AD689" s="104"/>
      <c r="AE689" s="104"/>
      <c r="AF689" s="104"/>
      <c r="AG689" s="104"/>
      <c r="AH689" s="104"/>
      <c r="AI689" s="104"/>
      <c r="AJ689" s="104"/>
    </row>
    <row r="690">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c r="AA690" s="104"/>
      <c r="AB690" s="104"/>
      <c r="AC690" s="104"/>
      <c r="AD690" s="104"/>
      <c r="AE690" s="104"/>
      <c r="AF690" s="104"/>
      <c r="AG690" s="104"/>
      <c r="AH690" s="104"/>
      <c r="AI690" s="104"/>
      <c r="AJ690" s="104"/>
    </row>
    <row r="69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c r="AA691" s="104"/>
      <c r="AB691" s="104"/>
      <c r="AC691" s="104"/>
      <c r="AD691" s="104"/>
      <c r="AE691" s="104"/>
      <c r="AF691" s="104"/>
      <c r="AG691" s="104"/>
      <c r="AH691" s="104"/>
      <c r="AI691" s="104"/>
      <c r="AJ691" s="104"/>
    </row>
    <row r="692">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c r="AA692" s="104"/>
      <c r="AB692" s="104"/>
      <c r="AC692" s="104"/>
      <c r="AD692" s="104"/>
      <c r="AE692" s="104"/>
      <c r="AF692" s="104"/>
      <c r="AG692" s="104"/>
      <c r="AH692" s="104"/>
      <c r="AI692" s="104"/>
      <c r="AJ692" s="104"/>
    </row>
    <row r="693">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c r="AA693" s="104"/>
      <c r="AB693" s="104"/>
      <c r="AC693" s="104"/>
      <c r="AD693" s="104"/>
      <c r="AE693" s="104"/>
      <c r="AF693" s="104"/>
      <c r="AG693" s="104"/>
      <c r="AH693" s="104"/>
      <c r="AI693" s="104"/>
      <c r="AJ693" s="104"/>
    </row>
    <row r="694">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c r="AA694" s="104"/>
      <c r="AB694" s="104"/>
      <c r="AC694" s="104"/>
      <c r="AD694" s="104"/>
      <c r="AE694" s="104"/>
      <c r="AF694" s="104"/>
      <c r="AG694" s="104"/>
      <c r="AH694" s="104"/>
      <c r="AI694" s="104"/>
      <c r="AJ694" s="104"/>
    </row>
    <row r="695">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c r="AA695" s="104"/>
      <c r="AB695" s="104"/>
      <c r="AC695" s="104"/>
      <c r="AD695" s="104"/>
      <c r="AE695" s="104"/>
      <c r="AF695" s="104"/>
      <c r="AG695" s="104"/>
      <c r="AH695" s="104"/>
      <c r="AI695" s="104"/>
      <c r="AJ695" s="104"/>
    </row>
    <row r="696">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c r="AA696" s="104"/>
      <c r="AB696" s="104"/>
      <c r="AC696" s="104"/>
      <c r="AD696" s="104"/>
      <c r="AE696" s="104"/>
      <c r="AF696" s="104"/>
      <c r="AG696" s="104"/>
      <c r="AH696" s="104"/>
      <c r="AI696" s="104"/>
      <c r="AJ696" s="104"/>
    </row>
    <row r="697">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c r="AA697" s="104"/>
      <c r="AB697" s="104"/>
      <c r="AC697" s="104"/>
      <c r="AD697" s="104"/>
      <c r="AE697" s="104"/>
      <c r="AF697" s="104"/>
      <c r="AG697" s="104"/>
      <c r="AH697" s="104"/>
      <c r="AI697" s="104"/>
      <c r="AJ697" s="104"/>
    </row>
    <row r="698">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c r="AA698" s="104"/>
      <c r="AB698" s="104"/>
      <c r="AC698" s="104"/>
      <c r="AD698" s="104"/>
      <c r="AE698" s="104"/>
      <c r="AF698" s="104"/>
      <c r="AG698" s="104"/>
      <c r="AH698" s="104"/>
      <c r="AI698" s="104"/>
      <c r="AJ698" s="104"/>
    </row>
    <row r="699">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c r="AA699" s="104"/>
      <c r="AB699" s="104"/>
      <c r="AC699" s="104"/>
      <c r="AD699" s="104"/>
      <c r="AE699" s="104"/>
      <c r="AF699" s="104"/>
      <c r="AG699" s="104"/>
      <c r="AH699" s="104"/>
      <c r="AI699" s="104"/>
      <c r="AJ699" s="104"/>
    </row>
    <row r="700">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c r="AA700" s="104"/>
      <c r="AB700" s="104"/>
      <c r="AC700" s="104"/>
      <c r="AD700" s="104"/>
      <c r="AE700" s="104"/>
      <c r="AF700" s="104"/>
      <c r="AG700" s="104"/>
      <c r="AH700" s="104"/>
      <c r="AI700" s="104"/>
      <c r="AJ700" s="104"/>
    </row>
    <row r="70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c r="AA701" s="104"/>
      <c r="AB701" s="104"/>
      <c r="AC701" s="104"/>
      <c r="AD701" s="104"/>
      <c r="AE701" s="104"/>
      <c r="AF701" s="104"/>
      <c r="AG701" s="104"/>
      <c r="AH701" s="104"/>
      <c r="AI701" s="104"/>
      <c r="AJ701" s="104"/>
    </row>
    <row r="702">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c r="AA702" s="104"/>
      <c r="AB702" s="104"/>
      <c r="AC702" s="104"/>
      <c r="AD702" s="104"/>
      <c r="AE702" s="104"/>
      <c r="AF702" s="104"/>
      <c r="AG702" s="104"/>
      <c r="AH702" s="104"/>
      <c r="AI702" s="104"/>
      <c r="AJ702" s="104"/>
    </row>
    <row r="703">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c r="AA703" s="104"/>
      <c r="AB703" s="104"/>
      <c r="AC703" s="104"/>
      <c r="AD703" s="104"/>
      <c r="AE703" s="104"/>
      <c r="AF703" s="104"/>
      <c r="AG703" s="104"/>
      <c r="AH703" s="104"/>
      <c r="AI703" s="104"/>
      <c r="AJ703" s="104"/>
    </row>
    <row r="704">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c r="AA704" s="104"/>
      <c r="AB704" s="104"/>
      <c r="AC704" s="104"/>
      <c r="AD704" s="104"/>
      <c r="AE704" s="104"/>
      <c r="AF704" s="104"/>
      <c r="AG704" s="104"/>
      <c r="AH704" s="104"/>
      <c r="AI704" s="104"/>
      <c r="AJ704" s="104"/>
    </row>
    <row r="705">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c r="AA705" s="104"/>
      <c r="AB705" s="104"/>
      <c r="AC705" s="104"/>
      <c r="AD705" s="104"/>
      <c r="AE705" s="104"/>
      <c r="AF705" s="104"/>
      <c r="AG705" s="104"/>
      <c r="AH705" s="104"/>
      <c r="AI705" s="104"/>
      <c r="AJ705" s="104"/>
    </row>
    <row r="706">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c r="AA706" s="104"/>
      <c r="AB706" s="104"/>
      <c r="AC706" s="104"/>
      <c r="AD706" s="104"/>
      <c r="AE706" s="104"/>
      <c r="AF706" s="104"/>
      <c r="AG706" s="104"/>
      <c r="AH706" s="104"/>
      <c r="AI706" s="104"/>
      <c r="AJ706" s="104"/>
    </row>
    <row r="707">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c r="AA707" s="104"/>
      <c r="AB707" s="104"/>
      <c r="AC707" s="104"/>
      <c r="AD707" s="104"/>
      <c r="AE707" s="104"/>
      <c r="AF707" s="104"/>
      <c r="AG707" s="104"/>
      <c r="AH707" s="104"/>
      <c r="AI707" s="104"/>
      <c r="AJ707" s="104"/>
    </row>
    <row r="708">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c r="AA708" s="104"/>
      <c r="AB708" s="104"/>
      <c r="AC708" s="104"/>
      <c r="AD708" s="104"/>
      <c r="AE708" s="104"/>
      <c r="AF708" s="104"/>
      <c r="AG708" s="104"/>
      <c r="AH708" s="104"/>
      <c r="AI708" s="104"/>
      <c r="AJ708" s="104"/>
    </row>
    <row r="709">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c r="AA709" s="104"/>
      <c r="AB709" s="104"/>
      <c r="AC709" s="104"/>
      <c r="AD709" s="104"/>
      <c r="AE709" s="104"/>
      <c r="AF709" s="104"/>
      <c r="AG709" s="104"/>
      <c r="AH709" s="104"/>
      <c r="AI709" s="104"/>
      <c r="AJ709" s="104"/>
    </row>
    <row r="710">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c r="AA710" s="104"/>
      <c r="AB710" s="104"/>
      <c r="AC710" s="104"/>
      <c r="AD710" s="104"/>
      <c r="AE710" s="104"/>
      <c r="AF710" s="104"/>
      <c r="AG710" s="104"/>
      <c r="AH710" s="104"/>
      <c r="AI710" s="104"/>
      <c r="AJ710" s="104"/>
    </row>
    <row r="71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c r="AA711" s="104"/>
      <c r="AB711" s="104"/>
      <c r="AC711" s="104"/>
      <c r="AD711" s="104"/>
      <c r="AE711" s="104"/>
      <c r="AF711" s="104"/>
      <c r="AG711" s="104"/>
      <c r="AH711" s="104"/>
      <c r="AI711" s="104"/>
      <c r="AJ711" s="104"/>
    </row>
    <row r="712">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c r="AA712" s="104"/>
      <c r="AB712" s="104"/>
      <c r="AC712" s="104"/>
      <c r="AD712" s="104"/>
      <c r="AE712" s="104"/>
      <c r="AF712" s="104"/>
      <c r="AG712" s="104"/>
      <c r="AH712" s="104"/>
      <c r="AI712" s="104"/>
      <c r="AJ712" s="104"/>
    </row>
    <row r="713">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c r="AA713" s="104"/>
      <c r="AB713" s="104"/>
      <c r="AC713" s="104"/>
      <c r="AD713" s="104"/>
      <c r="AE713" s="104"/>
      <c r="AF713" s="104"/>
      <c r="AG713" s="104"/>
      <c r="AH713" s="104"/>
      <c r="AI713" s="104"/>
      <c r="AJ713" s="104"/>
    </row>
    <row r="714">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c r="AA714" s="104"/>
      <c r="AB714" s="104"/>
      <c r="AC714" s="104"/>
      <c r="AD714" s="104"/>
      <c r="AE714" s="104"/>
      <c r="AF714" s="104"/>
      <c r="AG714" s="104"/>
      <c r="AH714" s="104"/>
      <c r="AI714" s="104"/>
      <c r="AJ714" s="104"/>
    </row>
    <row r="715">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c r="AA715" s="104"/>
      <c r="AB715" s="104"/>
      <c r="AC715" s="104"/>
      <c r="AD715" s="104"/>
      <c r="AE715" s="104"/>
      <c r="AF715" s="104"/>
      <c r="AG715" s="104"/>
      <c r="AH715" s="104"/>
      <c r="AI715" s="104"/>
      <c r="AJ715" s="104"/>
    </row>
    <row r="716">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c r="AA716" s="104"/>
      <c r="AB716" s="104"/>
      <c r="AC716" s="104"/>
      <c r="AD716" s="104"/>
      <c r="AE716" s="104"/>
      <c r="AF716" s="104"/>
      <c r="AG716" s="104"/>
      <c r="AH716" s="104"/>
      <c r="AI716" s="104"/>
      <c r="AJ716" s="104"/>
    </row>
    <row r="717">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c r="AA717" s="104"/>
      <c r="AB717" s="104"/>
      <c r="AC717" s="104"/>
      <c r="AD717" s="104"/>
      <c r="AE717" s="104"/>
      <c r="AF717" s="104"/>
      <c r="AG717" s="104"/>
      <c r="AH717" s="104"/>
      <c r="AI717" s="104"/>
      <c r="AJ717" s="104"/>
    </row>
    <row r="718">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c r="AA718" s="104"/>
      <c r="AB718" s="104"/>
      <c r="AC718" s="104"/>
      <c r="AD718" s="104"/>
      <c r="AE718" s="104"/>
      <c r="AF718" s="104"/>
      <c r="AG718" s="104"/>
      <c r="AH718" s="104"/>
      <c r="AI718" s="104"/>
      <c r="AJ718" s="104"/>
    </row>
    <row r="719">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c r="AA719" s="104"/>
      <c r="AB719" s="104"/>
      <c r="AC719" s="104"/>
      <c r="AD719" s="104"/>
      <c r="AE719" s="104"/>
      <c r="AF719" s="104"/>
      <c r="AG719" s="104"/>
      <c r="AH719" s="104"/>
      <c r="AI719" s="104"/>
      <c r="AJ719" s="104"/>
    </row>
    <row r="720">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c r="AA720" s="104"/>
      <c r="AB720" s="104"/>
      <c r="AC720" s="104"/>
      <c r="AD720" s="104"/>
      <c r="AE720" s="104"/>
      <c r="AF720" s="104"/>
      <c r="AG720" s="104"/>
      <c r="AH720" s="104"/>
      <c r="AI720" s="104"/>
      <c r="AJ720" s="104"/>
    </row>
    <row r="72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c r="AA721" s="104"/>
      <c r="AB721" s="104"/>
      <c r="AC721" s="104"/>
      <c r="AD721" s="104"/>
      <c r="AE721" s="104"/>
      <c r="AF721" s="104"/>
      <c r="AG721" s="104"/>
      <c r="AH721" s="104"/>
      <c r="AI721" s="104"/>
      <c r="AJ721" s="104"/>
    </row>
    <row r="722">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c r="AA722" s="104"/>
      <c r="AB722" s="104"/>
      <c r="AC722" s="104"/>
      <c r="AD722" s="104"/>
      <c r="AE722" s="104"/>
      <c r="AF722" s="104"/>
      <c r="AG722" s="104"/>
      <c r="AH722" s="104"/>
      <c r="AI722" s="104"/>
      <c r="AJ722" s="104"/>
    </row>
    <row r="723">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c r="AA723" s="104"/>
      <c r="AB723" s="104"/>
      <c r="AC723" s="104"/>
      <c r="AD723" s="104"/>
      <c r="AE723" s="104"/>
      <c r="AF723" s="104"/>
      <c r="AG723" s="104"/>
      <c r="AH723" s="104"/>
      <c r="AI723" s="104"/>
      <c r="AJ723" s="104"/>
    </row>
    <row r="724">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c r="AA724" s="104"/>
      <c r="AB724" s="104"/>
      <c r="AC724" s="104"/>
      <c r="AD724" s="104"/>
      <c r="AE724" s="104"/>
      <c r="AF724" s="104"/>
      <c r="AG724" s="104"/>
      <c r="AH724" s="104"/>
      <c r="AI724" s="104"/>
      <c r="AJ724" s="104"/>
    </row>
    <row r="725">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c r="AA725" s="104"/>
      <c r="AB725" s="104"/>
      <c r="AC725" s="104"/>
      <c r="AD725" s="104"/>
      <c r="AE725" s="104"/>
      <c r="AF725" s="104"/>
      <c r="AG725" s="104"/>
      <c r="AH725" s="104"/>
      <c r="AI725" s="104"/>
      <c r="AJ725" s="104"/>
    </row>
    <row r="726">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c r="AA726" s="104"/>
      <c r="AB726" s="104"/>
      <c r="AC726" s="104"/>
      <c r="AD726" s="104"/>
      <c r="AE726" s="104"/>
      <c r="AF726" s="104"/>
      <c r="AG726" s="104"/>
      <c r="AH726" s="104"/>
      <c r="AI726" s="104"/>
      <c r="AJ726" s="104"/>
    </row>
    <row r="727">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c r="AA727" s="104"/>
      <c r="AB727" s="104"/>
      <c r="AC727" s="104"/>
      <c r="AD727" s="104"/>
      <c r="AE727" s="104"/>
      <c r="AF727" s="104"/>
      <c r="AG727" s="104"/>
      <c r="AH727" s="104"/>
      <c r="AI727" s="104"/>
      <c r="AJ727" s="104"/>
    </row>
    <row r="728">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c r="AA728" s="104"/>
      <c r="AB728" s="104"/>
      <c r="AC728" s="104"/>
      <c r="AD728" s="104"/>
      <c r="AE728" s="104"/>
      <c r="AF728" s="104"/>
      <c r="AG728" s="104"/>
      <c r="AH728" s="104"/>
      <c r="AI728" s="104"/>
      <c r="AJ728" s="104"/>
    </row>
    <row r="729">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c r="AA729" s="104"/>
      <c r="AB729" s="104"/>
      <c r="AC729" s="104"/>
      <c r="AD729" s="104"/>
      <c r="AE729" s="104"/>
      <c r="AF729" s="104"/>
      <c r="AG729" s="104"/>
      <c r="AH729" s="104"/>
      <c r="AI729" s="104"/>
      <c r="AJ729" s="104"/>
    </row>
    <row r="730">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c r="AA730" s="104"/>
      <c r="AB730" s="104"/>
      <c r="AC730" s="104"/>
      <c r="AD730" s="104"/>
      <c r="AE730" s="104"/>
      <c r="AF730" s="104"/>
      <c r="AG730" s="104"/>
      <c r="AH730" s="104"/>
      <c r="AI730" s="104"/>
      <c r="AJ730" s="104"/>
    </row>
    <row r="73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c r="AA731" s="104"/>
      <c r="AB731" s="104"/>
      <c r="AC731" s="104"/>
      <c r="AD731" s="104"/>
      <c r="AE731" s="104"/>
      <c r="AF731" s="104"/>
      <c r="AG731" s="104"/>
      <c r="AH731" s="104"/>
      <c r="AI731" s="104"/>
      <c r="AJ731" s="104"/>
    </row>
    <row r="732">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c r="AA732" s="104"/>
      <c r="AB732" s="104"/>
      <c r="AC732" s="104"/>
      <c r="AD732" s="104"/>
      <c r="AE732" s="104"/>
      <c r="AF732" s="104"/>
      <c r="AG732" s="104"/>
      <c r="AH732" s="104"/>
      <c r="AI732" s="104"/>
      <c r="AJ732" s="104"/>
    </row>
    <row r="733">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c r="AA733" s="104"/>
      <c r="AB733" s="104"/>
      <c r="AC733" s="104"/>
      <c r="AD733" s="104"/>
      <c r="AE733" s="104"/>
      <c r="AF733" s="104"/>
      <c r="AG733" s="104"/>
      <c r="AH733" s="104"/>
      <c r="AI733" s="104"/>
      <c r="AJ733" s="104"/>
    </row>
    <row r="734">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c r="AA734" s="104"/>
      <c r="AB734" s="104"/>
      <c r="AC734" s="104"/>
      <c r="AD734" s="104"/>
      <c r="AE734" s="104"/>
      <c r="AF734" s="104"/>
      <c r="AG734" s="104"/>
      <c r="AH734" s="104"/>
      <c r="AI734" s="104"/>
      <c r="AJ734" s="104"/>
    </row>
    <row r="735">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c r="AA735" s="104"/>
      <c r="AB735" s="104"/>
      <c r="AC735" s="104"/>
      <c r="AD735" s="104"/>
      <c r="AE735" s="104"/>
      <c r="AF735" s="104"/>
      <c r="AG735" s="104"/>
      <c r="AH735" s="104"/>
      <c r="AI735" s="104"/>
      <c r="AJ735" s="104"/>
    </row>
    <row r="736">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c r="AA736" s="104"/>
      <c r="AB736" s="104"/>
      <c r="AC736" s="104"/>
      <c r="AD736" s="104"/>
      <c r="AE736" s="104"/>
      <c r="AF736" s="104"/>
      <c r="AG736" s="104"/>
      <c r="AH736" s="104"/>
      <c r="AI736" s="104"/>
      <c r="AJ736" s="104"/>
    </row>
    <row r="737">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c r="AA737" s="104"/>
      <c r="AB737" s="104"/>
      <c r="AC737" s="104"/>
      <c r="AD737" s="104"/>
      <c r="AE737" s="104"/>
      <c r="AF737" s="104"/>
      <c r="AG737" s="104"/>
      <c r="AH737" s="104"/>
      <c r="AI737" s="104"/>
      <c r="AJ737" s="104"/>
    </row>
    <row r="738">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c r="AA738" s="104"/>
      <c r="AB738" s="104"/>
      <c r="AC738" s="104"/>
      <c r="AD738" s="104"/>
      <c r="AE738" s="104"/>
      <c r="AF738" s="104"/>
      <c r="AG738" s="104"/>
      <c r="AH738" s="104"/>
      <c r="AI738" s="104"/>
      <c r="AJ738" s="104"/>
    </row>
    <row r="739">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c r="AA739" s="104"/>
      <c r="AB739" s="104"/>
      <c r="AC739" s="104"/>
      <c r="AD739" s="104"/>
      <c r="AE739" s="104"/>
      <c r="AF739" s="104"/>
      <c r="AG739" s="104"/>
      <c r="AH739" s="104"/>
      <c r="AI739" s="104"/>
      <c r="AJ739" s="104"/>
    </row>
    <row r="740">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c r="AA740" s="104"/>
      <c r="AB740" s="104"/>
      <c r="AC740" s="104"/>
      <c r="AD740" s="104"/>
      <c r="AE740" s="104"/>
      <c r="AF740" s="104"/>
      <c r="AG740" s="104"/>
      <c r="AH740" s="104"/>
      <c r="AI740" s="104"/>
      <c r="AJ740" s="104"/>
    </row>
    <row r="74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c r="AA741" s="104"/>
      <c r="AB741" s="104"/>
      <c r="AC741" s="104"/>
      <c r="AD741" s="104"/>
      <c r="AE741" s="104"/>
      <c r="AF741" s="104"/>
      <c r="AG741" s="104"/>
      <c r="AH741" s="104"/>
      <c r="AI741" s="104"/>
      <c r="AJ741" s="104"/>
    </row>
    <row r="742">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c r="AA742" s="104"/>
      <c r="AB742" s="104"/>
      <c r="AC742" s="104"/>
      <c r="AD742" s="104"/>
      <c r="AE742" s="104"/>
      <c r="AF742" s="104"/>
      <c r="AG742" s="104"/>
      <c r="AH742" s="104"/>
      <c r="AI742" s="104"/>
      <c r="AJ742" s="104"/>
    </row>
    <row r="743">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c r="AA743" s="104"/>
      <c r="AB743" s="104"/>
      <c r="AC743" s="104"/>
      <c r="AD743" s="104"/>
      <c r="AE743" s="104"/>
      <c r="AF743" s="104"/>
      <c r="AG743" s="104"/>
      <c r="AH743" s="104"/>
      <c r="AI743" s="104"/>
      <c r="AJ743" s="104"/>
    </row>
    <row r="744">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c r="AA744" s="104"/>
      <c r="AB744" s="104"/>
      <c r="AC744" s="104"/>
      <c r="AD744" s="104"/>
      <c r="AE744" s="104"/>
      <c r="AF744" s="104"/>
      <c r="AG744" s="104"/>
      <c r="AH744" s="104"/>
      <c r="AI744" s="104"/>
      <c r="AJ744" s="104"/>
    </row>
    <row r="745">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c r="AA745" s="104"/>
      <c r="AB745" s="104"/>
      <c r="AC745" s="104"/>
      <c r="AD745" s="104"/>
      <c r="AE745" s="104"/>
      <c r="AF745" s="104"/>
      <c r="AG745" s="104"/>
      <c r="AH745" s="104"/>
      <c r="AI745" s="104"/>
      <c r="AJ745" s="104"/>
    </row>
    <row r="746">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c r="AA746" s="104"/>
      <c r="AB746" s="104"/>
      <c r="AC746" s="104"/>
      <c r="AD746" s="104"/>
      <c r="AE746" s="104"/>
      <c r="AF746" s="104"/>
      <c r="AG746" s="104"/>
      <c r="AH746" s="104"/>
      <c r="AI746" s="104"/>
      <c r="AJ746" s="104"/>
    </row>
    <row r="747">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c r="AA747" s="104"/>
      <c r="AB747" s="104"/>
      <c r="AC747" s="104"/>
      <c r="AD747" s="104"/>
      <c r="AE747" s="104"/>
      <c r="AF747" s="104"/>
      <c r="AG747" s="104"/>
      <c r="AH747" s="104"/>
      <c r="AI747" s="104"/>
      <c r="AJ747" s="104"/>
    </row>
    <row r="748">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c r="AA748" s="104"/>
      <c r="AB748" s="104"/>
      <c r="AC748" s="104"/>
      <c r="AD748" s="104"/>
      <c r="AE748" s="104"/>
      <c r="AF748" s="104"/>
      <c r="AG748" s="104"/>
      <c r="AH748" s="104"/>
      <c r="AI748" s="104"/>
      <c r="AJ748" s="104"/>
    </row>
    <row r="749">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c r="AA749" s="104"/>
      <c r="AB749" s="104"/>
      <c r="AC749" s="104"/>
      <c r="AD749" s="104"/>
      <c r="AE749" s="104"/>
      <c r="AF749" s="104"/>
      <c r="AG749" s="104"/>
      <c r="AH749" s="104"/>
      <c r="AI749" s="104"/>
      <c r="AJ749" s="104"/>
    </row>
    <row r="750">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c r="AA750" s="104"/>
      <c r="AB750" s="104"/>
      <c r="AC750" s="104"/>
      <c r="AD750" s="104"/>
      <c r="AE750" s="104"/>
      <c r="AF750" s="104"/>
      <c r="AG750" s="104"/>
      <c r="AH750" s="104"/>
      <c r="AI750" s="104"/>
      <c r="AJ750" s="104"/>
    </row>
    <row r="75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c r="AA751" s="104"/>
      <c r="AB751" s="104"/>
      <c r="AC751" s="104"/>
      <c r="AD751" s="104"/>
      <c r="AE751" s="104"/>
      <c r="AF751" s="104"/>
      <c r="AG751" s="104"/>
      <c r="AH751" s="104"/>
      <c r="AI751" s="104"/>
      <c r="AJ751" s="104"/>
    </row>
    <row r="752">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c r="AA752" s="104"/>
      <c r="AB752" s="104"/>
      <c r="AC752" s="104"/>
      <c r="AD752" s="104"/>
      <c r="AE752" s="104"/>
      <c r="AF752" s="104"/>
      <c r="AG752" s="104"/>
      <c r="AH752" s="104"/>
      <c r="AI752" s="104"/>
      <c r="AJ752" s="104"/>
    </row>
    <row r="753">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c r="AA753" s="104"/>
      <c r="AB753" s="104"/>
      <c r="AC753" s="104"/>
      <c r="AD753" s="104"/>
      <c r="AE753" s="104"/>
      <c r="AF753" s="104"/>
      <c r="AG753" s="104"/>
      <c r="AH753" s="104"/>
      <c r="AI753" s="104"/>
      <c r="AJ753" s="104"/>
    </row>
    <row r="754">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c r="AA754" s="104"/>
      <c r="AB754" s="104"/>
      <c r="AC754" s="104"/>
      <c r="AD754" s="104"/>
      <c r="AE754" s="104"/>
      <c r="AF754" s="104"/>
      <c r="AG754" s="104"/>
      <c r="AH754" s="104"/>
      <c r="AI754" s="104"/>
      <c r="AJ754" s="104"/>
    </row>
    <row r="755">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c r="AA755" s="104"/>
      <c r="AB755" s="104"/>
      <c r="AC755" s="104"/>
      <c r="AD755" s="104"/>
      <c r="AE755" s="104"/>
      <c r="AF755" s="104"/>
      <c r="AG755" s="104"/>
      <c r="AH755" s="104"/>
      <c r="AI755" s="104"/>
      <c r="AJ755" s="104"/>
    </row>
    <row r="756">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c r="AA756" s="104"/>
      <c r="AB756" s="104"/>
      <c r="AC756" s="104"/>
      <c r="AD756" s="104"/>
      <c r="AE756" s="104"/>
      <c r="AF756" s="104"/>
      <c r="AG756" s="104"/>
      <c r="AH756" s="104"/>
      <c r="AI756" s="104"/>
      <c r="AJ756" s="104"/>
    </row>
    <row r="757">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c r="AA757" s="104"/>
      <c r="AB757" s="104"/>
      <c r="AC757" s="104"/>
      <c r="AD757" s="104"/>
      <c r="AE757" s="104"/>
      <c r="AF757" s="104"/>
      <c r="AG757" s="104"/>
      <c r="AH757" s="104"/>
      <c r="AI757" s="104"/>
      <c r="AJ757" s="104"/>
    </row>
    <row r="758">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c r="AA758" s="104"/>
      <c r="AB758" s="104"/>
      <c r="AC758" s="104"/>
      <c r="AD758" s="104"/>
      <c r="AE758" s="104"/>
      <c r="AF758" s="104"/>
      <c r="AG758" s="104"/>
      <c r="AH758" s="104"/>
      <c r="AI758" s="104"/>
      <c r="AJ758" s="104"/>
    </row>
    <row r="759">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c r="AA759" s="104"/>
      <c r="AB759" s="104"/>
      <c r="AC759" s="104"/>
      <c r="AD759" s="104"/>
      <c r="AE759" s="104"/>
      <c r="AF759" s="104"/>
      <c r="AG759" s="104"/>
      <c r="AH759" s="104"/>
      <c r="AI759" s="104"/>
      <c r="AJ759" s="104"/>
    </row>
    <row r="760">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c r="AA760" s="104"/>
      <c r="AB760" s="104"/>
      <c r="AC760" s="104"/>
      <c r="AD760" s="104"/>
      <c r="AE760" s="104"/>
      <c r="AF760" s="104"/>
      <c r="AG760" s="104"/>
      <c r="AH760" s="104"/>
      <c r="AI760" s="104"/>
      <c r="AJ760" s="104"/>
    </row>
    <row r="76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c r="AA761" s="104"/>
      <c r="AB761" s="104"/>
      <c r="AC761" s="104"/>
      <c r="AD761" s="104"/>
      <c r="AE761" s="104"/>
      <c r="AF761" s="104"/>
      <c r="AG761" s="104"/>
      <c r="AH761" s="104"/>
      <c r="AI761" s="104"/>
      <c r="AJ761" s="104"/>
    </row>
    <row r="762">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c r="AA762" s="104"/>
      <c r="AB762" s="104"/>
      <c r="AC762" s="104"/>
      <c r="AD762" s="104"/>
      <c r="AE762" s="104"/>
      <c r="AF762" s="104"/>
      <c r="AG762" s="104"/>
      <c r="AH762" s="104"/>
      <c r="AI762" s="104"/>
      <c r="AJ762" s="104"/>
    </row>
    <row r="763">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c r="AA763" s="104"/>
      <c r="AB763" s="104"/>
      <c r="AC763" s="104"/>
      <c r="AD763" s="104"/>
      <c r="AE763" s="104"/>
      <c r="AF763" s="104"/>
      <c r="AG763" s="104"/>
      <c r="AH763" s="104"/>
      <c r="AI763" s="104"/>
      <c r="AJ763" s="104"/>
    </row>
    <row r="764">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c r="AA764" s="104"/>
      <c r="AB764" s="104"/>
      <c r="AC764" s="104"/>
      <c r="AD764" s="104"/>
      <c r="AE764" s="104"/>
      <c r="AF764" s="104"/>
      <c r="AG764" s="104"/>
      <c r="AH764" s="104"/>
      <c r="AI764" s="104"/>
      <c r="AJ764" s="104"/>
    </row>
    <row r="765">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c r="AA765" s="104"/>
      <c r="AB765" s="104"/>
      <c r="AC765" s="104"/>
      <c r="AD765" s="104"/>
      <c r="AE765" s="104"/>
      <c r="AF765" s="104"/>
      <c r="AG765" s="104"/>
      <c r="AH765" s="104"/>
      <c r="AI765" s="104"/>
      <c r="AJ765" s="104"/>
    </row>
    <row r="766">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c r="AA766" s="104"/>
      <c r="AB766" s="104"/>
      <c r="AC766" s="104"/>
      <c r="AD766" s="104"/>
      <c r="AE766" s="104"/>
      <c r="AF766" s="104"/>
      <c r="AG766" s="104"/>
      <c r="AH766" s="104"/>
      <c r="AI766" s="104"/>
      <c r="AJ766" s="104"/>
    </row>
    <row r="767">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c r="AA767" s="104"/>
      <c r="AB767" s="104"/>
      <c r="AC767" s="104"/>
      <c r="AD767" s="104"/>
      <c r="AE767" s="104"/>
      <c r="AF767" s="104"/>
      <c r="AG767" s="104"/>
      <c r="AH767" s="104"/>
      <c r="AI767" s="104"/>
      <c r="AJ767" s="104"/>
    </row>
    <row r="768">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c r="AA768" s="104"/>
      <c r="AB768" s="104"/>
      <c r="AC768" s="104"/>
      <c r="AD768" s="104"/>
      <c r="AE768" s="104"/>
      <c r="AF768" s="104"/>
      <c r="AG768" s="104"/>
      <c r="AH768" s="104"/>
      <c r="AI768" s="104"/>
      <c r="AJ768" s="104"/>
    </row>
    <row r="769">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c r="AA769" s="104"/>
      <c r="AB769" s="104"/>
      <c r="AC769" s="104"/>
      <c r="AD769" s="104"/>
      <c r="AE769" s="104"/>
      <c r="AF769" s="104"/>
      <c r="AG769" s="104"/>
      <c r="AH769" s="104"/>
      <c r="AI769" s="104"/>
      <c r="AJ769" s="104"/>
    </row>
    <row r="770">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c r="AA770" s="104"/>
      <c r="AB770" s="104"/>
      <c r="AC770" s="104"/>
      <c r="AD770" s="104"/>
      <c r="AE770" s="104"/>
      <c r="AF770" s="104"/>
      <c r="AG770" s="104"/>
      <c r="AH770" s="104"/>
      <c r="AI770" s="104"/>
      <c r="AJ770" s="104"/>
    </row>
    <row r="77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c r="AA771" s="104"/>
      <c r="AB771" s="104"/>
      <c r="AC771" s="104"/>
      <c r="AD771" s="104"/>
      <c r="AE771" s="104"/>
      <c r="AF771" s="104"/>
      <c r="AG771" s="104"/>
      <c r="AH771" s="104"/>
      <c r="AI771" s="104"/>
      <c r="AJ771" s="104"/>
    </row>
    <row r="772">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c r="AA772" s="104"/>
      <c r="AB772" s="104"/>
      <c r="AC772" s="104"/>
      <c r="AD772" s="104"/>
      <c r="AE772" s="104"/>
      <c r="AF772" s="104"/>
      <c r="AG772" s="104"/>
      <c r="AH772" s="104"/>
      <c r="AI772" s="104"/>
      <c r="AJ772" s="104"/>
    </row>
    <row r="773">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c r="AA773" s="104"/>
      <c r="AB773" s="104"/>
      <c r="AC773" s="104"/>
      <c r="AD773" s="104"/>
      <c r="AE773" s="104"/>
      <c r="AF773" s="104"/>
      <c r="AG773" s="104"/>
      <c r="AH773" s="104"/>
      <c r="AI773" s="104"/>
      <c r="AJ773" s="104"/>
    </row>
    <row r="774">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c r="AA774" s="104"/>
      <c r="AB774" s="104"/>
      <c r="AC774" s="104"/>
      <c r="AD774" s="104"/>
      <c r="AE774" s="104"/>
      <c r="AF774" s="104"/>
      <c r="AG774" s="104"/>
      <c r="AH774" s="104"/>
      <c r="AI774" s="104"/>
      <c r="AJ774" s="104"/>
    </row>
    <row r="775">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c r="AA775" s="104"/>
      <c r="AB775" s="104"/>
      <c r="AC775" s="104"/>
      <c r="AD775" s="104"/>
      <c r="AE775" s="104"/>
      <c r="AF775" s="104"/>
      <c r="AG775" s="104"/>
      <c r="AH775" s="104"/>
      <c r="AI775" s="104"/>
      <c r="AJ775" s="104"/>
    </row>
    <row r="776">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c r="AA776" s="104"/>
      <c r="AB776" s="104"/>
      <c r="AC776" s="104"/>
      <c r="AD776" s="104"/>
      <c r="AE776" s="104"/>
      <c r="AF776" s="104"/>
      <c r="AG776" s="104"/>
      <c r="AH776" s="104"/>
      <c r="AI776" s="104"/>
      <c r="AJ776" s="104"/>
    </row>
    <row r="777">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c r="AA777" s="104"/>
      <c r="AB777" s="104"/>
      <c r="AC777" s="104"/>
      <c r="AD777" s="104"/>
      <c r="AE777" s="104"/>
      <c r="AF777" s="104"/>
      <c r="AG777" s="104"/>
      <c r="AH777" s="104"/>
      <c r="AI777" s="104"/>
      <c r="AJ777" s="104"/>
    </row>
    <row r="778">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c r="AA778" s="104"/>
      <c r="AB778" s="104"/>
      <c r="AC778" s="104"/>
      <c r="AD778" s="104"/>
      <c r="AE778" s="104"/>
      <c r="AF778" s="104"/>
      <c r="AG778" s="104"/>
      <c r="AH778" s="104"/>
      <c r="AI778" s="104"/>
      <c r="AJ778" s="104"/>
    </row>
    <row r="779">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c r="AA779" s="104"/>
      <c r="AB779" s="104"/>
      <c r="AC779" s="104"/>
      <c r="AD779" s="104"/>
      <c r="AE779" s="104"/>
      <c r="AF779" s="104"/>
      <c r="AG779" s="104"/>
      <c r="AH779" s="104"/>
      <c r="AI779" s="104"/>
      <c r="AJ779" s="104"/>
    </row>
    <row r="780">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c r="AA780" s="104"/>
      <c r="AB780" s="104"/>
      <c r="AC780" s="104"/>
      <c r="AD780" s="104"/>
      <c r="AE780" s="104"/>
      <c r="AF780" s="104"/>
      <c r="AG780" s="104"/>
      <c r="AH780" s="104"/>
      <c r="AI780" s="104"/>
      <c r="AJ780" s="104"/>
    </row>
    <row r="78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c r="AA781" s="104"/>
      <c r="AB781" s="104"/>
      <c r="AC781" s="104"/>
      <c r="AD781" s="104"/>
      <c r="AE781" s="104"/>
      <c r="AF781" s="104"/>
      <c r="AG781" s="104"/>
      <c r="AH781" s="104"/>
      <c r="AI781" s="104"/>
      <c r="AJ781" s="104"/>
    </row>
    <row r="782">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c r="AA782" s="104"/>
      <c r="AB782" s="104"/>
      <c r="AC782" s="104"/>
      <c r="AD782" s="104"/>
      <c r="AE782" s="104"/>
      <c r="AF782" s="104"/>
      <c r="AG782" s="104"/>
      <c r="AH782" s="104"/>
      <c r="AI782" s="104"/>
      <c r="AJ782" s="104"/>
    </row>
    <row r="783">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c r="AA783" s="104"/>
      <c r="AB783" s="104"/>
      <c r="AC783" s="104"/>
      <c r="AD783" s="104"/>
      <c r="AE783" s="104"/>
      <c r="AF783" s="104"/>
      <c r="AG783" s="104"/>
      <c r="AH783" s="104"/>
      <c r="AI783" s="104"/>
      <c r="AJ783" s="104"/>
    </row>
    <row r="784">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c r="AA784" s="104"/>
      <c r="AB784" s="104"/>
      <c r="AC784" s="104"/>
      <c r="AD784" s="104"/>
      <c r="AE784" s="104"/>
      <c r="AF784" s="104"/>
      <c r="AG784" s="104"/>
      <c r="AH784" s="104"/>
      <c r="AI784" s="104"/>
      <c r="AJ784" s="104"/>
    </row>
    <row r="785">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c r="AA785" s="104"/>
      <c r="AB785" s="104"/>
      <c r="AC785" s="104"/>
      <c r="AD785" s="104"/>
      <c r="AE785" s="104"/>
      <c r="AF785" s="104"/>
      <c r="AG785" s="104"/>
      <c r="AH785" s="104"/>
      <c r="AI785" s="104"/>
      <c r="AJ785" s="104"/>
    </row>
    <row r="786">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c r="AA786" s="104"/>
      <c r="AB786" s="104"/>
      <c r="AC786" s="104"/>
      <c r="AD786" s="104"/>
      <c r="AE786" s="104"/>
      <c r="AF786" s="104"/>
      <c r="AG786" s="104"/>
      <c r="AH786" s="104"/>
      <c r="AI786" s="104"/>
      <c r="AJ786" s="104"/>
    </row>
    <row r="787">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c r="AA787" s="104"/>
      <c r="AB787" s="104"/>
      <c r="AC787" s="104"/>
      <c r="AD787" s="104"/>
      <c r="AE787" s="104"/>
      <c r="AF787" s="104"/>
      <c r="AG787" s="104"/>
      <c r="AH787" s="104"/>
      <c r="AI787" s="104"/>
      <c r="AJ787" s="104"/>
    </row>
    <row r="788">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c r="AA788" s="104"/>
      <c r="AB788" s="104"/>
      <c r="AC788" s="104"/>
      <c r="AD788" s="104"/>
      <c r="AE788" s="104"/>
      <c r="AF788" s="104"/>
      <c r="AG788" s="104"/>
      <c r="AH788" s="104"/>
      <c r="AI788" s="104"/>
      <c r="AJ788" s="104"/>
    </row>
    <row r="789">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c r="AA789" s="104"/>
      <c r="AB789" s="104"/>
      <c r="AC789" s="104"/>
      <c r="AD789" s="104"/>
      <c r="AE789" s="104"/>
      <c r="AF789" s="104"/>
      <c r="AG789" s="104"/>
      <c r="AH789" s="104"/>
      <c r="AI789" s="104"/>
      <c r="AJ789" s="104"/>
    </row>
    <row r="790">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c r="AA790" s="104"/>
      <c r="AB790" s="104"/>
      <c r="AC790" s="104"/>
      <c r="AD790" s="104"/>
      <c r="AE790" s="104"/>
      <c r="AF790" s="104"/>
      <c r="AG790" s="104"/>
      <c r="AH790" s="104"/>
      <c r="AI790" s="104"/>
      <c r="AJ790" s="104"/>
    </row>
    <row r="79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c r="AA791" s="104"/>
      <c r="AB791" s="104"/>
      <c r="AC791" s="104"/>
      <c r="AD791" s="104"/>
      <c r="AE791" s="104"/>
      <c r="AF791" s="104"/>
      <c r="AG791" s="104"/>
      <c r="AH791" s="104"/>
      <c r="AI791" s="104"/>
      <c r="AJ791" s="104"/>
    </row>
    <row r="792">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c r="AA792" s="104"/>
      <c r="AB792" s="104"/>
      <c r="AC792" s="104"/>
      <c r="AD792" s="104"/>
      <c r="AE792" s="104"/>
      <c r="AF792" s="104"/>
      <c r="AG792" s="104"/>
      <c r="AH792" s="104"/>
      <c r="AI792" s="104"/>
      <c r="AJ792" s="104"/>
    </row>
    <row r="793">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c r="AA793" s="104"/>
      <c r="AB793" s="104"/>
      <c r="AC793" s="104"/>
      <c r="AD793" s="104"/>
      <c r="AE793" s="104"/>
      <c r="AF793" s="104"/>
      <c r="AG793" s="104"/>
      <c r="AH793" s="104"/>
      <c r="AI793" s="104"/>
      <c r="AJ793" s="104"/>
    </row>
    <row r="794">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c r="AA794" s="104"/>
      <c r="AB794" s="104"/>
      <c r="AC794" s="104"/>
      <c r="AD794" s="104"/>
      <c r="AE794" s="104"/>
      <c r="AF794" s="104"/>
      <c r="AG794" s="104"/>
      <c r="AH794" s="104"/>
      <c r="AI794" s="104"/>
      <c r="AJ794" s="104"/>
    </row>
    <row r="795">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c r="AA795" s="104"/>
      <c r="AB795" s="104"/>
      <c r="AC795" s="104"/>
      <c r="AD795" s="104"/>
      <c r="AE795" s="104"/>
      <c r="AF795" s="104"/>
      <c r="AG795" s="104"/>
      <c r="AH795" s="104"/>
      <c r="AI795" s="104"/>
      <c r="AJ795" s="104"/>
    </row>
    <row r="796">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c r="AA796" s="104"/>
      <c r="AB796" s="104"/>
      <c r="AC796" s="104"/>
      <c r="AD796" s="104"/>
      <c r="AE796" s="104"/>
      <c r="AF796" s="104"/>
      <c r="AG796" s="104"/>
      <c r="AH796" s="104"/>
      <c r="AI796" s="104"/>
      <c r="AJ796" s="104"/>
    </row>
    <row r="797">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c r="AA797" s="104"/>
      <c r="AB797" s="104"/>
      <c r="AC797" s="104"/>
      <c r="AD797" s="104"/>
      <c r="AE797" s="104"/>
      <c r="AF797" s="104"/>
      <c r="AG797" s="104"/>
      <c r="AH797" s="104"/>
      <c r="AI797" s="104"/>
      <c r="AJ797" s="104"/>
    </row>
    <row r="798">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c r="AA798" s="104"/>
      <c r="AB798" s="104"/>
      <c r="AC798" s="104"/>
      <c r="AD798" s="104"/>
      <c r="AE798" s="104"/>
      <c r="AF798" s="104"/>
      <c r="AG798" s="104"/>
      <c r="AH798" s="104"/>
      <c r="AI798" s="104"/>
      <c r="AJ798" s="104"/>
    </row>
    <row r="799">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c r="AA799" s="104"/>
      <c r="AB799" s="104"/>
      <c r="AC799" s="104"/>
      <c r="AD799" s="104"/>
      <c r="AE799" s="104"/>
      <c r="AF799" s="104"/>
      <c r="AG799" s="104"/>
      <c r="AH799" s="104"/>
      <c r="AI799" s="104"/>
      <c r="AJ799" s="104"/>
    </row>
    <row r="800">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c r="AA800" s="104"/>
      <c r="AB800" s="104"/>
      <c r="AC800" s="104"/>
      <c r="AD800" s="104"/>
      <c r="AE800" s="104"/>
      <c r="AF800" s="104"/>
      <c r="AG800" s="104"/>
      <c r="AH800" s="104"/>
      <c r="AI800" s="104"/>
      <c r="AJ800" s="104"/>
    </row>
    <row r="80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c r="AA801" s="104"/>
      <c r="AB801" s="104"/>
      <c r="AC801" s="104"/>
      <c r="AD801" s="104"/>
      <c r="AE801" s="104"/>
      <c r="AF801" s="104"/>
      <c r="AG801" s="104"/>
      <c r="AH801" s="104"/>
      <c r="AI801" s="104"/>
      <c r="AJ801" s="104"/>
    </row>
    <row r="802">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c r="AA802" s="104"/>
      <c r="AB802" s="104"/>
      <c r="AC802" s="104"/>
      <c r="AD802" s="104"/>
      <c r="AE802" s="104"/>
      <c r="AF802" s="104"/>
      <c r="AG802" s="104"/>
      <c r="AH802" s="104"/>
      <c r="AI802" s="104"/>
      <c r="AJ802" s="104"/>
    </row>
    <row r="803">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c r="AA803" s="104"/>
      <c r="AB803" s="104"/>
      <c r="AC803" s="104"/>
      <c r="AD803" s="104"/>
      <c r="AE803" s="104"/>
      <c r="AF803" s="104"/>
      <c r="AG803" s="104"/>
      <c r="AH803" s="104"/>
      <c r="AI803" s="104"/>
      <c r="AJ803" s="104"/>
    </row>
    <row r="804">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c r="AA804" s="104"/>
      <c r="AB804" s="104"/>
      <c r="AC804" s="104"/>
      <c r="AD804" s="104"/>
      <c r="AE804" s="104"/>
      <c r="AF804" s="104"/>
      <c r="AG804" s="104"/>
      <c r="AH804" s="104"/>
      <c r="AI804" s="104"/>
      <c r="AJ804" s="104"/>
    </row>
    <row r="805">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c r="AA805" s="104"/>
      <c r="AB805" s="104"/>
      <c r="AC805" s="104"/>
      <c r="AD805" s="104"/>
      <c r="AE805" s="104"/>
      <c r="AF805" s="104"/>
      <c r="AG805" s="104"/>
      <c r="AH805" s="104"/>
      <c r="AI805" s="104"/>
      <c r="AJ805" s="104"/>
    </row>
    <row r="806">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c r="AA806" s="104"/>
      <c r="AB806" s="104"/>
      <c r="AC806" s="104"/>
      <c r="AD806" s="104"/>
      <c r="AE806" s="104"/>
      <c r="AF806" s="104"/>
      <c r="AG806" s="104"/>
      <c r="AH806" s="104"/>
      <c r="AI806" s="104"/>
      <c r="AJ806" s="104"/>
    </row>
    <row r="807">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c r="AA807" s="104"/>
      <c r="AB807" s="104"/>
      <c r="AC807" s="104"/>
      <c r="AD807" s="104"/>
      <c r="AE807" s="104"/>
      <c r="AF807" s="104"/>
      <c r="AG807" s="104"/>
      <c r="AH807" s="104"/>
      <c r="AI807" s="104"/>
      <c r="AJ807" s="104"/>
    </row>
    <row r="808">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c r="AA808" s="104"/>
      <c r="AB808" s="104"/>
      <c r="AC808" s="104"/>
      <c r="AD808" s="104"/>
      <c r="AE808" s="104"/>
      <c r="AF808" s="104"/>
      <c r="AG808" s="104"/>
      <c r="AH808" s="104"/>
      <c r="AI808" s="104"/>
      <c r="AJ808" s="104"/>
    </row>
    <row r="809">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c r="AA809" s="104"/>
      <c r="AB809" s="104"/>
      <c r="AC809" s="104"/>
      <c r="AD809" s="104"/>
      <c r="AE809" s="104"/>
      <c r="AF809" s="104"/>
      <c r="AG809" s="104"/>
      <c r="AH809" s="104"/>
      <c r="AI809" s="104"/>
      <c r="AJ809" s="104"/>
    </row>
    <row r="810">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c r="AA810" s="104"/>
      <c r="AB810" s="104"/>
      <c r="AC810" s="104"/>
      <c r="AD810" s="104"/>
      <c r="AE810" s="104"/>
      <c r="AF810" s="104"/>
      <c r="AG810" s="104"/>
      <c r="AH810" s="104"/>
      <c r="AI810" s="104"/>
      <c r="AJ810" s="104"/>
    </row>
    <row r="81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c r="AA811" s="104"/>
      <c r="AB811" s="104"/>
      <c r="AC811" s="104"/>
      <c r="AD811" s="104"/>
      <c r="AE811" s="104"/>
      <c r="AF811" s="104"/>
      <c r="AG811" s="104"/>
      <c r="AH811" s="104"/>
      <c r="AI811" s="104"/>
      <c r="AJ811" s="104"/>
    </row>
    <row r="812">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c r="AA812" s="104"/>
      <c r="AB812" s="104"/>
      <c r="AC812" s="104"/>
      <c r="AD812" s="104"/>
      <c r="AE812" s="104"/>
      <c r="AF812" s="104"/>
      <c r="AG812" s="104"/>
      <c r="AH812" s="104"/>
      <c r="AI812" s="104"/>
      <c r="AJ812" s="104"/>
    </row>
    <row r="813">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c r="AA813" s="104"/>
      <c r="AB813" s="104"/>
      <c r="AC813" s="104"/>
      <c r="AD813" s="104"/>
      <c r="AE813" s="104"/>
      <c r="AF813" s="104"/>
      <c r="AG813" s="104"/>
      <c r="AH813" s="104"/>
      <c r="AI813" s="104"/>
      <c r="AJ813" s="104"/>
    </row>
    <row r="814">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c r="AA814" s="104"/>
      <c r="AB814" s="104"/>
      <c r="AC814" s="104"/>
      <c r="AD814" s="104"/>
      <c r="AE814" s="104"/>
      <c r="AF814" s="104"/>
      <c r="AG814" s="104"/>
      <c r="AH814" s="104"/>
      <c r="AI814" s="104"/>
      <c r="AJ814" s="104"/>
    </row>
    <row r="815">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c r="AA815" s="104"/>
      <c r="AB815" s="104"/>
      <c r="AC815" s="104"/>
      <c r="AD815" s="104"/>
      <c r="AE815" s="104"/>
      <c r="AF815" s="104"/>
      <c r="AG815" s="104"/>
      <c r="AH815" s="104"/>
      <c r="AI815" s="104"/>
      <c r="AJ815" s="104"/>
    </row>
    <row r="816">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c r="AA816" s="104"/>
      <c r="AB816" s="104"/>
      <c r="AC816" s="104"/>
      <c r="AD816" s="104"/>
      <c r="AE816" s="104"/>
      <c r="AF816" s="104"/>
      <c r="AG816" s="104"/>
      <c r="AH816" s="104"/>
      <c r="AI816" s="104"/>
      <c r="AJ816" s="104"/>
    </row>
    <row r="817">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c r="AA817" s="104"/>
      <c r="AB817" s="104"/>
      <c r="AC817" s="104"/>
      <c r="AD817" s="104"/>
      <c r="AE817" s="104"/>
      <c r="AF817" s="104"/>
      <c r="AG817" s="104"/>
      <c r="AH817" s="104"/>
      <c r="AI817" s="104"/>
      <c r="AJ817" s="104"/>
    </row>
    <row r="818">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c r="AA818" s="104"/>
      <c r="AB818" s="104"/>
      <c r="AC818" s="104"/>
      <c r="AD818" s="104"/>
      <c r="AE818" s="104"/>
      <c r="AF818" s="104"/>
      <c r="AG818" s="104"/>
      <c r="AH818" s="104"/>
      <c r="AI818" s="104"/>
      <c r="AJ818" s="104"/>
    </row>
    <row r="819">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c r="AA819" s="104"/>
      <c r="AB819" s="104"/>
      <c r="AC819" s="104"/>
      <c r="AD819" s="104"/>
      <c r="AE819" s="104"/>
      <c r="AF819" s="104"/>
      <c r="AG819" s="104"/>
      <c r="AH819" s="104"/>
      <c r="AI819" s="104"/>
      <c r="AJ819" s="104"/>
    </row>
    <row r="820">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c r="AA820" s="104"/>
      <c r="AB820" s="104"/>
      <c r="AC820" s="104"/>
      <c r="AD820" s="104"/>
      <c r="AE820" s="104"/>
      <c r="AF820" s="104"/>
      <c r="AG820" s="104"/>
      <c r="AH820" s="104"/>
      <c r="AI820" s="104"/>
      <c r="AJ820" s="104"/>
    </row>
    <row r="82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c r="AA821" s="104"/>
      <c r="AB821" s="104"/>
      <c r="AC821" s="104"/>
      <c r="AD821" s="104"/>
      <c r="AE821" s="104"/>
      <c r="AF821" s="104"/>
      <c r="AG821" s="104"/>
      <c r="AH821" s="104"/>
      <c r="AI821" s="104"/>
      <c r="AJ821" s="104"/>
    </row>
    <row r="822">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c r="AA822" s="104"/>
      <c r="AB822" s="104"/>
      <c r="AC822" s="104"/>
      <c r="AD822" s="104"/>
      <c r="AE822" s="104"/>
      <c r="AF822" s="104"/>
      <c r="AG822" s="104"/>
      <c r="AH822" s="104"/>
      <c r="AI822" s="104"/>
      <c r="AJ822" s="104"/>
    </row>
    <row r="823">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c r="AA823" s="104"/>
      <c r="AB823" s="104"/>
      <c r="AC823" s="104"/>
      <c r="AD823" s="104"/>
      <c r="AE823" s="104"/>
      <c r="AF823" s="104"/>
      <c r="AG823" s="104"/>
      <c r="AH823" s="104"/>
      <c r="AI823" s="104"/>
      <c r="AJ823" s="104"/>
    </row>
    <row r="824">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c r="AA824" s="104"/>
      <c r="AB824" s="104"/>
      <c r="AC824" s="104"/>
      <c r="AD824" s="104"/>
      <c r="AE824" s="104"/>
      <c r="AF824" s="104"/>
      <c r="AG824" s="104"/>
      <c r="AH824" s="104"/>
      <c r="AI824" s="104"/>
      <c r="AJ824" s="104"/>
    </row>
    <row r="825">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c r="AA825" s="104"/>
      <c r="AB825" s="104"/>
      <c r="AC825" s="104"/>
      <c r="AD825" s="104"/>
      <c r="AE825" s="104"/>
      <c r="AF825" s="104"/>
      <c r="AG825" s="104"/>
      <c r="AH825" s="104"/>
      <c r="AI825" s="104"/>
      <c r="AJ825" s="104"/>
    </row>
    <row r="826">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c r="AA826" s="104"/>
      <c r="AB826" s="104"/>
      <c r="AC826" s="104"/>
      <c r="AD826" s="104"/>
      <c r="AE826" s="104"/>
      <c r="AF826" s="104"/>
      <c r="AG826" s="104"/>
      <c r="AH826" s="104"/>
      <c r="AI826" s="104"/>
      <c r="AJ826" s="104"/>
    </row>
    <row r="827">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c r="AA827" s="104"/>
      <c r="AB827" s="104"/>
      <c r="AC827" s="104"/>
      <c r="AD827" s="104"/>
      <c r="AE827" s="104"/>
      <c r="AF827" s="104"/>
      <c r="AG827" s="104"/>
      <c r="AH827" s="104"/>
      <c r="AI827" s="104"/>
      <c r="AJ827" s="104"/>
    </row>
    <row r="828">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c r="AA828" s="104"/>
      <c r="AB828" s="104"/>
      <c r="AC828" s="104"/>
      <c r="AD828" s="104"/>
      <c r="AE828" s="104"/>
      <c r="AF828" s="104"/>
      <c r="AG828" s="104"/>
      <c r="AH828" s="104"/>
      <c r="AI828" s="104"/>
      <c r="AJ828" s="104"/>
    </row>
    <row r="829">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c r="AA829" s="104"/>
      <c r="AB829" s="104"/>
      <c r="AC829" s="104"/>
      <c r="AD829" s="104"/>
      <c r="AE829" s="104"/>
      <c r="AF829" s="104"/>
      <c r="AG829" s="104"/>
      <c r="AH829" s="104"/>
      <c r="AI829" s="104"/>
      <c r="AJ829" s="104"/>
    </row>
    <row r="830">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c r="AA830" s="104"/>
      <c r="AB830" s="104"/>
      <c r="AC830" s="104"/>
      <c r="AD830" s="104"/>
      <c r="AE830" s="104"/>
      <c r="AF830" s="104"/>
      <c r="AG830" s="104"/>
      <c r="AH830" s="104"/>
      <c r="AI830" s="104"/>
      <c r="AJ830" s="104"/>
    </row>
    <row r="83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c r="AA831" s="104"/>
      <c r="AB831" s="104"/>
      <c r="AC831" s="104"/>
      <c r="AD831" s="104"/>
      <c r="AE831" s="104"/>
      <c r="AF831" s="104"/>
      <c r="AG831" s="104"/>
      <c r="AH831" s="104"/>
      <c r="AI831" s="104"/>
      <c r="AJ831" s="104"/>
    </row>
    <row r="832">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c r="AA832" s="104"/>
      <c r="AB832" s="104"/>
      <c r="AC832" s="104"/>
      <c r="AD832" s="104"/>
      <c r="AE832" s="104"/>
      <c r="AF832" s="104"/>
      <c r="AG832" s="104"/>
      <c r="AH832" s="104"/>
      <c r="AI832" s="104"/>
      <c r="AJ832" s="104"/>
    </row>
    <row r="833">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c r="AA833" s="104"/>
      <c r="AB833" s="104"/>
      <c r="AC833" s="104"/>
      <c r="AD833" s="104"/>
      <c r="AE833" s="104"/>
      <c r="AF833" s="104"/>
      <c r="AG833" s="104"/>
      <c r="AH833" s="104"/>
      <c r="AI833" s="104"/>
      <c r="AJ833" s="104"/>
    </row>
    <row r="834">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c r="AA834" s="104"/>
      <c r="AB834" s="104"/>
      <c r="AC834" s="104"/>
      <c r="AD834" s="104"/>
      <c r="AE834" s="104"/>
      <c r="AF834" s="104"/>
      <c r="AG834" s="104"/>
      <c r="AH834" s="104"/>
      <c r="AI834" s="104"/>
      <c r="AJ834" s="104"/>
    </row>
    <row r="835">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c r="AA835" s="104"/>
      <c r="AB835" s="104"/>
      <c r="AC835" s="104"/>
      <c r="AD835" s="104"/>
      <c r="AE835" s="104"/>
      <c r="AF835" s="104"/>
      <c r="AG835" s="104"/>
      <c r="AH835" s="104"/>
      <c r="AI835" s="104"/>
      <c r="AJ835" s="104"/>
    </row>
    <row r="836">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c r="AA836" s="104"/>
      <c r="AB836" s="104"/>
      <c r="AC836" s="104"/>
      <c r="AD836" s="104"/>
      <c r="AE836" s="104"/>
      <c r="AF836" s="104"/>
      <c r="AG836" s="104"/>
      <c r="AH836" s="104"/>
      <c r="AI836" s="104"/>
      <c r="AJ836" s="104"/>
    </row>
    <row r="837">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c r="AA837" s="104"/>
      <c r="AB837" s="104"/>
      <c r="AC837" s="104"/>
      <c r="AD837" s="104"/>
      <c r="AE837" s="104"/>
      <c r="AF837" s="104"/>
      <c r="AG837" s="104"/>
      <c r="AH837" s="104"/>
      <c r="AI837" s="104"/>
      <c r="AJ837" s="104"/>
    </row>
    <row r="838">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c r="AA838" s="104"/>
      <c r="AB838" s="104"/>
      <c r="AC838" s="104"/>
      <c r="AD838" s="104"/>
      <c r="AE838" s="104"/>
      <c r="AF838" s="104"/>
      <c r="AG838" s="104"/>
      <c r="AH838" s="104"/>
      <c r="AI838" s="104"/>
      <c r="AJ838" s="104"/>
    </row>
    <row r="839">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c r="AA839" s="104"/>
      <c r="AB839" s="104"/>
      <c r="AC839" s="104"/>
      <c r="AD839" s="104"/>
      <c r="AE839" s="104"/>
      <c r="AF839" s="104"/>
      <c r="AG839" s="104"/>
      <c r="AH839" s="104"/>
      <c r="AI839" s="104"/>
      <c r="AJ839" s="104"/>
    </row>
    <row r="840">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c r="AA840" s="104"/>
      <c r="AB840" s="104"/>
      <c r="AC840" s="104"/>
      <c r="AD840" s="104"/>
      <c r="AE840" s="104"/>
      <c r="AF840" s="104"/>
      <c r="AG840" s="104"/>
      <c r="AH840" s="104"/>
      <c r="AI840" s="104"/>
      <c r="AJ840" s="104"/>
    </row>
    <row r="84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c r="AA841" s="104"/>
      <c r="AB841" s="104"/>
      <c r="AC841" s="104"/>
      <c r="AD841" s="104"/>
      <c r="AE841" s="104"/>
      <c r="AF841" s="104"/>
      <c r="AG841" s="104"/>
      <c r="AH841" s="104"/>
      <c r="AI841" s="104"/>
      <c r="AJ841" s="104"/>
    </row>
    <row r="842">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c r="AA842" s="104"/>
      <c r="AB842" s="104"/>
      <c r="AC842" s="104"/>
      <c r="AD842" s="104"/>
      <c r="AE842" s="104"/>
      <c r="AF842" s="104"/>
      <c r="AG842" s="104"/>
      <c r="AH842" s="104"/>
      <c r="AI842" s="104"/>
      <c r="AJ842" s="104"/>
    </row>
    <row r="843">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c r="AA843" s="104"/>
      <c r="AB843" s="104"/>
      <c r="AC843" s="104"/>
      <c r="AD843" s="104"/>
      <c r="AE843" s="104"/>
      <c r="AF843" s="104"/>
      <c r="AG843" s="104"/>
      <c r="AH843" s="104"/>
      <c r="AI843" s="104"/>
      <c r="AJ843" s="104"/>
    </row>
    <row r="844">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c r="AA844" s="104"/>
      <c r="AB844" s="104"/>
      <c r="AC844" s="104"/>
      <c r="AD844" s="104"/>
      <c r="AE844" s="104"/>
      <c r="AF844" s="104"/>
      <c r="AG844" s="104"/>
      <c r="AH844" s="104"/>
      <c r="AI844" s="104"/>
      <c r="AJ844" s="104"/>
    </row>
    <row r="845">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c r="AA845" s="104"/>
      <c r="AB845" s="104"/>
      <c r="AC845" s="104"/>
      <c r="AD845" s="104"/>
      <c r="AE845" s="104"/>
      <c r="AF845" s="104"/>
      <c r="AG845" s="104"/>
      <c r="AH845" s="104"/>
      <c r="AI845" s="104"/>
      <c r="AJ845" s="104"/>
    </row>
    <row r="846">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c r="AA846" s="104"/>
      <c r="AB846" s="104"/>
      <c r="AC846" s="104"/>
      <c r="AD846" s="104"/>
      <c r="AE846" s="104"/>
      <c r="AF846" s="104"/>
      <c r="AG846" s="104"/>
      <c r="AH846" s="104"/>
      <c r="AI846" s="104"/>
      <c r="AJ846" s="104"/>
    </row>
    <row r="847">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c r="AA847" s="104"/>
      <c r="AB847" s="104"/>
      <c r="AC847" s="104"/>
      <c r="AD847" s="104"/>
      <c r="AE847" s="104"/>
      <c r="AF847" s="104"/>
      <c r="AG847" s="104"/>
      <c r="AH847" s="104"/>
      <c r="AI847" s="104"/>
      <c r="AJ847" s="104"/>
    </row>
    <row r="848">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c r="AA848" s="104"/>
      <c r="AB848" s="104"/>
      <c r="AC848" s="104"/>
      <c r="AD848" s="104"/>
      <c r="AE848" s="104"/>
      <c r="AF848" s="104"/>
      <c r="AG848" s="104"/>
      <c r="AH848" s="104"/>
      <c r="AI848" s="104"/>
      <c r="AJ848" s="104"/>
    </row>
    <row r="849">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c r="AA849" s="104"/>
      <c r="AB849" s="104"/>
      <c r="AC849" s="104"/>
      <c r="AD849" s="104"/>
      <c r="AE849" s="104"/>
      <c r="AF849" s="104"/>
      <c r="AG849" s="104"/>
      <c r="AH849" s="104"/>
      <c r="AI849" s="104"/>
      <c r="AJ849" s="104"/>
    </row>
    <row r="850">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c r="AA850" s="104"/>
      <c r="AB850" s="104"/>
      <c r="AC850" s="104"/>
      <c r="AD850" s="104"/>
      <c r="AE850" s="104"/>
      <c r="AF850" s="104"/>
      <c r="AG850" s="104"/>
      <c r="AH850" s="104"/>
      <c r="AI850" s="104"/>
      <c r="AJ850" s="104"/>
    </row>
    <row r="85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c r="AA851" s="104"/>
      <c r="AB851" s="104"/>
      <c r="AC851" s="104"/>
      <c r="AD851" s="104"/>
      <c r="AE851" s="104"/>
      <c r="AF851" s="104"/>
      <c r="AG851" s="104"/>
      <c r="AH851" s="104"/>
      <c r="AI851" s="104"/>
      <c r="AJ851" s="104"/>
    </row>
    <row r="852">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c r="AA852" s="104"/>
      <c r="AB852" s="104"/>
      <c r="AC852" s="104"/>
      <c r="AD852" s="104"/>
      <c r="AE852" s="104"/>
      <c r="AF852" s="104"/>
      <c r="AG852" s="104"/>
      <c r="AH852" s="104"/>
      <c r="AI852" s="104"/>
      <c r="AJ852" s="104"/>
    </row>
    <row r="853">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c r="AA853" s="104"/>
      <c r="AB853" s="104"/>
      <c r="AC853" s="104"/>
      <c r="AD853" s="104"/>
      <c r="AE853" s="104"/>
      <c r="AF853" s="104"/>
      <c r="AG853" s="104"/>
      <c r="AH853" s="104"/>
      <c r="AI853" s="104"/>
      <c r="AJ853" s="104"/>
    </row>
    <row r="854">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c r="AA854" s="104"/>
      <c r="AB854" s="104"/>
      <c r="AC854" s="104"/>
      <c r="AD854" s="104"/>
      <c r="AE854" s="104"/>
      <c r="AF854" s="104"/>
      <c r="AG854" s="104"/>
      <c r="AH854" s="104"/>
      <c r="AI854" s="104"/>
      <c r="AJ854" s="104"/>
    </row>
    <row r="855">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c r="AA855" s="104"/>
      <c r="AB855" s="104"/>
      <c r="AC855" s="104"/>
      <c r="AD855" s="104"/>
      <c r="AE855" s="104"/>
      <c r="AF855" s="104"/>
      <c r="AG855" s="104"/>
      <c r="AH855" s="104"/>
      <c r="AI855" s="104"/>
      <c r="AJ855" s="104"/>
    </row>
    <row r="856">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c r="AA856" s="104"/>
      <c r="AB856" s="104"/>
      <c r="AC856" s="104"/>
      <c r="AD856" s="104"/>
      <c r="AE856" s="104"/>
      <c r="AF856" s="104"/>
      <c r="AG856" s="104"/>
      <c r="AH856" s="104"/>
      <c r="AI856" s="104"/>
      <c r="AJ856" s="104"/>
    </row>
    <row r="857">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c r="AA857" s="104"/>
      <c r="AB857" s="104"/>
      <c r="AC857" s="104"/>
      <c r="AD857" s="104"/>
      <c r="AE857" s="104"/>
      <c r="AF857" s="104"/>
      <c r="AG857" s="104"/>
      <c r="AH857" s="104"/>
      <c r="AI857" s="104"/>
      <c r="AJ857" s="104"/>
    </row>
    <row r="858">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c r="AA858" s="104"/>
      <c r="AB858" s="104"/>
      <c r="AC858" s="104"/>
      <c r="AD858" s="104"/>
      <c r="AE858" s="104"/>
      <c r="AF858" s="104"/>
      <c r="AG858" s="104"/>
      <c r="AH858" s="104"/>
      <c r="AI858" s="104"/>
      <c r="AJ858" s="104"/>
    </row>
    <row r="859">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c r="AA859" s="104"/>
      <c r="AB859" s="104"/>
      <c r="AC859" s="104"/>
      <c r="AD859" s="104"/>
      <c r="AE859" s="104"/>
      <c r="AF859" s="104"/>
      <c r="AG859" s="104"/>
      <c r="AH859" s="104"/>
      <c r="AI859" s="104"/>
      <c r="AJ859" s="104"/>
    </row>
    <row r="860">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c r="AA860" s="104"/>
      <c r="AB860" s="104"/>
      <c r="AC860" s="104"/>
      <c r="AD860" s="104"/>
      <c r="AE860" s="104"/>
      <c r="AF860" s="104"/>
      <c r="AG860" s="104"/>
      <c r="AH860" s="104"/>
      <c r="AI860" s="104"/>
      <c r="AJ860" s="104"/>
    </row>
    <row r="86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c r="AA861" s="104"/>
      <c r="AB861" s="104"/>
      <c r="AC861" s="104"/>
      <c r="AD861" s="104"/>
      <c r="AE861" s="104"/>
      <c r="AF861" s="104"/>
      <c r="AG861" s="104"/>
      <c r="AH861" s="104"/>
      <c r="AI861" s="104"/>
      <c r="AJ861" s="104"/>
    </row>
    <row r="862">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c r="AA862" s="104"/>
      <c r="AB862" s="104"/>
      <c r="AC862" s="104"/>
      <c r="AD862" s="104"/>
      <c r="AE862" s="104"/>
      <c r="AF862" s="104"/>
      <c r="AG862" s="104"/>
      <c r="AH862" s="104"/>
      <c r="AI862" s="104"/>
      <c r="AJ862" s="104"/>
    </row>
    <row r="863">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c r="AA863" s="104"/>
      <c r="AB863" s="104"/>
      <c r="AC863" s="104"/>
      <c r="AD863" s="104"/>
      <c r="AE863" s="104"/>
      <c r="AF863" s="104"/>
      <c r="AG863" s="104"/>
      <c r="AH863" s="104"/>
      <c r="AI863" s="104"/>
      <c r="AJ863" s="104"/>
    </row>
    <row r="864">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c r="AA864" s="104"/>
      <c r="AB864" s="104"/>
      <c r="AC864" s="104"/>
      <c r="AD864" s="104"/>
      <c r="AE864" s="104"/>
      <c r="AF864" s="104"/>
      <c r="AG864" s="104"/>
      <c r="AH864" s="104"/>
      <c r="AI864" s="104"/>
      <c r="AJ864" s="104"/>
    </row>
    <row r="865">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c r="AA865" s="104"/>
      <c r="AB865" s="104"/>
      <c r="AC865" s="104"/>
      <c r="AD865" s="104"/>
      <c r="AE865" s="104"/>
      <c r="AF865" s="104"/>
      <c r="AG865" s="104"/>
      <c r="AH865" s="104"/>
      <c r="AI865" s="104"/>
      <c r="AJ865" s="104"/>
    </row>
    <row r="866">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c r="AA866" s="104"/>
      <c r="AB866" s="104"/>
      <c r="AC866" s="104"/>
      <c r="AD866" s="104"/>
      <c r="AE866" s="104"/>
      <c r="AF866" s="104"/>
      <c r="AG866" s="104"/>
      <c r="AH866" s="104"/>
      <c r="AI866" s="104"/>
      <c r="AJ866" s="104"/>
    </row>
    <row r="867">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c r="AA867" s="104"/>
      <c r="AB867" s="104"/>
      <c r="AC867" s="104"/>
      <c r="AD867" s="104"/>
      <c r="AE867" s="104"/>
      <c r="AF867" s="104"/>
      <c r="AG867" s="104"/>
      <c r="AH867" s="104"/>
      <c r="AI867" s="104"/>
      <c r="AJ867" s="104"/>
    </row>
    <row r="868">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c r="AA868" s="104"/>
      <c r="AB868" s="104"/>
      <c r="AC868" s="104"/>
      <c r="AD868" s="104"/>
      <c r="AE868" s="104"/>
      <c r="AF868" s="104"/>
      <c r="AG868" s="104"/>
      <c r="AH868" s="104"/>
      <c r="AI868" s="104"/>
      <c r="AJ868" s="104"/>
    </row>
    <row r="869">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c r="AA869" s="104"/>
      <c r="AB869" s="104"/>
      <c r="AC869" s="104"/>
      <c r="AD869" s="104"/>
      <c r="AE869" s="104"/>
      <c r="AF869" s="104"/>
      <c r="AG869" s="104"/>
      <c r="AH869" s="104"/>
      <c r="AI869" s="104"/>
      <c r="AJ869" s="104"/>
    </row>
    <row r="870">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c r="AA870" s="104"/>
      <c r="AB870" s="104"/>
      <c r="AC870" s="104"/>
      <c r="AD870" s="104"/>
      <c r="AE870" s="104"/>
      <c r="AF870" s="104"/>
      <c r="AG870" s="104"/>
      <c r="AH870" s="104"/>
      <c r="AI870" s="104"/>
      <c r="AJ870" s="104"/>
    </row>
    <row r="87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c r="AA871" s="104"/>
      <c r="AB871" s="104"/>
      <c r="AC871" s="104"/>
      <c r="AD871" s="104"/>
      <c r="AE871" s="104"/>
      <c r="AF871" s="104"/>
      <c r="AG871" s="104"/>
      <c r="AH871" s="104"/>
      <c r="AI871" s="104"/>
      <c r="AJ871" s="104"/>
    </row>
    <row r="872">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c r="AA872" s="104"/>
      <c r="AB872" s="104"/>
      <c r="AC872" s="104"/>
      <c r="AD872" s="104"/>
      <c r="AE872" s="104"/>
      <c r="AF872" s="104"/>
      <c r="AG872" s="104"/>
      <c r="AH872" s="104"/>
      <c r="AI872" s="104"/>
      <c r="AJ872" s="104"/>
    </row>
    <row r="873">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c r="AA873" s="104"/>
      <c r="AB873" s="104"/>
      <c r="AC873" s="104"/>
      <c r="AD873" s="104"/>
      <c r="AE873" s="104"/>
      <c r="AF873" s="104"/>
      <c r="AG873" s="104"/>
      <c r="AH873" s="104"/>
      <c r="AI873" s="104"/>
      <c r="AJ873" s="104"/>
    </row>
    <row r="874">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c r="AA874" s="104"/>
      <c r="AB874" s="104"/>
      <c r="AC874" s="104"/>
      <c r="AD874" s="104"/>
      <c r="AE874" s="104"/>
      <c r="AF874" s="104"/>
      <c r="AG874" s="104"/>
      <c r="AH874" s="104"/>
      <c r="AI874" s="104"/>
      <c r="AJ874" s="104"/>
    </row>
    <row r="875">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c r="AA875" s="104"/>
      <c r="AB875" s="104"/>
      <c r="AC875" s="104"/>
      <c r="AD875" s="104"/>
      <c r="AE875" s="104"/>
      <c r="AF875" s="104"/>
      <c r="AG875" s="104"/>
      <c r="AH875" s="104"/>
      <c r="AI875" s="104"/>
      <c r="AJ875" s="104"/>
    </row>
    <row r="876">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c r="AA876" s="104"/>
      <c r="AB876" s="104"/>
      <c r="AC876" s="104"/>
      <c r="AD876" s="104"/>
      <c r="AE876" s="104"/>
      <c r="AF876" s="104"/>
      <c r="AG876" s="104"/>
      <c r="AH876" s="104"/>
      <c r="AI876" s="104"/>
      <c r="AJ876" s="104"/>
    </row>
    <row r="877">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c r="AA877" s="104"/>
      <c r="AB877" s="104"/>
      <c r="AC877" s="104"/>
      <c r="AD877" s="104"/>
      <c r="AE877" s="104"/>
      <c r="AF877" s="104"/>
      <c r="AG877" s="104"/>
      <c r="AH877" s="104"/>
      <c r="AI877" s="104"/>
      <c r="AJ877" s="104"/>
    </row>
    <row r="878">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c r="AA878" s="104"/>
      <c r="AB878" s="104"/>
      <c r="AC878" s="104"/>
      <c r="AD878" s="104"/>
      <c r="AE878" s="104"/>
      <c r="AF878" s="104"/>
      <c r="AG878" s="104"/>
      <c r="AH878" s="104"/>
      <c r="AI878" s="104"/>
      <c r="AJ878" s="104"/>
    </row>
    <row r="879">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c r="AA879" s="104"/>
      <c r="AB879" s="104"/>
      <c r="AC879" s="104"/>
      <c r="AD879" s="104"/>
      <c r="AE879" s="104"/>
      <c r="AF879" s="104"/>
      <c r="AG879" s="104"/>
      <c r="AH879" s="104"/>
      <c r="AI879" s="104"/>
      <c r="AJ879" s="104"/>
    </row>
    <row r="880">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c r="AA880" s="104"/>
      <c r="AB880" s="104"/>
      <c r="AC880" s="104"/>
      <c r="AD880" s="104"/>
      <c r="AE880" s="104"/>
      <c r="AF880" s="104"/>
      <c r="AG880" s="104"/>
      <c r="AH880" s="104"/>
      <c r="AI880" s="104"/>
      <c r="AJ880" s="104"/>
    </row>
    <row r="88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c r="AA881" s="104"/>
      <c r="AB881" s="104"/>
      <c r="AC881" s="104"/>
      <c r="AD881" s="104"/>
      <c r="AE881" s="104"/>
      <c r="AF881" s="104"/>
      <c r="AG881" s="104"/>
      <c r="AH881" s="104"/>
      <c r="AI881" s="104"/>
      <c r="AJ881" s="104"/>
    </row>
    <row r="882">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c r="AA882" s="104"/>
      <c r="AB882" s="104"/>
      <c r="AC882" s="104"/>
      <c r="AD882" s="104"/>
      <c r="AE882" s="104"/>
      <c r="AF882" s="104"/>
      <c r="AG882" s="104"/>
      <c r="AH882" s="104"/>
      <c r="AI882" s="104"/>
      <c r="AJ882" s="104"/>
    </row>
    <row r="883">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c r="AA883" s="104"/>
      <c r="AB883" s="104"/>
      <c r="AC883" s="104"/>
      <c r="AD883" s="104"/>
      <c r="AE883" s="104"/>
      <c r="AF883" s="104"/>
      <c r="AG883" s="104"/>
      <c r="AH883" s="104"/>
      <c r="AI883" s="104"/>
      <c r="AJ883" s="104"/>
    </row>
    <row r="884">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c r="AA884" s="104"/>
      <c r="AB884" s="104"/>
      <c r="AC884" s="104"/>
      <c r="AD884" s="104"/>
      <c r="AE884" s="104"/>
      <c r="AF884" s="104"/>
      <c r="AG884" s="104"/>
      <c r="AH884" s="104"/>
      <c r="AI884" s="104"/>
      <c r="AJ884" s="104"/>
    </row>
    <row r="885">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c r="AA885" s="104"/>
      <c r="AB885" s="104"/>
      <c r="AC885" s="104"/>
      <c r="AD885" s="104"/>
      <c r="AE885" s="104"/>
      <c r="AF885" s="104"/>
      <c r="AG885" s="104"/>
      <c r="AH885" s="104"/>
      <c r="AI885" s="104"/>
      <c r="AJ885" s="104"/>
    </row>
    <row r="886">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c r="AA886" s="104"/>
      <c r="AB886" s="104"/>
      <c r="AC886" s="104"/>
      <c r="AD886" s="104"/>
      <c r="AE886" s="104"/>
      <c r="AF886" s="104"/>
      <c r="AG886" s="104"/>
      <c r="AH886" s="104"/>
      <c r="AI886" s="104"/>
      <c r="AJ886" s="104"/>
    </row>
    <row r="887">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c r="AA887" s="104"/>
      <c r="AB887" s="104"/>
      <c r="AC887" s="104"/>
      <c r="AD887" s="104"/>
      <c r="AE887" s="104"/>
      <c r="AF887" s="104"/>
      <c r="AG887" s="104"/>
      <c r="AH887" s="104"/>
      <c r="AI887" s="104"/>
      <c r="AJ887" s="104"/>
    </row>
    <row r="888">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c r="AA888" s="104"/>
      <c r="AB888" s="104"/>
      <c r="AC888" s="104"/>
      <c r="AD888" s="104"/>
      <c r="AE888" s="104"/>
      <c r="AF888" s="104"/>
      <c r="AG888" s="104"/>
      <c r="AH888" s="104"/>
      <c r="AI888" s="104"/>
      <c r="AJ888" s="104"/>
    </row>
    <row r="889">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c r="AA889" s="104"/>
      <c r="AB889" s="104"/>
      <c r="AC889" s="104"/>
      <c r="AD889" s="104"/>
      <c r="AE889" s="104"/>
      <c r="AF889" s="104"/>
      <c r="AG889" s="104"/>
      <c r="AH889" s="104"/>
      <c r="AI889" s="104"/>
      <c r="AJ889" s="104"/>
    </row>
    <row r="890">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c r="AA890" s="104"/>
      <c r="AB890" s="104"/>
      <c r="AC890" s="104"/>
      <c r="AD890" s="104"/>
      <c r="AE890" s="104"/>
      <c r="AF890" s="104"/>
      <c r="AG890" s="104"/>
      <c r="AH890" s="104"/>
      <c r="AI890" s="104"/>
      <c r="AJ890" s="104"/>
    </row>
    <row r="89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c r="AA891" s="104"/>
      <c r="AB891" s="104"/>
      <c r="AC891" s="104"/>
      <c r="AD891" s="104"/>
      <c r="AE891" s="104"/>
      <c r="AF891" s="104"/>
      <c r="AG891" s="104"/>
      <c r="AH891" s="104"/>
      <c r="AI891" s="104"/>
      <c r="AJ891" s="104"/>
    </row>
    <row r="892">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c r="AA892" s="104"/>
      <c r="AB892" s="104"/>
      <c r="AC892" s="104"/>
      <c r="AD892" s="104"/>
      <c r="AE892" s="104"/>
      <c r="AF892" s="104"/>
      <c r="AG892" s="104"/>
      <c r="AH892" s="104"/>
      <c r="AI892" s="104"/>
      <c r="AJ892" s="104"/>
    </row>
    <row r="893">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c r="AA893" s="104"/>
      <c r="AB893" s="104"/>
      <c r="AC893" s="104"/>
      <c r="AD893" s="104"/>
      <c r="AE893" s="104"/>
      <c r="AF893" s="104"/>
      <c r="AG893" s="104"/>
      <c r="AH893" s="104"/>
      <c r="AI893" s="104"/>
      <c r="AJ893" s="104"/>
    </row>
    <row r="894">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c r="AA894" s="104"/>
      <c r="AB894" s="104"/>
      <c r="AC894" s="104"/>
      <c r="AD894" s="104"/>
      <c r="AE894" s="104"/>
      <c r="AF894" s="104"/>
      <c r="AG894" s="104"/>
      <c r="AH894" s="104"/>
      <c r="AI894" s="104"/>
      <c r="AJ894" s="104"/>
    </row>
    <row r="895">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c r="AA895" s="104"/>
      <c r="AB895" s="104"/>
      <c r="AC895" s="104"/>
      <c r="AD895" s="104"/>
      <c r="AE895" s="104"/>
      <c r="AF895" s="104"/>
      <c r="AG895" s="104"/>
      <c r="AH895" s="104"/>
      <c r="AI895" s="104"/>
      <c r="AJ895" s="104"/>
    </row>
    <row r="896">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c r="AA896" s="104"/>
      <c r="AB896" s="104"/>
      <c r="AC896" s="104"/>
      <c r="AD896" s="104"/>
      <c r="AE896" s="104"/>
      <c r="AF896" s="104"/>
      <c r="AG896" s="104"/>
      <c r="AH896" s="104"/>
      <c r="AI896" s="104"/>
      <c r="AJ896" s="104"/>
    </row>
    <row r="897">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c r="AA897" s="104"/>
      <c r="AB897" s="104"/>
      <c r="AC897" s="104"/>
      <c r="AD897" s="104"/>
      <c r="AE897" s="104"/>
      <c r="AF897" s="104"/>
      <c r="AG897" s="104"/>
      <c r="AH897" s="104"/>
      <c r="AI897" s="104"/>
      <c r="AJ897" s="104"/>
    </row>
    <row r="898">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c r="AA898" s="104"/>
      <c r="AB898" s="104"/>
      <c r="AC898" s="104"/>
      <c r="AD898" s="104"/>
      <c r="AE898" s="104"/>
      <c r="AF898" s="104"/>
      <c r="AG898" s="104"/>
      <c r="AH898" s="104"/>
      <c r="AI898" s="104"/>
      <c r="AJ898" s="104"/>
    </row>
    <row r="899">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c r="AA899" s="104"/>
      <c r="AB899" s="104"/>
      <c r="AC899" s="104"/>
      <c r="AD899" s="104"/>
      <c r="AE899" s="104"/>
      <c r="AF899" s="104"/>
      <c r="AG899" s="104"/>
      <c r="AH899" s="104"/>
      <c r="AI899" s="104"/>
      <c r="AJ899" s="104"/>
    </row>
    <row r="900">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c r="AA900" s="104"/>
      <c r="AB900" s="104"/>
      <c r="AC900" s="104"/>
      <c r="AD900" s="104"/>
      <c r="AE900" s="104"/>
      <c r="AF900" s="104"/>
      <c r="AG900" s="104"/>
      <c r="AH900" s="104"/>
      <c r="AI900" s="104"/>
      <c r="AJ900" s="104"/>
    </row>
    <row r="90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c r="AA901" s="104"/>
      <c r="AB901" s="104"/>
      <c r="AC901" s="104"/>
      <c r="AD901" s="104"/>
      <c r="AE901" s="104"/>
      <c r="AF901" s="104"/>
      <c r="AG901" s="104"/>
      <c r="AH901" s="104"/>
      <c r="AI901" s="104"/>
      <c r="AJ901" s="104"/>
    </row>
    <row r="902">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c r="AA902" s="104"/>
      <c r="AB902" s="104"/>
      <c r="AC902" s="104"/>
      <c r="AD902" s="104"/>
      <c r="AE902" s="104"/>
      <c r="AF902" s="104"/>
      <c r="AG902" s="104"/>
      <c r="AH902" s="104"/>
      <c r="AI902" s="104"/>
      <c r="AJ902" s="104"/>
    </row>
    <row r="903">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c r="AA903" s="104"/>
      <c r="AB903" s="104"/>
      <c r="AC903" s="104"/>
      <c r="AD903" s="104"/>
      <c r="AE903" s="104"/>
      <c r="AF903" s="104"/>
      <c r="AG903" s="104"/>
      <c r="AH903" s="104"/>
      <c r="AI903" s="104"/>
      <c r="AJ903" s="104"/>
    </row>
    <row r="904">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c r="AA904" s="104"/>
      <c r="AB904" s="104"/>
      <c r="AC904" s="104"/>
      <c r="AD904" s="104"/>
      <c r="AE904" s="104"/>
      <c r="AF904" s="104"/>
      <c r="AG904" s="104"/>
      <c r="AH904" s="104"/>
      <c r="AI904" s="104"/>
      <c r="AJ904" s="104"/>
    </row>
    <row r="905">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c r="AA905" s="104"/>
      <c r="AB905" s="104"/>
      <c r="AC905" s="104"/>
      <c r="AD905" s="104"/>
      <c r="AE905" s="104"/>
      <c r="AF905" s="104"/>
      <c r="AG905" s="104"/>
      <c r="AH905" s="104"/>
      <c r="AI905" s="104"/>
      <c r="AJ905" s="104"/>
    </row>
    <row r="906">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c r="AA906" s="104"/>
      <c r="AB906" s="104"/>
      <c r="AC906" s="104"/>
      <c r="AD906" s="104"/>
      <c r="AE906" s="104"/>
      <c r="AF906" s="104"/>
      <c r="AG906" s="104"/>
      <c r="AH906" s="104"/>
      <c r="AI906" s="104"/>
      <c r="AJ906" s="104"/>
    </row>
    <row r="907">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c r="AA907" s="104"/>
      <c r="AB907" s="104"/>
      <c r="AC907" s="104"/>
      <c r="AD907" s="104"/>
      <c r="AE907" s="104"/>
      <c r="AF907" s="104"/>
      <c r="AG907" s="104"/>
      <c r="AH907" s="104"/>
      <c r="AI907" s="104"/>
      <c r="AJ907" s="104"/>
    </row>
    <row r="908">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c r="AA908" s="104"/>
      <c r="AB908" s="104"/>
      <c r="AC908" s="104"/>
      <c r="AD908" s="104"/>
      <c r="AE908" s="104"/>
      <c r="AF908" s="104"/>
      <c r="AG908" s="104"/>
      <c r="AH908" s="104"/>
      <c r="AI908" s="104"/>
      <c r="AJ908" s="104"/>
    </row>
    <row r="909">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c r="AA909" s="104"/>
      <c r="AB909" s="104"/>
      <c r="AC909" s="104"/>
      <c r="AD909" s="104"/>
      <c r="AE909" s="104"/>
      <c r="AF909" s="104"/>
      <c r="AG909" s="104"/>
      <c r="AH909" s="104"/>
      <c r="AI909" s="104"/>
      <c r="AJ909" s="104"/>
    </row>
    <row r="910">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c r="AA910" s="104"/>
      <c r="AB910" s="104"/>
      <c r="AC910" s="104"/>
      <c r="AD910" s="104"/>
      <c r="AE910" s="104"/>
      <c r="AF910" s="104"/>
      <c r="AG910" s="104"/>
      <c r="AH910" s="104"/>
      <c r="AI910" s="104"/>
      <c r="AJ910" s="104"/>
    </row>
    <row r="91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c r="AA911" s="104"/>
      <c r="AB911" s="104"/>
      <c r="AC911" s="104"/>
      <c r="AD911" s="104"/>
      <c r="AE911" s="104"/>
      <c r="AF911" s="104"/>
      <c r="AG911" s="104"/>
      <c r="AH911" s="104"/>
      <c r="AI911" s="104"/>
      <c r="AJ911" s="104"/>
    </row>
    <row r="912">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c r="AA912" s="104"/>
      <c r="AB912" s="104"/>
      <c r="AC912" s="104"/>
      <c r="AD912" s="104"/>
      <c r="AE912" s="104"/>
      <c r="AF912" s="104"/>
      <c r="AG912" s="104"/>
      <c r="AH912" s="104"/>
      <c r="AI912" s="104"/>
      <c r="AJ912" s="104"/>
    </row>
    <row r="913">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c r="AA913" s="104"/>
      <c r="AB913" s="104"/>
      <c r="AC913" s="104"/>
      <c r="AD913" s="104"/>
      <c r="AE913" s="104"/>
      <c r="AF913" s="104"/>
      <c r="AG913" s="104"/>
      <c r="AH913" s="104"/>
      <c r="AI913" s="104"/>
      <c r="AJ913" s="104"/>
    </row>
    <row r="914">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c r="AA914" s="104"/>
      <c r="AB914" s="104"/>
      <c r="AC914" s="104"/>
      <c r="AD914" s="104"/>
      <c r="AE914" s="104"/>
      <c r="AF914" s="104"/>
      <c r="AG914" s="104"/>
      <c r="AH914" s="104"/>
      <c r="AI914" s="104"/>
      <c r="AJ914" s="104"/>
    </row>
    <row r="915">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c r="AA915" s="104"/>
      <c r="AB915" s="104"/>
      <c r="AC915" s="104"/>
      <c r="AD915" s="104"/>
      <c r="AE915" s="104"/>
      <c r="AF915" s="104"/>
      <c r="AG915" s="104"/>
      <c r="AH915" s="104"/>
      <c r="AI915" s="104"/>
      <c r="AJ915" s="104"/>
    </row>
    <row r="916">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c r="AA916" s="104"/>
      <c r="AB916" s="104"/>
      <c r="AC916" s="104"/>
      <c r="AD916" s="104"/>
      <c r="AE916" s="104"/>
      <c r="AF916" s="104"/>
      <c r="AG916" s="104"/>
      <c r="AH916" s="104"/>
      <c r="AI916" s="104"/>
      <c r="AJ916" s="104"/>
    </row>
    <row r="917">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c r="AA917" s="104"/>
      <c r="AB917" s="104"/>
      <c r="AC917" s="104"/>
      <c r="AD917" s="104"/>
      <c r="AE917" s="104"/>
      <c r="AF917" s="104"/>
      <c r="AG917" s="104"/>
      <c r="AH917" s="104"/>
      <c r="AI917" s="104"/>
      <c r="AJ917" s="104"/>
    </row>
    <row r="918">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c r="AA918" s="104"/>
      <c r="AB918" s="104"/>
      <c r="AC918" s="104"/>
      <c r="AD918" s="104"/>
      <c r="AE918" s="104"/>
      <c r="AF918" s="104"/>
      <c r="AG918" s="104"/>
      <c r="AH918" s="104"/>
      <c r="AI918" s="104"/>
      <c r="AJ918" s="104"/>
    </row>
    <row r="919">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c r="AA919" s="104"/>
      <c r="AB919" s="104"/>
      <c r="AC919" s="104"/>
      <c r="AD919" s="104"/>
      <c r="AE919" s="104"/>
      <c r="AF919" s="104"/>
      <c r="AG919" s="104"/>
      <c r="AH919" s="104"/>
      <c r="AI919" s="104"/>
      <c r="AJ919" s="104"/>
    </row>
    <row r="920">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c r="AA920" s="104"/>
      <c r="AB920" s="104"/>
      <c r="AC920" s="104"/>
      <c r="AD920" s="104"/>
      <c r="AE920" s="104"/>
      <c r="AF920" s="104"/>
      <c r="AG920" s="104"/>
      <c r="AH920" s="104"/>
      <c r="AI920" s="104"/>
      <c r="AJ920" s="104"/>
    </row>
    <row r="92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c r="AA921" s="104"/>
      <c r="AB921" s="104"/>
      <c r="AC921" s="104"/>
      <c r="AD921" s="104"/>
      <c r="AE921" s="104"/>
      <c r="AF921" s="104"/>
      <c r="AG921" s="104"/>
      <c r="AH921" s="104"/>
      <c r="AI921" s="104"/>
      <c r="AJ921" s="104"/>
    </row>
    <row r="922">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c r="AA922" s="104"/>
      <c r="AB922" s="104"/>
      <c r="AC922" s="104"/>
      <c r="AD922" s="104"/>
      <c r="AE922" s="104"/>
      <c r="AF922" s="104"/>
      <c r="AG922" s="104"/>
      <c r="AH922" s="104"/>
      <c r="AI922" s="104"/>
      <c r="AJ922" s="104"/>
    </row>
    <row r="923">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c r="AA923" s="104"/>
      <c r="AB923" s="104"/>
      <c r="AC923" s="104"/>
      <c r="AD923" s="104"/>
      <c r="AE923" s="104"/>
      <c r="AF923" s="104"/>
      <c r="AG923" s="104"/>
      <c r="AH923" s="104"/>
      <c r="AI923" s="104"/>
      <c r="AJ923" s="104"/>
    </row>
    <row r="924">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c r="AA924" s="104"/>
      <c r="AB924" s="104"/>
      <c r="AC924" s="104"/>
      <c r="AD924" s="104"/>
      <c r="AE924" s="104"/>
      <c r="AF924" s="104"/>
      <c r="AG924" s="104"/>
      <c r="AH924" s="104"/>
      <c r="AI924" s="104"/>
      <c r="AJ924" s="104"/>
    </row>
    <row r="925">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c r="AA925" s="104"/>
      <c r="AB925" s="104"/>
      <c r="AC925" s="104"/>
      <c r="AD925" s="104"/>
      <c r="AE925" s="104"/>
      <c r="AF925" s="104"/>
      <c r="AG925" s="104"/>
      <c r="AH925" s="104"/>
      <c r="AI925" s="104"/>
      <c r="AJ925" s="104"/>
    </row>
    <row r="926">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c r="AA926" s="104"/>
      <c r="AB926" s="104"/>
      <c r="AC926" s="104"/>
      <c r="AD926" s="104"/>
      <c r="AE926" s="104"/>
      <c r="AF926" s="104"/>
      <c r="AG926" s="104"/>
      <c r="AH926" s="104"/>
      <c r="AI926" s="104"/>
      <c r="AJ926" s="104"/>
    </row>
    <row r="927">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c r="AA927" s="104"/>
      <c r="AB927" s="104"/>
      <c r="AC927" s="104"/>
      <c r="AD927" s="104"/>
      <c r="AE927" s="104"/>
      <c r="AF927" s="104"/>
      <c r="AG927" s="104"/>
      <c r="AH927" s="104"/>
      <c r="AI927" s="104"/>
      <c r="AJ927" s="104"/>
    </row>
    <row r="928">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c r="AA928" s="104"/>
      <c r="AB928" s="104"/>
      <c r="AC928" s="104"/>
      <c r="AD928" s="104"/>
      <c r="AE928" s="104"/>
      <c r="AF928" s="104"/>
      <c r="AG928" s="104"/>
      <c r="AH928" s="104"/>
      <c r="AI928" s="104"/>
      <c r="AJ928" s="104"/>
    </row>
    <row r="929">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c r="AA929" s="104"/>
      <c r="AB929" s="104"/>
      <c r="AC929" s="104"/>
      <c r="AD929" s="104"/>
      <c r="AE929" s="104"/>
      <c r="AF929" s="104"/>
      <c r="AG929" s="104"/>
      <c r="AH929" s="104"/>
      <c r="AI929" s="104"/>
      <c r="AJ929" s="104"/>
    </row>
    <row r="930">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c r="AA930" s="104"/>
      <c r="AB930" s="104"/>
      <c r="AC930" s="104"/>
      <c r="AD930" s="104"/>
      <c r="AE930" s="104"/>
      <c r="AF930" s="104"/>
      <c r="AG930" s="104"/>
      <c r="AH930" s="104"/>
      <c r="AI930" s="104"/>
      <c r="AJ930" s="104"/>
    </row>
    <row r="93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c r="AA931" s="104"/>
      <c r="AB931" s="104"/>
      <c r="AC931" s="104"/>
      <c r="AD931" s="104"/>
      <c r="AE931" s="104"/>
      <c r="AF931" s="104"/>
      <c r="AG931" s="104"/>
      <c r="AH931" s="104"/>
      <c r="AI931" s="104"/>
      <c r="AJ931" s="104"/>
    </row>
    <row r="932">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c r="AA932" s="104"/>
      <c r="AB932" s="104"/>
      <c r="AC932" s="104"/>
      <c r="AD932" s="104"/>
      <c r="AE932" s="104"/>
      <c r="AF932" s="104"/>
      <c r="AG932" s="104"/>
      <c r="AH932" s="104"/>
      <c r="AI932" s="104"/>
      <c r="AJ932" s="104"/>
    </row>
    <row r="933">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c r="AA933" s="104"/>
      <c r="AB933" s="104"/>
      <c r="AC933" s="104"/>
      <c r="AD933" s="104"/>
      <c r="AE933" s="104"/>
      <c r="AF933" s="104"/>
      <c r="AG933" s="104"/>
      <c r="AH933" s="104"/>
      <c r="AI933" s="104"/>
      <c r="AJ933" s="104"/>
    </row>
    <row r="934">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c r="AA934" s="104"/>
      <c r="AB934" s="104"/>
      <c r="AC934" s="104"/>
      <c r="AD934" s="104"/>
      <c r="AE934" s="104"/>
      <c r="AF934" s="104"/>
      <c r="AG934" s="104"/>
      <c r="AH934" s="104"/>
      <c r="AI934" s="104"/>
      <c r="AJ934" s="104"/>
    </row>
    <row r="935">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c r="AA935" s="104"/>
      <c r="AB935" s="104"/>
      <c r="AC935" s="104"/>
      <c r="AD935" s="104"/>
      <c r="AE935" s="104"/>
      <c r="AF935" s="104"/>
      <c r="AG935" s="104"/>
      <c r="AH935" s="104"/>
      <c r="AI935" s="104"/>
      <c r="AJ935" s="104"/>
    </row>
    <row r="936">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c r="AA936" s="104"/>
      <c r="AB936" s="104"/>
      <c r="AC936" s="104"/>
      <c r="AD936" s="104"/>
      <c r="AE936" s="104"/>
      <c r="AF936" s="104"/>
      <c r="AG936" s="104"/>
      <c r="AH936" s="104"/>
      <c r="AI936" s="104"/>
      <c r="AJ936" s="104"/>
    </row>
    <row r="937">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c r="AA937" s="104"/>
      <c r="AB937" s="104"/>
      <c r="AC937" s="104"/>
      <c r="AD937" s="104"/>
      <c r="AE937" s="104"/>
      <c r="AF937" s="104"/>
      <c r="AG937" s="104"/>
      <c r="AH937" s="104"/>
      <c r="AI937" s="104"/>
      <c r="AJ937" s="104"/>
    </row>
    <row r="938">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c r="AA938" s="104"/>
      <c r="AB938" s="104"/>
      <c r="AC938" s="104"/>
      <c r="AD938" s="104"/>
      <c r="AE938" s="104"/>
      <c r="AF938" s="104"/>
      <c r="AG938" s="104"/>
      <c r="AH938" s="104"/>
      <c r="AI938" s="104"/>
      <c r="AJ938" s="104"/>
    </row>
    <row r="939">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c r="AA939" s="104"/>
      <c r="AB939" s="104"/>
      <c r="AC939" s="104"/>
      <c r="AD939" s="104"/>
      <c r="AE939" s="104"/>
      <c r="AF939" s="104"/>
      <c r="AG939" s="104"/>
      <c r="AH939" s="104"/>
      <c r="AI939" s="104"/>
      <c r="AJ939" s="104"/>
    </row>
    <row r="940">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c r="AA940" s="104"/>
      <c r="AB940" s="104"/>
      <c r="AC940" s="104"/>
      <c r="AD940" s="104"/>
      <c r="AE940" s="104"/>
      <c r="AF940" s="104"/>
      <c r="AG940" s="104"/>
      <c r="AH940" s="104"/>
      <c r="AI940" s="104"/>
      <c r="AJ940" s="104"/>
    </row>
    <row r="94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c r="AA941" s="104"/>
      <c r="AB941" s="104"/>
      <c r="AC941" s="104"/>
      <c r="AD941" s="104"/>
      <c r="AE941" s="104"/>
      <c r="AF941" s="104"/>
      <c r="AG941" s="104"/>
      <c r="AH941" s="104"/>
      <c r="AI941" s="104"/>
      <c r="AJ941" s="104"/>
    </row>
    <row r="942">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c r="AA942" s="104"/>
      <c r="AB942" s="104"/>
      <c r="AC942" s="104"/>
      <c r="AD942" s="104"/>
      <c r="AE942" s="104"/>
      <c r="AF942" s="104"/>
      <c r="AG942" s="104"/>
      <c r="AH942" s="104"/>
      <c r="AI942" s="104"/>
      <c r="AJ942" s="104"/>
    </row>
    <row r="943">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c r="AA943" s="104"/>
      <c r="AB943" s="104"/>
      <c r="AC943" s="104"/>
      <c r="AD943" s="104"/>
      <c r="AE943" s="104"/>
      <c r="AF943" s="104"/>
      <c r="AG943" s="104"/>
      <c r="AH943" s="104"/>
      <c r="AI943" s="104"/>
      <c r="AJ943" s="104"/>
    </row>
    <row r="944">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c r="AA944" s="104"/>
      <c r="AB944" s="104"/>
      <c r="AC944" s="104"/>
      <c r="AD944" s="104"/>
      <c r="AE944" s="104"/>
      <c r="AF944" s="104"/>
      <c r="AG944" s="104"/>
      <c r="AH944" s="104"/>
      <c r="AI944" s="104"/>
      <c r="AJ944" s="104"/>
    </row>
    <row r="945">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c r="AA945" s="104"/>
      <c r="AB945" s="104"/>
      <c r="AC945" s="104"/>
      <c r="AD945" s="104"/>
      <c r="AE945" s="104"/>
      <c r="AF945" s="104"/>
      <c r="AG945" s="104"/>
      <c r="AH945" s="104"/>
      <c r="AI945" s="104"/>
      <c r="AJ945" s="104"/>
    </row>
    <row r="946">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c r="AA946" s="104"/>
      <c r="AB946" s="104"/>
      <c r="AC946" s="104"/>
      <c r="AD946" s="104"/>
      <c r="AE946" s="104"/>
      <c r="AF946" s="104"/>
      <c r="AG946" s="104"/>
      <c r="AH946" s="104"/>
      <c r="AI946" s="104"/>
      <c r="AJ946" s="104"/>
    </row>
    <row r="947">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c r="AA947" s="104"/>
      <c r="AB947" s="104"/>
      <c r="AC947" s="104"/>
      <c r="AD947" s="104"/>
      <c r="AE947" s="104"/>
      <c r="AF947" s="104"/>
      <c r="AG947" s="104"/>
      <c r="AH947" s="104"/>
      <c r="AI947" s="104"/>
      <c r="AJ947" s="104"/>
    </row>
    <row r="948">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c r="AA948" s="104"/>
      <c r="AB948" s="104"/>
      <c r="AC948" s="104"/>
      <c r="AD948" s="104"/>
      <c r="AE948" s="104"/>
      <c r="AF948" s="104"/>
      <c r="AG948" s="104"/>
      <c r="AH948" s="104"/>
      <c r="AI948" s="104"/>
      <c r="AJ948" s="104"/>
    </row>
    <row r="949">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c r="AA949" s="104"/>
      <c r="AB949" s="104"/>
      <c r="AC949" s="104"/>
      <c r="AD949" s="104"/>
      <c r="AE949" s="104"/>
      <c r="AF949" s="104"/>
      <c r="AG949" s="104"/>
      <c r="AH949" s="104"/>
      <c r="AI949" s="104"/>
      <c r="AJ949" s="104"/>
    </row>
    <row r="950">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c r="AA950" s="104"/>
      <c r="AB950" s="104"/>
      <c r="AC950" s="104"/>
      <c r="AD950" s="104"/>
      <c r="AE950" s="104"/>
      <c r="AF950" s="104"/>
      <c r="AG950" s="104"/>
      <c r="AH950" s="104"/>
      <c r="AI950" s="104"/>
      <c r="AJ950" s="104"/>
    </row>
    <row r="95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c r="AA951" s="104"/>
      <c r="AB951" s="104"/>
      <c r="AC951" s="104"/>
      <c r="AD951" s="104"/>
      <c r="AE951" s="104"/>
      <c r="AF951" s="104"/>
      <c r="AG951" s="104"/>
      <c r="AH951" s="104"/>
      <c r="AI951" s="104"/>
      <c r="AJ951" s="104"/>
    </row>
    <row r="952">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c r="AA952" s="104"/>
      <c r="AB952" s="104"/>
      <c r="AC952" s="104"/>
      <c r="AD952" s="104"/>
      <c r="AE952" s="104"/>
      <c r="AF952" s="104"/>
      <c r="AG952" s="104"/>
      <c r="AH952" s="104"/>
      <c r="AI952" s="104"/>
      <c r="AJ952" s="104"/>
    </row>
    <row r="953">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c r="AA953" s="104"/>
      <c r="AB953" s="104"/>
      <c r="AC953" s="104"/>
      <c r="AD953" s="104"/>
      <c r="AE953" s="104"/>
      <c r="AF953" s="104"/>
      <c r="AG953" s="104"/>
      <c r="AH953" s="104"/>
      <c r="AI953" s="104"/>
      <c r="AJ953" s="104"/>
    </row>
    <row r="954">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c r="AA954" s="104"/>
      <c r="AB954" s="104"/>
      <c r="AC954" s="104"/>
      <c r="AD954" s="104"/>
      <c r="AE954" s="104"/>
      <c r="AF954" s="104"/>
      <c r="AG954" s="104"/>
      <c r="AH954" s="104"/>
      <c r="AI954" s="104"/>
      <c r="AJ954" s="104"/>
    </row>
    <row r="955">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c r="AA955" s="104"/>
      <c r="AB955" s="104"/>
      <c r="AC955" s="104"/>
      <c r="AD955" s="104"/>
      <c r="AE955" s="104"/>
      <c r="AF955" s="104"/>
      <c r="AG955" s="104"/>
      <c r="AH955" s="104"/>
      <c r="AI955" s="104"/>
      <c r="AJ955" s="104"/>
    </row>
    <row r="956">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c r="AA956" s="104"/>
      <c r="AB956" s="104"/>
      <c r="AC956" s="104"/>
      <c r="AD956" s="104"/>
      <c r="AE956" s="104"/>
      <c r="AF956" s="104"/>
      <c r="AG956" s="104"/>
      <c r="AH956" s="104"/>
      <c r="AI956" s="104"/>
      <c r="AJ956" s="104"/>
    </row>
    <row r="957">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c r="AA957" s="104"/>
      <c r="AB957" s="104"/>
      <c r="AC957" s="104"/>
      <c r="AD957" s="104"/>
      <c r="AE957" s="104"/>
      <c r="AF957" s="104"/>
      <c r="AG957" s="104"/>
      <c r="AH957" s="104"/>
      <c r="AI957" s="104"/>
      <c r="AJ957" s="104"/>
    </row>
    <row r="958">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c r="AA958" s="104"/>
      <c r="AB958" s="104"/>
      <c r="AC958" s="104"/>
      <c r="AD958" s="104"/>
      <c r="AE958" s="104"/>
      <c r="AF958" s="104"/>
      <c r="AG958" s="104"/>
      <c r="AH958" s="104"/>
      <c r="AI958" s="104"/>
      <c r="AJ958" s="104"/>
    </row>
    <row r="959">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c r="AA959" s="104"/>
      <c r="AB959" s="104"/>
      <c r="AC959" s="104"/>
      <c r="AD959" s="104"/>
      <c r="AE959" s="104"/>
      <c r="AF959" s="104"/>
      <c r="AG959" s="104"/>
      <c r="AH959" s="104"/>
      <c r="AI959" s="104"/>
      <c r="AJ959" s="104"/>
    </row>
    <row r="960">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c r="AA960" s="104"/>
      <c r="AB960" s="104"/>
      <c r="AC960" s="104"/>
      <c r="AD960" s="104"/>
      <c r="AE960" s="104"/>
      <c r="AF960" s="104"/>
      <c r="AG960" s="104"/>
      <c r="AH960" s="104"/>
      <c r="AI960" s="104"/>
      <c r="AJ960" s="104"/>
    </row>
    <row r="96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c r="AA961" s="104"/>
      <c r="AB961" s="104"/>
      <c r="AC961" s="104"/>
      <c r="AD961" s="104"/>
      <c r="AE961" s="104"/>
      <c r="AF961" s="104"/>
      <c r="AG961" s="104"/>
      <c r="AH961" s="104"/>
      <c r="AI961" s="104"/>
      <c r="AJ961" s="104"/>
    </row>
    <row r="962">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c r="AA962" s="104"/>
      <c r="AB962" s="104"/>
      <c r="AC962" s="104"/>
      <c r="AD962" s="104"/>
      <c r="AE962" s="104"/>
      <c r="AF962" s="104"/>
      <c r="AG962" s="104"/>
      <c r="AH962" s="104"/>
      <c r="AI962" s="104"/>
      <c r="AJ962" s="104"/>
    </row>
    <row r="963">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c r="AA963" s="104"/>
      <c r="AB963" s="104"/>
      <c r="AC963" s="104"/>
      <c r="AD963" s="104"/>
      <c r="AE963" s="104"/>
      <c r="AF963" s="104"/>
      <c r="AG963" s="104"/>
      <c r="AH963" s="104"/>
      <c r="AI963" s="104"/>
      <c r="AJ963" s="104"/>
    </row>
    <row r="964">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c r="AA964" s="104"/>
      <c r="AB964" s="104"/>
      <c r="AC964" s="104"/>
      <c r="AD964" s="104"/>
      <c r="AE964" s="104"/>
      <c r="AF964" s="104"/>
      <c r="AG964" s="104"/>
      <c r="AH964" s="104"/>
      <c r="AI964" s="104"/>
      <c r="AJ964" s="104"/>
    </row>
    <row r="965">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c r="AA965" s="104"/>
      <c r="AB965" s="104"/>
      <c r="AC965" s="104"/>
      <c r="AD965" s="104"/>
      <c r="AE965" s="104"/>
      <c r="AF965" s="104"/>
      <c r="AG965" s="104"/>
      <c r="AH965" s="104"/>
      <c r="AI965" s="104"/>
      <c r="AJ965" s="104"/>
    </row>
    <row r="966">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c r="AA966" s="104"/>
      <c r="AB966" s="104"/>
      <c r="AC966" s="104"/>
      <c r="AD966" s="104"/>
      <c r="AE966" s="104"/>
      <c r="AF966" s="104"/>
      <c r="AG966" s="104"/>
      <c r="AH966" s="104"/>
      <c r="AI966" s="104"/>
      <c r="AJ966" s="104"/>
    </row>
    <row r="967">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c r="AA967" s="104"/>
      <c r="AB967" s="104"/>
      <c r="AC967" s="104"/>
      <c r="AD967" s="104"/>
      <c r="AE967" s="104"/>
      <c r="AF967" s="104"/>
      <c r="AG967" s="104"/>
      <c r="AH967" s="104"/>
      <c r="AI967" s="104"/>
      <c r="AJ967" s="104"/>
    </row>
    <row r="968">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c r="AA968" s="104"/>
      <c r="AB968" s="104"/>
      <c r="AC968" s="104"/>
      <c r="AD968" s="104"/>
      <c r="AE968" s="104"/>
      <c r="AF968" s="104"/>
      <c r="AG968" s="104"/>
      <c r="AH968" s="104"/>
      <c r="AI968" s="104"/>
      <c r="AJ968" s="104"/>
    </row>
    <row r="969">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c r="AA969" s="104"/>
      <c r="AB969" s="104"/>
      <c r="AC969" s="104"/>
      <c r="AD969" s="104"/>
      <c r="AE969" s="104"/>
      <c r="AF969" s="104"/>
      <c r="AG969" s="104"/>
      <c r="AH969" s="104"/>
      <c r="AI969" s="104"/>
      <c r="AJ969" s="104"/>
    </row>
    <row r="970">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c r="AA970" s="104"/>
      <c r="AB970" s="104"/>
      <c r="AC970" s="104"/>
      <c r="AD970" s="104"/>
      <c r="AE970" s="104"/>
      <c r="AF970" s="104"/>
      <c r="AG970" s="104"/>
      <c r="AH970" s="104"/>
      <c r="AI970" s="104"/>
      <c r="AJ970" s="104"/>
    </row>
    <row r="97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c r="AA971" s="104"/>
      <c r="AB971" s="104"/>
      <c r="AC971" s="104"/>
      <c r="AD971" s="104"/>
      <c r="AE971" s="104"/>
      <c r="AF971" s="104"/>
      <c r="AG971" s="104"/>
      <c r="AH971" s="104"/>
      <c r="AI971" s="104"/>
      <c r="AJ971" s="104"/>
    </row>
    <row r="972">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c r="AA972" s="104"/>
      <c r="AB972" s="104"/>
      <c r="AC972" s="104"/>
      <c r="AD972" s="104"/>
      <c r="AE972" s="104"/>
      <c r="AF972" s="104"/>
      <c r="AG972" s="104"/>
      <c r="AH972" s="104"/>
      <c r="AI972" s="104"/>
      <c r="AJ972" s="104"/>
    </row>
    <row r="973">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c r="AA973" s="104"/>
      <c r="AB973" s="104"/>
      <c r="AC973" s="104"/>
      <c r="AD973" s="104"/>
      <c r="AE973" s="104"/>
      <c r="AF973" s="104"/>
      <c r="AG973" s="104"/>
      <c r="AH973" s="104"/>
      <c r="AI973" s="104"/>
      <c r="AJ973" s="104"/>
    </row>
    <row r="974">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c r="AA974" s="104"/>
      <c r="AB974" s="104"/>
      <c r="AC974" s="104"/>
      <c r="AD974" s="104"/>
      <c r="AE974" s="104"/>
      <c r="AF974" s="104"/>
      <c r="AG974" s="104"/>
      <c r="AH974" s="104"/>
      <c r="AI974" s="104"/>
      <c r="AJ974" s="104"/>
    </row>
    <row r="975">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c r="AA975" s="104"/>
      <c r="AB975" s="104"/>
      <c r="AC975" s="104"/>
      <c r="AD975" s="104"/>
      <c r="AE975" s="104"/>
      <c r="AF975" s="104"/>
      <c r="AG975" s="104"/>
      <c r="AH975" s="104"/>
      <c r="AI975" s="104"/>
      <c r="AJ975" s="104"/>
    </row>
    <row r="976">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c r="AA976" s="104"/>
      <c r="AB976" s="104"/>
      <c r="AC976" s="104"/>
      <c r="AD976" s="104"/>
      <c r="AE976" s="104"/>
      <c r="AF976" s="104"/>
      <c r="AG976" s="104"/>
      <c r="AH976" s="104"/>
      <c r="AI976" s="104"/>
      <c r="AJ976" s="104"/>
    </row>
    <row r="977">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c r="AA977" s="104"/>
      <c r="AB977" s="104"/>
      <c r="AC977" s="104"/>
      <c r="AD977" s="104"/>
      <c r="AE977" s="104"/>
      <c r="AF977" s="104"/>
      <c r="AG977" s="104"/>
      <c r="AH977" s="104"/>
      <c r="AI977" s="104"/>
      <c r="AJ977" s="104"/>
    </row>
    <row r="978">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c r="AA978" s="104"/>
      <c r="AB978" s="104"/>
      <c r="AC978" s="104"/>
      <c r="AD978" s="104"/>
      <c r="AE978" s="104"/>
      <c r="AF978" s="104"/>
      <c r="AG978" s="104"/>
      <c r="AH978" s="104"/>
      <c r="AI978" s="104"/>
      <c r="AJ978" s="104"/>
    </row>
    <row r="979">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c r="AA979" s="104"/>
      <c r="AB979" s="104"/>
      <c r="AC979" s="104"/>
      <c r="AD979" s="104"/>
      <c r="AE979" s="104"/>
      <c r="AF979" s="104"/>
      <c r="AG979" s="104"/>
      <c r="AH979" s="104"/>
      <c r="AI979" s="104"/>
      <c r="AJ979" s="104"/>
    </row>
    <row r="980">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c r="AA980" s="104"/>
      <c r="AB980" s="104"/>
      <c r="AC980" s="104"/>
      <c r="AD980" s="104"/>
      <c r="AE980" s="104"/>
      <c r="AF980" s="104"/>
      <c r="AG980" s="104"/>
      <c r="AH980" s="104"/>
      <c r="AI980" s="104"/>
      <c r="AJ980" s="104"/>
    </row>
    <row r="98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c r="AA981" s="104"/>
      <c r="AB981" s="104"/>
      <c r="AC981" s="104"/>
      <c r="AD981" s="104"/>
      <c r="AE981" s="104"/>
      <c r="AF981" s="104"/>
      <c r="AG981" s="104"/>
      <c r="AH981" s="104"/>
      <c r="AI981" s="104"/>
      <c r="AJ981" s="104"/>
    </row>
    <row r="982">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c r="AA982" s="104"/>
      <c r="AB982" s="104"/>
      <c r="AC982" s="104"/>
      <c r="AD982" s="104"/>
      <c r="AE982" s="104"/>
      <c r="AF982" s="104"/>
      <c r="AG982" s="104"/>
      <c r="AH982" s="104"/>
      <c r="AI982" s="104"/>
      <c r="AJ982" s="104"/>
    </row>
    <row r="983">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c r="AA983" s="104"/>
      <c r="AB983" s="104"/>
      <c r="AC983" s="104"/>
      <c r="AD983" s="104"/>
      <c r="AE983" s="104"/>
      <c r="AF983" s="104"/>
      <c r="AG983" s="104"/>
      <c r="AH983" s="104"/>
      <c r="AI983" s="104"/>
      <c r="AJ983" s="104"/>
    </row>
    <row r="984">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c r="AA984" s="104"/>
      <c r="AB984" s="104"/>
      <c r="AC984" s="104"/>
      <c r="AD984" s="104"/>
      <c r="AE984" s="104"/>
      <c r="AF984" s="104"/>
      <c r="AG984" s="104"/>
      <c r="AH984" s="104"/>
      <c r="AI984" s="104"/>
      <c r="AJ984" s="104"/>
    </row>
    <row r="985">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c r="AA985" s="104"/>
      <c r="AB985" s="104"/>
      <c r="AC985" s="104"/>
      <c r="AD985" s="104"/>
      <c r="AE985" s="104"/>
      <c r="AF985" s="104"/>
      <c r="AG985" s="104"/>
      <c r="AH985" s="104"/>
      <c r="AI985" s="104"/>
      <c r="AJ985" s="104"/>
    </row>
    <row r="986">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c r="AA986" s="104"/>
      <c r="AB986" s="104"/>
      <c r="AC986" s="104"/>
      <c r="AD986" s="104"/>
      <c r="AE986" s="104"/>
      <c r="AF986" s="104"/>
      <c r="AG986" s="104"/>
      <c r="AH986" s="104"/>
      <c r="AI986" s="104"/>
      <c r="AJ986" s="104"/>
    </row>
    <row r="987">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c r="AA987" s="104"/>
      <c r="AB987" s="104"/>
      <c r="AC987" s="104"/>
      <c r="AD987" s="104"/>
      <c r="AE987" s="104"/>
      <c r="AF987" s="104"/>
      <c r="AG987" s="104"/>
      <c r="AH987" s="104"/>
      <c r="AI987" s="104"/>
      <c r="AJ987" s="104"/>
    </row>
    <row r="988">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c r="AA988" s="104"/>
      <c r="AB988" s="104"/>
      <c r="AC988" s="104"/>
      <c r="AD988" s="104"/>
      <c r="AE988" s="104"/>
      <c r="AF988" s="104"/>
      <c r="AG988" s="104"/>
      <c r="AH988" s="104"/>
      <c r="AI988" s="104"/>
      <c r="AJ988" s="104"/>
    </row>
    <row r="989">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c r="AA989" s="104"/>
      <c r="AB989" s="104"/>
      <c r="AC989" s="104"/>
      <c r="AD989" s="104"/>
      <c r="AE989" s="104"/>
      <c r="AF989" s="104"/>
      <c r="AG989" s="104"/>
      <c r="AH989" s="104"/>
      <c r="AI989" s="104"/>
      <c r="AJ989" s="104"/>
    </row>
    <row r="990">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c r="AA990" s="104"/>
      <c r="AB990" s="104"/>
      <c r="AC990" s="104"/>
      <c r="AD990" s="104"/>
      <c r="AE990" s="104"/>
      <c r="AF990" s="104"/>
      <c r="AG990" s="104"/>
      <c r="AH990" s="104"/>
      <c r="AI990" s="104"/>
      <c r="AJ990" s="104"/>
    </row>
    <row r="99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c r="AA991" s="104"/>
      <c r="AB991" s="104"/>
      <c r="AC991" s="104"/>
      <c r="AD991" s="104"/>
      <c r="AE991" s="104"/>
      <c r="AF991" s="104"/>
      <c r="AG991" s="104"/>
      <c r="AH991" s="104"/>
      <c r="AI991" s="104"/>
      <c r="AJ991" s="104"/>
    </row>
    <row r="992">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c r="AA992" s="104"/>
      <c r="AB992" s="104"/>
      <c r="AC992" s="104"/>
      <c r="AD992" s="104"/>
      <c r="AE992" s="104"/>
      <c r="AF992" s="104"/>
      <c r="AG992" s="104"/>
      <c r="AH992" s="104"/>
      <c r="AI992" s="104"/>
      <c r="AJ992" s="104"/>
    </row>
    <row r="993">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c r="AA993" s="104"/>
      <c r="AB993" s="104"/>
      <c r="AC993" s="104"/>
      <c r="AD993" s="104"/>
      <c r="AE993" s="104"/>
      <c r="AF993" s="104"/>
      <c r="AG993" s="104"/>
      <c r="AH993" s="104"/>
      <c r="AI993" s="104"/>
      <c r="AJ993" s="104"/>
    </row>
    <row r="994">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c r="AA994" s="104"/>
      <c r="AB994" s="104"/>
      <c r="AC994" s="104"/>
      <c r="AD994" s="104"/>
      <c r="AE994" s="104"/>
      <c r="AF994" s="104"/>
      <c r="AG994" s="104"/>
      <c r="AH994" s="104"/>
      <c r="AI994" s="104"/>
      <c r="AJ994" s="104"/>
    </row>
    <row r="995">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c r="AA995" s="104"/>
      <c r="AB995" s="104"/>
      <c r="AC995" s="104"/>
      <c r="AD995" s="104"/>
      <c r="AE995" s="104"/>
      <c r="AF995" s="104"/>
      <c r="AG995" s="104"/>
      <c r="AH995" s="104"/>
      <c r="AI995" s="104"/>
      <c r="AJ995" s="104"/>
    </row>
    <row r="996">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c r="AA996" s="104"/>
      <c r="AB996" s="104"/>
      <c r="AC996" s="104"/>
      <c r="AD996" s="104"/>
      <c r="AE996" s="104"/>
      <c r="AF996" s="104"/>
      <c r="AG996" s="104"/>
      <c r="AH996" s="104"/>
      <c r="AI996" s="104"/>
      <c r="AJ996" s="104"/>
    </row>
    <row r="997">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c r="AA997" s="104"/>
      <c r="AB997" s="104"/>
      <c r="AC997" s="104"/>
      <c r="AD997" s="104"/>
      <c r="AE997" s="104"/>
      <c r="AF997" s="104"/>
      <c r="AG997" s="104"/>
      <c r="AH997" s="104"/>
      <c r="AI997" s="104"/>
      <c r="AJ997" s="104"/>
    </row>
    <row r="998">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c r="AA998" s="104"/>
      <c r="AB998" s="104"/>
      <c r="AC998" s="104"/>
      <c r="AD998" s="104"/>
      <c r="AE998" s="104"/>
      <c r="AF998" s="104"/>
      <c r="AG998" s="104"/>
      <c r="AH998" s="104"/>
      <c r="AI998" s="104"/>
      <c r="AJ998" s="104"/>
    </row>
    <row r="999">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c r="AA999" s="104"/>
      <c r="AB999" s="104"/>
      <c r="AC999" s="104"/>
      <c r="AD999" s="104"/>
      <c r="AE999" s="104"/>
      <c r="AF999" s="104"/>
      <c r="AG999" s="104"/>
      <c r="AH999" s="104"/>
      <c r="AI999" s="104"/>
      <c r="AJ999" s="104"/>
    </row>
    <row r="1000">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c r="AA1000" s="104"/>
      <c r="AB1000" s="104"/>
      <c r="AC1000" s="104"/>
      <c r="AD1000" s="104"/>
      <c r="AE1000" s="104"/>
      <c r="AF1000" s="104"/>
      <c r="AG1000" s="104"/>
      <c r="AH1000" s="104"/>
      <c r="AI1000" s="104"/>
      <c r="AJ1000" s="104"/>
    </row>
    <row r="1001">
      <c r="A1001" s="104"/>
      <c r="B1001" s="104"/>
      <c r="C1001" s="104"/>
      <c r="D1001" s="104"/>
      <c r="E1001" s="104"/>
      <c r="F1001" s="104"/>
      <c r="G1001" s="104"/>
      <c r="H1001" s="104"/>
      <c r="I1001" s="104"/>
      <c r="J1001" s="104"/>
      <c r="K1001" s="104"/>
      <c r="L1001" s="104"/>
      <c r="M1001" s="104"/>
      <c r="N1001" s="104"/>
      <c r="O1001" s="104"/>
      <c r="P1001" s="104"/>
      <c r="Q1001" s="104"/>
      <c r="R1001" s="104"/>
      <c r="S1001" s="104"/>
      <c r="T1001" s="104"/>
      <c r="U1001" s="104"/>
      <c r="V1001" s="104"/>
      <c r="W1001" s="104"/>
      <c r="X1001" s="104"/>
      <c r="Y1001" s="104"/>
      <c r="Z1001" s="104"/>
      <c r="AA1001" s="104"/>
      <c r="AB1001" s="104"/>
      <c r="AC1001" s="104"/>
      <c r="AD1001" s="104"/>
      <c r="AE1001" s="104"/>
      <c r="AF1001" s="104"/>
      <c r="AG1001" s="104"/>
      <c r="AH1001" s="104"/>
      <c r="AI1001" s="104"/>
      <c r="AJ1001" s="104"/>
    </row>
    <row r="1002">
      <c r="A1002" s="104"/>
      <c r="B1002" s="104"/>
      <c r="C1002" s="104"/>
      <c r="D1002" s="104"/>
      <c r="E1002" s="104"/>
      <c r="F1002" s="104"/>
      <c r="G1002" s="104"/>
      <c r="H1002" s="104"/>
      <c r="I1002" s="104"/>
      <c r="J1002" s="104"/>
      <c r="K1002" s="104"/>
      <c r="L1002" s="104"/>
      <c r="M1002" s="104"/>
      <c r="N1002" s="104"/>
      <c r="O1002" s="104"/>
      <c r="P1002" s="104"/>
      <c r="Q1002" s="104"/>
      <c r="R1002" s="104"/>
      <c r="S1002" s="104"/>
      <c r="T1002" s="104"/>
      <c r="U1002" s="104"/>
      <c r="V1002" s="104"/>
      <c r="W1002" s="104"/>
      <c r="X1002" s="104"/>
      <c r="Y1002" s="104"/>
      <c r="Z1002" s="104"/>
      <c r="AA1002" s="104"/>
      <c r="AB1002" s="104"/>
      <c r="AC1002" s="104"/>
      <c r="AD1002" s="104"/>
      <c r="AE1002" s="104"/>
      <c r="AF1002" s="104"/>
      <c r="AG1002" s="104"/>
      <c r="AH1002" s="104"/>
      <c r="AI1002" s="104"/>
      <c r="AJ1002" s="104"/>
    </row>
    <row r="1003">
      <c r="A1003" s="104"/>
      <c r="B1003" s="104"/>
      <c r="C1003" s="104"/>
      <c r="D1003" s="104"/>
      <c r="E1003" s="104"/>
      <c r="F1003" s="104"/>
      <c r="G1003" s="104"/>
      <c r="H1003" s="104"/>
      <c r="I1003" s="104"/>
      <c r="J1003" s="104"/>
      <c r="K1003" s="104"/>
      <c r="L1003" s="104"/>
      <c r="M1003" s="104"/>
      <c r="N1003" s="104"/>
      <c r="O1003" s="104"/>
      <c r="P1003" s="104"/>
      <c r="Q1003" s="104"/>
      <c r="R1003" s="104"/>
      <c r="S1003" s="104"/>
      <c r="T1003" s="104"/>
      <c r="U1003" s="104"/>
      <c r="V1003" s="104"/>
      <c r="W1003" s="104"/>
      <c r="X1003" s="104"/>
      <c r="Y1003" s="104"/>
      <c r="Z1003" s="104"/>
      <c r="AA1003" s="104"/>
      <c r="AB1003" s="104"/>
      <c r="AC1003" s="104"/>
      <c r="AD1003" s="104"/>
      <c r="AE1003" s="104"/>
      <c r="AF1003" s="104"/>
      <c r="AG1003" s="104"/>
      <c r="AH1003" s="104"/>
      <c r="AI1003" s="104"/>
      <c r="AJ1003" s="104"/>
    </row>
    <row r="1004">
      <c r="A1004" s="104"/>
      <c r="B1004" s="104"/>
      <c r="C1004" s="104"/>
      <c r="D1004" s="104"/>
      <c r="E1004" s="104"/>
      <c r="F1004" s="104"/>
      <c r="G1004" s="104"/>
      <c r="H1004" s="104"/>
      <c r="I1004" s="104"/>
      <c r="J1004" s="104"/>
      <c r="K1004" s="104"/>
      <c r="L1004" s="104"/>
      <c r="M1004" s="104"/>
      <c r="N1004" s="104"/>
      <c r="O1004" s="104"/>
      <c r="P1004" s="104"/>
      <c r="Q1004" s="104"/>
      <c r="R1004" s="104"/>
      <c r="S1004" s="104"/>
      <c r="T1004" s="104"/>
      <c r="U1004" s="104"/>
      <c r="V1004" s="104"/>
      <c r="W1004" s="104"/>
      <c r="X1004" s="104"/>
      <c r="Y1004" s="104"/>
      <c r="Z1004" s="104"/>
      <c r="AA1004" s="104"/>
      <c r="AB1004" s="104"/>
      <c r="AC1004" s="104"/>
      <c r="AD1004" s="104"/>
      <c r="AE1004" s="104"/>
      <c r="AF1004" s="104"/>
      <c r="AG1004" s="104"/>
      <c r="AH1004" s="104"/>
      <c r="AI1004" s="104"/>
      <c r="AJ1004" s="104"/>
    </row>
    <row r="1005">
      <c r="A1005" s="104"/>
      <c r="B1005" s="104"/>
      <c r="C1005" s="104"/>
      <c r="D1005" s="104"/>
      <c r="E1005" s="104"/>
      <c r="F1005" s="104"/>
      <c r="G1005" s="104"/>
      <c r="H1005" s="104"/>
      <c r="I1005" s="104"/>
      <c r="J1005" s="104"/>
      <c r="K1005" s="104"/>
      <c r="L1005" s="104"/>
      <c r="M1005" s="104"/>
      <c r="N1005" s="104"/>
      <c r="O1005" s="104"/>
      <c r="P1005" s="104"/>
      <c r="Q1005" s="104"/>
      <c r="R1005" s="104"/>
      <c r="S1005" s="104"/>
      <c r="T1005" s="104"/>
      <c r="U1005" s="104"/>
      <c r="V1005" s="104"/>
      <c r="W1005" s="104"/>
      <c r="X1005" s="104"/>
      <c r="Y1005" s="104"/>
      <c r="Z1005" s="104"/>
      <c r="AA1005" s="104"/>
      <c r="AB1005" s="104"/>
      <c r="AC1005" s="104"/>
      <c r="AD1005" s="104"/>
      <c r="AE1005" s="104"/>
      <c r="AF1005" s="104"/>
      <c r="AG1005" s="104"/>
      <c r="AH1005" s="104"/>
      <c r="AI1005" s="104"/>
      <c r="AJ1005" s="104"/>
    </row>
  </sheetData>
  <mergeCells count="2">
    <mergeCell ref="O1:Q1"/>
    <mergeCell ref="B1:B2"/>
  </mergeCells>
  <hyperlinks>
    <hyperlink r:id="rId2" ref="C20"/>
    <hyperlink r:id="rId3" ref="G20"/>
    <hyperlink r:id="rId4" ref="M21"/>
    <hyperlink r:id="rId5" ref="M22"/>
    <hyperlink r:id="rId6" ref="AE23"/>
    <hyperlink r:id="rId7" ref="B33"/>
  </hyperlinks>
  <drawing r:id="rId8"/>
  <legacy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9.29"/>
    <col customWidth="1" min="2" max="5" width="14.43"/>
    <col customWidth="1" min="6" max="48" width="8.71"/>
  </cols>
  <sheetData>
    <row r="1" ht="15.75" customHeight="1">
      <c r="A1" s="111" t="s">
        <v>354</v>
      </c>
      <c r="B1" s="111" t="s">
        <v>136</v>
      </c>
      <c r="C1" s="112" t="s">
        <v>355</v>
      </c>
      <c r="D1" s="112" t="s">
        <v>7</v>
      </c>
      <c r="E1" s="112" t="s">
        <v>9</v>
      </c>
      <c r="F1" s="112" t="s">
        <v>103</v>
      </c>
      <c r="G1" s="113" t="s">
        <v>11</v>
      </c>
      <c r="H1" s="113" t="s">
        <v>13</v>
      </c>
      <c r="I1" s="112" t="s">
        <v>356</v>
      </c>
      <c r="J1" s="112" t="s">
        <v>357</v>
      </c>
      <c r="K1" s="112" t="s">
        <v>15</v>
      </c>
      <c r="L1" s="112" t="s">
        <v>358</v>
      </c>
      <c r="M1" s="113" t="s">
        <v>359</v>
      </c>
      <c r="N1" s="112" t="s">
        <v>360</v>
      </c>
      <c r="O1" s="112" t="s">
        <v>265</v>
      </c>
      <c r="P1" s="112" t="s">
        <v>361</v>
      </c>
      <c r="Q1" s="113" t="s">
        <v>23</v>
      </c>
      <c r="R1" s="113" t="s">
        <v>106</v>
      </c>
      <c r="S1" s="113" t="s">
        <v>25</v>
      </c>
      <c r="T1" s="112" t="s">
        <v>27</v>
      </c>
      <c r="U1" s="114" t="s">
        <v>28</v>
      </c>
      <c r="V1" s="112" t="s">
        <v>362</v>
      </c>
      <c r="W1" s="112" t="s">
        <v>34</v>
      </c>
      <c r="X1" s="113" t="s">
        <v>36</v>
      </c>
      <c r="Y1" s="115" t="s">
        <v>37</v>
      </c>
      <c r="Z1" s="112" t="s">
        <v>363</v>
      </c>
      <c r="AA1" s="113" t="s">
        <v>38</v>
      </c>
      <c r="AB1" s="112" t="s">
        <v>111</v>
      </c>
      <c r="AC1" s="112" t="s">
        <v>40</v>
      </c>
      <c r="AD1" s="112" t="s">
        <v>41</v>
      </c>
      <c r="AE1" s="112" t="s">
        <v>112</v>
      </c>
      <c r="AF1" s="113" t="s">
        <v>46</v>
      </c>
      <c r="AG1" s="112" t="s">
        <v>51</v>
      </c>
      <c r="AH1" s="112" t="s">
        <v>52</v>
      </c>
      <c r="AI1" s="112" t="s">
        <v>56</v>
      </c>
      <c r="AJ1" s="112" t="s">
        <v>115</v>
      </c>
      <c r="AK1" s="112" t="s">
        <v>58</v>
      </c>
      <c r="AL1" s="114" t="s">
        <v>59</v>
      </c>
      <c r="AM1" s="112" t="s">
        <v>364</v>
      </c>
      <c r="AN1" s="116" t="s">
        <v>60</v>
      </c>
      <c r="AO1" s="112" t="s">
        <v>61</v>
      </c>
      <c r="AP1" s="112" t="s">
        <v>365</v>
      </c>
      <c r="AQ1" s="112" t="s">
        <v>117</v>
      </c>
      <c r="AR1" s="112" t="s">
        <v>119</v>
      </c>
      <c r="AS1" s="113" t="s">
        <v>66</v>
      </c>
      <c r="AT1" s="113" t="s">
        <v>67</v>
      </c>
      <c r="AU1" s="112" t="s">
        <v>72</v>
      </c>
      <c r="AV1" s="112" t="s">
        <v>73</v>
      </c>
    </row>
    <row r="2" ht="15.75" customHeight="1">
      <c r="A2" s="4" t="s">
        <v>366</v>
      </c>
      <c r="B2" s="4">
        <v>0.0355</v>
      </c>
      <c r="C2" s="2" t="str">
        <f>(3.269552406/100)+C3</f>
        <v>0.06119552406</v>
      </c>
      <c r="D2" s="2" t="str">
        <f>(2.641076758/100)+D3</f>
        <v>0.05491076758</v>
      </c>
      <c r="E2" s="117" t="str">
        <f>(1.975614057/100)+E3</f>
        <v>0.04825614057</v>
      </c>
      <c r="F2" s="62" t="str">
        <f>(2.91101831662217/100)+F3</f>
        <v>0.05761018317</v>
      </c>
      <c r="G2" s="62" t="str">
        <f>(3.297803748/100)+G3</f>
        <v>0.06147803748</v>
      </c>
      <c r="H2" s="62" t="str">
        <f>(2.498110306/100)+H3</f>
        <v>0.05348110306</v>
      </c>
      <c r="I2" s="62" t="str">
        <f>(1.302061946/100)+I3</f>
        <v>0.04152061946</v>
      </c>
      <c r="J2" s="62" t="str">
        <f>(1.968283386/100)+J3</f>
        <v>0.04818283386</v>
      </c>
      <c r="K2" s="62" t="str">
        <f>(3.301595089/100)+K3</f>
        <v>0.06151595089</v>
      </c>
      <c r="L2" s="62" t="str">
        <f>(2.404550925/100)+L3
</f>
        <v>0.05254550925</v>
      </c>
      <c r="M2" s="62" t="str">
        <f>(3.15317545/100)+M3</f>
        <v>0.0600317545</v>
      </c>
      <c r="N2" s="62" t="str">
        <f>(2.486347213
/100)+N3</f>
        <v>0.05336347213</v>
      </c>
      <c r="O2" s="62" t="str">
        <f>(2.44243261
/100)+O3</f>
        <v>0.0529243261</v>
      </c>
      <c r="P2" s="62" t="str">
        <f>(2.208360412
/100)+P3</f>
        <v>0.05058360412</v>
      </c>
      <c r="Q2" s="62" t="str">
        <f>(2.50680866/100)+Q3
</f>
        <v>0.0535680866</v>
      </c>
      <c r="R2" s="62" t="str">
        <f>(2.236266447/100)+R3</f>
        <v>0.05086266447</v>
      </c>
      <c r="S2" s="62" t="str">
        <f>(3.231992692/100)+S3</f>
        <v>0.06081992692</v>
      </c>
      <c r="T2" s="62" t="str">
        <f>(2.350075661/100)+T3</f>
        <v>0.05200075661</v>
      </c>
      <c r="U2" s="62" t="str">
        <f>(2.698294373/100)+U3</f>
        <v>0.05548294373</v>
      </c>
      <c r="V2" s="62" t="str">
        <f>(2.438527521/100)+V3</f>
        <v>0.05288527521</v>
      </c>
      <c r="W2" s="62" t="str">
        <f>(2.644121396
/100)+W3</f>
        <v>0.05494121396</v>
      </c>
      <c r="X2" s="62" t="str">
        <f>(1.24688598/100)+X3</f>
        <v>0.0409688598</v>
      </c>
      <c r="Y2" s="62" t="str">
        <f>(2.367408337/100)+Y3</f>
        <v>0.05217408337</v>
      </c>
      <c r="Z2" s="62" t="str">
        <f>(2.783869737/100)+Z3</f>
        <v>0.05633869737</v>
      </c>
      <c r="AA2" s="62" t="str">
        <f>(3.072287728/100)+AA3</f>
        <v>0.05922287728</v>
      </c>
      <c r="AB2" s="62" t="str">
        <f>(2.933420467/100)+AB3</f>
        <v>0.05783420467</v>
      </c>
      <c r="AC2" s="62" t="str">
        <f>(2.472382509/100)+AC3</f>
        <v>0.05322382509</v>
      </c>
      <c r="AD2" s="62" t="str">
        <f>(0.181061469/100)/AD3</f>
        <v>0.06353034</v>
      </c>
      <c r="AE2" s="62" t="str">
        <f>(2.790970183/100)+AE3</f>
        <v>0.05640970183</v>
      </c>
      <c r="AF2" s="62" t="str">
        <f>(2.369479939/100)+AF3</f>
        <v>0.05219479939</v>
      </c>
      <c r="AG2" s="62" t="str">
        <f>(4.029436517/100)+AG3</f>
        <v>0.06879436517</v>
      </c>
      <c r="AH2" s="62" t="str">
        <f>(2.660487333/100)+AH3</f>
        <v>0.05510487333</v>
      </c>
      <c r="AI2" s="62" t="str">
        <f>(2.35027091/100)+AI3</f>
        <v>0.0520027091</v>
      </c>
      <c r="AJ2" s="62" t="str">
        <f>(2.145837472/100)+AJ3</f>
        <v>0.04995837472</v>
      </c>
      <c r="AK2" s="62" t="str">
        <f>(3.125624981/100)+AK3</f>
        <v>0.05975624981</v>
      </c>
      <c r="AL2" s="62" t="str">
        <f>(2.189341169/100)+AL3</f>
        <v>0.05039341169</v>
      </c>
      <c r="AM2" s="62" t="str">
        <f>(2.399954384/100)+AM3
</f>
        <v>0.05249954384</v>
      </c>
      <c r="AN2" s="62" t="str">
        <f>(1.57611958/100)+AN3</f>
        <v>0.0442611958</v>
      </c>
      <c r="AO2" s="62" t="str">
        <f>(3.915536494/100)+AO3</f>
        <v>0.06765536494</v>
      </c>
      <c r="AP2" s="62" t="str">
        <f>(2.145269562/100)+AP3</f>
        <v>0.04995269562</v>
      </c>
      <c r="AQ2" s="62" t="str">
        <f>(1.466122343/100)+AQ3</f>
        <v>0.04316122343</v>
      </c>
      <c r="AR2" s="62" t="str">
        <f>(3.154369428/100)+AR3</f>
        <v>0.06004369428</v>
      </c>
      <c r="AS2" s="62" t="str">
        <f>(2.6553193/100)+AS3</f>
        <v>0.055053193</v>
      </c>
      <c r="AT2" s="62" t="str">
        <f>(3.25376537/100)+AT3</f>
        <v>0.0610376537</v>
      </c>
      <c r="AU2" s="62" t="str">
        <f>(3.069640155/100)+AU3</f>
        <v>0.05919640155</v>
      </c>
      <c r="AV2" s="62" t="str">
        <f>(2.307451177/100)+AV3</f>
        <v>0.05157451177</v>
      </c>
    </row>
    <row r="3" ht="15.75" customHeight="1">
      <c r="A3" s="4" t="s">
        <v>367</v>
      </c>
      <c r="B3" s="4">
        <v>0.0285</v>
      </c>
      <c r="C3" s="4">
        <v>0.0285</v>
      </c>
      <c r="D3" s="4">
        <v>0.0285</v>
      </c>
      <c r="E3" s="4">
        <v>0.0285</v>
      </c>
      <c r="F3" s="4">
        <v>0.0285</v>
      </c>
      <c r="G3" s="4">
        <v>0.0285</v>
      </c>
      <c r="H3" s="4">
        <v>0.0285</v>
      </c>
      <c r="I3" s="4">
        <v>0.0285</v>
      </c>
      <c r="J3" s="4">
        <v>0.0285</v>
      </c>
      <c r="K3" s="4">
        <v>0.0285</v>
      </c>
      <c r="L3" s="4">
        <v>0.0285</v>
      </c>
      <c r="M3" s="4">
        <v>0.0285</v>
      </c>
      <c r="N3" s="4">
        <v>0.0285</v>
      </c>
      <c r="O3" s="4">
        <v>0.0285</v>
      </c>
      <c r="P3" s="4">
        <v>0.0285</v>
      </c>
      <c r="Q3" s="4">
        <v>0.0285</v>
      </c>
      <c r="R3" s="4">
        <v>0.0285</v>
      </c>
      <c r="S3" s="4">
        <v>0.0285</v>
      </c>
      <c r="T3" s="4">
        <v>0.0285</v>
      </c>
      <c r="U3" s="4">
        <v>0.0285</v>
      </c>
      <c r="V3" s="4">
        <v>0.0285</v>
      </c>
      <c r="W3" s="4">
        <v>0.0285</v>
      </c>
      <c r="X3" s="4">
        <v>0.0285</v>
      </c>
      <c r="Y3" s="4">
        <v>0.0285</v>
      </c>
      <c r="Z3" s="4">
        <v>0.0285</v>
      </c>
      <c r="AA3" s="4">
        <v>0.0285</v>
      </c>
      <c r="AB3" s="4">
        <v>0.0285</v>
      </c>
      <c r="AC3" s="4">
        <v>0.0285</v>
      </c>
      <c r="AD3" s="4">
        <v>0.0285</v>
      </c>
      <c r="AE3" s="4">
        <v>0.0285</v>
      </c>
      <c r="AF3" s="4">
        <v>0.0285</v>
      </c>
      <c r="AG3" s="4">
        <v>0.0285</v>
      </c>
      <c r="AH3" s="4">
        <v>0.0285</v>
      </c>
      <c r="AI3" s="4">
        <v>0.0285</v>
      </c>
      <c r="AJ3" s="4">
        <v>0.0285</v>
      </c>
      <c r="AK3" s="4">
        <v>0.0285</v>
      </c>
      <c r="AL3" s="4">
        <v>0.0285</v>
      </c>
      <c r="AM3" s="4">
        <v>0.0285</v>
      </c>
      <c r="AN3" s="4">
        <v>0.0285</v>
      </c>
      <c r="AO3" s="4">
        <v>0.0285</v>
      </c>
      <c r="AP3" s="4">
        <v>0.0285</v>
      </c>
      <c r="AQ3" s="4">
        <v>0.0285</v>
      </c>
      <c r="AR3" s="4">
        <v>0.0285</v>
      </c>
      <c r="AS3" s="4">
        <v>0.0285</v>
      </c>
      <c r="AT3" s="4">
        <v>0.0285</v>
      </c>
      <c r="AU3" s="4">
        <v>0.0285</v>
      </c>
      <c r="AV3" s="4">
        <v>0.0285</v>
      </c>
    </row>
    <row r="4" ht="15.75" customHeight="1">
      <c r="A4" s="4" t="s">
        <v>76</v>
      </c>
      <c r="B4" s="5">
        <v>4.0</v>
      </c>
      <c r="C4" s="5">
        <v>4.0</v>
      </c>
      <c r="D4" s="5">
        <v>4.0</v>
      </c>
      <c r="E4" s="5">
        <v>4.0</v>
      </c>
      <c r="F4" s="5">
        <v>4.0</v>
      </c>
      <c r="G4" s="5">
        <v>4.0</v>
      </c>
      <c r="H4" s="5">
        <v>4.0</v>
      </c>
      <c r="I4" s="5">
        <v>4.0</v>
      </c>
      <c r="J4" s="5">
        <v>4.0</v>
      </c>
      <c r="K4" s="5">
        <v>4.0</v>
      </c>
      <c r="L4" s="5">
        <v>4.0</v>
      </c>
      <c r="M4" s="5">
        <v>4.0</v>
      </c>
      <c r="N4" s="5">
        <v>4.0</v>
      </c>
      <c r="O4" s="5">
        <v>4.0</v>
      </c>
      <c r="P4" s="5">
        <v>4.0</v>
      </c>
      <c r="Q4" s="5">
        <v>4.0</v>
      </c>
      <c r="R4" s="5">
        <v>4.0</v>
      </c>
      <c r="S4" s="5">
        <v>4.0</v>
      </c>
      <c r="T4" s="5">
        <v>4.0</v>
      </c>
      <c r="U4" s="5">
        <v>4.0</v>
      </c>
      <c r="V4" s="5">
        <v>4.0</v>
      </c>
      <c r="W4" s="5">
        <v>4.0</v>
      </c>
      <c r="X4" s="5">
        <v>4.0</v>
      </c>
      <c r="Y4" s="5">
        <v>4.0</v>
      </c>
      <c r="Z4" s="5">
        <v>4.0</v>
      </c>
      <c r="AA4" s="5">
        <v>4.0</v>
      </c>
      <c r="AB4" s="5">
        <v>4.0</v>
      </c>
      <c r="AC4" s="5">
        <v>4.0</v>
      </c>
      <c r="AD4" s="5">
        <v>4.0</v>
      </c>
      <c r="AE4" s="5">
        <v>4.0</v>
      </c>
      <c r="AF4" s="5">
        <v>4.0</v>
      </c>
      <c r="AG4" s="5">
        <v>4.0</v>
      </c>
      <c r="AH4" s="5">
        <v>4.0</v>
      </c>
      <c r="AI4" s="5">
        <v>4.0</v>
      </c>
      <c r="AJ4" s="5">
        <v>4.0</v>
      </c>
      <c r="AK4" s="5">
        <v>4.0</v>
      </c>
      <c r="AL4" s="5">
        <v>4.0</v>
      </c>
      <c r="AM4" s="5">
        <v>4.0</v>
      </c>
      <c r="AN4" s="5">
        <v>4.0</v>
      </c>
      <c r="AO4" s="5">
        <v>4.0</v>
      </c>
      <c r="AP4" s="5">
        <v>4.0</v>
      </c>
      <c r="AQ4" s="5">
        <v>4.0</v>
      </c>
      <c r="AR4" s="5">
        <v>4.0</v>
      </c>
      <c r="AS4" s="5">
        <v>4.0</v>
      </c>
      <c r="AT4" s="5">
        <v>4.0</v>
      </c>
      <c r="AU4" s="5">
        <v>4.0</v>
      </c>
      <c r="AV4" s="5">
        <v>4.0</v>
      </c>
    </row>
    <row r="5" ht="15.75" customHeight="1">
      <c r="A5" s="4" t="s">
        <v>368</v>
      </c>
      <c r="B5" s="4">
        <v>0.1</v>
      </c>
      <c r="C5" s="4">
        <v>0.1</v>
      </c>
      <c r="D5" s="4">
        <v>0.1</v>
      </c>
      <c r="E5" s="4">
        <v>0.1</v>
      </c>
      <c r="F5" s="4">
        <v>0.1</v>
      </c>
      <c r="G5" s="4">
        <v>0.1</v>
      </c>
      <c r="H5" s="4">
        <v>0.1</v>
      </c>
      <c r="I5" s="4">
        <v>0.1</v>
      </c>
      <c r="J5" s="4">
        <v>0.1</v>
      </c>
      <c r="K5" s="4">
        <v>0.1</v>
      </c>
      <c r="L5" s="4">
        <v>0.1</v>
      </c>
      <c r="M5" s="4">
        <v>0.1</v>
      </c>
      <c r="N5" s="4">
        <v>0.1</v>
      </c>
      <c r="O5" s="4">
        <v>0.1</v>
      </c>
      <c r="P5" s="4">
        <v>0.1</v>
      </c>
      <c r="Q5" s="4">
        <v>0.1</v>
      </c>
      <c r="R5" s="4">
        <v>0.1</v>
      </c>
      <c r="S5" s="4">
        <v>0.1</v>
      </c>
      <c r="T5" s="4">
        <v>0.1</v>
      </c>
      <c r="U5" s="4">
        <v>0.1</v>
      </c>
      <c r="V5" s="4">
        <v>0.1</v>
      </c>
      <c r="W5" s="4">
        <v>0.1</v>
      </c>
      <c r="X5" s="4">
        <v>0.1</v>
      </c>
      <c r="Y5" s="4">
        <v>0.1</v>
      </c>
      <c r="Z5" s="4">
        <v>0.1</v>
      </c>
      <c r="AA5" s="4">
        <v>0.1</v>
      </c>
      <c r="AB5" s="4">
        <v>0.1</v>
      </c>
      <c r="AC5" s="4">
        <v>0.1</v>
      </c>
      <c r="AD5" s="4">
        <v>0.1</v>
      </c>
      <c r="AE5" s="4">
        <v>0.1</v>
      </c>
      <c r="AF5" s="4">
        <v>0.1</v>
      </c>
      <c r="AG5" s="4">
        <v>0.1</v>
      </c>
      <c r="AH5" s="4">
        <v>0.1</v>
      </c>
      <c r="AI5" s="4">
        <v>0.1</v>
      </c>
      <c r="AJ5" s="4">
        <v>0.1</v>
      </c>
      <c r="AK5" s="4">
        <v>0.1</v>
      </c>
      <c r="AL5" s="4">
        <v>0.1</v>
      </c>
      <c r="AM5" s="4">
        <v>0.1</v>
      </c>
      <c r="AN5" s="4">
        <v>0.1</v>
      </c>
      <c r="AO5" s="4">
        <v>0.1</v>
      </c>
      <c r="AP5" s="4">
        <v>0.1</v>
      </c>
      <c r="AQ5" s="4">
        <v>0.1</v>
      </c>
      <c r="AR5" s="4">
        <v>0.1</v>
      </c>
      <c r="AS5" s="4">
        <v>0.1</v>
      </c>
      <c r="AT5" s="4">
        <v>0.1</v>
      </c>
      <c r="AU5" s="4">
        <v>0.1</v>
      </c>
      <c r="AV5" s="4">
        <v>0.1</v>
      </c>
    </row>
    <row r="6" ht="15.75" customHeight="1">
      <c r="A6" s="4" t="s">
        <v>78</v>
      </c>
      <c r="B6" s="4">
        <v>1.0</v>
      </c>
      <c r="C6" s="4">
        <v>1.0</v>
      </c>
      <c r="D6" s="4">
        <v>1.0</v>
      </c>
      <c r="E6" s="4">
        <v>1.0</v>
      </c>
      <c r="F6" s="4">
        <v>1.0</v>
      </c>
      <c r="G6" s="4">
        <v>1.0</v>
      </c>
      <c r="H6" s="4">
        <v>1.0</v>
      </c>
      <c r="I6" s="4">
        <v>1.0</v>
      </c>
      <c r="J6" s="4">
        <v>1.0</v>
      </c>
      <c r="K6" s="4">
        <v>1.0</v>
      </c>
      <c r="L6" s="4">
        <v>1.0</v>
      </c>
      <c r="M6" s="4">
        <v>1.0</v>
      </c>
      <c r="N6" s="4">
        <v>1.0</v>
      </c>
      <c r="O6" s="4">
        <v>1.0</v>
      </c>
      <c r="P6" s="4">
        <v>1.0</v>
      </c>
      <c r="Q6" s="4">
        <v>1.0</v>
      </c>
      <c r="R6" s="4">
        <v>1.0</v>
      </c>
      <c r="S6" s="4">
        <v>1.0</v>
      </c>
      <c r="T6" s="4">
        <v>1.0</v>
      </c>
      <c r="U6" s="4">
        <v>1.0</v>
      </c>
      <c r="V6" s="4">
        <v>1.0</v>
      </c>
      <c r="W6" s="4">
        <v>1.0</v>
      </c>
      <c r="X6" s="4">
        <v>1.0</v>
      </c>
      <c r="Y6" s="4">
        <v>1.0</v>
      </c>
      <c r="Z6" s="4">
        <v>1.0</v>
      </c>
      <c r="AA6" s="4">
        <v>1.0</v>
      </c>
      <c r="AB6" s="4">
        <v>1.0</v>
      </c>
      <c r="AC6" s="4">
        <v>1.0</v>
      </c>
      <c r="AD6" s="4">
        <v>1.0</v>
      </c>
      <c r="AE6" s="4">
        <v>1.0</v>
      </c>
      <c r="AF6" s="4">
        <v>1.0</v>
      </c>
      <c r="AG6" s="4">
        <v>1.0</v>
      </c>
      <c r="AH6" s="4">
        <v>1.0</v>
      </c>
      <c r="AI6" s="4">
        <v>1.0</v>
      </c>
      <c r="AJ6" s="4">
        <v>1.0</v>
      </c>
      <c r="AK6" s="4">
        <v>1.0</v>
      </c>
      <c r="AL6" s="4">
        <v>1.0</v>
      </c>
      <c r="AM6" s="4">
        <v>1.0</v>
      </c>
      <c r="AN6" s="4">
        <v>1.0</v>
      </c>
      <c r="AO6" s="4">
        <v>1.0</v>
      </c>
      <c r="AP6" s="4">
        <v>1.0</v>
      </c>
      <c r="AQ6" s="4">
        <v>1.0</v>
      </c>
      <c r="AR6" s="4">
        <v>1.0</v>
      </c>
      <c r="AS6" s="4">
        <v>1.0</v>
      </c>
      <c r="AT6" s="4">
        <v>1.0</v>
      </c>
      <c r="AU6" s="4">
        <v>1.0</v>
      </c>
      <c r="AV6" s="4">
        <v>1.0</v>
      </c>
    </row>
    <row r="7" ht="15.75" customHeight="1">
      <c r="A7" s="4" t="s">
        <v>80</v>
      </c>
      <c r="B7" s="5">
        <v>8.0</v>
      </c>
      <c r="C7" s="5">
        <v>8.0</v>
      </c>
      <c r="D7" s="5">
        <v>8.0</v>
      </c>
      <c r="E7" s="5">
        <v>8.0</v>
      </c>
      <c r="F7" s="5">
        <v>8.0</v>
      </c>
      <c r="G7" s="5">
        <v>8.0</v>
      </c>
      <c r="H7" s="5">
        <v>8.0</v>
      </c>
      <c r="I7" s="5">
        <v>8.0</v>
      </c>
      <c r="J7" s="5">
        <v>8.0</v>
      </c>
      <c r="K7" s="5">
        <v>8.0</v>
      </c>
      <c r="L7" s="5">
        <v>8.0</v>
      </c>
      <c r="M7" s="5">
        <v>8.0</v>
      </c>
      <c r="N7" s="5">
        <v>8.0</v>
      </c>
      <c r="O7" s="5">
        <v>8.0</v>
      </c>
      <c r="P7" s="5">
        <v>8.0</v>
      </c>
      <c r="Q7" s="5">
        <v>8.0</v>
      </c>
      <c r="R7" s="5">
        <v>8.0</v>
      </c>
      <c r="S7" s="5">
        <v>8.0</v>
      </c>
      <c r="T7" s="5">
        <v>8.0</v>
      </c>
      <c r="U7" s="5">
        <v>8.0</v>
      </c>
      <c r="V7" s="5">
        <v>8.0</v>
      </c>
      <c r="W7" s="5">
        <v>8.0</v>
      </c>
      <c r="X7" s="5">
        <v>8.0</v>
      </c>
      <c r="Y7" s="5">
        <v>8.0</v>
      </c>
      <c r="Z7" s="5">
        <v>8.0</v>
      </c>
      <c r="AA7" s="5">
        <v>8.0</v>
      </c>
      <c r="AB7" s="5">
        <v>8.0</v>
      </c>
      <c r="AC7" s="5">
        <v>8.0</v>
      </c>
      <c r="AD7" s="5">
        <v>8.0</v>
      </c>
      <c r="AE7" s="5">
        <v>8.0</v>
      </c>
      <c r="AF7" s="5">
        <v>8.0</v>
      </c>
      <c r="AG7" s="5">
        <v>8.0</v>
      </c>
      <c r="AH7" s="5">
        <v>8.0</v>
      </c>
      <c r="AI7" s="5">
        <v>8.0</v>
      </c>
      <c r="AJ7" s="5">
        <v>8.0</v>
      </c>
      <c r="AK7" s="5">
        <v>8.0</v>
      </c>
      <c r="AL7" s="5">
        <v>8.0</v>
      </c>
      <c r="AM7" s="5">
        <v>8.0</v>
      </c>
      <c r="AN7" s="5">
        <v>8.0</v>
      </c>
      <c r="AO7" s="5">
        <v>8.0</v>
      </c>
      <c r="AP7" s="5">
        <v>8.0</v>
      </c>
      <c r="AQ7" s="5">
        <v>8.0</v>
      </c>
      <c r="AR7" s="5">
        <v>8.0</v>
      </c>
      <c r="AS7" s="5">
        <v>8.0</v>
      </c>
      <c r="AT7" s="5">
        <v>8.0</v>
      </c>
      <c r="AU7" s="5">
        <v>8.0</v>
      </c>
      <c r="AV7" s="5">
        <v>8.0</v>
      </c>
    </row>
    <row r="8" ht="15.75" customHeight="1">
      <c r="A8" s="4" t="s">
        <v>81</v>
      </c>
      <c r="B8" s="4">
        <v>8.0E-4</v>
      </c>
      <c r="C8" s="4">
        <v>8.0E-4</v>
      </c>
      <c r="D8" s="4">
        <v>8.0E-4</v>
      </c>
      <c r="E8" s="4">
        <v>8.0E-4</v>
      </c>
      <c r="F8" s="4">
        <v>8.0E-4</v>
      </c>
      <c r="G8" s="4">
        <v>8.0E-4</v>
      </c>
      <c r="H8" s="4">
        <v>8.0E-4</v>
      </c>
      <c r="I8" s="4">
        <v>8.0E-4</v>
      </c>
      <c r="J8" s="4">
        <v>8.0E-4</v>
      </c>
      <c r="K8" s="4">
        <v>8.0E-4</v>
      </c>
      <c r="L8" s="4">
        <v>8.0E-4</v>
      </c>
      <c r="M8" s="4">
        <v>8.0E-4</v>
      </c>
      <c r="N8" s="4">
        <v>8.0E-4</v>
      </c>
      <c r="O8" s="4">
        <v>8.0E-4</v>
      </c>
      <c r="P8" s="4">
        <v>8.0E-4</v>
      </c>
      <c r="Q8" s="4">
        <v>8.0E-4</v>
      </c>
      <c r="R8" s="4">
        <v>8.0E-4</v>
      </c>
      <c r="S8" s="4">
        <v>8.0E-4</v>
      </c>
      <c r="T8" s="4">
        <v>8.0E-4</v>
      </c>
      <c r="U8" s="4">
        <v>8.0E-4</v>
      </c>
      <c r="V8" s="4">
        <v>8.0E-4</v>
      </c>
      <c r="W8" s="4">
        <v>8.0E-4</v>
      </c>
      <c r="X8" s="4">
        <v>8.0E-4</v>
      </c>
      <c r="Y8" s="4">
        <v>8.0E-4</v>
      </c>
      <c r="Z8" s="4">
        <v>8.0E-4</v>
      </c>
      <c r="AA8" s="4">
        <v>8.0E-4</v>
      </c>
      <c r="AB8" s="4">
        <v>8.0E-4</v>
      </c>
      <c r="AC8" s="4">
        <v>8.0E-4</v>
      </c>
      <c r="AD8" s="4">
        <v>8.0E-4</v>
      </c>
      <c r="AE8" s="4">
        <v>8.0E-4</v>
      </c>
      <c r="AF8" s="4">
        <v>8.0E-4</v>
      </c>
      <c r="AG8" s="4">
        <v>8.0E-4</v>
      </c>
      <c r="AH8" s="4">
        <v>8.0E-4</v>
      </c>
      <c r="AI8" s="4">
        <v>8.0E-4</v>
      </c>
      <c r="AJ8" s="4">
        <v>8.0E-4</v>
      </c>
      <c r="AK8" s="4">
        <v>8.0E-4</v>
      </c>
      <c r="AL8" s="4">
        <v>8.0E-4</v>
      </c>
      <c r="AM8" s="4">
        <v>8.0E-4</v>
      </c>
      <c r="AN8" s="4">
        <v>8.0E-4</v>
      </c>
      <c r="AO8" s="4">
        <v>8.0E-4</v>
      </c>
      <c r="AP8" s="4">
        <v>8.0E-4</v>
      </c>
      <c r="AQ8" s="4">
        <v>8.0E-4</v>
      </c>
      <c r="AR8" s="4">
        <v>8.0E-4</v>
      </c>
      <c r="AS8" s="4">
        <v>8.0E-4</v>
      </c>
      <c r="AT8" s="4">
        <v>8.0E-4</v>
      </c>
      <c r="AU8" s="4">
        <v>8.0E-4</v>
      </c>
      <c r="AV8" s="4">
        <v>8.0E-4</v>
      </c>
    </row>
    <row r="9" ht="15.75" customHeight="1">
      <c r="A9" s="4" t="s">
        <v>82</v>
      </c>
      <c r="B9" s="4">
        <v>4.0E-4</v>
      </c>
      <c r="C9" s="4">
        <v>4.0E-4</v>
      </c>
      <c r="D9" s="4">
        <v>4.0E-4</v>
      </c>
      <c r="E9" s="4">
        <v>4.0E-4</v>
      </c>
      <c r="F9" s="4">
        <v>4.0E-4</v>
      </c>
      <c r="G9" s="4">
        <v>4.0E-4</v>
      </c>
      <c r="H9" s="4">
        <v>4.0E-4</v>
      </c>
      <c r="I9" s="4">
        <v>4.0E-4</v>
      </c>
      <c r="J9" s="4">
        <v>4.0E-4</v>
      </c>
      <c r="K9" s="4">
        <v>4.0E-4</v>
      </c>
      <c r="L9" s="4">
        <v>4.0E-4</v>
      </c>
      <c r="M9" s="4">
        <v>4.0E-4</v>
      </c>
      <c r="N9" s="4">
        <v>4.0E-4</v>
      </c>
      <c r="O9" s="4">
        <v>4.0E-4</v>
      </c>
      <c r="P9" s="4">
        <v>4.0E-4</v>
      </c>
      <c r="Q9" s="4">
        <v>4.0E-4</v>
      </c>
      <c r="R9" s="4">
        <v>4.0E-4</v>
      </c>
      <c r="S9" s="4">
        <v>4.0E-4</v>
      </c>
      <c r="T9" s="4">
        <v>4.0E-4</v>
      </c>
      <c r="U9" s="4">
        <v>4.0E-4</v>
      </c>
      <c r="V9" s="4">
        <v>4.0E-4</v>
      </c>
      <c r="W9" s="4">
        <v>4.0E-4</v>
      </c>
      <c r="X9" s="4">
        <v>4.0E-4</v>
      </c>
      <c r="Y9" s="4">
        <v>4.0E-4</v>
      </c>
      <c r="Z9" s="4">
        <v>4.0E-4</v>
      </c>
      <c r="AA9" s="4">
        <v>4.0E-4</v>
      </c>
      <c r="AB9" s="4">
        <v>4.0E-4</v>
      </c>
      <c r="AC9" s="4">
        <v>4.0E-4</v>
      </c>
      <c r="AD9" s="4">
        <v>4.0E-4</v>
      </c>
      <c r="AE9" s="4">
        <v>4.0E-4</v>
      </c>
      <c r="AF9" s="4">
        <v>4.0E-4</v>
      </c>
      <c r="AG9" s="4">
        <v>4.0E-4</v>
      </c>
      <c r="AH9" s="4">
        <v>4.0E-4</v>
      </c>
      <c r="AI9" s="4">
        <v>4.0E-4</v>
      </c>
      <c r="AJ9" s="4">
        <v>4.0E-4</v>
      </c>
      <c r="AK9" s="4">
        <v>4.0E-4</v>
      </c>
      <c r="AL9" s="4">
        <v>4.0E-4</v>
      </c>
      <c r="AM9" s="4">
        <v>4.0E-4</v>
      </c>
      <c r="AN9" s="4">
        <v>4.0E-4</v>
      </c>
      <c r="AO9" s="4">
        <v>4.0E-4</v>
      </c>
      <c r="AP9" s="4">
        <v>4.0E-4</v>
      </c>
      <c r="AQ9" s="4">
        <v>4.0E-4</v>
      </c>
      <c r="AR9" s="4">
        <v>4.0E-4</v>
      </c>
      <c r="AS9" s="4">
        <v>4.0E-4</v>
      </c>
      <c r="AT9" s="4">
        <v>4.0E-4</v>
      </c>
      <c r="AU9" s="4">
        <v>4.0E-4</v>
      </c>
      <c r="AV9" s="4">
        <v>4.0E-4</v>
      </c>
    </row>
    <row r="10" ht="15.75" customHeight="1">
      <c r="A10" s="4" t="s">
        <v>83</v>
      </c>
      <c r="B10" s="6">
        <v>0.1</v>
      </c>
      <c r="C10" s="6">
        <v>0.1</v>
      </c>
      <c r="D10" s="6">
        <v>0.1</v>
      </c>
      <c r="E10" s="6">
        <v>0.1</v>
      </c>
      <c r="F10" s="6">
        <v>0.1</v>
      </c>
      <c r="G10" s="6">
        <v>0.1</v>
      </c>
      <c r="H10" s="6">
        <v>0.1</v>
      </c>
      <c r="I10" s="6">
        <v>0.1</v>
      </c>
      <c r="J10" s="6">
        <v>0.1</v>
      </c>
      <c r="K10" s="6">
        <v>0.1</v>
      </c>
      <c r="L10" s="6">
        <v>0.1</v>
      </c>
      <c r="M10" s="6">
        <v>0.1</v>
      </c>
      <c r="N10" s="6">
        <v>0.1</v>
      </c>
      <c r="O10" s="6">
        <v>0.1</v>
      </c>
      <c r="P10" s="6">
        <v>0.1</v>
      </c>
      <c r="Q10" s="6">
        <v>0.1</v>
      </c>
      <c r="R10" s="6">
        <v>0.1</v>
      </c>
      <c r="S10" s="6">
        <v>0.1</v>
      </c>
      <c r="T10" s="6">
        <v>0.1</v>
      </c>
      <c r="U10" s="6">
        <v>0.1</v>
      </c>
      <c r="V10" s="6">
        <v>0.1</v>
      </c>
      <c r="W10" s="6">
        <v>0.1</v>
      </c>
      <c r="X10" s="6">
        <v>0.1</v>
      </c>
      <c r="Y10" s="6">
        <v>0.1</v>
      </c>
      <c r="Z10" s="6">
        <v>0.1</v>
      </c>
      <c r="AA10" s="6">
        <v>0.1</v>
      </c>
      <c r="AB10" s="6">
        <v>0.1</v>
      </c>
      <c r="AC10" s="6">
        <v>0.1</v>
      </c>
      <c r="AD10" s="6">
        <v>0.1</v>
      </c>
      <c r="AE10" s="6">
        <v>0.1</v>
      </c>
      <c r="AF10" s="6">
        <v>0.1</v>
      </c>
      <c r="AG10" s="6">
        <v>0.1</v>
      </c>
      <c r="AH10" s="6">
        <v>0.1</v>
      </c>
      <c r="AI10" s="6">
        <v>0.1</v>
      </c>
      <c r="AJ10" s="6">
        <v>0.1</v>
      </c>
      <c r="AK10" s="6">
        <v>0.1</v>
      </c>
      <c r="AL10" s="6">
        <v>0.1</v>
      </c>
      <c r="AM10" s="6">
        <v>0.1</v>
      </c>
      <c r="AN10" s="6">
        <v>0.1</v>
      </c>
      <c r="AO10" s="6">
        <v>0.1</v>
      </c>
      <c r="AP10" s="6">
        <v>0.1</v>
      </c>
      <c r="AQ10" s="6">
        <v>0.1</v>
      </c>
      <c r="AR10" s="6">
        <v>0.1</v>
      </c>
      <c r="AS10" s="6">
        <v>0.1</v>
      </c>
      <c r="AT10" s="6">
        <v>0.1</v>
      </c>
      <c r="AU10" s="6">
        <v>0.1</v>
      </c>
      <c r="AV10" s="6">
        <v>0.1</v>
      </c>
    </row>
    <row r="11" ht="15.75" customHeight="1">
      <c r="A11" s="4" t="s">
        <v>84</v>
      </c>
      <c r="B11" s="5">
        <v>3.0</v>
      </c>
      <c r="C11" s="5">
        <v>3.0</v>
      </c>
      <c r="D11" s="5">
        <v>3.0</v>
      </c>
      <c r="E11" s="5">
        <v>3.0</v>
      </c>
      <c r="F11" s="5">
        <v>3.0</v>
      </c>
      <c r="G11" s="5">
        <v>3.0</v>
      </c>
      <c r="H11" s="5">
        <v>3.0</v>
      </c>
      <c r="I11" s="5">
        <v>3.0</v>
      </c>
      <c r="J11" s="5">
        <v>3.0</v>
      </c>
      <c r="K11" s="5">
        <v>3.0</v>
      </c>
      <c r="L11" s="5">
        <v>3.0</v>
      </c>
      <c r="M11" s="5">
        <v>3.0</v>
      </c>
      <c r="N11" s="5">
        <v>3.0</v>
      </c>
      <c r="O11" s="5">
        <v>3.0</v>
      </c>
      <c r="P11" s="5">
        <v>3.0</v>
      </c>
      <c r="Q11" s="5">
        <v>3.0</v>
      </c>
      <c r="R11" s="5">
        <v>3.0</v>
      </c>
      <c r="S11" s="5">
        <v>3.0</v>
      </c>
      <c r="T11" s="5">
        <v>3.0</v>
      </c>
      <c r="U11" s="5">
        <v>3.0</v>
      </c>
      <c r="V11" s="5">
        <v>3.0</v>
      </c>
      <c r="W11" s="5">
        <v>3.0</v>
      </c>
      <c r="X11" s="5">
        <v>3.0</v>
      </c>
      <c r="Y11" s="5">
        <v>3.0</v>
      </c>
      <c r="Z11" s="5">
        <v>3.0</v>
      </c>
      <c r="AA11" s="5">
        <v>3.0</v>
      </c>
      <c r="AB11" s="5">
        <v>3.0</v>
      </c>
      <c r="AC11" s="5">
        <v>3.0</v>
      </c>
      <c r="AD11" s="5">
        <v>3.0</v>
      </c>
      <c r="AE11" s="5">
        <v>3.0</v>
      </c>
      <c r="AF11" s="5">
        <v>3.0</v>
      </c>
      <c r="AG11" s="5">
        <v>3.0</v>
      </c>
      <c r="AH11" s="5">
        <v>3.0</v>
      </c>
      <c r="AI11" s="5">
        <v>3.0</v>
      </c>
      <c r="AJ11" s="5">
        <v>3.0</v>
      </c>
      <c r="AK11" s="5">
        <v>3.0</v>
      </c>
      <c r="AL11" s="5">
        <v>3.0</v>
      </c>
      <c r="AM11" s="5">
        <v>3.0</v>
      </c>
      <c r="AN11" s="5">
        <v>3.0</v>
      </c>
      <c r="AO11" s="5">
        <v>3.0</v>
      </c>
      <c r="AP11" s="5">
        <v>3.0</v>
      </c>
      <c r="AQ11" s="5">
        <v>3.0</v>
      </c>
      <c r="AR11" s="5">
        <v>3.0</v>
      </c>
      <c r="AS11" s="5">
        <v>3.0</v>
      </c>
      <c r="AT11" s="5">
        <v>3.0</v>
      </c>
      <c r="AU11" s="5">
        <v>3.0</v>
      </c>
      <c r="AV11" s="5">
        <v>3.0</v>
      </c>
    </row>
    <row r="12" ht="15.75" customHeight="1">
      <c r="A12" s="4" t="s">
        <v>85</v>
      </c>
      <c r="B12" s="4">
        <v>106.0</v>
      </c>
      <c r="C12" s="4">
        <v>106.0</v>
      </c>
      <c r="D12" s="4">
        <v>106.0</v>
      </c>
      <c r="E12" s="4">
        <v>106.0</v>
      </c>
      <c r="F12" s="4">
        <v>106.0</v>
      </c>
      <c r="G12" s="4">
        <v>106.0</v>
      </c>
      <c r="H12" s="4">
        <v>106.0</v>
      </c>
      <c r="I12" s="4">
        <v>106.0</v>
      </c>
      <c r="J12" s="4">
        <v>106.0</v>
      </c>
      <c r="K12" s="4">
        <v>106.0</v>
      </c>
      <c r="L12" s="4">
        <v>106.0</v>
      </c>
      <c r="M12" s="4">
        <v>106.0</v>
      </c>
      <c r="N12" s="4">
        <v>106.0</v>
      </c>
      <c r="O12" s="4">
        <v>106.0</v>
      </c>
      <c r="P12" s="4">
        <v>106.0</v>
      </c>
      <c r="Q12" s="4">
        <v>106.0</v>
      </c>
      <c r="R12" s="4">
        <v>106.0</v>
      </c>
      <c r="S12" s="4">
        <v>106.0</v>
      </c>
      <c r="T12" s="4">
        <v>106.0</v>
      </c>
      <c r="U12" s="4">
        <v>106.0</v>
      </c>
      <c r="V12" s="4">
        <v>106.0</v>
      </c>
      <c r="W12" s="4">
        <v>106.0</v>
      </c>
      <c r="X12" s="4">
        <v>106.0</v>
      </c>
      <c r="Y12" s="4">
        <v>106.0</v>
      </c>
      <c r="Z12" s="4">
        <v>106.0</v>
      </c>
      <c r="AA12" s="4">
        <v>106.0</v>
      </c>
      <c r="AB12" s="4">
        <v>106.0</v>
      </c>
      <c r="AC12" s="4">
        <v>106.0</v>
      </c>
      <c r="AD12" s="4">
        <v>106.0</v>
      </c>
      <c r="AE12" s="4">
        <v>106.0</v>
      </c>
      <c r="AF12" s="4">
        <v>106.0</v>
      </c>
      <c r="AG12" s="4">
        <v>106.0</v>
      </c>
      <c r="AH12" s="4">
        <v>106.0</v>
      </c>
      <c r="AI12" s="4">
        <v>106.0</v>
      </c>
      <c r="AJ12" s="4">
        <v>106.0</v>
      </c>
      <c r="AK12" s="4">
        <v>106.0</v>
      </c>
      <c r="AL12" s="4">
        <v>106.0</v>
      </c>
      <c r="AM12" s="4">
        <v>106.0</v>
      </c>
      <c r="AN12" s="4">
        <v>106.0</v>
      </c>
      <c r="AO12" s="4">
        <v>106.0</v>
      </c>
      <c r="AP12" s="4">
        <v>106.0</v>
      </c>
      <c r="AQ12" s="4">
        <v>106.0</v>
      </c>
      <c r="AR12" s="4">
        <v>106.0</v>
      </c>
      <c r="AS12" s="4">
        <v>106.0</v>
      </c>
      <c r="AT12" s="4">
        <v>106.0</v>
      </c>
      <c r="AU12" s="4">
        <v>106.0</v>
      </c>
      <c r="AV12" s="4">
        <v>106.0</v>
      </c>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V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V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V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V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V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V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V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V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V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V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V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V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V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V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V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V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V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V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V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V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V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V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V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V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V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V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V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V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V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V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V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V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V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15"/>
      <c r="AR998" s="15"/>
      <c r="AS998" s="15"/>
      <c r="AT998" s="15"/>
      <c r="AU998" s="15"/>
      <c r="AV998" s="15"/>
    </row>
  </sheetData>
  <drawing r:id="rId2"/>
  <legacyDrawing r:id="rId3"/>
</worksheet>
</file>