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shi\Desktop\Excel Challenge 1 files\Starter_Code\"/>
    </mc:Choice>
  </mc:AlternateContent>
  <xr:revisionPtr revIDLastSave="0" documentId="13_ncr:1_{0C6D8CA2-F731-45C3-AFD3-B251CA3A883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tegory" sheetId="3" r:id="rId1"/>
    <sheet name="sub-category" sheetId="4" r:id="rId2"/>
    <sheet name="Date Created Conversion" sheetId="12" r:id="rId3"/>
    <sheet name="Sheet1" sheetId="13" r:id="rId4"/>
    <sheet name="Crowdfunding" sheetId="1" r:id="rId5"/>
    <sheet name="Sheet2" sheetId="16" r:id="rId6"/>
  </sheets>
  <definedNames>
    <definedName name="_xlnm._FilterDatabase" localSheetId="4" hidden="1">Crowdfunding!$A$1:$T$1001</definedName>
    <definedName name="_xlnm._FilterDatabase" localSheetId="5" hidden="1">Sheet2!$A$1:$B$1001</definedName>
    <definedName name="_xlchart.v1.0" hidden="1">Sheet2!$I$1:$I$7</definedName>
    <definedName name="_xlchart.v1.1" hidden="1">Sheet2!$J$1:$J$7</definedName>
    <definedName name="_xlchart.v1.2" hidden="1">Sheet2!$I$1:$I$7</definedName>
    <definedName name="_xlchart.v1.3" hidden="1">Sheet2!$J$1:$J$7</definedName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6" l="1"/>
  <c r="J17" i="16"/>
  <c r="J16" i="16"/>
  <c r="J15" i="16"/>
  <c r="J2" i="16"/>
  <c r="J13" i="16"/>
  <c r="J14" i="16"/>
  <c r="J6" i="16"/>
  <c r="J7" i="16"/>
  <c r="J5" i="16" l="1"/>
  <c r="J4" i="16"/>
  <c r="J3" i="16"/>
  <c r="E5" i="13" l="1"/>
  <c r="H5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E12" i="13" s="1"/>
  <c r="F12" i="13" s="1"/>
  <c r="B11" i="13"/>
  <c r="E11" i="13" s="1"/>
  <c r="B10" i="13"/>
  <c r="B9" i="13"/>
  <c r="E9" i="13" s="1"/>
  <c r="G9" i="13" s="1"/>
  <c r="B8" i="13"/>
  <c r="E8" i="13" s="1"/>
  <c r="F8" i="13" s="1"/>
  <c r="B7" i="13"/>
  <c r="E7" i="13" s="1"/>
  <c r="B6" i="13"/>
  <c r="B5" i="13"/>
  <c r="F5" i="13" s="1"/>
  <c r="B4" i="13"/>
  <c r="E4" i="13" s="1"/>
  <c r="F4" i="13" s="1"/>
  <c r="B3" i="13"/>
  <c r="E3" i="13" s="1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2" i="13" l="1"/>
  <c r="E13" i="13"/>
  <c r="H13" i="13" s="1"/>
  <c r="F9" i="13"/>
  <c r="G4" i="13"/>
  <c r="G8" i="13"/>
  <c r="G12" i="13"/>
  <c r="H4" i="13"/>
  <c r="H8" i="13"/>
  <c r="F10" i="13"/>
  <c r="G6" i="13"/>
  <c r="H10" i="13"/>
  <c r="G3" i="13"/>
  <c r="G7" i="13"/>
  <c r="G11" i="13"/>
  <c r="H3" i="13"/>
  <c r="H7" i="13"/>
  <c r="H11" i="13"/>
  <c r="E10" i="13"/>
  <c r="G10" i="13" s="1"/>
  <c r="G13" i="13"/>
  <c r="G5" i="13"/>
  <c r="H9" i="13"/>
  <c r="F11" i="13"/>
  <c r="F7" i="13"/>
  <c r="F3" i="13"/>
  <c r="E2" i="13"/>
  <c r="G2" i="13" s="1"/>
  <c r="E6" i="13"/>
  <c r="H6" i="13" s="1"/>
  <c r="F6" i="13" l="1"/>
  <c r="F13" i="13"/>
  <c r="F2" i="13"/>
  <c r="H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7AB70C-23D0-46FE-B2ED-643A6215C6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A12BCC-7E64-4830-8F4B-ABF4745B7BB4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<sst xmlns="http://schemas.openxmlformats.org/spreadsheetml/2006/main" count="7068" uniqueCount="2114">
  <si>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</si>
  <si>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</si>
  <si>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</si>
  <si>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</si>
  <si>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</si>
  <si>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</si>
  <si>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</si>
  <si>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</si>
  <si>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</si>
  <si>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</si>
  <si>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</si>
  <si>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</si>
  <si>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</si>
  <si>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</si>
  <si>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</si>
  <si>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</si>
  <si>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</si>
  <si>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</si>
  <si>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</si>
  <si>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</si>
  <si>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</si>
  <si>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</si>
  <si>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</si>
  <si>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</si>
  <si>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</si>
  <si>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</si>
  <si>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</si>
  <si>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</si>
  <si>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</si>
  <si>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</si>
  <si>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</si>
  <si>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</si>
  <si>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</si>
  <si>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</si>
  <si>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</si>
  <si>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</si>
  <si>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</si>
  <si>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</si>
  <si>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</si>
  <si>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</si>
  <si>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</si>
  <si>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</si>
  <si>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</si>
  <si>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</si>
  <si>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</si>
  <si>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</si>
  <si>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</si>
  <si>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</si>
  <si>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</si>
  <si>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</si>
  <si>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</si>
  <si>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</si>
  <si>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</si>
  <si>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</si>
  <si>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</si>
  <si>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</si>
  <si>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</si>
  <si>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</si>
  <si>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</si>
  <si>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</si>
  <si>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</si>
  <si>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</si>
  <si>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</si>
  <si>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</si>
  <si>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</si>
  <si>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</si>
  <si>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</si>
  <si>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</si>
  <si>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</si>
  <si>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</si>
  <si>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</si>
  <si>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</si>
  <si>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</si>
  <si>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</si>
  <si>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</si>
  <si>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</si>
  <si>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</si>
  <si>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</si>
  <si>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</si>
  <si>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</si>
  <si>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</si>
  <si>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</si>
  <si>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</si>
  <si>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</si>
  <si>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</si>
  <si>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</si>
  <si>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</si>
  <si>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</si>
  <si>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</si>
  <si>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</si>
  <si>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</si>
  <si>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</si>
  <si>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</si>
  <si>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</si>
  <si>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</si>
  <si>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</si>
  <si>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</si>
  <si>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</si>
  <si>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</si>
  <si>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</si>
  <si>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</si>
  <si>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</si>
  <si>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</si>
  <si>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</si>
  <si>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</si>
  <si>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</si>
  <si>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</si>
  <si>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</si>
  <si>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</si>
  <si>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</si>
  <si>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</si>
  <si>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</si>
  <si>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</si>
  <si>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</si>
  <si>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</si>
  <si>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</si>
  <si>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</si>
  <si>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</si>
  <si>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</si>
  <si>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</si>
  <si>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</si>
  <si>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</si>
  <si>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</si>
  <si>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</si>
  <si>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</si>
  <si>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</si>
  <si>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</si>
  <si>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</si>
  <si>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</si>
  <si>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</si>
  <si>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</si>
  <si>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</si>
  <si>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</si>
  <si>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</si>
  <si>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</si>
  <si>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</si>
  <si>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</si>
  <si>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</si>
  <si>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</si>
  <si>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</si>
  <si>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</si>
  <si>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</si>
  <si>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</si>
  <si>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</si>
  <si>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</si>
  <si>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</si>
  <si>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</si>
  <si>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</si>
  <si>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</si>
  <si>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</si>
  <si>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</si>
  <si>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</si>
  <si>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</si>
  <si>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</si>
  <si>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</si>
  <si>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</si>
  <si>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</si>
  <si>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</si>
  <si>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</si>
  <si>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</si>
  <si>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</si>
  <si>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</si>
  <si>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</si>
  <si>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</si>
  <si>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</si>
  <si>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</si>
  <si>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</si>
  <si>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</si>
  <si>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</si>
  <si>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</si>
  <si>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</si>
  <si>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</si>
  <si>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</si>
  <si>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</si>
  <si>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</si>
  <si>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</si>
  <si>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</si>
  <si>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</si>
  <si>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</si>
  <si>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</si>
  <si>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</si>
  <si>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</si>
  <si>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</si>
  <si>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</si>
  <si>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</si>
  <si>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</si>
  <si>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</si>
  <si>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</si>
  <si>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</si>
  <si>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</si>
  <si>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</si>
  <si>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</si>
  <si>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</si>
  <si>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</si>
  <si>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</si>
  <si>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</si>
  <si>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</si>
  <si>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</si>
  <si>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</si>
  <si>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</si>
  <si>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</si>
  <si>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</si>
  <si>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</si>
  <si>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</si>
  <si>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</si>
  <si>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</si>
  <si>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</si>
  <si>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</si>
  <si>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</si>
  <si>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</si>
  <si>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</si>
  <si>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</si>
  <si>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</si>
  <si>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</si>
  <si>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</si>
  <si>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</si>
  <si>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</si>
  <si>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</si>
  <si>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</si>
  <si>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</si>
  <si>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</si>
  <si>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</si>
  <si>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</si>
  <si>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</si>
  <si>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</si>
  <si>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</si>
  <si>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</si>
  <si>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</si>
  <si>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</si>
  <si>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</si>
  <si>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</si>
  <si>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</si>
  <si>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</si>
  <si>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</si>
  <si>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</si>
  <si>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</si>
  <si>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</si>
  <si>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</si>
  <si>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</si>
  <si>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</si>
  <si>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</si>
  <si>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</si>
  <si>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</si>
  <si>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</si>
  <si>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</si>
  <si>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</si>
  <si>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</si>
  <si>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</si>
  <si>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</si>
  <si>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</si>
  <si>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</si>
  <si>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</si>
  <si>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</si>
  <si>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</si>
  <si>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</si>
  <si>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</si>
  <si>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</si>
  <si>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</si>
  <si>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</si>
  <si>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</si>
  <si>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</si>
  <si>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</si>
  <si>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</si>
  <si>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</si>
  <si>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</si>
  <si>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</si>
  <si>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</si>
  <si>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</si>
  <si>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</si>
  <si>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</si>
  <si>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</si>
  <si>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</si>
  <si>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</si>
  <si>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</si>
  <si>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</si>
  <si>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</si>
  <si>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</si>
  <si>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</si>
  <si>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</si>
  <si>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</si>
  <si>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</si>
  <si>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</si>
  <si>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</si>
  <si>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</si>
  <si>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</si>
  <si>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</si>
  <si>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</si>
  <si>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</si>
  <si>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</si>
  <si>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</si>
  <si>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</si>
  <si>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</si>
  <si>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</si>
  <si>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</si>
  <si>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</si>
  <si>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</si>
  <si>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</si>
  <si>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</si>
  <si>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</si>
  <si>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</si>
  <si>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</si>
  <si>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</si>
  <si>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</si>
  <si>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</si>
  <si>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</si>
  <si>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</si>
  <si>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</si>
  <si>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</si>
  <si>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</si>
  <si>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</si>
  <si>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</si>
  <si>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</si>
  <si>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</si>
  <si>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</si>
  <si>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</si>
  <si>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</si>
  <si>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</si>
  <si>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</si>
  <si>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</si>
  <si>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</si>
  <si>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</si>
  <si>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</si>
  <si>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</si>
  <si>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</si>
  <si>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</si>
  <si>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</si>
  <si>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</si>
  <si>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</si>
  <si>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</si>
  <si>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</si>
  <si>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</si>
  <si>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</si>
  <si>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</si>
  <si>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</si>
  <si>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</si>
  <si>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</si>
  <si>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</si>
  <si>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</si>
  <si>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</si>
  <si>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</si>
  <si>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</si>
  <si>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</si>
  <si>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</si>
  <si>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</si>
  <si>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</si>
  <si>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</si>
  <si>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</si>
  <si>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</si>
  <si>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</si>
  <si>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</si>
  <si>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</si>
  <si>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</si>
  <si>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</si>
  <si>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</si>
  <si>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</si>
  <si>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</si>
  <si>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</si>
  <si>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</si>
  <si>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</si>
  <si>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</si>
  <si>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</si>
  <si>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</si>
  <si>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</si>
  <si>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</si>
  <si>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</si>
  <si>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</si>
  <si>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</si>
  <si>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</si>
  <si>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</si>
  <si>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</si>
  <si>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</si>
  <si>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</si>
  <si>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</si>
  <si>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</si>
  <si>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</si>
  <si>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</si>
  <si>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</si>
  <si>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</si>
  <si>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</si>
  <si>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</si>
  <si>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</si>
  <si>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</si>
  <si>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</si>
  <si>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</si>
  <si>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</si>
  <si>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</si>
  <si>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</si>
  <si>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</si>
  <si>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</si>
  <si>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</si>
  <si>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</si>
  <si>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</si>
  <si>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</si>
  <si>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</si>
  <si>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</si>
  <si>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</si>
  <si>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</si>
  <si>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</si>
  <si>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</si>
  <si>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</si>
  <si>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</si>
  <si>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</si>
  <si>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</si>
  <si>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</si>
  <si>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</si>
  <si>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</si>
  <si>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</si>
  <si>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</si>
  <si>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</si>
  <si>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</si>
  <si>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</si>
  <si>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</si>
  <si>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</si>
  <si>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</si>
  <si>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</si>
  <si>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</si>
  <si>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</si>
  <si>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</si>
  <si>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</si>
  <si>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</si>
  <si>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</si>
  <si>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</si>
  <si>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</si>
  <si>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</si>
  <si>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</si>
  <si>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</si>
  <si>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</si>
  <si>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</si>
  <si>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</si>
  <si>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</si>
  <si>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</si>
  <si>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</si>
  <si>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</si>
  <si>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</si>
  <si>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</si>
  <si>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</si>
  <si>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</si>
  <si>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</si>
  <si>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</si>
  <si>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</si>
  <si>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</si>
  <si>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</si>
  <si>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</si>
  <si>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</si>
  <si>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</si>
  <si>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</si>
  <si>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</si>
  <si>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</si>
  <si>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</si>
  <si>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</si>
  <si>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</si>
  <si>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</si>
  <si>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</si>
  <si>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</si>
  <si>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</si>
  <si>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</si>
  <si>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</si>
  <si>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</si>
  <si>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</si>
  <si>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</si>
  <si>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</si>
  <si>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</si>
  <si>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</si>
  <si>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</si>
  <si>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</si>
  <si>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</si>
  <si>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</si>
  <si>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</si>
  <si>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</si>
  <si>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</si>
  <si>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</si>
  <si>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</si>
  <si>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</si>
  <si>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</si>
  <si>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</si>
  <si>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</si>
  <si>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</si>
  <si>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</si>
  <si>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</si>
  <si>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</si>
  <si>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</si>
  <si>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</si>
  <si>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</si>
  <si>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</si>
  <si>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</si>
  <si>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</si>
  <si>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</si>
  <si>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</si>
  <si>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</si>
  <si>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</si>
  <si>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</si>
  <si>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</si>
  <si>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</si>
  <si>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</si>
  <si>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</si>
  <si>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</si>
  <si>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</si>
  <si>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</si>
  <si>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</si>
  <si>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</si>
  <si>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</si>
  <si>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</si>
  <si>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</si>
  <si>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</si>
  <si>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</si>
  <si>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</si>
  <si>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</si>
  <si>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</si>
  <si>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</si>
  <si>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</si>
  <si>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</si>
  <si>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</si>
  <si>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</si>
  <si>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</si>
  <si>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</si>
  <si>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</si>
  <si>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</si>
  <si>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</si>
  <si>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</si>
  <si>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</si>
  <si>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</si>
  <si>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</si>
  <si>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</si>
  <si>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</si>
  <si>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</si>
  <si>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</si>
  <si>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</si>
  <si>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</si>
  <si>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</si>
  <si>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</si>
  <si>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</si>
  <si>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</si>
  <si>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</si>
  <si>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</si>
  <si>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</si>
  <si>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</si>
  <si>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</si>
  <si>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</si>
  <si>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</si>
  <si>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</si>
  <si>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</si>
  <si>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</si>
  <si>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</si>
  <si>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</si>
  <si>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</si>
  <si>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</si>
  <si>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</si>
  <si>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</si>
  <si>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</si>
  <si>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</si>
  <si>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</si>
  <si>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</si>
  <si>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</si>
  <si>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</si>
  <si>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</si>
  <si>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</si>
  <si>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</si>
  <si>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</si>
  <si>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</si>
  <si>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</si>
  <si>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</si>
  <si>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</si>
  <si>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</si>
  <si>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</si>
  <si>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</si>
  <si>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</si>
  <si>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</si>
  <si>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</si>
  <si>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</si>
  <si>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</si>
  <si>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</si>
  <si>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</si>
  <si>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</si>
  <si>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</si>
  <si>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</si>
  <si>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</si>
  <si>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</si>
  <si>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</si>
  <si>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</si>
  <si>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</si>
  <si>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</si>
  <si>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</si>
  <si>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</si>
  <si>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</si>
  <si>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</si>
  <si>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</si>
  <si>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</si>
  <si>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</si>
  <si>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</si>
  <si>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</si>
  <si>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</si>
  <si>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</si>
  <si>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</si>
  <si>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</si>
  <si>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</si>
  <si>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</si>
  <si>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</si>
  <si>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</si>
  <si>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</si>
  <si>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</si>
  <si>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</si>
  <si>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</si>
  <si>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</si>
  <si>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</si>
  <si>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</si>
  <si>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</si>
  <si>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</si>
  <si>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</si>
  <si>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</si>
  <si>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</si>
  <si>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</si>
  <si>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</si>
  <si>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</si>
  <si>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</si>
  <si>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</si>
  <si>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</si>
  <si>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</si>
  <si>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</si>
  <si>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</si>
  <si>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</si>
  <si>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</si>
  <si>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</si>
  <si>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</si>
  <si>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</si>
  <si>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</si>
  <si>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</si>
  <si>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</si>
  <si>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</si>
  <si>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</si>
  <si>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</si>
  <si>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</si>
  <si>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</si>
  <si>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</si>
  <si>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</si>
  <si>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</si>
  <si>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</si>
  <si>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</si>
  <si>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</si>
  <si>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</si>
  <si>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</si>
  <si>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</si>
  <si>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</si>
  <si>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</si>
  <si>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</si>
  <si>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</si>
  <si>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</si>
  <si>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</si>
  <si>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</si>
  <si>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</si>
  <si>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</si>
  <si>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</si>
  <si>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</si>
  <si>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</si>
  <si>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</si>
  <si>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</si>
  <si>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</si>
  <si>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</si>
  <si>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</si>
  <si>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</si>
  <si>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</si>
  <si>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</si>
  <si>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</si>
  <si>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</si>
  <si>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</si>
  <si>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</si>
  <si>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</si>
  <si>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</si>
  <si>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</si>
  <si>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</si>
  <si>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</si>
  <si>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</si>
  <si>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</si>
  <si>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</si>
  <si>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</si>
  <si>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</si>
  <si>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</si>
  <si>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</si>
  <si>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</si>
  <si>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</si>
  <si>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</si>
  <si>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</si>
  <si>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</si>
  <si>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</si>
  <si>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</si>
  <si>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</si>
  <si>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</si>
  <si>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</si>
  <si>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</si>
  <si>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</si>
  <si>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</si>
  <si>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</si>
  <si>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</si>
  <si>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</si>
  <si>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</si>
  <si>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</si>
  <si>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</si>
  <si>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</si>
  <si>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</si>
  <si>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</si>
  <si>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</si>
  <si>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</si>
  <si>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</si>
  <si>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</si>
  <si>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</si>
  <si>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</si>
  <si>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</si>
  <si>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</si>
  <si>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</si>
  <si>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</si>
  <si>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</si>
  <si>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</si>
  <si>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</si>
  <si>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</si>
  <si>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</si>
  <si>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</si>
  <si>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</si>
  <si>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</si>
  <si>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</si>
  <si>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</si>
  <si>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</si>
  <si>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</si>
  <si>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</si>
  <si>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</si>
  <si>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</si>
  <si>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</si>
  <si>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</si>
  <si>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</si>
  <si>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</si>
  <si>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</si>
  <si>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</si>
  <si>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</si>
  <si>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</si>
  <si>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</si>
  <si>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</si>
  <si>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</si>
  <si>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</si>
  <si>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</si>
  <si>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</si>
  <si>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</si>
  <si>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</si>
  <si>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</si>
  <si>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</si>
  <si>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</si>
  <si>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</si>
  <si>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</si>
  <si>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</si>
  <si>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</si>
  <si>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</si>
  <si>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</si>
  <si>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</si>
  <si>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</si>
  <si>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</si>
  <si>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</si>
  <si>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</si>
  <si>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</si>
  <si>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</si>
  <si>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</si>
  <si>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</si>
  <si>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</si>
  <si>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</si>
  <si>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</si>
  <si>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</si>
  <si>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</si>
  <si>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</si>
  <si>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</si>
  <si>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</si>
  <si>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</si>
  <si>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</si>
  <si>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</si>
  <si>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</si>
  <si>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</si>
  <si>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</si>
  <si>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</si>
  <si>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</si>
  <si>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</si>
  <si>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</si>
  <si>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</si>
  <si>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</si>
  <si>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</si>
  <si>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</si>
  <si>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</si>
  <si>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</si>
  <si>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</si>
  <si>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</si>
  <si>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</si>
  <si>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</si>
  <si>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</si>
  <si>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</si>
  <si>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</si>
  <si>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</si>
  <si>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</si>
  <si>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</si>
  <si>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</si>
  <si>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</si>
  <si>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</si>
  <si>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</si>
  <si>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</si>
  <si>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</si>
  <si>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</si>
  <si>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</si>
  <si>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</si>
  <si>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</si>
  <si>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</si>
  <si>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</si>
  <si>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</si>
  <si>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</si>
  <si>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</si>
  <si>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</si>
  <si>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</si>
  <si>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</si>
  <si>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</si>
  <si>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</si>
  <si>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</si>
  <si>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</si>
  <si>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</si>
  <si>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</si>
  <si>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</si>
  <si>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</si>
  <si>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</si>
  <si>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</si>
  <si>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</si>
  <si>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</si>
  <si>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</si>
  <si>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</si>
  <si>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</si>
  <si>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</si>
  <si>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</si>
  <si>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</si>
  <si>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</si>
  <si>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</si>
  <si>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</si>
  <si>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</si>
  <si>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</si>
  <si>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</si>
  <si>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</si>
  <si>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</si>
  <si>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</si>
  <si>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</si>
  <si>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</si>
  <si>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</si>
  <si>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</si>
  <si>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</si>
  <si>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</si>
  <si>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</si>
  <si>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</si>
  <si>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</si>
  <si>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</si>
  <si>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</si>
  <si>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</si>
  <si>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</si>
  <si>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</si>
  <si>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</si>
  <si>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</si>
  <si>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</si>
  <si>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</si>
  <si>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</si>
  <si>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</si>
  <si>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</si>
  <si>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</si>
  <si>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</si>
  <si>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</si>
  <si>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</si>
  <si>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</si>
  <si>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</si>
  <si>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</si>
  <si>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</si>
  <si>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</si>
  <si>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</si>
  <si>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</si>
  <si>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</si>
  <si>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</si>
  <si>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</si>
  <si>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</si>
  <si>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</si>
  <si>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</si>
  <si>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</si>
  <si>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</si>
  <si>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</si>
  <si>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</si>
  <si>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</si>
  <si>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</si>
  <si>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</si>
  <si>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</si>
  <si>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</si>
  <si>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</si>
  <si>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</si>
  <si>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</si>
  <si>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</si>
  <si>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</si>
  <si>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</si>
  <si>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</si>
  <si>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</si>
  <si>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</si>
  <si>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</si>
  <si>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</si>
  <si>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</si>
  <si>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</si>
  <si>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</si>
  <si>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</si>
  <si>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</si>
  <si>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</si>
  <si>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</si>
  <si>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</si>
  <si>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</si>
  <si>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</si>
  <si>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</si>
  <si>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</si>
  <si>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</si>
  <si>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</si>
  <si>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</si>
  <si>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</si>
  <si>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</si>
  <si>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</si>
  <si>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</si>
  <si>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</si>
  <si>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</si>
  <si>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</si>
  <si>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</si>
  <si>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</si>
  <si>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</si>
  <si>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</si>
  <si>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</si>
  <si>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</si>
  <si>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</si>
  <si>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</si>
  <si>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</si>
  <si>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</si>
  <si>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</si>
  <si>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</si>
  <si>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</si>
  <si>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</si>
  <si>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</si>
  <si>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</si>
  <si>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</si>
  <si>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</si>
  <si>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</si>
  <si>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</si>
  <si>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</si>
  <si>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</si>
  <si>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</si>
  <si>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</si>
  <si>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</si>
  <si>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</si>
  <si>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</si>
  <si>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</si>
  <si>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</si>
  <si>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</si>
  <si>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</si>
  <si>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</si>
  <si>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</si>
  <si>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</si>
  <si>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</si>
  <si>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</si>
  <si>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</si>
  <si>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</si>
  <si>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</si>
  <si>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</si>
  <si>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</si>
  <si>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</si>
  <si>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</si>
  <si>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</si>
  <si>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</si>
  <si>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</si>
  <si>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</si>
  <si>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</si>
  <si>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</si>
  <si>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</si>
  <si>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</si>
  <si>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</si>
  <si>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</si>
  <si>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</si>
  <si>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</si>
  <si>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</si>
  <si>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</si>
  <si>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</si>
  <si>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</si>
  <si>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</si>
  <si>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</si>
  <si>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</si>
  <si>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</si>
  <si>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</si>
  <si>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</si>
  <si>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</si>
  <si>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</si>
  <si>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</si>
  <si>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</si>
  <si>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</si>
  <si>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</si>
  <si>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</si>
  <si>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</si>
  <si>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</si>
  <si>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</si>
  <si>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</si>
  <si>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</si>
  <si>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</si>
  <si>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</si>
  <si>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</si>
  <si>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</si>
  <si>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</si>
  <si>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</si>
  <si>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</si>
  <si>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</si>
  <si>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</si>
  <si>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</si>
  <si>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</si>
  <si>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</si>
  <si>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</si>
  <si>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</si>
  <si>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</si>
  <si>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</si>
  <si>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</si>
  <si>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</si>
  <si>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</si>
  <si>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</si>
  <si>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</si>
  <si>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</si>
  <si>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</si>
  <si>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</si>
  <si>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</si>
  <si>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</si>
  <si>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</si>
  <si>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</si>
  <si>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</si>
  <si>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</si>
  <si>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</si>
  <si>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</si>
  <si>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</si>
  <si>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</si>
  <si>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</si>
  <si>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</si>
  <si>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</si>
  <si>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</si>
  <si>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</si>
  <si>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</si>
  <si>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</si>
  <si>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</si>
  <si>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</si>
  <si>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</si>
  <si>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</si>
  <si>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</si>
  <si>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</si>
  <si>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</si>
  <si>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</si>
  <si>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</si>
  <si>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</si>
  <si>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</si>
  <si>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</si>
  <si>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</si>
  <si>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</si>
  <si>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</si>
  <si>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</si>
  <si>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</si>
  <si>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</si>
  <si>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</si>
  <si>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</si>
  <si>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</si>
  <si>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</si>
  <si>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</si>
  <si>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</si>
  <si>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</si>
  <si>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</si>
  <si>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</si>
  <si>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</si>
  <si>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</si>
  <si>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</si>
  <si>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</si>
  <si>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</si>
  <si>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</si>
  <si>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</si>
  <si>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</si>
  <si>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</si>
  <si>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</si>
  <si>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</si>
  <si>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</si>
  <si>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</si>
  <si>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</si>
  <si>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</si>
  <si>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</si>
  <si>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</si>
  <si>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</si>
  <si>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</si>
  <si>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</si>
  <si>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</si>
  <si>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</si>
  <si>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</si>
  <si>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</si>
  <si>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</si>
  <si>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</si>
  <si>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</si>
  <si>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</si>
  <si>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</si>
  <si>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</si>
  <si>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</si>
  <si>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</si>
  <si>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</si>
  <si>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</si>
  <si>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</si>
  <si>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</si>
  <si>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</si>
  <si>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</si>
  <si>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</si>
  <si>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</si>
  <si>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</si>
  <si>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</si>
  <si>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</si>
  <si>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</si>
  <si>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</si>
  <si>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</si>
  <si>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</si>
  <si>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</si>
  <si>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</si>
  <si>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</si>
  <si>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</si>
  <si>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</si>
  <si>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</si>
  <si>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</si>
  <si>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</si>
  <si>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</si>
  <si>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</si>
  <si>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</si>
  <si>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</si>
  <si>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</si>
  <si>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</si>
  <si>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</si>
  <si>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</si>
  <si>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</si>
  <si>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</si>
  <si>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</si>
  <si>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</si>
  <si>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</si>
  <si>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</si>
  <si>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</si>
  <si>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</si>
  <si>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</si>
  <si>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</si>
  <si>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</si>
  <si>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</si>
  <si>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</si>
  <si>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</si>
  <si>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</si>
  <si>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</si>
  <si>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</si>
  <si>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</si>
  <si>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</si>
  <si>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</si>
  <si>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</si>
  <si>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</si>
  <si>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</si>
  <si>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</si>
  <si>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</si>
  <si>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</si>
  <si>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</si>
  <si>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</si>
  <si>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</si>
  <si>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</si>
  <si>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</si>
  <si>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</si>
  <si>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</si>
  <si>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</si>
  <si>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</si>
  <si>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</si>
  <si>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</si>
  <si>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</si>
  <si>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</si>
  <si>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</si>
  <si>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</si>
  <si>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</si>
  <si>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</si>
  <si>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</si>
  <si>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</si>
  <si>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</si>
  <si>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</si>
  <si>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</si>
  <si>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</si>
  <si>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</si>
  <si>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</si>
  <si>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</si>
  <si>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</si>
  <si>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</si>
  <si>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</si>
  <si>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</si>
  <si>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</si>
  <si>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</si>
  <si>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</si>
  <si>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</si>
  <si>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</si>
  <si>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</si>
  <si>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</si>
  <si>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</si>
  <si>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</si>
  <si>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</si>
  <si>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</si>
  <si>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</si>
  <si>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</si>
  <si>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</si>
  <si>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</si>
  <si>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</si>
  <si>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</si>
  <si>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</si>
  <si>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</si>
  <si>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</si>
  <si>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</si>
  <si>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</si>
  <si>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</si>
  <si>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</si>
  <si>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</si>
  <si>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</si>
  <si>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</si>
  <si>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</si>
  <si>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</si>
  <si>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</si>
  <si>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</si>
  <si>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</si>
  <si>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</si>
  <si>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</si>
  <si>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</si>
  <si>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</si>
  <si>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</si>
  <si>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</si>
  <si>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</si>
  <si>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</si>
  <si>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</si>
  <si>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</si>
  <si>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</si>
  <si>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</si>
  <si>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</si>
  <si>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</si>
  <si>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</si>
  <si>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</si>
  <si>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</si>
  <si>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</si>
  <si>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</si>
  <si>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</si>
  <si>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</si>
  <si>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</si>
  <si>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</si>
  <si>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</si>
  <si>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</si>
  <si>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</si>
  <si>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</si>
  <si>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</si>
  <si>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</si>
  <si>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</si>
  <si>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</si>
  <si>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</si>
  <si>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</si>
  <si>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</si>
  <si>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</si>
  <si>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</si>
  <si>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</si>
  <si>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</si>
  <si>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</si>
  <si>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</si>
  <si>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</si>
  <si>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</si>
  <si>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</si>
  <si>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</si>
  <si>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</si>
  <si>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</si>
  <si>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</si>
  <si>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</si>
  <si>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</si>
  <si>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</si>
  <si>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</si>
  <si>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</si>
  <si>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</si>
  <si>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</si>
  <si>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</si>
  <si>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</si>
  <si>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</si>
  <si>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</si>
  <si>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</si>
  <si>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</si>
  <si>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</si>
  <si>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</si>
  <si>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</si>
  <si>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</si>
  <si>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</si>
  <si>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</si>
  <si>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</si>
  <si>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</si>
  <si>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</si>
  <si>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</si>
  <si>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</si>
  <si>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</si>
  <si>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</si>
  <si>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</si>
  <si>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</si>
  <si>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</si>
  <si>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</si>
  <si>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</si>
  <si>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</si>
  <si>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</si>
  <si>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</si>
  <si>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</si>
  <si>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</si>
  <si>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</si>
  <si>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</si>
  <si>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</si>
  <si>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</si>
  <si>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</si>
  <si>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</si>
  <si>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</si>
  <si>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</si>
  <si>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</si>
  <si>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</si>
  <si>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</si>
  <si>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</si>
  <si>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</si>
  <si>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</si>
  <si>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</si>
  <si>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</si>
  <si>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</si>
  <si>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</si>
  <si>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</si>
  <si>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</si>
  <si>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</si>
  <si>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</si>
  <si>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</si>
  <si>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</si>
  <si>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</si>
  <si>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</si>
  <si>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</si>
  <si>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</si>
  <si>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</si>
  <si>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</si>
  <si>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</si>
  <si>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</si>
  <si>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</si>
  <si>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</si>
  <si>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</si>
  <si>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</si>
  <si>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</si>
  <si>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</si>
  <si>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</si>
  <si>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</si>
  <si>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</si>
  <si>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</si>
  <si>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</si>
  <si>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</si>
  <si>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</si>
  <si>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</si>
  <si>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</si>
  <si>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</si>
  <si>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</si>
  <si>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</si>
  <si>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</si>
  <si>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</si>
  <si>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</si>
  <si>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</si>
  <si>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</si>
  <si>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</si>
  <si>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</si>
  <si>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</si>
  <si>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</si>
  <si>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</si>
  <si>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</si>
  <si>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</si>
  <si>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</si>
  <si>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</si>
  <si>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</si>
  <si>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</si>
  <si>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</si>
  <si>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</si>
  <si>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</si>
  <si>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</si>
  <si>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</si>
  <si>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</si>
  <si>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</si>
  <si>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</si>
  <si>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</si>
  <si>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</si>
  <si>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</si>
  <si>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</si>
  <si>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</si>
  <si>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</si>
  <si>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</si>
  <si>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</si>
  <si>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</si>
  <si>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</si>
  <si>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</si>
  <si>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</si>
  <si>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</si>
  <si>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</si>
  <si>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</si>
  <si>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</si>
  <si>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</si>
  <si>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</si>
  <si>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</si>
  <si>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</si>
  <si>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</si>
  <si>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</si>
  <si>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</si>
  <si>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</si>
  <si>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</si>
  <si>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</si>
  <si>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</si>
  <si>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</si>
  <si>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</si>
  <si>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</si>
  <si>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</si>
  <si>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</si>
  <si>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</si>
  <si>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</si>
  <si>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</si>
  <si>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</si>
  <si>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</si>
  <si>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</si>
  <si>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</si>
  <si>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</si>
  <si>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</si>
  <si>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</si>
  <si>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</si>
  <si>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</si>
  <si>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</si>
  <si>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</si>
  <si>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</si>
  <si>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</si>
  <si>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</si>
  <si>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</si>
  <si>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</si>
  <si>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</si>
  <si>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</si>
  <si>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</si>
  <si>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</si>
  <si>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</si>
  <si>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</si>
  <si>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</si>
  <si>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</si>
  <si>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</si>
  <si>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</si>
  <si>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</si>
  <si>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</si>
  <si>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</si>
  <si>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</si>
  <si>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</si>
  <si>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</si>
  <si>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</si>
  <si>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</si>
  <si>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</si>
  <si>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</si>
  <si>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</si>
  <si>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</si>
  <si>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</si>
  <si>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</si>
  <si>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</si>
  <si>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</si>
  <si>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</si>
  <si>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</si>
  <si>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</si>
  <si>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</si>
  <si>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</si>
  <si>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</si>
  <si>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</si>
  <si>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</si>
  <si>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</si>
  <si>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</si>
  <si>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</si>
  <si>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</si>
  <si>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</si>
  <si>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</si>
  <si>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</si>
  <si>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</si>
  <si>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</si>
  <si>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</si>
  <si>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</si>
  <si>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</si>
  <si>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</si>
  <si>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</si>
  <si>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</si>
  <si>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</si>
  <si>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</si>
  <si>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</si>
  <si>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</si>
  <si>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</si>
  <si>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</si>
  <si>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</si>
  <si>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</si>
  <si>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</si>
  <si>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</si>
  <si>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</si>
  <si>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</si>
  <si>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</si>
  <si>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</si>
  <si>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</si>
  <si>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</si>
  <si>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</si>
  <si>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</si>
  <si>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</si>
  <si>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</si>
  <si>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</si>
  <si>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</si>
  <si>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</si>
  <si>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</si>
  <si>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</si>
  <si>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</si>
  <si>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</si>
  <si>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</si>
  <si>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</si>
  <si>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</si>
  <si>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</si>
  <si>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</si>
  <si>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</si>
  <si>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</si>
  <si>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</si>
  <si>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</si>
  <si>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</si>
  <si>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</si>
  <si>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</si>
  <si>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</si>
  <si>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</si>
  <si>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</si>
  <si>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</si>
  <si>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</si>
  <si>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</si>
  <si>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</si>
  <si>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</si>
  <si>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</si>
  <si>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</si>
  <si>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</si>
  <si>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</si>
  <si>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</si>
  <si>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</si>
  <si>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</si>
  <si>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</si>
  <si>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</si>
  <si>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</si>
  <si>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</si>
  <si>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</si>
  <si>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</si>
  <si>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</si>
  <si>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</si>
  <si>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</si>
  <si>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</si>
  <si>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</si>
  <si>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</si>
  <si>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</si>
  <si>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</si>
  <si>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</si>
  <si>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</si>
  <si>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</si>
  <si>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</si>
  <si>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</si>
  <si>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</si>
  <si>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</si>
  <si>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</si>
  <si>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</si>
  <si>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</si>
  <si>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</si>
  <si>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</si>
  <si>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</si>
  <si>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</si>
  <si>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</si>
  <si>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</si>
  <si>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</si>
  <si>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</si>
  <si>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</si>
  <si>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</si>
  <si>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</si>
  <si>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</si>
  <si>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</si>
  <si>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</si>
  <si>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</si>
  <si>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</si>
  <si>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</si>
  <si>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</si>
  <si>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</si>
  <si>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</si>
  <si>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</si>
  <si>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</si>
  <si>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</si>
  <si>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</si>
  <si>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</si>
  <si>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</si>
  <si>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</si>
  <si>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</si>
  <si>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</si>
  <si>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</si>
  <si>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</si>
  <si>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</si>
  <si>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</si>
  <si>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</si>
  <si>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</si>
  <si>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</si>
  <si>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</si>
  <si>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</si>
  <si>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</si>
  <si>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</si>
  <si>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</si>
  <si>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</si>
  <si>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</si>
  <si>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</si>
  <si>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</si>
  <si>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</si>
  <si>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</si>
  <si>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</si>
  <si>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</si>
  <si>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</si>
  <si>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</si>
  <si>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</si>
  <si>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</si>
  <si>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</si>
  <si>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</si>
  <si>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</si>
  <si>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</si>
  <si>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</si>
  <si>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</si>
  <si>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</si>
  <si>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</si>
  <si>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</si>
  <si>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</si>
  <si>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</si>
  <si>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</si>
  <si>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</si>
  <si>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</si>
  <si>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</si>
  <si>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</si>
  <si>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</si>
  <si>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</si>
  <si>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</si>
  <si>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</si>
  <si>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</si>
  <si>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</si>
  <si>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</si>
  <si>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</si>
  <si>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</si>
  <si>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</si>
  <si>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</si>
  <si>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</si>
  <si>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</si>
  <si>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</si>
  <si>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</si>
  <si>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</si>
  <si>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</si>
  <si>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</si>
  <si>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</si>
  <si>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</si>
  <si>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</si>
  <si>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</si>
  <si>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</si>
  <si>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</si>
  <si>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</si>
  <si>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</si>
  <si>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</si>
  <si>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</si>
  <si>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</si>
  <si>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</si>
  <si>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</si>
  <si>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</si>
  <si>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</si>
  <si>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</si>
  <si>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</si>
  <si>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</si>
  <si>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</si>
  <si>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</si>
  <si>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</si>
  <si>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</si>
  <si>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</si>
  <si>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</si>
  <si>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</si>
  <si>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</si>
  <si>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</si>
  <si>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</si>
  <si>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</si>
  <si>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</si>
  <si>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</si>
  <si>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</si>
  <si>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</si>
  <si>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</si>
  <si>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</si>
  <si>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</si>
  <si>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</si>
  <si>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</si>
  <si>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</si>
  <si>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</si>
  <si>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</si>
  <si>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</si>
  <si>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</si>
  <si>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</si>
  <si>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</si>
  <si>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</si>
  <si>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</si>
  <si>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</si>
  <si>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</si>
  <si>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</si>
  <si>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</si>
  <si>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</si>
  <si>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</si>
  <si>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</si>
  <si>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</si>
  <si>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</si>
  <si>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</si>
  <si>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</si>
  <si>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</si>
  <si>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</si>
  <si>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</si>
  <si>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</si>
  <si>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</si>
  <si>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</si>
  <si>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</si>
  <si>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</si>
  <si>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</si>
  <si>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</si>
  <si>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</si>
  <si>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</si>
  <si>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</si>
  <si>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</si>
  <si>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</si>
  <si>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</si>
  <si>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</si>
  <si>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</si>
  <si>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</si>
  <si>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</si>
  <si>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</si>
  <si>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</si>
  <si>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</si>
  <si>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</si>
  <si>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</si>
  <si>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</si>
  <si>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</si>
  <si>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</si>
  <si>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</si>
  <si>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</si>
  <si>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</si>
  <si>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</si>
  <si>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</si>
  <si>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</si>
  <si>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</si>
  <si>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</si>
  <si>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</si>
  <si>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</si>
  <si>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</si>
  <si>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</si>
  <si>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</si>
  <si>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</si>
  <si>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</si>
  <si>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</si>
  <si>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</si>
  <si>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</si>
  <si>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</si>
  <si>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</si>
  <si>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</si>
  <si>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</si>
  <si>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</si>
  <si>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</si>
  <si>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</si>
  <si>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</si>
  <si>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</si>
  <si>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</si>
  <si>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</si>
  <si>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</si>
  <si>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</si>
  <si>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</si>
  <si>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</si>
  <si>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</si>
  <si>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</si>
  <si>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</si>
  <si>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</si>
  <si>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</si>
  <si>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</si>
  <si>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</si>
  <si>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</si>
  <si>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</si>
  <si>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</si>
  <si>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</si>
  <si>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</si>
  <si>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</si>
  <si>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</si>
  <si>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</si>
  <si>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</si>
  <si>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</si>
  <si>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</si>
  <si>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</si>
  <si>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</si>
  <si>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</si>
  <si>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</si>
  <si>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</si>
  <si>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</si>
  <si>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</si>
  <si>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</si>
  <si>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</si>
  <si>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</si>
  <si>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</si>
  <si>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</si>
  <si>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</si>
  <si>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</si>
  <si>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</si>
  <si>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</si>
  <si>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</si>
  <si>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</si>
  <si>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</si>
  <si>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</si>
  <si>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</si>
  <si>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</si>
  <si>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</si>
  <si>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</si>
  <si>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</si>
  <si>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</si>
  <si>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</si>
  <si>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</si>
  <si>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</si>
  <si>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</si>
  <si>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</si>
  <si>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</si>
  <si>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</si>
  <si>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</si>
  <si>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</si>
  <si>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</si>
  <si>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</si>
  <si>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</si>
  <si>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</si>
  <si>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</si>
  <si>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</si>
  <si>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</si>
  <si>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</si>
  <si>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</si>
  <si>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</si>
  <si>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</si>
  <si>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</si>
  <si>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</si>
  <si>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</si>
  <si>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</si>
  <si>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</si>
  <si>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</si>
  <si>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</si>
  <si>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</si>
  <si>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</si>
  <si>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</si>
  <si>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</si>
  <si>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</si>
  <si>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</si>
  <si>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</si>
  <si>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</si>
  <si>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</si>
  <si>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</si>
  <si>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</si>
  <si>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</si>
  <si>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</si>
  <si>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</si>
  <si>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</si>
  <si>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</si>
  <si>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</si>
  <si>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</si>
  <si>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</si>
  <si>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</si>
  <si>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</si>
  <si>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</si>
  <si>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</si>
  <si>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</si>
  <si>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</si>
  <si>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</si>
  <si>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</si>
  <si>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</si>
  <si>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</si>
  <si>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</si>
  <si>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</si>
  <si>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</si>
  <si>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</si>
  <si>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</si>
  <si>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</si>
  <si>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</si>
  <si>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</si>
  <si>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</si>
  <si>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</si>
  <si>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</si>
  <si>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</si>
  <si>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</si>
  <si>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</si>
  <si>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</si>
  <si>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</si>
  <si>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</si>
  <si>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</si>
  <si>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</si>
  <si>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</si>
  <si>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</si>
  <si>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</si>
  <si>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</si>
  <si>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</si>
  <si>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</si>
  <si>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</si>
  <si>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</si>
  <si>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</si>
  <si>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</si>
  <si>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</si>
  <si>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</si>
  <si>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</si>
  <si>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</si>
  <si>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</si>
  <si>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</si>
  <si>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</si>
  <si>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</si>
  <si>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</si>
  <si>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</si>
  <si>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</si>
  <si>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</si>
  <si>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</si>
  <si>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</si>
  <si>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</si>
  <si>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</si>
  <si>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</si>
  <si>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</si>
  <si>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</si>
  <si>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</si>
  <si>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</si>
  <si>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</si>
  <si>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</si>
  <si>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</si>
  <si>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</si>
  <si>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</si>
  <si>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</si>
  <si>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</si>
  <si>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</si>
  <si>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</si>
  <si>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</si>
  <si>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</si>
  <si>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</si>
  <si>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</si>
  <si>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</si>
  <si>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</si>
  <si>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</si>
  <si>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</si>
  <si>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</si>
  <si>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</si>
  <si>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</si>
  <si>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</si>
  <si>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</si>
  <si>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</si>
  <si>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</si>
  <si>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</si>
  <si>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</si>
  <si>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</si>
  <si>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</si>
  <si>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</si>
  <si>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</si>
  <si>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</si>
  <si>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</si>
  <si>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</si>
  <si>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</si>
  <si>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</si>
  <si>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</si>
  <si>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</si>
  <si>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</si>
  <si>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</si>
  <si>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</si>
  <si>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</si>
  <si>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</si>
  <si>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</si>
  <si>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</si>
  <si>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</si>
  <si>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</si>
  <si>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</si>
  <si>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</si>
  <si>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</si>
  <si>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</si>
  <si>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</si>
  <si>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</si>
  <si>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</si>
  <si>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</si>
  <si>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</si>
  <si>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</si>
  <si>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</si>
  <si>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</si>
  <si>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</si>
  <si>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</si>
  <si>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</si>
  <si>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</si>
  <si>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</si>
  <si>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</si>
  <si>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</si>
  <si>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</si>
  <si>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</si>
  <si>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</si>
  <si>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</si>
  <si>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</si>
  <si>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</si>
  <si>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</si>
  <si>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</si>
  <si>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</si>
  <si>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</si>
  <si>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</si>
  <si>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</si>
  <si>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</si>
  <si>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</si>
  <si>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</si>
  <si>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</si>
  <si>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</si>
  <si>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</si>
  <si>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</si>
  <si>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</si>
  <si>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</si>
  <si>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</si>
  <si>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</si>
  <si>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</si>
  <si>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</si>
  <si>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</si>
  <si>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</si>
  <si>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</si>
  <si>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</si>
  <si>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</si>
  <si>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</si>
  <si>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</si>
  <si>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</si>
  <si>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</si>
  <si>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</si>
  <si>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</si>
  <si>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</si>
  <si>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</si>
  <si>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</si>
  <si>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</si>
  <si>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</si>
  <si>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</si>
  <si>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</si>
  <si>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</si>
  <si>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</si>
  <si>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</si>
  <si>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</si>
  <si>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</si>
  <si>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</si>
  <si>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</si>
  <si>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</si>
  <si>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</si>
  <si>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</si>
  <si>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</si>
  <si>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</si>
  <si>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</si>
  <si>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</si>
  <si>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</si>
  <si>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</si>
  <si>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</si>
  <si>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</si>
  <si>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</si>
  <si>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Catogery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</si>
  <si>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</si>
  <si>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</si>
  <si>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</si>
  <si>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</si>
  <si>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</si>
  <si>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</si>
  <si>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</si>
  <si>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</si>
  <si>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</si>
  <si>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</si>
  <si>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</si>
  <si>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</si>
  <si>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</si>
  <si>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</si>
  <si>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</si>
  <si>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</si>
  <si>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</si>
  <si>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</si>
  <si>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</si>
  <si>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</si>
  <si>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</si>
  <si>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</si>
  <si>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</si>
  <si>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</si>
  <si>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</si>
  <si>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</si>
  <si>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</si>
  <si>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</si>
  <si>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</si>
  <si>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</si>
  <si>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</si>
  <si>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</si>
  <si>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</si>
  <si>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</si>
  <si>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</si>
  <si>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</si>
  <si>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</si>
  <si>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</si>
  <si>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</si>
  <si>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</si>
  <si>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</si>
  <si>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</si>
  <si>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</si>
  <si>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</si>
  <si>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</si>
  <si>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</si>
  <si>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</si>
  <si>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</si>
  <si>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</si>
  <si>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</si>
  <si>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</si>
  <si>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</si>
  <si>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</si>
  <si>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</si>
  <si>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</si>
  <si>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</si>
  <si>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</si>
  <si>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</si>
  <si>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</si>
  <si>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</si>
  <si>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</si>
  <si>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</si>
  <si>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</si>
  <si>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</si>
  <si>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</si>
  <si>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</si>
  <si>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</si>
  <si>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</si>
  <si>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</si>
  <si>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</si>
  <si>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</si>
  <si>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</si>
  <si>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</si>
  <si>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</si>
  <si>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</si>
  <si>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</si>
  <si>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nuber of backers</t>
  </si>
  <si>
    <t>maximum number of backers</t>
  </si>
  <si>
    <t>variance number of backers</t>
  </si>
  <si>
    <t>standard deviation of the number of backers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</si>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</sst>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0" fontId="19" fillId="0" borderId="0" xfId="0" applyFon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6699FF"/>
        </patternFill>
      </fill>
    </dxf>
    <dxf>
      <fill>
        <patternFill>
          <bgColor rgb="FFFFCC00"/>
        </patternFill>
      </fill>
    </dxf>
  </dxfs>
  <tableStyles count="0" defaultTableStyle="TableStyleMedium2" defaultPivotStyle="PivotStyleLight16"/>
  <colors>
    <mruColors>
      <color rgb="FF33CC33"/>
      <color rgb="FFFFCC00"/>
      <color rgb="FF6699FF"/>
      <color rgb="FF99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747-9435-5C1FA086C17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747-9435-5C1FA086C17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747-9435-5C1FA086C17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747-9435-5C1FA086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413600"/>
        <c:axId val="668415040"/>
      </c:barChart>
      <c:catAx>
        <c:axId val="6684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15040"/>
        <c:crosses val="autoZero"/>
        <c:auto val="1"/>
        <c:lblAlgn val="ctr"/>
        <c:lblOffset val="100"/>
        <c:noMultiLvlLbl val="0"/>
      </c:catAx>
      <c:valAx>
        <c:axId val="6684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F-44F5-AF8C-00C92289C90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F-44F5-AF8C-00C92289C90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F-44F5-AF8C-00C92289C90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F-44F5-AF8C-00C92289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462560"/>
        <c:axId val="668467600"/>
      </c:barChart>
      <c:catAx>
        <c:axId val="6684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67600"/>
        <c:crosses val="autoZero"/>
        <c:auto val="1"/>
        <c:lblAlgn val="ctr"/>
        <c:lblOffset val="100"/>
        <c:noMultiLvlLbl val="0"/>
      </c:catAx>
      <c:valAx>
        <c:axId val="668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7-4D24-9415-9AAA0F6A7D46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7-4D24-9415-9AAA0F6A7D46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7-4D24-9415-9AAA0F6A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70872"/>
        <c:axId val="646271232"/>
      </c:lineChart>
      <c:catAx>
        <c:axId val="6462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71232"/>
        <c:crosses val="autoZero"/>
        <c:auto val="1"/>
        <c:lblAlgn val="ctr"/>
        <c:lblOffset val="100"/>
        <c:noMultiLvlLbl val="0"/>
      </c:catAx>
      <c:valAx>
        <c:axId val="646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0-4E28-8494-956C885B15F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0-4E28-8494-956C885B15F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00-4E28-8494-956C885B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238224"/>
        <c:axId val="903240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00-4E28-8494-956C885B15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00-4E28-8494-956C885B15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00-4E28-8494-956C885B15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00-4E28-8494-956C885B15F8}"/>
                  </c:ext>
                </c:extLst>
              </c15:ser>
            </c15:filteredLineSeries>
          </c:ext>
        </c:extLst>
      </c:lineChart>
      <c:catAx>
        <c:axId val="9032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0024"/>
        <c:crosses val="autoZero"/>
        <c:auto val="1"/>
        <c:lblAlgn val="ctr"/>
        <c:lblOffset val="100"/>
        <c:noMultiLvlLbl val="0"/>
      </c:catAx>
      <c:valAx>
        <c:axId val="903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1</xdr:row>
      <xdr:rowOff>171450</xdr:rowOff>
    </xdr:from>
    <xdr:to>
      <xdr:col>14</xdr:col>
      <xdr:colOff>338137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1F4D4-A6A4-26E2-5649-B2828895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1</xdr:row>
      <xdr:rowOff>161925</xdr:rowOff>
    </xdr:from>
    <xdr:to>
      <xdr:col>17</xdr:col>
      <xdr:colOff>323850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7F8AF-F0EF-3CB6-E90B-8C452998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3</xdr:row>
      <xdr:rowOff>0</xdr:rowOff>
    </xdr:from>
    <xdr:to>
      <xdr:col>12</xdr:col>
      <xdr:colOff>452437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7798-28A2-4EB3-65BA-A810DE0B5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885826</xdr:colOff>
      <xdr:row>14</xdr:row>
      <xdr:rowOff>0</xdr:rowOff>
    </xdr:from>
    <xdr:to>
      <xdr:col>7</xdr:col>
      <xdr:colOff>1085850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358F0-4F08-2EB3-3CAF-157A984D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hi" refreshedDate="45036.598202314817" createdVersion="8" refreshedVersion="8" minRefreshableVersion="3" recordCount="1001" xr:uid="{6D509E45-DFF6-4837-A778-2833F215069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oge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hi" refreshedDate="45041.920647106483" createdVersion="8" refreshedVersion="8" minRefreshableVersion="3" recordCount="1000" xr:uid="{553D77C4-512F-4AB1-91AA-6BA2E1D0747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e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F477D-7D88-4334-BDEF-EA635F8BFA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0A46C-83C5-4B12-A463-D1BF2E257C5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89B63-4CE8-4ACE-A448-E818FAFA83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3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86EA-9AEA-48E5-8EF1-5D3966CAC36A}">
  <dimension ref="A1:F14"/>
  <sheetViews>
    <sheetView workbookViewId="0">
      <selection activeCell="D5" sqref="D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2039</v>
      </c>
      <c r="E8">
        <v>4</v>
      </c>
      <c r="F8">
        <v>4</v>
      </c>
    </row>
    <row r="9" spans="1:6" x14ac:dyDescent="0.2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CCCC-C159-482D-9A39-B8B8EC52B5E9}">
  <dimension ref="A1:F30"/>
  <sheetViews>
    <sheetView workbookViewId="0">
      <selection activeCell="F3" sqref="F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2056</v>
      </c>
      <c r="E7">
        <v>4</v>
      </c>
      <c r="F7">
        <v>4</v>
      </c>
    </row>
    <row r="8" spans="1:6" x14ac:dyDescent="0.25">
      <c r="A8" s="8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2057</v>
      </c>
      <c r="C10">
        <v>8</v>
      </c>
      <c r="E10">
        <v>10</v>
      </c>
      <c r="F10">
        <v>18</v>
      </c>
    </row>
    <row r="11" spans="1:6" x14ac:dyDescent="0.25">
      <c r="A11" s="8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2060</v>
      </c>
      <c r="C15">
        <v>3</v>
      </c>
      <c r="E15">
        <v>4</v>
      </c>
      <c r="F15">
        <v>7</v>
      </c>
    </row>
    <row r="16" spans="1:6" x14ac:dyDescent="0.25">
      <c r="A16" s="8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2066</v>
      </c>
      <c r="C20">
        <v>4</v>
      </c>
      <c r="E20">
        <v>4</v>
      </c>
      <c r="F20">
        <v>8</v>
      </c>
    </row>
    <row r="21" spans="1:6" x14ac:dyDescent="0.25">
      <c r="A21" s="8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2050</v>
      </c>
      <c r="C22">
        <v>9</v>
      </c>
      <c r="E22">
        <v>5</v>
      </c>
      <c r="F22">
        <v>14</v>
      </c>
    </row>
    <row r="23" spans="1:6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2067</v>
      </c>
      <c r="C25">
        <v>7</v>
      </c>
      <c r="E25">
        <v>14</v>
      </c>
      <c r="F25">
        <v>21</v>
      </c>
    </row>
    <row r="26" spans="1:6" x14ac:dyDescent="0.25">
      <c r="A26" s="8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4EA2-1C80-44C9-ACEB-5CCE16B96266}">
  <dimension ref="A1:E18"/>
  <sheetViews>
    <sheetView workbookViewId="0">
      <selection activeCell="F8" sqref="F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2085</v>
      </c>
      <c r="B2" t="s">
        <v>2046</v>
      </c>
    </row>
    <row r="4" spans="1:5" x14ac:dyDescent="0.25">
      <c r="A4" s="7" t="s">
        <v>2045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7BF-2605-47E0-AB98-A76E449CA97E}">
  <dimension ref="A1:H13"/>
  <sheetViews>
    <sheetView zoomScaleNormal="100" workbookViewId="0">
      <selection activeCell="I7" sqref="I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6.5" x14ac:dyDescent="0.3">
      <c r="A2" t="s">
        <v>2094</v>
      </c>
      <c r="B2" s="11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ht="16.5" x14ac:dyDescent="0.3">
      <c r="A3" t="s">
        <v>2095</v>
      </c>
      <c r="B3" s="11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ht="16.5" x14ac:dyDescent="0.3">
      <c r="A4" t="s">
        <v>2096</v>
      </c>
      <c r="B4" s="11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ht="16.5" x14ac:dyDescent="0.3">
      <c r="A5" t="s">
        <v>2097</v>
      </c>
      <c r="B5" s="11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16.5" x14ac:dyDescent="0.3">
      <c r="A6" t="s">
        <v>2098</v>
      </c>
      <c r="B6" s="11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16.5" x14ac:dyDescent="0.3">
      <c r="A7" t="s">
        <v>2099</v>
      </c>
      <c r="B7" s="11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16.5" x14ac:dyDescent="0.3">
      <c r="A8" t="s">
        <v>2100</v>
      </c>
      <c r="B8" s="11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16.5" x14ac:dyDescent="0.3">
      <c r="A9" t="s">
        <v>2101</v>
      </c>
      <c r="B9" s="11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16.5" x14ac:dyDescent="0.3">
      <c r="A10" t="s">
        <v>2102</v>
      </c>
      <c r="B10" s="11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16.5" x14ac:dyDescent="0.3">
      <c r="A11" t="s">
        <v>2103</v>
      </c>
      <c r="B11" s="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16.5" x14ac:dyDescent="0.3">
      <c r="A12" t="s">
        <v>2104</v>
      </c>
      <c r="B12" s="11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16.5" x14ac:dyDescent="0.3">
      <c r="A13" t="s">
        <v>2105</v>
      </c>
      <c r="B13" s="11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J1" workbookViewId="0">
      <selection activeCell="T2" sqref="T2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1">LEFT(R2,FIND("/",R2)-1)</f>
        <v>food</v>
      </c>
      <c r="T2" t="str">
        <f t="shared" ref="T2:T65" si="2"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6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4">(((L3/60)/60)/24)+DATE(1970,1,1)</f>
        <v>41870.208333333336</v>
      </c>
      <c r="O3" s="9">
        <f t="shared" ref="O3:O66" si="5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1"/>
        <v>music</v>
      </c>
      <c r="T3" t="str">
        <f t="shared" si="2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4"/>
        <v>41595.25</v>
      </c>
      <c r="O4" s="9">
        <f t="shared" si="5"/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4"/>
        <v>43688.208333333328</v>
      </c>
      <c r="O5" s="9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4"/>
        <v>43485.25</v>
      </c>
      <c r="O6" s="9">
        <f t="shared" si="5"/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4"/>
        <v>41149.208333333336</v>
      </c>
      <c r="O7" s="9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4"/>
        <v>42991.208333333328</v>
      </c>
      <c r="O8" s="9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4"/>
        <v>42229.208333333328</v>
      </c>
      <c r="O9" s="9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4"/>
        <v>40399.208333333336</v>
      </c>
      <c r="O10" s="9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4"/>
        <v>41536.208333333336</v>
      </c>
      <c r="O11" s="9">
        <f t="shared" si="5"/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4"/>
        <v>40404.208333333336</v>
      </c>
      <c r="O12" s="9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4"/>
        <v>40442.208333333336</v>
      </c>
      <c r="O13" s="9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4"/>
        <v>43760.208333333328</v>
      </c>
      <c r="O14" s="9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4"/>
        <v>42532.208333333328</v>
      </c>
      <c r="O15" s="9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4"/>
        <v>40974.25</v>
      </c>
      <c r="O16" s="9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4"/>
        <v>43809.25</v>
      </c>
      <c r="O17" s="9">
        <f t="shared" si="5"/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4"/>
        <v>41661.25</v>
      </c>
      <c r="O18" s="9">
        <f t="shared" si="5"/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4"/>
        <v>40555.25</v>
      </c>
      <c r="O19" s="9">
        <f t="shared" si="5"/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4"/>
        <v>43351.208333333328</v>
      </c>
      <c r="O20" s="9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4"/>
        <v>43528.25</v>
      </c>
      <c r="O21" s="9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4"/>
        <v>41848.208333333336</v>
      </c>
      <c r="O22" s="9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4"/>
        <v>40770.208333333336</v>
      </c>
      <c r="O23" s="9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4"/>
        <v>43193.208333333328</v>
      </c>
      <c r="O24" s="9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4"/>
        <v>43510.25</v>
      </c>
      <c r="O25" s="9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4"/>
        <v>41811.208333333336</v>
      </c>
      <c r="O26" s="9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4"/>
        <v>40681.208333333336</v>
      </c>
      <c r="O27" s="9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4"/>
        <v>43312.208333333328</v>
      </c>
      <c r="O28" s="9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4"/>
        <v>42280.208333333328</v>
      </c>
      <c r="O29" s="9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4"/>
        <v>40218.25</v>
      </c>
      <c r="O30" s="9">
        <f t="shared" si="5"/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4"/>
        <v>43301.208333333328</v>
      </c>
      <c r="O31" s="9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4"/>
        <v>43609.208333333328</v>
      </c>
      <c r="O32" s="9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4"/>
        <v>42374.25</v>
      </c>
      <c r="O33" s="9">
        <f t="shared" si="5"/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4"/>
        <v>43110.25</v>
      </c>
      <c r="O34" s="9">
        <f t="shared" si="5"/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4"/>
        <v>41917.208333333336</v>
      </c>
      <c r="O35" s="9">
        <f t="shared" si="5"/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4"/>
        <v>42817.208333333328</v>
      </c>
      <c r="O36" s="9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4"/>
        <v>43484.25</v>
      </c>
      <c r="O37" s="9">
        <f t="shared" si="5"/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4"/>
        <v>40600.25</v>
      </c>
      <c r="O38" s="9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4"/>
        <v>43744.208333333328</v>
      </c>
      <c r="O39" s="9">
        <f t="shared" si="5"/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4"/>
        <v>40469.208333333336</v>
      </c>
      <c r="O40" s="9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4"/>
        <v>41330.25</v>
      </c>
      <c r="O41" s="9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4"/>
        <v>40334.208333333336</v>
      </c>
      <c r="O42" s="9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4"/>
        <v>41156.208333333336</v>
      </c>
      <c r="O43" s="9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4"/>
        <v>40728.208333333336</v>
      </c>
      <c r="O44" s="9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4"/>
        <v>41844.208333333336</v>
      </c>
      <c r="O45" s="9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4"/>
        <v>43541.208333333328</v>
      </c>
      <c r="O46" s="9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4"/>
        <v>42676.208333333328</v>
      </c>
      <c r="O47" s="9">
        <f t="shared" si="5"/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4"/>
        <v>40367.208333333336</v>
      </c>
      <c r="O48" s="9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4"/>
        <v>41727.208333333336</v>
      </c>
      <c r="O49" s="9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4"/>
        <v>42180.208333333328</v>
      </c>
      <c r="O50" s="9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4"/>
        <v>43758.208333333328</v>
      </c>
      <c r="O51" s="9">
        <f t="shared" si="5"/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4"/>
        <v>41487.208333333336</v>
      </c>
      <c r="O52" s="9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4"/>
        <v>40995.208333333336</v>
      </c>
      <c r="O53" s="9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4"/>
        <v>40436.208333333336</v>
      </c>
      <c r="O54" s="9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4"/>
        <v>41779.208333333336</v>
      </c>
      <c r="O55" s="9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4"/>
        <v>43170.25</v>
      </c>
      <c r="O56" s="9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4"/>
        <v>43311.208333333328</v>
      </c>
      <c r="O57" s="9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4"/>
        <v>42014.25</v>
      </c>
      <c r="O58" s="9">
        <f t="shared" si="5"/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4"/>
        <v>42979.208333333328</v>
      </c>
      <c r="O59" s="9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4"/>
        <v>42268.208333333328</v>
      </c>
      <c r="O60" s="9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4"/>
        <v>42898.208333333328</v>
      </c>
      <c r="O61" s="9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4"/>
        <v>41107.208333333336</v>
      </c>
      <c r="O62" s="9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4"/>
        <v>40595.25</v>
      </c>
      <c r="O63" s="9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4"/>
        <v>42160.208333333328</v>
      </c>
      <c r="O64" s="9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4"/>
        <v>42853.208333333328</v>
      </c>
      <c r="O65" s="9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4"/>
        <v>43283.208333333328</v>
      </c>
      <c r="O66" s="9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ref="S66:S129" si="7">LEFT(R66,FIND("/",R66)-1)</f>
        <v>technology</v>
      </c>
      <c r="T66" t="str">
        <f t="shared" ref="T66:T129" si="8">RIGHT(R66,LEN(R66)-FIND("/",R66))</f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6">
        <f t="shared" ref="I67:I130" si="9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10">(((L67/60)/60)/24)+DATE(1970,1,1)</f>
        <v>40570.25</v>
      </c>
      <c r="O67" s="9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7"/>
        <v>theater</v>
      </c>
      <c r="T67" t="str">
        <f t="shared" si="8"/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6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10"/>
        <v>42102.208333333328</v>
      </c>
      <c r="O68" s="9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6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10"/>
        <v>40203.25</v>
      </c>
      <c r="O69" s="9">
        <f t="shared" si="11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6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10"/>
        <v>42943.208333333328</v>
      </c>
      <c r="O70" s="9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6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10"/>
        <v>40531.25</v>
      </c>
      <c r="O71" s="9">
        <f t="shared" si="11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6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10"/>
        <v>40484.208333333336</v>
      </c>
      <c r="O72" s="9">
        <f t="shared" si="11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6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10"/>
        <v>43799.25</v>
      </c>
      <c r="O73" s="9">
        <f t="shared" si="11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6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10"/>
        <v>42186.208333333328</v>
      </c>
      <c r="O74" s="9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6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10"/>
        <v>42701.25</v>
      </c>
      <c r="O75" s="9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6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10"/>
        <v>42456.208333333328</v>
      </c>
      <c r="O76" s="9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6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10"/>
        <v>43296.208333333328</v>
      </c>
      <c r="O77" s="9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6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10"/>
        <v>42027.25</v>
      </c>
      <c r="O78" s="9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6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10"/>
        <v>40448.208333333336</v>
      </c>
      <c r="O79" s="9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6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10"/>
        <v>43206.208333333328</v>
      </c>
      <c r="O80" s="9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6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10"/>
        <v>43267.208333333328</v>
      </c>
      <c r="O81" s="9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6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10"/>
        <v>42976.208333333328</v>
      </c>
      <c r="O82" s="9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6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10"/>
        <v>43062.25</v>
      </c>
      <c r="O83" s="9">
        <f t="shared" si="11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6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10"/>
        <v>43482.25</v>
      </c>
      <c r="O84" s="9">
        <f t="shared" si="11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6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10"/>
        <v>42579.208333333328</v>
      </c>
      <c r="O85" s="9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6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10"/>
        <v>41118.208333333336</v>
      </c>
      <c r="O86" s="9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6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10"/>
        <v>40797.208333333336</v>
      </c>
      <c r="O87" s="9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6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10"/>
        <v>42128.208333333328</v>
      </c>
      <c r="O88" s="9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6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10"/>
        <v>40610.25</v>
      </c>
      <c r="O89" s="9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6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10"/>
        <v>42110.208333333328</v>
      </c>
      <c r="O90" s="9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6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10"/>
        <v>40283.208333333336</v>
      </c>
      <c r="O91" s="9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6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10"/>
        <v>42425.25</v>
      </c>
      <c r="O92" s="9">
        <f t="shared" si="11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6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10"/>
        <v>42588.208333333328</v>
      </c>
      <c r="O93" s="9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6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10"/>
        <v>40352.208333333336</v>
      </c>
      <c r="O94" s="9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6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10"/>
        <v>41202.208333333336</v>
      </c>
      <c r="O95" s="9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6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10"/>
        <v>43562.208333333328</v>
      </c>
      <c r="O96" s="9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6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10"/>
        <v>43752.208333333328</v>
      </c>
      <c r="O97" s="9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6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10"/>
        <v>40612.25</v>
      </c>
      <c r="O98" s="9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6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10"/>
        <v>42180.208333333328</v>
      </c>
      <c r="O99" s="9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6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10"/>
        <v>42212.208333333328</v>
      </c>
      <c r="O100" s="9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6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10"/>
        <v>41968.25</v>
      </c>
      <c r="O101" s="9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6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10"/>
        <v>40835.208333333336</v>
      </c>
      <c r="O102" s="9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6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10"/>
        <v>42056.25</v>
      </c>
      <c r="O103" s="9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6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10"/>
        <v>43234.208333333328</v>
      </c>
      <c r="O104" s="9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6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10"/>
        <v>40475.208333333336</v>
      </c>
      <c r="O105" s="9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6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10"/>
        <v>42878.208333333328</v>
      </c>
      <c r="O106" s="9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6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10"/>
        <v>41366.208333333336</v>
      </c>
      <c r="O107" s="9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6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10"/>
        <v>43716.208333333328</v>
      </c>
      <c r="O108" s="9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6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10"/>
        <v>43213.208333333328</v>
      </c>
      <c r="O109" s="9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6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10"/>
        <v>41005.208333333336</v>
      </c>
      <c r="O110" s="9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6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10"/>
        <v>41651.25</v>
      </c>
      <c r="O111" s="9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6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10"/>
        <v>43354.208333333328</v>
      </c>
      <c r="O112" s="9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6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10"/>
        <v>41174.208333333336</v>
      </c>
      <c r="O113" s="9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6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10"/>
        <v>41875.208333333336</v>
      </c>
      <c r="O114" s="9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6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10"/>
        <v>42990.208333333328</v>
      </c>
      <c r="O115" s="9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6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10"/>
        <v>43564.208333333328</v>
      </c>
      <c r="O116" s="9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6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10"/>
        <v>43056.25</v>
      </c>
      <c r="O117" s="9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6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10"/>
        <v>42265.208333333328</v>
      </c>
      <c r="O118" s="9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6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10"/>
        <v>40808.208333333336</v>
      </c>
      <c r="O119" s="9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6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10"/>
        <v>41665.25</v>
      </c>
      <c r="O120" s="9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6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10"/>
        <v>41806.208333333336</v>
      </c>
      <c r="O121" s="9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6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10"/>
        <v>42111.208333333328</v>
      </c>
      <c r="O122" s="9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6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10"/>
        <v>41917.208333333336</v>
      </c>
      <c r="O123" s="9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6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10"/>
        <v>41970.25</v>
      </c>
      <c r="O124" s="9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6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10"/>
        <v>42332.25</v>
      </c>
      <c r="O125" s="9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6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10"/>
        <v>43598.208333333328</v>
      </c>
      <c r="O126" s="9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6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10"/>
        <v>43362.208333333328</v>
      </c>
      <c r="O127" s="9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6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10"/>
        <v>42596.208333333328</v>
      </c>
      <c r="O128" s="9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6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10"/>
        <v>40310.208333333336</v>
      </c>
      <c r="O129" s="9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6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10"/>
        <v>40417.208333333336</v>
      </c>
      <c r="O130" s="9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3">LEFT(R130,FIND("/",R130)-1)</f>
        <v>music</v>
      </c>
      <c r="T130" t="str">
        <f t="shared" ref="T130:T193" si="14">RIGHT(R130,LEN(R130)-FIND("/",R130))</f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6">
        <f t="shared" ref="I131:I194" si="1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si="14"/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9">LEFT(R194,FIND("/",R194)-1)</f>
        <v>music</v>
      </c>
      <c r="T194" t="str">
        <f t="shared" ref="T194:T257" si="20">RIGHT(R194,LEN(R194)-FIND("/",R194))</f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6">
        <f t="shared" ref="I195:I258" si="21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2">(((L195/60)/60)/24)+DATE(1970,1,1)</f>
        <v>43198.208333333328</v>
      </c>
      <c r="O195" s="9">
        <f t="shared" ref="O195:O258" si="23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9"/>
        <v>music</v>
      </c>
      <c r="T195" t="str">
        <f t="shared" si="20"/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6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2"/>
        <v>42261.208333333328</v>
      </c>
      <c r="O196" s="9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6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2"/>
        <v>43310.208333333328</v>
      </c>
      <c r="O197" s="9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6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2"/>
        <v>42616.208333333328</v>
      </c>
      <c r="O198" s="9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6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2"/>
        <v>42909.208333333328</v>
      </c>
      <c r="O199" s="9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6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2"/>
        <v>40396.208333333336</v>
      </c>
      <c r="O200" s="9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6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2"/>
        <v>42192.208333333328</v>
      </c>
      <c r="O201" s="9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6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2"/>
        <v>40262.208333333336</v>
      </c>
      <c r="O202" s="9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6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2"/>
        <v>41845.208333333336</v>
      </c>
      <c r="O203" s="9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6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2"/>
        <v>40818.208333333336</v>
      </c>
      <c r="O204" s="9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6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2"/>
        <v>42752.25</v>
      </c>
      <c r="O205" s="9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6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2"/>
        <v>40636.208333333336</v>
      </c>
      <c r="O206" s="9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6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2"/>
        <v>43390.208333333328</v>
      </c>
      <c r="O207" s="9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6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2"/>
        <v>40236.25</v>
      </c>
      <c r="O208" s="9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6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2"/>
        <v>43340.208333333328</v>
      </c>
      <c r="O209" s="9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6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2"/>
        <v>43048.25</v>
      </c>
      <c r="O210" s="9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6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2"/>
        <v>42496.208333333328</v>
      </c>
      <c r="O211" s="9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6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2"/>
        <v>42797.25</v>
      </c>
      <c r="O212" s="9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6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2"/>
        <v>41513.208333333336</v>
      </c>
      <c r="O213" s="9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6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2"/>
        <v>43814.25</v>
      </c>
      <c r="O214" s="9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6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2"/>
        <v>40488.208333333336</v>
      </c>
      <c r="O215" s="9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6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2"/>
        <v>40409.208333333336</v>
      </c>
      <c r="O216" s="9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6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2"/>
        <v>43509.25</v>
      </c>
      <c r="O217" s="9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6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2"/>
        <v>40869.25</v>
      </c>
      <c r="O218" s="9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6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2"/>
        <v>43583.208333333328</v>
      </c>
      <c r="O219" s="9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6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2"/>
        <v>40858.25</v>
      </c>
      <c r="O220" s="9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6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2"/>
        <v>41137.208333333336</v>
      </c>
      <c r="O221" s="9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6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2"/>
        <v>40725.208333333336</v>
      </c>
      <c r="O222" s="9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6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2"/>
        <v>41081.208333333336</v>
      </c>
      <c r="O223" s="9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6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2"/>
        <v>41914.208333333336</v>
      </c>
      <c r="O224" s="9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6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2"/>
        <v>42445.208333333328</v>
      </c>
      <c r="O225" s="9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6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2"/>
        <v>41906.208333333336</v>
      </c>
      <c r="O226" s="9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6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2"/>
        <v>41762.208333333336</v>
      </c>
      <c r="O227" s="9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6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2"/>
        <v>40276.208333333336</v>
      </c>
      <c r="O228" s="9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6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2"/>
        <v>42139.208333333328</v>
      </c>
      <c r="O229" s="9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6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2"/>
        <v>42613.208333333328</v>
      </c>
      <c r="O230" s="9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6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2"/>
        <v>42887.208333333328</v>
      </c>
      <c r="O231" s="9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6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2"/>
        <v>43805.25</v>
      </c>
      <c r="O232" s="9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6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2"/>
        <v>41415.208333333336</v>
      </c>
      <c r="O233" s="9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6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2"/>
        <v>42576.208333333328</v>
      </c>
      <c r="O234" s="9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6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2"/>
        <v>40706.208333333336</v>
      </c>
      <c r="O235" s="9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6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2"/>
        <v>42969.208333333328</v>
      </c>
      <c r="O236" s="9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6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2"/>
        <v>42779.25</v>
      </c>
      <c r="O237" s="9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6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2"/>
        <v>43641.208333333328</v>
      </c>
      <c r="O238" s="9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6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2"/>
        <v>41754.208333333336</v>
      </c>
      <c r="O239" s="9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6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2"/>
        <v>43083.25</v>
      </c>
      <c r="O240" s="9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6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2"/>
        <v>42245.208333333328</v>
      </c>
      <c r="O241" s="9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6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2"/>
        <v>40396.208333333336</v>
      </c>
      <c r="O242" s="9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6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2"/>
        <v>41742.208333333336</v>
      </c>
      <c r="O243" s="9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6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2"/>
        <v>42865.208333333328</v>
      </c>
      <c r="O244" s="9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6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2"/>
        <v>43163.25</v>
      </c>
      <c r="O245" s="9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6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2"/>
        <v>41834.208333333336</v>
      </c>
      <c r="O246" s="9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6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2"/>
        <v>41736.208333333336</v>
      </c>
      <c r="O247" s="9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6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2"/>
        <v>41491.208333333336</v>
      </c>
      <c r="O248" s="9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6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2"/>
        <v>42726.25</v>
      </c>
      <c r="O249" s="9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6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2"/>
        <v>42004.25</v>
      </c>
      <c r="O250" s="9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6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2"/>
        <v>42006.25</v>
      </c>
      <c r="O251" s="9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6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2"/>
        <v>40203.25</v>
      </c>
      <c r="O252" s="9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6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2"/>
        <v>41252.25</v>
      </c>
      <c r="O253" s="9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6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2"/>
        <v>41572.208333333336</v>
      </c>
      <c r="O254" s="9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6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2"/>
        <v>40641.208333333336</v>
      </c>
      <c r="O255" s="9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6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2"/>
        <v>42787.25</v>
      </c>
      <c r="O256" s="9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6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2"/>
        <v>40590.25</v>
      </c>
      <c r="O257" s="9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6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2"/>
        <v>42393.25</v>
      </c>
      <c r="O258" s="9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5">LEFT(R258,FIND("/",R258)-1)</f>
        <v>music</v>
      </c>
      <c r="T258" t="str">
        <f t="shared" ref="T258:T321" si="26">RIGHT(R258,LEN(R258)-FIND("/",R258))</f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6">
        <f t="shared" ref="I259:I322" si="2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8">(((L259/60)/60)/24)+DATE(1970,1,1)</f>
        <v>41338.25</v>
      </c>
      <c r="O259" s="9">
        <f t="shared" ref="O259:O322" si="29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5"/>
        <v>theater</v>
      </c>
      <c r="T259" t="str">
        <f t="shared" si="26"/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6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8"/>
        <v>42712.25</v>
      </c>
      <c r="O260" s="9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25"/>
        <v>theater</v>
      </c>
      <c r="T260" t="str">
        <f t="shared" si="26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6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8"/>
        <v>41251.25</v>
      </c>
      <c r="O261" s="9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5"/>
        <v>photography</v>
      </c>
      <c r="T261" t="str">
        <f t="shared" si="26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6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8"/>
        <v>41180.208333333336</v>
      </c>
      <c r="O262" s="9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5"/>
        <v>music</v>
      </c>
      <c r="T262" t="str">
        <f t="shared" si="26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6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8"/>
        <v>40415.208333333336</v>
      </c>
      <c r="O263" s="9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5"/>
        <v>music</v>
      </c>
      <c r="T263" t="str">
        <f t="shared" si="26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6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8"/>
        <v>40638.208333333336</v>
      </c>
      <c r="O264" s="9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5"/>
        <v>music</v>
      </c>
      <c r="T264" t="str">
        <f t="shared" si="26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6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8"/>
        <v>40187.25</v>
      </c>
      <c r="O265" s="9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5"/>
        <v>photography</v>
      </c>
      <c r="T265" t="str">
        <f t="shared" si="26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6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8"/>
        <v>41317.25</v>
      </c>
      <c r="O266" s="9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5"/>
        <v>theater</v>
      </c>
      <c r="T266" t="str">
        <f t="shared" si="26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6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8"/>
        <v>42372.25</v>
      </c>
      <c r="O267" s="9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5"/>
        <v>theater</v>
      </c>
      <c r="T267" t="str">
        <f t="shared" si="26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6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8"/>
        <v>41950.25</v>
      </c>
      <c r="O268" s="9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5"/>
        <v>music</v>
      </c>
      <c r="T268" t="str">
        <f t="shared" si="26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6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8"/>
        <v>41206.208333333336</v>
      </c>
      <c r="O269" s="9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5"/>
        <v>theater</v>
      </c>
      <c r="T269" t="str">
        <f t="shared" si="26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6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8"/>
        <v>41186.208333333336</v>
      </c>
      <c r="O270" s="9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5"/>
        <v>film &amp; video</v>
      </c>
      <c r="T270" t="str">
        <f t="shared" si="26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6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8"/>
        <v>43496.25</v>
      </c>
      <c r="O271" s="9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5"/>
        <v>film &amp; video</v>
      </c>
      <c r="T271" t="str">
        <f t="shared" si="26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6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8"/>
        <v>40514.25</v>
      </c>
      <c r="O272" s="9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5"/>
        <v>games</v>
      </c>
      <c r="T272" t="str">
        <f t="shared" si="26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6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8"/>
        <v>42345.25</v>
      </c>
      <c r="O273" s="9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5"/>
        <v>photography</v>
      </c>
      <c r="T273" t="str">
        <f t="shared" si="26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6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8"/>
        <v>43656.208333333328</v>
      </c>
      <c r="O274" s="9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5"/>
        <v>theater</v>
      </c>
      <c r="T274" t="str">
        <f t="shared" si="26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6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8"/>
        <v>42995.208333333328</v>
      </c>
      <c r="O275" s="9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5"/>
        <v>theater</v>
      </c>
      <c r="T275" t="str">
        <f t="shared" si="26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6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8"/>
        <v>43045.25</v>
      </c>
      <c r="O276" s="9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5"/>
        <v>theater</v>
      </c>
      <c r="T276" t="str">
        <f t="shared" si="26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6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8"/>
        <v>43561.208333333328</v>
      </c>
      <c r="O277" s="9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5"/>
        <v>publishing</v>
      </c>
      <c r="T277" t="str">
        <f t="shared" si="26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6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8"/>
        <v>41018.208333333336</v>
      </c>
      <c r="O278" s="9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5"/>
        <v>games</v>
      </c>
      <c r="T278" t="str">
        <f t="shared" si="26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6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8"/>
        <v>40378.208333333336</v>
      </c>
      <c r="O279" s="9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5"/>
        <v>theater</v>
      </c>
      <c r="T279" t="str">
        <f t="shared" si="26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6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8"/>
        <v>41239.25</v>
      </c>
      <c r="O280" s="9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5"/>
        <v>technology</v>
      </c>
      <c r="T280" t="str">
        <f t="shared" si="26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6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8"/>
        <v>43346.208333333328</v>
      </c>
      <c r="O281" s="9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5"/>
        <v>theater</v>
      </c>
      <c r="T281" t="str">
        <f t="shared" si="26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6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8"/>
        <v>43060.25</v>
      </c>
      <c r="O282" s="9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5"/>
        <v>film &amp; video</v>
      </c>
      <c r="T282" t="str">
        <f t="shared" si="26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6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8"/>
        <v>40979.25</v>
      </c>
      <c r="O283" s="9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5"/>
        <v>theater</v>
      </c>
      <c r="T283" t="str">
        <f t="shared" si="26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6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8"/>
        <v>42701.25</v>
      </c>
      <c r="O284" s="9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5"/>
        <v>film &amp; video</v>
      </c>
      <c r="T284" t="str">
        <f t="shared" si="26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6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8"/>
        <v>42520.208333333328</v>
      </c>
      <c r="O285" s="9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5"/>
        <v>music</v>
      </c>
      <c r="T285" t="str">
        <f t="shared" si="26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6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8"/>
        <v>41030.208333333336</v>
      </c>
      <c r="O286" s="9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5"/>
        <v>technology</v>
      </c>
      <c r="T286" t="str">
        <f t="shared" si="26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6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8"/>
        <v>42623.208333333328</v>
      </c>
      <c r="O287" s="9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5"/>
        <v>theater</v>
      </c>
      <c r="T287" t="str">
        <f t="shared" si="26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6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8"/>
        <v>42697.25</v>
      </c>
      <c r="O288" s="9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5"/>
        <v>theater</v>
      </c>
      <c r="T288" t="str">
        <f t="shared" si="26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6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8"/>
        <v>42122.208333333328</v>
      </c>
      <c r="O289" s="9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5"/>
        <v>music</v>
      </c>
      <c r="T289" t="str">
        <f t="shared" si="26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6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8"/>
        <v>40982.208333333336</v>
      </c>
      <c r="O290" s="9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5"/>
        <v>music</v>
      </c>
      <c r="T290" t="str">
        <f t="shared" si="26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6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8"/>
        <v>42219.208333333328</v>
      </c>
      <c r="O291" s="9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5"/>
        <v>theater</v>
      </c>
      <c r="T291" t="str">
        <f t="shared" si="26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6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8"/>
        <v>41404.208333333336</v>
      </c>
      <c r="O292" s="9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5"/>
        <v>film &amp; video</v>
      </c>
      <c r="T292" t="str">
        <f t="shared" si="26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6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8"/>
        <v>40831.208333333336</v>
      </c>
      <c r="O293" s="9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5"/>
        <v>technology</v>
      </c>
      <c r="T293" t="str">
        <f t="shared" si="26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6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8"/>
        <v>40984.208333333336</v>
      </c>
      <c r="O294" s="9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5"/>
        <v>food</v>
      </c>
      <c r="T294" t="str">
        <f t="shared" si="26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6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8"/>
        <v>40456.208333333336</v>
      </c>
      <c r="O295" s="9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5"/>
        <v>theater</v>
      </c>
      <c r="T295" t="str">
        <f t="shared" si="26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6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8"/>
        <v>43399.208333333328</v>
      </c>
      <c r="O296" s="9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5"/>
        <v>theater</v>
      </c>
      <c r="T296" t="str">
        <f t="shared" si="26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6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8"/>
        <v>41562.208333333336</v>
      </c>
      <c r="O297" s="9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5"/>
        <v>theater</v>
      </c>
      <c r="T297" t="str">
        <f t="shared" si="26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6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8"/>
        <v>43493.25</v>
      </c>
      <c r="O298" s="9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5"/>
        <v>theater</v>
      </c>
      <c r="T298" t="str">
        <f t="shared" si="26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6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8"/>
        <v>41653.25</v>
      </c>
      <c r="O299" s="9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5"/>
        <v>theater</v>
      </c>
      <c r="T299" t="str">
        <f t="shared" si="26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6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8"/>
        <v>42426.25</v>
      </c>
      <c r="O300" s="9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5"/>
        <v>music</v>
      </c>
      <c r="T300" t="str">
        <f t="shared" si="26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6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8"/>
        <v>42432.25</v>
      </c>
      <c r="O301" s="9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5"/>
        <v>food</v>
      </c>
      <c r="T301" t="str">
        <f t="shared" si="26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6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8"/>
        <v>42977.208333333328</v>
      </c>
      <c r="O302" s="9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5"/>
        <v>publishing</v>
      </c>
      <c r="T302" t="str">
        <f t="shared" si="26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6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8"/>
        <v>42061.25</v>
      </c>
      <c r="O303" s="9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5"/>
        <v>film &amp; video</v>
      </c>
      <c r="T303" t="str">
        <f t="shared" si="26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6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8"/>
        <v>43345.208333333328</v>
      </c>
      <c r="O304" s="9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5"/>
        <v>theater</v>
      </c>
      <c r="T304" t="str">
        <f t="shared" si="26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6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8"/>
        <v>42376.25</v>
      </c>
      <c r="O305" s="9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5"/>
        <v>music</v>
      </c>
      <c r="T305" t="str">
        <f t="shared" si="26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6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8"/>
        <v>42589.208333333328</v>
      </c>
      <c r="O306" s="9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5"/>
        <v>film &amp; video</v>
      </c>
      <c r="T306" t="str">
        <f t="shared" si="26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6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8"/>
        <v>42448.208333333328</v>
      </c>
      <c r="O307" s="9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5"/>
        <v>theater</v>
      </c>
      <c r="T307" t="str">
        <f t="shared" si="26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6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8"/>
        <v>42930.208333333328</v>
      </c>
      <c r="O308" s="9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5"/>
        <v>theater</v>
      </c>
      <c r="T308" t="str">
        <f t="shared" si="26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6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8"/>
        <v>41066.208333333336</v>
      </c>
      <c r="O309" s="9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5"/>
        <v>publishing</v>
      </c>
      <c r="T309" t="str">
        <f t="shared" si="26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6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8"/>
        <v>40651.208333333336</v>
      </c>
      <c r="O310" s="9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5"/>
        <v>theater</v>
      </c>
      <c r="T310" t="str">
        <f t="shared" si="26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6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8"/>
        <v>40807.208333333336</v>
      </c>
      <c r="O311" s="9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5"/>
        <v>music</v>
      </c>
      <c r="T311" t="str">
        <f t="shared" si="26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6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8"/>
        <v>40277.208333333336</v>
      </c>
      <c r="O312" s="9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5"/>
        <v>games</v>
      </c>
      <c r="T312" t="str">
        <f t="shared" si="26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6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8"/>
        <v>40590.25</v>
      </c>
      <c r="O313" s="9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5"/>
        <v>theater</v>
      </c>
      <c r="T313" t="str">
        <f t="shared" si="26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6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8"/>
        <v>41572.208333333336</v>
      </c>
      <c r="O314" s="9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5"/>
        <v>theater</v>
      </c>
      <c r="T314" t="str">
        <f t="shared" si="26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6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8"/>
        <v>40966.25</v>
      </c>
      <c r="O315" s="9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5"/>
        <v>music</v>
      </c>
      <c r="T315" t="str">
        <f t="shared" si="26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6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8"/>
        <v>43536.208333333328</v>
      </c>
      <c r="O316" s="9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5"/>
        <v>film &amp; video</v>
      </c>
      <c r="T316" t="str">
        <f t="shared" si="26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6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8"/>
        <v>41783.208333333336</v>
      </c>
      <c r="O317" s="9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5"/>
        <v>theater</v>
      </c>
      <c r="T317" t="str">
        <f t="shared" si="26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6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8"/>
        <v>43788.25</v>
      </c>
      <c r="O318" s="9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5"/>
        <v>food</v>
      </c>
      <c r="T318" t="str">
        <f t="shared" si="26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6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8"/>
        <v>42869.208333333328</v>
      </c>
      <c r="O319" s="9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5"/>
        <v>theater</v>
      </c>
      <c r="T319" t="str">
        <f t="shared" si="26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6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8"/>
        <v>41684.25</v>
      </c>
      <c r="O320" s="9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5"/>
        <v>music</v>
      </c>
      <c r="T320" t="str">
        <f t="shared" si="26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6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8"/>
        <v>40402.208333333336</v>
      </c>
      <c r="O321" s="9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5"/>
        <v>technology</v>
      </c>
      <c r="T321" t="str">
        <f t="shared" si="26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6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8"/>
        <v>40673.208333333336</v>
      </c>
      <c r="O322" s="9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1">LEFT(R322,FIND("/",R322)-1)</f>
        <v>publishing</v>
      </c>
      <c r="T322" t="str">
        <f t="shared" ref="T322:T385" si="32">RIGHT(R322,LEN(R322)-FIND("/",R322))</f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6">
        <f t="shared" ref="I323:I386" si="3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4">(((L323/60)/60)/24)+DATE(1970,1,1)</f>
        <v>40634.208333333336</v>
      </c>
      <c r="O323" s="9">
        <f t="shared" ref="O323:O386" si="35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1"/>
        <v>film &amp; video</v>
      </c>
      <c r="T323" t="str">
        <f t="shared" si="32"/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6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4"/>
        <v>40507.25</v>
      </c>
      <c r="O324" s="9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6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4"/>
        <v>41725.208333333336</v>
      </c>
      <c r="O325" s="9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6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4"/>
        <v>42176.208333333328</v>
      </c>
      <c r="O326" s="9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6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4"/>
        <v>43267.208333333328</v>
      </c>
      <c r="O327" s="9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6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4"/>
        <v>42364.25</v>
      </c>
      <c r="O328" s="9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6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4"/>
        <v>43705.208333333328</v>
      </c>
      <c r="O329" s="9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6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4"/>
        <v>43434.25</v>
      </c>
      <c r="O330" s="9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6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4"/>
        <v>42716.25</v>
      </c>
      <c r="O331" s="9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6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4"/>
        <v>43077.25</v>
      </c>
      <c r="O332" s="9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6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4"/>
        <v>40896.25</v>
      </c>
      <c r="O333" s="9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6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4"/>
        <v>41361.208333333336</v>
      </c>
      <c r="O334" s="9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6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4"/>
        <v>43424.25</v>
      </c>
      <c r="O335" s="9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6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4"/>
        <v>43110.25</v>
      </c>
      <c r="O336" s="9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6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4"/>
        <v>43784.25</v>
      </c>
      <c r="O337" s="9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6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4"/>
        <v>40527.25</v>
      </c>
      <c r="O338" s="9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6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4"/>
        <v>43780.25</v>
      </c>
      <c r="O339" s="9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6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4"/>
        <v>40821.208333333336</v>
      </c>
      <c r="O340" s="9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6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4"/>
        <v>42949.208333333328</v>
      </c>
      <c r="O341" s="9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6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4"/>
        <v>40889.25</v>
      </c>
      <c r="O342" s="9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6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4"/>
        <v>42244.208333333328</v>
      </c>
      <c r="O343" s="9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6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4"/>
        <v>41475.208333333336</v>
      </c>
      <c r="O344" s="9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6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4"/>
        <v>41597.25</v>
      </c>
      <c r="O345" s="9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6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4"/>
        <v>43122.25</v>
      </c>
      <c r="O346" s="9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6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4"/>
        <v>42194.208333333328</v>
      </c>
      <c r="O347" s="9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6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4"/>
        <v>42971.208333333328</v>
      </c>
      <c r="O348" s="9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6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4"/>
        <v>42046.25</v>
      </c>
      <c r="O349" s="9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6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4"/>
        <v>42782.25</v>
      </c>
      <c r="O350" s="9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6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4"/>
        <v>42930.208333333328</v>
      </c>
      <c r="O351" s="9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6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4"/>
        <v>42144.208333333328</v>
      </c>
      <c r="O352" s="9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6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4"/>
        <v>42240.208333333328</v>
      </c>
      <c r="O353" s="9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6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4"/>
        <v>42315.25</v>
      </c>
      <c r="O354" s="9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6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4"/>
        <v>43651.208333333328</v>
      </c>
      <c r="O355" s="9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6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4"/>
        <v>41520.208333333336</v>
      </c>
      <c r="O356" s="9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6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4"/>
        <v>42757.25</v>
      </c>
      <c r="O357" s="9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6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4"/>
        <v>40922.25</v>
      </c>
      <c r="O358" s="9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6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4"/>
        <v>42250.208333333328</v>
      </c>
      <c r="O359" s="9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6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4"/>
        <v>43322.208333333328</v>
      </c>
      <c r="O360" s="9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6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4"/>
        <v>40782.208333333336</v>
      </c>
      <c r="O361" s="9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6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4"/>
        <v>40544.25</v>
      </c>
      <c r="O362" s="9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6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4"/>
        <v>43015.208333333328</v>
      </c>
      <c r="O363" s="9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6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4"/>
        <v>40570.25</v>
      </c>
      <c r="O364" s="9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6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4"/>
        <v>40904.25</v>
      </c>
      <c r="O365" s="9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6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4"/>
        <v>43164.25</v>
      </c>
      <c r="O366" s="9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6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4"/>
        <v>42733.25</v>
      </c>
      <c r="O367" s="9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6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4"/>
        <v>40546.25</v>
      </c>
      <c r="O368" s="9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6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4"/>
        <v>41930.208333333336</v>
      </c>
      <c r="O369" s="9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6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4"/>
        <v>40464.208333333336</v>
      </c>
      <c r="O370" s="9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6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4"/>
        <v>41308.25</v>
      </c>
      <c r="O371" s="9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6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4"/>
        <v>43570.208333333328</v>
      </c>
      <c r="O372" s="9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6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4"/>
        <v>42043.25</v>
      </c>
      <c r="O373" s="9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6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4"/>
        <v>42012.25</v>
      </c>
      <c r="O374" s="9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6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4"/>
        <v>42964.208333333328</v>
      </c>
      <c r="O375" s="9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6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4"/>
        <v>43476.25</v>
      </c>
      <c r="O376" s="9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6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4"/>
        <v>42293.208333333328</v>
      </c>
      <c r="O377" s="9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6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4"/>
        <v>41826.208333333336</v>
      </c>
      <c r="O378" s="9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6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4"/>
        <v>43760.208333333328</v>
      </c>
      <c r="O379" s="9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6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4"/>
        <v>43241.208333333328</v>
      </c>
      <c r="O380" s="9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6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4"/>
        <v>40843.208333333336</v>
      </c>
      <c r="O381" s="9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6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4"/>
        <v>41448.208333333336</v>
      </c>
      <c r="O382" s="9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6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4"/>
        <v>42163.208333333328</v>
      </c>
      <c r="O383" s="9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6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4"/>
        <v>43024.208333333328</v>
      </c>
      <c r="O384" s="9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6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4"/>
        <v>43509.25</v>
      </c>
      <c r="O385" s="9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6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4"/>
        <v>42776.25</v>
      </c>
      <c r="O386" s="9">
        <f t="shared" si="35"/>
        <v>42803.25</v>
      </c>
      <c r="P386" t="b">
        <v>1</v>
      </c>
      <c r="Q386" t="b">
        <v>1</v>
      </c>
      <c r="R386" t="s">
        <v>42</v>
      </c>
      <c r="S386" t="str">
        <f t="shared" ref="S386:S449" si="37">LEFT(R386,FIND("/",R386)-1)</f>
        <v>film &amp; video</v>
      </c>
      <c r="T386" t="str">
        <f t="shared" ref="T386:T449" si="38">RIGHT(R386,LEN(R386)-FIND("/",R386))</f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6">
        <f t="shared" ref="I387:I450" si="3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0">(((L387/60)/60)/24)+DATE(1970,1,1)</f>
        <v>43553.208333333328</v>
      </c>
      <c r="O387" s="9">
        <f t="shared" ref="O387:O450" si="41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7"/>
        <v>publishing</v>
      </c>
      <c r="T387" t="str">
        <f t="shared" si="38"/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6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0"/>
        <v>40355.208333333336</v>
      </c>
      <c r="O388" s="9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6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0"/>
        <v>41072.208333333336</v>
      </c>
      <c r="O389" s="9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6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0"/>
        <v>40912.25</v>
      </c>
      <c r="O390" s="9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6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0"/>
        <v>40479.208333333336</v>
      </c>
      <c r="O391" s="9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6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0"/>
        <v>41530.208333333336</v>
      </c>
      <c r="O392" s="9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6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0"/>
        <v>41653.25</v>
      </c>
      <c r="O393" s="9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6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0"/>
        <v>40549.25</v>
      </c>
      <c r="O394" s="9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6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0"/>
        <v>42933.208333333328</v>
      </c>
      <c r="O395" s="9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6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0"/>
        <v>41484.208333333336</v>
      </c>
      <c r="O396" s="9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6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0"/>
        <v>40885.25</v>
      </c>
      <c r="O397" s="9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6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0"/>
        <v>43378.208333333328</v>
      </c>
      <c r="O398" s="9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6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0"/>
        <v>41417.208333333336</v>
      </c>
      <c r="O399" s="9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6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0"/>
        <v>43228.208333333328</v>
      </c>
      <c r="O400" s="9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6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0"/>
        <v>40576.25</v>
      </c>
      <c r="O401" s="9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6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0"/>
        <v>41502.208333333336</v>
      </c>
      <c r="O402" s="9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6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0"/>
        <v>43765.208333333328</v>
      </c>
      <c r="O403" s="9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6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0"/>
        <v>40914.25</v>
      </c>
      <c r="O404" s="9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6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0"/>
        <v>40310.208333333336</v>
      </c>
      <c r="O405" s="9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6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0"/>
        <v>43053.25</v>
      </c>
      <c r="O406" s="9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6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0"/>
        <v>43255.208333333328</v>
      </c>
      <c r="O407" s="9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6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0"/>
        <v>41304.25</v>
      </c>
      <c r="O408" s="9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6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0"/>
        <v>43751.208333333328</v>
      </c>
      <c r="O409" s="9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6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0"/>
        <v>42541.208333333328</v>
      </c>
      <c r="O410" s="9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6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0"/>
        <v>42843.208333333328</v>
      </c>
      <c r="O411" s="9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6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0"/>
        <v>42122.208333333328</v>
      </c>
      <c r="O412" s="9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6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0"/>
        <v>42884.208333333328</v>
      </c>
      <c r="O413" s="9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6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0"/>
        <v>41642.25</v>
      </c>
      <c r="O414" s="9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6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0"/>
        <v>43431.25</v>
      </c>
      <c r="O415" s="9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6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0"/>
        <v>40288.208333333336</v>
      </c>
      <c r="O416" s="9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6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0"/>
        <v>40921.25</v>
      </c>
      <c r="O417" s="9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6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0"/>
        <v>40560.25</v>
      </c>
      <c r="O418" s="9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6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0"/>
        <v>43407.208333333328</v>
      </c>
      <c r="O419" s="9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6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0"/>
        <v>41035.208333333336</v>
      </c>
      <c r="O420" s="9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6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0"/>
        <v>40899.25</v>
      </c>
      <c r="O421" s="9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6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0"/>
        <v>42911.208333333328</v>
      </c>
      <c r="O422" s="9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6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0"/>
        <v>42915.208333333328</v>
      </c>
      <c r="O423" s="9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6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0"/>
        <v>40285.208333333336</v>
      </c>
      <c r="O424" s="9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6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0"/>
        <v>40808.208333333336</v>
      </c>
      <c r="O425" s="9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6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0"/>
        <v>43208.208333333328</v>
      </c>
      <c r="O426" s="9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6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0"/>
        <v>42213.208333333328</v>
      </c>
      <c r="O427" s="9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6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0"/>
        <v>41332.25</v>
      </c>
      <c r="O428" s="9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6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0"/>
        <v>41895.208333333336</v>
      </c>
      <c r="O429" s="9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6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0"/>
        <v>40585.25</v>
      </c>
      <c r="O430" s="9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6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0"/>
        <v>41680.25</v>
      </c>
      <c r="O431" s="9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6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0"/>
        <v>43737.208333333328</v>
      </c>
      <c r="O432" s="9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6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0"/>
        <v>43273.208333333328</v>
      </c>
      <c r="O433" s="9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6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0"/>
        <v>41761.208333333336</v>
      </c>
      <c r="O434" s="9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6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0"/>
        <v>41603.25</v>
      </c>
      <c r="O435" s="9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6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0"/>
        <v>42705.25</v>
      </c>
      <c r="O436" s="9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6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0"/>
        <v>41988.25</v>
      </c>
      <c r="O437" s="9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6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0"/>
        <v>43575.208333333328</v>
      </c>
      <c r="O438" s="9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6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0"/>
        <v>42260.208333333328</v>
      </c>
      <c r="O439" s="9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6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0"/>
        <v>41337.25</v>
      </c>
      <c r="O440" s="9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6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0"/>
        <v>42680.208333333328</v>
      </c>
      <c r="O441" s="9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6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0"/>
        <v>42916.208333333328</v>
      </c>
      <c r="O442" s="9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6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0"/>
        <v>41025.208333333336</v>
      </c>
      <c r="O443" s="9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6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0"/>
        <v>42980.208333333328</v>
      </c>
      <c r="O444" s="9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6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0"/>
        <v>40451.208333333336</v>
      </c>
      <c r="O445" s="9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6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0"/>
        <v>40748.208333333336</v>
      </c>
      <c r="O446" s="9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6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0"/>
        <v>40515.25</v>
      </c>
      <c r="O447" s="9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6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0"/>
        <v>41261.25</v>
      </c>
      <c r="O448" s="9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6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0"/>
        <v>43088.25</v>
      </c>
      <c r="O449" s="9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6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0"/>
        <v>41378.208333333336</v>
      </c>
      <c r="O450" s="9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ref="S450:S513" si="43">LEFT(R450,FIND("/",R450)-1)</f>
        <v>games</v>
      </c>
      <c r="T450" t="str">
        <f t="shared" ref="T450:T513" si="44">RIGHT(R450,LEN(R450)-FIND("/",R450))</f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6">
        <f t="shared" ref="I451:I514" si="4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6">(((L451/60)/60)/24)+DATE(1970,1,1)</f>
        <v>43530.25</v>
      </c>
      <c r="O451" s="9">
        <f t="shared" ref="O451:O514" si="47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3"/>
        <v>games</v>
      </c>
      <c r="T451" t="str">
        <f t="shared" si="44"/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6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6"/>
        <v>43394.208333333328</v>
      </c>
      <c r="O452" s="9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6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6"/>
        <v>42935.208333333328</v>
      </c>
      <c r="O453" s="9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6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6"/>
        <v>40365.208333333336</v>
      </c>
      <c r="O454" s="9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6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6"/>
        <v>42705.25</v>
      </c>
      <c r="O455" s="9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6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6"/>
        <v>41568.208333333336</v>
      </c>
      <c r="O456" s="9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6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6"/>
        <v>40809.208333333336</v>
      </c>
      <c r="O457" s="9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6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6"/>
        <v>43141.25</v>
      </c>
      <c r="O458" s="9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6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6"/>
        <v>42657.208333333328</v>
      </c>
      <c r="O459" s="9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6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6"/>
        <v>40265.208333333336</v>
      </c>
      <c r="O460" s="9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6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6"/>
        <v>42001.25</v>
      </c>
      <c r="O461" s="9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6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6"/>
        <v>40399.208333333336</v>
      </c>
      <c r="O462" s="9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6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6"/>
        <v>41757.208333333336</v>
      </c>
      <c r="O463" s="9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6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6"/>
        <v>41304.25</v>
      </c>
      <c r="O464" s="9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6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6"/>
        <v>41639.25</v>
      </c>
      <c r="O465" s="9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6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6"/>
        <v>43142.25</v>
      </c>
      <c r="O466" s="9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6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6"/>
        <v>43127.25</v>
      </c>
      <c r="O467" s="9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6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6"/>
        <v>41409.208333333336</v>
      </c>
      <c r="O468" s="9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6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6"/>
        <v>42331.25</v>
      </c>
      <c r="O469" s="9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6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6"/>
        <v>43569.208333333328</v>
      </c>
      <c r="O470" s="9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6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6"/>
        <v>42142.208333333328</v>
      </c>
      <c r="O471" s="9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6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6"/>
        <v>42716.25</v>
      </c>
      <c r="O472" s="9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6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6"/>
        <v>41031.208333333336</v>
      </c>
      <c r="O473" s="9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6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6"/>
        <v>43535.208333333328</v>
      </c>
      <c r="O474" s="9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6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6"/>
        <v>43277.208333333328</v>
      </c>
      <c r="O475" s="9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6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6"/>
        <v>41989.25</v>
      </c>
      <c r="O476" s="9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6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6"/>
        <v>41450.208333333336</v>
      </c>
      <c r="O477" s="9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6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6"/>
        <v>43322.208333333328</v>
      </c>
      <c r="O478" s="9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6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6"/>
        <v>40720.208333333336</v>
      </c>
      <c r="O479" s="9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6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6"/>
        <v>42072.208333333328</v>
      </c>
      <c r="O480" s="9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6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6"/>
        <v>42945.208333333328</v>
      </c>
      <c r="O481" s="9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6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6"/>
        <v>40248.25</v>
      </c>
      <c r="O482" s="9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6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6"/>
        <v>41913.208333333336</v>
      </c>
      <c r="O483" s="9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6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6"/>
        <v>40963.25</v>
      </c>
      <c r="O484" s="9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6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6"/>
        <v>43811.25</v>
      </c>
      <c r="O485" s="9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6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6"/>
        <v>41855.208333333336</v>
      </c>
      <c r="O486" s="9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6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6"/>
        <v>43626.208333333328</v>
      </c>
      <c r="O487" s="9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6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6"/>
        <v>43168.25</v>
      </c>
      <c r="O488" s="9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6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6"/>
        <v>42845.208333333328</v>
      </c>
      <c r="O489" s="9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6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6"/>
        <v>42403.25</v>
      </c>
      <c r="O490" s="9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6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6"/>
        <v>40406.208333333336</v>
      </c>
      <c r="O491" s="9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6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6"/>
        <v>43786.25</v>
      </c>
      <c r="O492" s="9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6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6"/>
        <v>41456.208333333336</v>
      </c>
      <c r="O493" s="9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6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6"/>
        <v>40336.208333333336</v>
      </c>
      <c r="O494" s="9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6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6"/>
        <v>43645.208333333328</v>
      </c>
      <c r="O495" s="9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6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6"/>
        <v>40990.208333333336</v>
      </c>
      <c r="O496" s="9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6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6"/>
        <v>41800.208333333336</v>
      </c>
      <c r="O497" s="9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6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6"/>
        <v>42876.208333333328</v>
      </c>
      <c r="O498" s="9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6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6"/>
        <v>42724.25</v>
      </c>
      <c r="O499" s="9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6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6"/>
        <v>42005.25</v>
      </c>
      <c r="O500" s="9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6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6"/>
        <v>42444.208333333328</v>
      </c>
      <c r="O501" s="9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 t="e">
        <f t="shared" si="4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6"/>
        <v>41395.208333333336</v>
      </c>
      <c r="O502" s="9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6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6"/>
        <v>41345.208333333336</v>
      </c>
      <c r="O503" s="9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6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6"/>
        <v>41117.208333333336</v>
      </c>
      <c r="O504" s="9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6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6"/>
        <v>42186.208333333328</v>
      </c>
      <c r="O505" s="9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6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6"/>
        <v>42142.208333333328</v>
      </c>
      <c r="O506" s="9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6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6"/>
        <v>41341.25</v>
      </c>
      <c r="O507" s="9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6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6"/>
        <v>43062.25</v>
      </c>
      <c r="O508" s="9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6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6"/>
        <v>41373.208333333336</v>
      </c>
      <c r="O509" s="9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6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6"/>
        <v>43310.208333333328</v>
      </c>
      <c r="O510" s="9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6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6"/>
        <v>41034.208333333336</v>
      </c>
      <c r="O511" s="9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6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6"/>
        <v>43251.208333333328</v>
      </c>
      <c r="O512" s="9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6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6"/>
        <v>43671.208333333328</v>
      </c>
      <c r="O513" s="9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6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6"/>
        <v>41825.208333333336</v>
      </c>
      <c r="O514" s="9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ref="S514:S577" si="49">LEFT(R514,FIND("/",R514)-1)</f>
        <v>games</v>
      </c>
      <c r="T514" t="str">
        <f t="shared" ref="T514:T577" si="50">RIGHT(R514,LEN(R514)-FIND("/",R514))</f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6">
        <f t="shared" ref="I515:I578" si="51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2">(((L515/60)/60)/24)+DATE(1970,1,1)</f>
        <v>40430.208333333336</v>
      </c>
      <c r="O515" s="9">
        <f t="shared" ref="O515:O578" si="53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9"/>
        <v>film &amp; video</v>
      </c>
      <c r="T515" t="str">
        <f t="shared" si="50"/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6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2"/>
        <v>41614.25</v>
      </c>
      <c r="O516" s="9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6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2"/>
        <v>40900.25</v>
      </c>
      <c r="O517" s="9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6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2"/>
        <v>40396.208333333336</v>
      </c>
      <c r="O518" s="9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6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2"/>
        <v>42860.208333333328</v>
      </c>
      <c r="O519" s="9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6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2"/>
        <v>43154.25</v>
      </c>
      <c r="O520" s="9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6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2"/>
        <v>42012.25</v>
      </c>
      <c r="O521" s="9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6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2"/>
        <v>43574.208333333328</v>
      </c>
      <c r="O522" s="9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6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2"/>
        <v>42605.208333333328</v>
      </c>
      <c r="O523" s="9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6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2"/>
        <v>41093.208333333336</v>
      </c>
      <c r="O524" s="9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6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2"/>
        <v>40241.25</v>
      </c>
      <c r="O525" s="9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6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2"/>
        <v>40294.208333333336</v>
      </c>
      <c r="O526" s="9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6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2"/>
        <v>40505.25</v>
      </c>
      <c r="O527" s="9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6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2"/>
        <v>42364.25</v>
      </c>
      <c r="O528" s="9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6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2"/>
        <v>42405.25</v>
      </c>
      <c r="O529" s="9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6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2"/>
        <v>41601.25</v>
      </c>
      <c r="O530" s="9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6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2"/>
        <v>41769.208333333336</v>
      </c>
      <c r="O531" s="9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6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2"/>
        <v>40421.208333333336</v>
      </c>
      <c r="O532" s="9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6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2"/>
        <v>41589.25</v>
      </c>
      <c r="O533" s="9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6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2"/>
        <v>43125.25</v>
      </c>
      <c r="O534" s="9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6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2"/>
        <v>41479.208333333336</v>
      </c>
      <c r="O535" s="9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6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2"/>
        <v>43329.208333333328</v>
      </c>
      <c r="O536" s="9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6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2"/>
        <v>43259.208333333328</v>
      </c>
      <c r="O537" s="9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6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2"/>
        <v>40414.208333333336</v>
      </c>
      <c r="O538" s="9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6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2"/>
        <v>43342.208333333328</v>
      </c>
      <c r="O539" s="9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6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2"/>
        <v>41539.208333333336</v>
      </c>
      <c r="O540" s="9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6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2"/>
        <v>43647.208333333328</v>
      </c>
      <c r="O541" s="9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6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2"/>
        <v>43225.208333333328</v>
      </c>
      <c r="O542" s="9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6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2"/>
        <v>42165.208333333328</v>
      </c>
      <c r="O543" s="9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6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2"/>
        <v>42391.25</v>
      </c>
      <c r="O544" s="9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6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2"/>
        <v>41528.208333333336</v>
      </c>
      <c r="O545" s="9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6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2"/>
        <v>42377.25</v>
      </c>
      <c r="O546" s="9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6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2"/>
        <v>43824.25</v>
      </c>
      <c r="O547" s="9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6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2"/>
        <v>43360.208333333328</v>
      </c>
      <c r="O548" s="9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6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2"/>
        <v>42029.25</v>
      </c>
      <c r="O549" s="9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6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2"/>
        <v>42461.208333333328</v>
      </c>
      <c r="O550" s="9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6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2"/>
        <v>41422.208333333336</v>
      </c>
      <c r="O551" s="9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6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2"/>
        <v>40968.25</v>
      </c>
      <c r="O552" s="9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6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2"/>
        <v>41993.25</v>
      </c>
      <c r="O553" s="9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6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2"/>
        <v>42700.25</v>
      </c>
      <c r="O554" s="9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6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2"/>
        <v>40545.25</v>
      </c>
      <c r="O555" s="9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6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2"/>
        <v>42723.25</v>
      </c>
      <c r="O556" s="9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6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2"/>
        <v>41731.208333333336</v>
      </c>
      <c r="O557" s="9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6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2"/>
        <v>40792.208333333336</v>
      </c>
      <c r="O558" s="9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6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2"/>
        <v>42279.208333333328</v>
      </c>
      <c r="O559" s="9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6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2"/>
        <v>42424.25</v>
      </c>
      <c r="O560" s="9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6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2"/>
        <v>42584.208333333328</v>
      </c>
      <c r="O561" s="9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6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2"/>
        <v>40865.25</v>
      </c>
      <c r="O562" s="9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6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2"/>
        <v>40833.208333333336</v>
      </c>
      <c r="O563" s="9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6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2"/>
        <v>43536.208333333328</v>
      </c>
      <c r="O564" s="9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6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2"/>
        <v>43417.25</v>
      </c>
      <c r="O565" s="9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6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2"/>
        <v>42078.208333333328</v>
      </c>
      <c r="O566" s="9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6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2"/>
        <v>40862.25</v>
      </c>
      <c r="O567" s="9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6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2"/>
        <v>42424.25</v>
      </c>
      <c r="O568" s="9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6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2"/>
        <v>41830.208333333336</v>
      </c>
      <c r="O569" s="9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6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2"/>
        <v>40374.208333333336</v>
      </c>
      <c r="O570" s="9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6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2"/>
        <v>40554.25</v>
      </c>
      <c r="O571" s="9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6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2"/>
        <v>41993.25</v>
      </c>
      <c r="O572" s="9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6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2"/>
        <v>42174.208333333328</v>
      </c>
      <c r="O573" s="9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6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2"/>
        <v>42275.208333333328</v>
      </c>
      <c r="O574" s="9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6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2"/>
        <v>41761.208333333336</v>
      </c>
      <c r="O575" s="9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6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2"/>
        <v>43806.25</v>
      </c>
      <c r="O576" s="9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6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2"/>
        <v>41779.208333333336</v>
      </c>
      <c r="O577" s="9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6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2"/>
        <v>43040.208333333328</v>
      </c>
      <c r="O578" s="9">
        <f t="shared" si="53"/>
        <v>43057.25</v>
      </c>
      <c r="P578" t="b">
        <v>0</v>
      </c>
      <c r="Q578" t="b">
        <v>0</v>
      </c>
      <c r="R578" t="s">
        <v>33</v>
      </c>
      <c r="S578" t="str">
        <f t="shared" ref="S578:S641" si="55">LEFT(R578,FIND("/",R578)-1)</f>
        <v>theater</v>
      </c>
      <c r="T578" t="str">
        <f t="shared" ref="T578:T641" si="56">RIGHT(R578,LEN(R578)-FIND("/",R578))</f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6">
        <f t="shared" ref="I579:I642" si="5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8">(((L579/60)/60)/24)+DATE(1970,1,1)</f>
        <v>40613.25</v>
      </c>
      <c r="O579" s="9">
        <f t="shared" ref="O579:O642" si="59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5"/>
        <v>music</v>
      </c>
      <c r="T579" t="str">
        <f t="shared" si="56"/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6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8"/>
        <v>40878.25</v>
      </c>
      <c r="O580" s="9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6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8"/>
        <v>40762.208333333336</v>
      </c>
      <c r="O581" s="9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6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8"/>
        <v>41696.25</v>
      </c>
      <c r="O582" s="9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6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8"/>
        <v>40662.208333333336</v>
      </c>
      <c r="O583" s="9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6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8"/>
        <v>42165.208333333328</v>
      </c>
      <c r="O584" s="9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6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8"/>
        <v>40959.25</v>
      </c>
      <c r="O585" s="9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6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8"/>
        <v>41024.208333333336</v>
      </c>
      <c r="O586" s="9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6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8"/>
        <v>40255.208333333336</v>
      </c>
      <c r="O587" s="9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6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8"/>
        <v>40499.25</v>
      </c>
      <c r="O588" s="9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6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8"/>
        <v>43484.25</v>
      </c>
      <c r="O589" s="9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6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8"/>
        <v>40262.208333333336</v>
      </c>
      <c r="O590" s="9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6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8"/>
        <v>42190.208333333328</v>
      </c>
      <c r="O591" s="9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6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8"/>
        <v>41994.25</v>
      </c>
      <c r="O592" s="9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6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8"/>
        <v>40373.208333333336</v>
      </c>
      <c r="O593" s="9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6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8"/>
        <v>41789.208333333336</v>
      </c>
      <c r="O594" s="9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6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8"/>
        <v>41724.208333333336</v>
      </c>
      <c r="O595" s="9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6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8"/>
        <v>42548.208333333328</v>
      </c>
      <c r="O596" s="9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6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8"/>
        <v>40253.208333333336</v>
      </c>
      <c r="O597" s="9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6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8"/>
        <v>42434.25</v>
      </c>
      <c r="O598" s="9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6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8"/>
        <v>43786.25</v>
      </c>
      <c r="O599" s="9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6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8"/>
        <v>40344.208333333336</v>
      </c>
      <c r="O600" s="9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6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8"/>
        <v>42047.25</v>
      </c>
      <c r="O601" s="9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6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8"/>
        <v>41485.208333333336</v>
      </c>
      <c r="O602" s="9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6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8"/>
        <v>41789.208333333336</v>
      </c>
      <c r="O603" s="9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6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8"/>
        <v>42160.208333333328</v>
      </c>
      <c r="O604" s="9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6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8"/>
        <v>43573.208333333328</v>
      </c>
      <c r="O605" s="9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6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8"/>
        <v>40565.25</v>
      </c>
      <c r="O606" s="9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6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8"/>
        <v>42280.208333333328</v>
      </c>
      <c r="O607" s="9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6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8"/>
        <v>42436.25</v>
      </c>
      <c r="O608" s="9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6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8"/>
        <v>41721.208333333336</v>
      </c>
      <c r="O609" s="9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6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8"/>
        <v>43530.25</v>
      </c>
      <c r="O610" s="9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6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8"/>
        <v>43481.25</v>
      </c>
      <c r="O611" s="9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6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8"/>
        <v>41259.25</v>
      </c>
      <c r="O612" s="9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6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8"/>
        <v>41480.208333333336</v>
      </c>
      <c r="O613" s="9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6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8"/>
        <v>40474.208333333336</v>
      </c>
      <c r="O614" s="9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6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8"/>
        <v>42973.208333333328</v>
      </c>
      <c r="O615" s="9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6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8"/>
        <v>42746.25</v>
      </c>
      <c r="O616" s="9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6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8"/>
        <v>42489.208333333328</v>
      </c>
      <c r="O617" s="9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6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8"/>
        <v>41537.208333333336</v>
      </c>
      <c r="O618" s="9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6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8"/>
        <v>41794.208333333336</v>
      </c>
      <c r="O619" s="9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6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8"/>
        <v>41396.208333333336</v>
      </c>
      <c r="O620" s="9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6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8"/>
        <v>40669.208333333336</v>
      </c>
      <c r="O621" s="9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6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8"/>
        <v>42559.208333333328</v>
      </c>
      <c r="O622" s="9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6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8"/>
        <v>42626.208333333328</v>
      </c>
      <c r="O623" s="9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6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8"/>
        <v>43205.208333333328</v>
      </c>
      <c r="O624" s="9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6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8"/>
        <v>42201.208333333328</v>
      </c>
      <c r="O625" s="9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6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8"/>
        <v>42029.25</v>
      </c>
      <c r="O626" s="9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6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8"/>
        <v>43857.25</v>
      </c>
      <c r="O627" s="9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6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8"/>
        <v>40449.208333333336</v>
      </c>
      <c r="O628" s="9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6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8"/>
        <v>40345.208333333336</v>
      </c>
      <c r="O629" s="9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6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8"/>
        <v>40455.208333333336</v>
      </c>
      <c r="O630" s="9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6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8"/>
        <v>42557.208333333328</v>
      </c>
      <c r="O631" s="9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6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8"/>
        <v>43586.208333333328</v>
      </c>
      <c r="O632" s="9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6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8"/>
        <v>43550.208333333328</v>
      </c>
      <c r="O633" s="9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6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8"/>
        <v>41945.208333333336</v>
      </c>
      <c r="O634" s="9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6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8"/>
        <v>42315.25</v>
      </c>
      <c r="O635" s="9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6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8"/>
        <v>42819.208333333328</v>
      </c>
      <c r="O636" s="9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6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8"/>
        <v>41314.25</v>
      </c>
      <c r="O637" s="9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6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8"/>
        <v>40926.25</v>
      </c>
      <c r="O638" s="9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6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8"/>
        <v>42688.25</v>
      </c>
      <c r="O639" s="9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6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8"/>
        <v>40386.208333333336</v>
      </c>
      <c r="O640" s="9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6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8"/>
        <v>43309.208333333328</v>
      </c>
      <c r="O641" s="9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6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8"/>
        <v>42387.25</v>
      </c>
      <c r="O642" s="9">
        <f t="shared" si="59"/>
        <v>42390.25</v>
      </c>
      <c r="P642" t="b">
        <v>0</v>
      </c>
      <c r="Q642" t="b">
        <v>0</v>
      </c>
      <c r="R642" t="s">
        <v>33</v>
      </c>
      <c r="S642" t="str">
        <f t="shared" ref="S642:S705" si="61">LEFT(R642,FIND("/",R642)-1)</f>
        <v>theater</v>
      </c>
      <c r="T642" t="str">
        <f t="shared" ref="T642:T705" si="62">RIGHT(R642,LEN(R642)-FIND("/",R642))</f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6">
        <f t="shared" ref="I643:I706" si="6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4">(((L643/60)/60)/24)+DATE(1970,1,1)</f>
        <v>42786.25</v>
      </c>
      <c r="O643" s="9">
        <f t="shared" ref="O643:O706" si="65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4"/>
        <v>43451.25</v>
      </c>
      <c r="O644" s="9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4"/>
        <v>42795.25</v>
      </c>
      <c r="O645" s="9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4"/>
        <v>43452.25</v>
      </c>
      <c r="O646" s="9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4"/>
        <v>43369.208333333328</v>
      </c>
      <c r="O647" s="9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4"/>
        <v>41346.208333333336</v>
      </c>
      <c r="O648" s="9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4"/>
        <v>43199.208333333328</v>
      </c>
      <c r="O649" s="9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4"/>
        <v>42922.208333333328</v>
      </c>
      <c r="O650" s="9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4"/>
        <v>40471.208333333336</v>
      </c>
      <c r="O651" s="9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4"/>
        <v>41828.208333333336</v>
      </c>
      <c r="O652" s="9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4"/>
        <v>41692.25</v>
      </c>
      <c r="O653" s="9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4"/>
        <v>42587.208333333328</v>
      </c>
      <c r="O654" s="9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4"/>
        <v>42468.208333333328</v>
      </c>
      <c r="O655" s="9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4"/>
        <v>42240.208333333328</v>
      </c>
      <c r="O656" s="9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4"/>
        <v>42796.25</v>
      </c>
      <c r="O657" s="9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4"/>
        <v>43097.25</v>
      </c>
      <c r="O658" s="9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4"/>
        <v>43096.25</v>
      </c>
      <c r="O659" s="9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4"/>
        <v>42246.208333333328</v>
      </c>
      <c r="O660" s="9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4"/>
        <v>40570.25</v>
      </c>
      <c r="O661" s="9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4"/>
        <v>42237.208333333328</v>
      </c>
      <c r="O662" s="9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4"/>
        <v>40996.208333333336</v>
      </c>
      <c r="O663" s="9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4"/>
        <v>43443.25</v>
      </c>
      <c r="O664" s="9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4"/>
        <v>40458.208333333336</v>
      </c>
      <c r="O665" s="9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4"/>
        <v>40959.25</v>
      </c>
      <c r="O666" s="9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4"/>
        <v>40733.208333333336</v>
      </c>
      <c r="O667" s="9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4"/>
        <v>41516.208333333336</v>
      </c>
      <c r="O668" s="9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4"/>
        <v>41892.208333333336</v>
      </c>
      <c r="O669" s="9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4"/>
        <v>41122.208333333336</v>
      </c>
      <c r="O670" s="9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4"/>
        <v>42912.208333333328</v>
      </c>
      <c r="O671" s="9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4"/>
        <v>42425.25</v>
      </c>
      <c r="O672" s="9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4"/>
        <v>40390.208333333336</v>
      </c>
      <c r="O673" s="9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4"/>
        <v>43180.208333333328</v>
      </c>
      <c r="O674" s="9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4"/>
        <v>42475.208333333328</v>
      </c>
      <c r="O675" s="9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4"/>
        <v>40774.208333333336</v>
      </c>
      <c r="O676" s="9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4"/>
        <v>43719.208333333328</v>
      </c>
      <c r="O677" s="9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4"/>
        <v>41178.208333333336</v>
      </c>
      <c r="O678" s="9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4"/>
        <v>42561.208333333328</v>
      </c>
      <c r="O679" s="9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4"/>
        <v>43484.25</v>
      </c>
      <c r="O680" s="9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4"/>
        <v>43756.208333333328</v>
      </c>
      <c r="O681" s="9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4"/>
        <v>43813.25</v>
      </c>
      <c r="O682" s="9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4"/>
        <v>40898.25</v>
      </c>
      <c r="O683" s="9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4"/>
        <v>41619.25</v>
      </c>
      <c r="O684" s="9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4"/>
        <v>43359.208333333328</v>
      </c>
      <c r="O685" s="9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4"/>
        <v>40358.208333333336</v>
      </c>
      <c r="O686" s="9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4"/>
        <v>42239.208333333328</v>
      </c>
      <c r="O687" s="9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4"/>
        <v>43186.208333333328</v>
      </c>
      <c r="O688" s="9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4"/>
        <v>42806.25</v>
      </c>
      <c r="O689" s="9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4"/>
        <v>43475.25</v>
      </c>
      <c r="O690" s="9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4"/>
        <v>41576.208333333336</v>
      </c>
      <c r="O691" s="9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4"/>
        <v>40874.25</v>
      </c>
      <c r="O692" s="9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4"/>
        <v>41185.208333333336</v>
      </c>
      <c r="O693" s="9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4"/>
        <v>43655.208333333328</v>
      </c>
      <c r="O694" s="9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4"/>
        <v>43025.208333333328</v>
      </c>
      <c r="O695" s="9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4"/>
        <v>43066.25</v>
      </c>
      <c r="O696" s="9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4"/>
        <v>42322.25</v>
      </c>
      <c r="O697" s="9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4"/>
        <v>42114.208333333328</v>
      </c>
      <c r="O698" s="9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4"/>
        <v>43190.208333333328</v>
      </c>
      <c r="O699" s="9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4"/>
        <v>40871.25</v>
      </c>
      <c r="O700" s="9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4"/>
        <v>43641.208333333328</v>
      </c>
      <c r="O701" s="9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4"/>
        <v>40203.25</v>
      </c>
      <c r="O702" s="9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4"/>
        <v>40629.208333333336</v>
      </c>
      <c r="O703" s="9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4"/>
        <v>41477.208333333336</v>
      </c>
      <c r="O704" s="9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4"/>
        <v>41020.208333333336</v>
      </c>
      <c r="O705" s="9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4"/>
        <v>42555.208333333328</v>
      </c>
      <c r="O706" s="9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LEFT(R706,FIND("/",R706)-1)</f>
        <v>film &amp; video</v>
      </c>
      <c r="T706" t="str">
        <f t="shared" ref="T706:T769" si="68">RIGHT(R706,LEN(R706)-FIND("/",R706))</f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6">
        <f t="shared" ref="I707:I770" si="69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0">(((L707/60)/60)/24)+DATE(1970,1,1)</f>
        <v>41619.25</v>
      </c>
      <c r="O707" s="9">
        <f t="shared" ref="O707:O770" si="71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0"/>
        <v>43471.25</v>
      </c>
      <c r="O708" s="9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0"/>
        <v>43442.25</v>
      </c>
      <c r="O709" s="9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0"/>
        <v>42877.208333333328</v>
      </c>
      <c r="O710" s="9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0"/>
        <v>41018.208333333336</v>
      </c>
      <c r="O711" s="9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0"/>
        <v>43295.208333333328</v>
      </c>
      <c r="O712" s="9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0"/>
        <v>42393.25</v>
      </c>
      <c r="O713" s="9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0"/>
        <v>42559.208333333328</v>
      </c>
      <c r="O714" s="9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0"/>
        <v>42604.208333333328</v>
      </c>
      <c r="O715" s="9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0"/>
        <v>41870.208333333336</v>
      </c>
      <c r="O716" s="9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0"/>
        <v>40397.208333333336</v>
      </c>
      <c r="O717" s="9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0"/>
        <v>41465.208333333336</v>
      </c>
      <c r="O718" s="9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0"/>
        <v>40777.208333333336</v>
      </c>
      <c r="O719" s="9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0"/>
        <v>41442.208333333336</v>
      </c>
      <c r="O720" s="9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0"/>
        <v>41058.208333333336</v>
      </c>
      <c r="O721" s="9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0"/>
        <v>43152.25</v>
      </c>
      <c r="O722" s="9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0"/>
        <v>43194.208333333328</v>
      </c>
      <c r="O723" s="9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0"/>
        <v>43045.25</v>
      </c>
      <c r="O724" s="9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0"/>
        <v>42431.25</v>
      </c>
      <c r="O725" s="9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0"/>
        <v>41934.208333333336</v>
      </c>
      <c r="O726" s="9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0"/>
        <v>41958.25</v>
      </c>
      <c r="O727" s="9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0"/>
        <v>40476.208333333336</v>
      </c>
      <c r="O728" s="9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0"/>
        <v>43485.25</v>
      </c>
      <c r="O729" s="9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0"/>
        <v>42515.208333333328</v>
      </c>
      <c r="O730" s="9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0"/>
        <v>41309.25</v>
      </c>
      <c r="O731" s="9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0"/>
        <v>42147.208333333328</v>
      </c>
      <c r="O732" s="9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0"/>
        <v>42939.208333333328</v>
      </c>
      <c r="O733" s="9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0"/>
        <v>42816.208333333328</v>
      </c>
      <c r="O734" s="9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0"/>
        <v>41844.208333333336</v>
      </c>
      <c r="O735" s="9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0"/>
        <v>42763.25</v>
      </c>
      <c r="O736" s="9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0"/>
        <v>42459.208333333328</v>
      </c>
      <c r="O737" s="9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0"/>
        <v>42055.25</v>
      </c>
      <c r="O738" s="9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0"/>
        <v>42685.25</v>
      </c>
      <c r="O739" s="9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0"/>
        <v>41959.25</v>
      </c>
      <c r="O740" s="9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0"/>
        <v>41089.208333333336</v>
      </c>
      <c r="O741" s="9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0"/>
        <v>42769.25</v>
      </c>
      <c r="O742" s="9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0"/>
        <v>40321.208333333336</v>
      </c>
      <c r="O743" s="9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0"/>
        <v>40197.25</v>
      </c>
      <c r="O744" s="9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0"/>
        <v>42298.208333333328</v>
      </c>
      <c r="O745" s="9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0"/>
        <v>43322.208333333328</v>
      </c>
      <c r="O746" s="9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0"/>
        <v>40328.208333333336</v>
      </c>
      <c r="O747" s="9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0"/>
        <v>40825.208333333336</v>
      </c>
      <c r="O748" s="9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0"/>
        <v>40423.208333333336</v>
      </c>
      <c r="O749" s="9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0"/>
        <v>40238.25</v>
      </c>
      <c r="O750" s="9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0"/>
        <v>41920.208333333336</v>
      </c>
      <c r="O751" s="9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0"/>
        <v>40360.208333333336</v>
      </c>
      <c r="O752" s="9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0"/>
        <v>42446.208333333328</v>
      </c>
      <c r="O753" s="9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0"/>
        <v>40395.208333333336</v>
      </c>
      <c r="O754" s="9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0"/>
        <v>40321.208333333336</v>
      </c>
      <c r="O755" s="9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0"/>
        <v>41210.208333333336</v>
      </c>
      <c r="O756" s="9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0"/>
        <v>43096.25</v>
      </c>
      <c r="O757" s="9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0"/>
        <v>42024.25</v>
      </c>
      <c r="O758" s="9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0"/>
        <v>40675.208333333336</v>
      </c>
      <c r="O759" s="9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0"/>
        <v>41936.208333333336</v>
      </c>
      <c r="O760" s="9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0"/>
        <v>43136.25</v>
      </c>
      <c r="O761" s="9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0"/>
        <v>43678.208333333328</v>
      </c>
      <c r="O762" s="9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0"/>
        <v>42938.208333333328</v>
      </c>
      <c r="O763" s="9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0"/>
        <v>41241.25</v>
      </c>
      <c r="O764" s="9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0"/>
        <v>41037.208333333336</v>
      </c>
      <c r="O765" s="9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0"/>
        <v>40676.208333333336</v>
      </c>
      <c r="O766" s="9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0"/>
        <v>42840.208333333328</v>
      </c>
      <c r="O767" s="9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0"/>
        <v>43362.208333333328</v>
      </c>
      <c r="O768" s="9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0"/>
        <v>42283.208333333328</v>
      </c>
      <c r="O769" s="9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0"/>
        <v>41619.25</v>
      </c>
      <c r="O770" s="9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LEFT(R770,FIND("/",R770)-1)</f>
        <v>theater</v>
      </c>
      <c r="T770" t="str">
        <f t="shared" ref="T770:T833" si="74">RIGHT(R770,LEN(R770)-FIND("/",R770))</f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6">
        <f t="shared" ref="I771:I834" si="7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6">(((L771/60)/60)/24)+DATE(1970,1,1)</f>
        <v>41501.208333333336</v>
      </c>
      <c r="O771" s="9">
        <f t="shared" ref="O771:O834" si="7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6"/>
        <v>41743.208333333336</v>
      </c>
      <c r="O772" s="9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6"/>
        <v>43491.25</v>
      </c>
      <c r="O773" s="9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6"/>
        <v>43505.25</v>
      </c>
      <c r="O774" s="9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6"/>
        <v>42838.208333333328</v>
      </c>
      <c r="O775" s="9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6"/>
        <v>42513.208333333328</v>
      </c>
      <c r="O776" s="9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6"/>
        <v>41949.25</v>
      </c>
      <c r="O777" s="9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6"/>
        <v>43650.208333333328</v>
      </c>
      <c r="O778" s="9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6"/>
        <v>40809.208333333336</v>
      </c>
      <c r="O779" s="9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6"/>
        <v>40768.208333333336</v>
      </c>
      <c r="O780" s="9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6"/>
        <v>42230.208333333328</v>
      </c>
      <c r="O781" s="9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6"/>
        <v>42573.208333333328</v>
      </c>
      <c r="O782" s="9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6"/>
        <v>40482.208333333336</v>
      </c>
      <c r="O783" s="9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6"/>
        <v>40603.25</v>
      </c>
      <c r="O784" s="9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6"/>
        <v>41625.25</v>
      </c>
      <c r="O785" s="9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6"/>
        <v>42435.25</v>
      </c>
      <c r="O786" s="9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6"/>
        <v>43582.208333333328</v>
      </c>
      <c r="O787" s="9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6"/>
        <v>43186.208333333328</v>
      </c>
      <c r="O788" s="9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6"/>
        <v>40684.208333333336</v>
      </c>
      <c r="O789" s="9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6"/>
        <v>41202.208333333336</v>
      </c>
      <c r="O790" s="9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6"/>
        <v>41786.208333333336</v>
      </c>
      <c r="O791" s="9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6"/>
        <v>40223.25</v>
      </c>
      <c r="O792" s="9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6"/>
        <v>42715.25</v>
      </c>
      <c r="O793" s="9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6"/>
        <v>41451.208333333336</v>
      </c>
      <c r="O794" s="9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6"/>
        <v>41450.208333333336</v>
      </c>
      <c r="O795" s="9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6"/>
        <v>43091.25</v>
      </c>
      <c r="O796" s="9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6"/>
        <v>42675.208333333328</v>
      </c>
      <c r="O797" s="9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6"/>
        <v>41859.208333333336</v>
      </c>
      <c r="O798" s="9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6"/>
        <v>43464.25</v>
      </c>
      <c r="O799" s="9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6"/>
        <v>41060.208333333336</v>
      </c>
      <c r="O800" s="9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6"/>
        <v>42399.25</v>
      </c>
      <c r="O801" s="9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6"/>
        <v>42167.208333333328</v>
      </c>
      <c r="O802" s="9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6"/>
        <v>43830.25</v>
      </c>
      <c r="O803" s="9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6"/>
        <v>43650.208333333328</v>
      </c>
      <c r="O804" s="9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6"/>
        <v>43492.25</v>
      </c>
      <c r="O805" s="9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6"/>
        <v>43102.25</v>
      </c>
      <c r="O806" s="9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6"/>
        <v>41958.25</v>
      </c>
      <c r="O807" s="9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6"/>
        <v>40973.25</v>
      </c>
      <c r="O808" s="9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6"/>
        <v>43753.208333333328</v>
      </c>
      <c r="O809" s="9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6"/>
        <v>42507.208333333328</v>
      </c>
      <c r="O810" s="9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6"/>
        <v>41135.208333333336</v>
      </c>
      <c r="O811" s="9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6"/>
        <v>43067.25</v>
      </c>
      <c r="O812" s="9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6"/>
        <v>42378.25</v>
      </c>
      <c r="O813" s="9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6"/>
        <v>43206.208333333328</v>
      </c>
      <c r="O814" s="9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6"/>
        <v>41148.208333333336</v>
      </c>
      <c r="O815" s="9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6"/>
        <v>42517.208333333328</v>
      </c>
      <c r="O816" s="9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6"/>
        <v>43068.25</v>
      </c>
      <c r="O817" s="9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6"/>
        <v>41680.25</v>
      </c>
      <c r="O818" s="9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6"/>
        <v>43589.208333333328</v>
      </c>
      <c r="O819" s="9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6"/>
        <v>43486.25</v>
      </c>
      <c r="O820" s="9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6"/>
        <v>41237.25</v>
      </c>
      <c r="O821" s="9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6"/>
        <v>43310.208333333328</v>
      </c>
      <c r="O822" s="9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6"/>
        <v>42794.25</v>
      </c>
      <c r="O823" s="9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6"/>
        <v>41698.25</v>
      </c>
      <c r="O824" s="9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6"/>
        <v>41892.208333333336</v>
      </c>
      <c r="O825" s="9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6"/>
        <v>40348.208333333336</v>
      </c>
      <c r="O826" s="9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6"/>
        <v>42941.208333333328</v>
      </c>
      <c r="O827" s="9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6"/>
        <v>40525.25</v>
      </c>
      <c r="O828" s="9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6"/>
        <v>40666.208333333336</v>
      </c>
      <c r="O829" s="9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6"/>
        <v>43340.208333333328</v>
      </c>
      <c r="O830" s="9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6"/>
        <v>42164.208333333328</v>
      </c>
      <c r="O831" s="9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6"/>
        <v>43103.25</v>
      </c>
      <c r="O832" s="9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6"/>
        <v>40994.208333333336</v>
      </c>
      <c r="O833" s="9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6"/>
        <v>42299.208333333328</v>
      </c>
      <c r="O834" s="9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LEFT(R834,FIND("/",R834)-1)</f>
        <v>publishing</v>
      </c>
      <c r="T834" t="str">
        <f t="shared" ref="T834:T897" si="80">RIGHT(R834,LEN(R834)-FIND("/",R834))</f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6">
        <f t="shared" ref="I835:I898" si="81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2">(((L835/60)/60)/24)+DATE(1970,1,1)</f>
        <v>40588.25</v>
      </c>
      <c r="O835" s="9">
        <f t="shared" ref="O835:O898" si="83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6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2"/>
        <v>41448.208333333336</v>
      </c>
      <c r="O836" s="9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6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2"/>
        <v>42063.25</v>
      </c>
      <c r="O837" s="9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6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2"/>
        <v>40214.25</v>
      </c>
      <c r="O838" s="9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6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2"/>
        <v>40629.208333333336</v>
      </c>
      <c r="O839" s="9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6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2"/>
        <v>43370.208333333328</v>
      </c>
      <c r="O840" s="9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6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2"/>
        <v>41715.208333333336</v>
      </c>
      <c r="O841" s="9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6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2"/>
        <v>41836.208333333336</v>
      </c>
      <c r="O842" s="9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6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2"/>
        <v>42419.25</v>
      </c>
      <c r="O843" s="9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6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2"/>
        <v>43266.208333333328</v>
      </c>
      <c r="O844" s="9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6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2"/>
        <v>43338.208333333328</v>
      </c>
      <c r="O845" s="9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6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2"/>
        <v>40930.25</v>
      </c>
      <c r="O846" s="9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6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2"/>
        <v>43235.208333333328</v>
      </c>
      <c r="O847" s="9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6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2"/>
        <v>43302.208333333328</v>
      </c>
      <c r="O848" s="9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6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2"/>
        <v>43107.25</v>
      </c>
      <c r="O849" s="9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6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2"/>
        <v>40341.208333333336</v>
      </c>
      <c r="O850" s="9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6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2"/>
        <v>40948.25</v>
      </c>
      <c r="O851" s="9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6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2"/>
        <v>40866.25</v>
      </c>
      <c r="O852" s="9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6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2"/>
        <v>41031.208333333336</v>
      </c>
      <c r="O853" s="9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6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2"/>
        <v>40740.208333333336</v>
      </c>
      <c r="O854" s="9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6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2"/>
        <v>40714.208333333336</v>
      </c>
      <c r="O855" s="9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6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2"/>
        <v>43787.25</v>
      </c>
      <c r="O856" s="9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6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2"/>
        <v>40712.208333333336</v>
      </c>
      <c r="O857" s="9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6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2"/>
        <v>41023.208333333336</v>
      </c>
      <c r="O858" s="9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6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2"/>
        <v>40944.25</v>
      </c>
      <c r="O859" s="9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6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2"/>
        <v>43211.208333333328</v>
      </c>
      <c r="O860" s="9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6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2"/>
        <v>41334.25</v>
      </c>
      <c r="O861" s="9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6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2"/>
        <v>43515.25</v>
      </c>
      <c r="O862" s="9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6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2"/>
        <v>40258.208333333336</v>
      </c>
      <c r="O863" s="9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6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2"/>
        <v>40756.208333333336</v>
      </c>
      <c r="O864" s="9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6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2"/>
        <v>42172.208333333328</v>
      </c>
      <c r="O865" s="9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6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2"/>
        <v>42601.208333333328</v>
      </c>
      <c r="O866" s="9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6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2"/>
        <v>41897.208333333336</v>
      </c>
      <c r="O867" s="9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6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2"/>
        <v>40671.208333333336</v>
      </c>
      <c r="O868" s="9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6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2"/>
        <v>43382.208333333328</v>
      </c>
      <c r="O869" s="9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6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2"/>
        <v>41559.208333333336</v>
      </c>
      <c r="O870" s="9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6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2"/>
        <v>40350.208333333336</v>
      </c>
      <c r="O871" s="9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6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2"/>
        <v>42240.208333333328</v>
      </c>
      <c r="O872" s="9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6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2"/>
        <v>43040.208333333328</v>
      </c>
      <c r="O873" s="9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6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2"/>
        <v>43346.208333333328</v>
      </c>
      <c r="O874" s="9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6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2"/>
        <v>41647.25</v>
      </c>
      <c r="O875" s="9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6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2"/>
        <v>40291.208333333336</v>
      </c>
      <c r="O876" s="9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6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2"/>
        <v>40556.25</v>
      </c>
      <c r="O877" s="9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6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2"/>
        <v>43624.208333333328</v>
      </c>
      <c r="O878" s="9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6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2"/>
        <v>42577.208333333328</v>
      </c>
      <c r="O879" s="9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6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2"/>
        <v>43845.25</v>
      </c>
      <c r="O880" s="9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6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2"/>
        <v>42788.25</v>
      </c>
      <c r="O881" s="9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6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2"/>
        <v>43667.208333333328</v>
      </c>
      <c r="O882" s="9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6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2"/>
        <v>42194.208333333328</v>
      </c>
      <c r="O883" s="9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6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2"/>
        <v>42025.25</v>
      </c>
      <c r="O884" s="9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6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2"/>
        <v>40323.208333333336</v>
      </c>
      <c r="O885" s="9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6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2"/>
        <v>41763.208333333336</v>
      </c>
      <c r="O886" s="9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6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2"/>
        <v>40335.208333333336</v>
      </c>
      <c r="O887" s="9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6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2"/>
        <v>40416.208333333336</v>
      </c>
      <c r="O888" s="9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6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2"/>
        <v>42202.208333333328</v>
      </c>
      <c r="O889" s="9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6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2"/>
        <v>42836.208333333328</v>
      </c>
      <c r="O890" s="9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6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2"/>
        <v>41710.208333333336</v>
      </c>
      <c r="O891" s="9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6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2"/>
        <v>43640.208333333328</v>
      </c>
      <c r="O892" s="9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6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2"/>
        <v>40880.25</v>
      </c>
      <c r="O893" s="9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6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2"/>
        <v>40319.208333333336</v>
      </c>
      <c r="O894" s="9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6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2"/>
        <v>42170.208333333328</v>
      </c>
      <c r="O895" s="9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6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2"/>
        <v>41466.208333333336</v>
      </c>
      <c r="O896" s="9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6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2"/>
        <v>43134.25</v>
      </c>
      <c r="O897" s="9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6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2"/>
        <v>40738.208333333336</v>
      </c>
      <c r="O898" s="9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LEFT(R898,FIND("/",R898)-1)</f>
        <v>food</v>
      </c>
      <c r="T898" t="str">
        <f t="shared" ref="T898:T961" si="86">RIGHT(R898,LEN(R898)-FIND("/",R898))</f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6">
        <f t="shared" ref="I899:I962" si="8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8">(((L899/60)/60)/24)+DATE(1970,1,1)</f>
        <v>43583.208333333328</v>
      </c>
      <c r="O899" s="9">
        <f t="shared" ref="O899:O962" si="89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6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8"/>
        <v>43815.25</v>
      </c>
      <c r="O900" s="9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6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8"/>
        <v>41554.208333333336</v>
      </c>
      <c r="O901" s="9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6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8"/>
        <v>41901.208333333336</v>
      </c>
      <c r="O902" s="9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6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8"/>
        <v>43298.208333333328</v>
      </c>
      <c r="O903" s="9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6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8"/>
        <v>42399.25</v>
      </c>
      <c r="O904" s="9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6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8"/>
        <v>41034.208333333336</v>
      </c>
      <c r="O905" s="9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6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8"/>
        <v>41186.208333333336</v>
      </c>
      <c r="O906" s="9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6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8"/>
        <v>41536.208333333336</v>
      </c>
      <c r="O907" s="9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6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8"/>
        <v>42868.208333333328</v>
      </c>
      <c r="O908" s="9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6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8"/>
        <v>40660.208333333336</v>
      </c>
      <c r="O909" s="9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6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8"/>
        <v>41031.208333333336</v>
      </c>
      <c r="O910" s="9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6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8"/>
        <v>43255.208333333328</v>
      </c>
      <c r="O911" s="9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6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8"/>
        <v>42026.25</v>
      </c>
      <c r="O912" s="9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6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8"/>
        <v>43717.208333333328</v>
      </c>
      <c r="O913" s="9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6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8"/>
        <v>41157.208333333336</v>
      </c>
      <c r="O914" s="9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6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8"/>
        <v>43597.208333333328</v>
      </c>
      <c r="O915" s="9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6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8"/>
        <v>41490.208333333336</v>
      </c>
      <c r="O916" s="9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6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8"/>
        <v>42976.208333333328</v>
      </c>
      <c r="O917" s="9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6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8"/>
        <v>41991.25</v>
      </c>
      <c r="O918" s="9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6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8"/>
        <v>40722.208333333336</v>
      </c>
      <c r="O919" s="9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6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8"/>
        <v>41117.208333333336</v>
      </c>
      <c r="O920" s="9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6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8"/>
        <v>43022.208333333328</v>
      </c>
      <c r="O921" s="9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6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8"/>
        <v>43503.25</v>
      </c>
      <c r="O922" s="9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6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8"/>
        <v>40951.25</v>
      </c>
      <c r="O923" s="9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6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8"/>
        <v>43443.25</v>
      </c>
      <c r="O924" s="9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6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8"/>
        <v>40373.208333333336</v>
      </c>
      <c r="O925" s="9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6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8"/>
        <v>43769.208333333328</v>
      </c>
      <c r="O926" s="9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6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8"/>
        <v>43000.208333333328</v>
      </c>
      <c r="O927" s="9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6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8"/>
        <v>42502.208333333328</v>
      </c>
      <c r="O928" s="9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6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8"/>
        <v>41102.208333333336</v>
      </c>
      <c r="O929" s="9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6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8"/>
        <v>41637.25</v>
      </c>
      <c r="O930" s="9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6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8"/>
        <v>42858.208333333328</v>
      </c>
      <c r="O931" s="9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6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8"/>
        <v>42060.25</v>
      </c>
      <c r="O932" s="9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6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8"/>
        <v>41818.208333333336</v>
      </c>
      <c r="O933" s="9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6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8"/>
        <v>41709.208333333336</v>
      </c>
      <c r="O934" s="9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6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8"/>
        <v>41372.208333333336</v>
      </c>
      <c r="O935" s="9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6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8"/>
        <v>42422.25</v>
      </c>
      <c r="O936" s="9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6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8"/>
        <v>42209.208333333328</v>
      </c>
      <c r="O937" s="9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6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8"/>
        <v>43668.208333333328</v>
      </c>
      <c r="O938" s="9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6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8"/>
        <v>42334.25</v>
      </c>
      <c r="O939" s="9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6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8"/>
        <v>43263.208333333328</v>
      </c>
      <c r="O940" s="9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6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8"/>
        <v>40670.208333333336</v>
      </c>
      <c r="O941" s="9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6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8"/>
        <v>41244.25</v>
      </c>
      <c r="O942" s="9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6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8"/>
        <v>40552.25</v>
      </c>
      <c r="O943" s="9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6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8"/>
        <v>40568.25</v>
      </c>
      <c r="O944" s="9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6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8"/>
        <v>41906.208333333336</v>
      </c>
      <c r="O945" s="9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6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8"/>
        <v>42776.25</v>
      </c>
      <c r="O946" s="9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6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8"/>
        <v>41004.208333333336</v>
      </c>
      <c r="O947" s="9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6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8"/>
        <v>40710.208333333336</v>
      </c>
      <c r="O948" s="9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6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8"/>
        <v>41908.208333333336</v>
      </c>
      <c r="O949" s="9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6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8"/>
        <v>41985.25</v>
      </c>
      <c r="O950" s="9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6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8"/>
        <v>42112.208333333328</v>
      </c>
      <c r="O951" s="9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6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8"/>
        <v>43571.208333333328</v>
      </c>
      <c r="O952" s="9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6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8"/>
        <v>42730.25</v>
      </c>
      <c r="O953" s="9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6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8"/>
        <v>42591.208333333328</v>
      </c>
      <c r="O954" s="9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6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8"/>
        <v>42358.25</v>
      </c>
      <c r="O955" s="9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6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8"/>
        <v>41174.208333333336</v>
      </c>
      <c r="O956" s="9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6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8"/>
        <v>41238.25</v>
      </c>
      <c r="O957" s="9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6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8"/>
        <v>42360.25</v>
      </c>
      <c r="O958" s="9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6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8"/>
        <v>40955.25</v>
      </c>
      <c r="O959" s="9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6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8"/>
        <v>40350.208333333336</v>
      </c>
      <c r="O960" s="9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6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8"/>
        <v>40357.208333333336</v>
      </c>
      <c r="O961" s="9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(E962/D962)*100</f>
        <v>85.054545454545448</v>
      </c>
      <c r="G962" t="s">
        <v>14</v>
      </c>
      <c r="H962">
        <v>55</v>
      </c>
      <c r="I962" s="6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8"/>
        <v>42408.25</v>
      </c>
      <c r="O962" s="9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1">LEFT(R962,FIND("/",R962)-1)</f>
        <v>technology</v>
      </c>
      <c r="T962" t="str">
        <f t="shared" ref="T962:T1001" si="92">RIGHT(R962,LEN(R962)-FIND("/",R962))</f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6">
        <f t="shared" ref="I963:I1001" si="9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4">(((L963/60)/60)/24)+DATE(1970,1,1)</f>
        <v>40591.25</v>
      </c>
      <c r="O963" s="9">
        <f t="shared" ref="O963:O1001" si="95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6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4"/>
        <v>41592.25</v>
      </c>
      <c r="O964" s="9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6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4"/>
        <v>40607.25</v>
      </c>
      <c r="O965" s="9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6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4"/>
        <v>42135.208333333328</v>
      </c>
      <c r="O966" s="9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6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4"/>
        <v>40203.25</v>
      </c>
      <c r="O967" s="9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6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4"/>
        <v>42901.208333333328</v>
      </c>
      <c r="O968" s="9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6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4"/>
        <v>41005.208333333336</v>
      </c>
      <c r="O969" s="9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6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4"/>
        <v>40544.25</v>
      </c>
      <c r="O970" s="9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6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4"/>
        <v>43821.25</v>
      </c>
      <c r="O971" s="9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6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4"/>
        <v>40672.208333333336</v>
      </c>
      <c r="O972" s="9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6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4"/>
        <v>41555.208333333336</v>
      </c>
      <c r="O973" s="9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6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4"/>
        <v>41792.208333333336</v>
      </c>
      <c r="O974" s="9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6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4"/>
        <v>40522.25</v>
      </c>
      <c r="O975" s="9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6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4"/>
        <v>41412.208333333336</v>
      </c>
      <c r="O976" s="9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6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4"/>
        <v>42337.25</v>
      </c>
      <c r="O977" s="9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6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4"/>
        <v>40571.25</v>
      </c>
      <c r="O978" s="9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6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4"/>
        <v>43138.25</v>
      </c>
      <c r="O979" s="9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6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4"/>
        <v>42686.25</v>
      </c>
      <c r="O980" s="9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6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4"/>
        <v>42078.208333333328</v>
      </c>
      <c r="O981" s="9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6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4"/>
        <v>42307.208333333328</v>
      </c>
      <c r="O982" s="9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6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4"/>
        <v>43094.25</v>
      </c>
      <c r="O983" s="9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6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4"/>
        <v>40743.208333333336</v>
      </c>
      <c r="O984" s="9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6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4"/>
        <v>43681.208333333328</v>
      </c>
      <c r="O985" s="9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6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4"/>
        <v>43716.208333333328</v>
      </c>
      <c r="O986" s="9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6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4"/>
        <v>41614.25</v>
      </c>
      <c r="O987" s="9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6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4"/>
        <v>40638.208333333336</v>
      </c>
      <c r="O988" s="9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6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4"/>
        <v>42852.208333333328</v>
      </c>
      <c r="O989" s="9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6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4"/>
        <v>42686.25</v>
      </c>
      <c r="O990" s="9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6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4"/>
        <v>43571.208333333328</v>
      </c>
      <c r="O991" s="9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6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4"/>
        <v>42432.25</v>
      </c>
      <c r="O992" s="9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6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4"/>
        <v>41907.208333333336</v>
      </c>
      <c r="O993" s="9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6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4"/>
        <v>43227.208333333328</v>
      </c>
      <c r="O994" s="9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6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4"/>
        <v>42362.25</v>
      </c>
      <c r="O995" s="9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6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4"/>
        <v>41929.208333333336</v>
      </c>
      <c r="O996" s="9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6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4"/>
        <v>43408.208333333328</v>
      </c>
      <c r="O997" s="9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6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4"/>
        <v>41276.25</v>
      </c>
      <c r="O998" s="9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6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4"/>
        <v>41659.25</v>
      </c>
      <c r="O999" s="9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6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4"/>
        <v>40220.25</v>
      </c>
      <c r="O1000" s="9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6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4"/>
        <v>42550.208333333328</v>
      </c>
      <c r="O1001" s="9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23" priority="2">
      <formula>IF(G2="canceled",TRUE,FALSE)</formula>
    </cfRule>
    <cfRule type="expression" dxfId="22" priority="3">
      <formula>IF(G2="live",TRUE,FALSE)</formula>
    </cfRule>
    <cfRule type="expression" dxfId="21" priority="4">
      <formula>IF(G2="Successful",TRUE,FALSE)</formula>
    </cfRule>
    <cfRule type="expression" dxfId="20" priority="6" stopIfTrue="1">
      <formula>IF(G2="failed",TRUE,FALSE)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358-4E09-407D-B795-DF2BBDC5F2EA}">
  <dimension ref="A1:J566"/>
  <sheetViews>
    <sheetView workbookViewId="0">
      <selection activeCell="K561" sqref="K561"/>
    </sheetView>
  </sheetViews>
  <sheetFormatPr defaultRowHeight="15.75" x14ac:dyDescent="0.25"/>
  <cols>
    <col min="2" max="2" width="13.5" bestFit="1" customWidth="1"/>
    <col min="3" max="3" width="11.5" customWidth="1"/>
    <col min="5" max="5" width="12.625" bestFit="1" customWidth="1"/>
    <col min="9" max="9" width="37.5" bestFit="1" customWidth="1"/>
  </cols>
  <sheetData>
    <row r="1" spans="1:10" x14ac:dyDescent="0.25">
      <c r="A1" s="1" t="s">
        <v>4</v>
      </c>
      <c r="B1" s="1" t="s">
        <v>5</v>
      </c>
      <c r="D1" s="13" t="s">
        <v>4</v>
      </c>
      <c r="E1" s="13" t="s">
        <v>5</v>
      </c>
      <c r="I1" s="13" t="s">
        <v>2112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I2" t="s">
        <v>2106</v>
      </c>
      <c r="J2">
        <f>AVERAGE(B2:B566)</f>
        <v>851.14690265486729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I3" t="s">
        <v>2107</v>
      </c>
      <c r="J3">
        <f>MEDIAN(B2:B566)</f>
        <v>201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I4" t="s">
        <v>2108</v>
      </c>
      <c r="J4">
        <f>MIN(B2:B566)</f>
        <v>16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I5" t="s">
        <v>2109</v>
      </c>
      <c r="J5">
        <f>MAX(B2:B566)</f>
        <v>7295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I6" t="s">
        <v>2110</v>
      </c>
      <c r="J6">
        <f>_xlfn.VAR.P(B2:B566)</f>
        <v>1603373.7324019109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I7" t="s">
        <v>2111</v>
      </c>
      <c r="J7">
        <f>_xlfn.STDEV.P(B2:B566)</f>
        <v>1266.2439466397898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I12" s="13" t="s">
        <v>2113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I13" t="s">
        <v>2106</v>
      </c>
      <c r="J13">
        <f>AVERAGE(E2:E365)</f>
        <v>585.61538461538464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I14" t="s">
        <v>2107</v>
      </c>
      <c r="J14">
        <f>MEDIAN(E2:E365)</f>
        <v>114.5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  <c r="I15" t="s">
        <v>2108</v>
      </c>
      <c r="J15">
        <f>MIN(E2:E365)</f>
        <v>0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I16" t="s">
        <v>2109</v>
      </c>
      <c r="J16">
        <f>MAX(E2:E365)</f>
        <v>6080</v>
      </c>
    </row>
    <row r="17" spans="1:10" x14ac:dyDescent="0.25">
      <c r="A17" t="s">
        <v>20</v>
      </c>
      <c r="B17">
        <v>129</v>
      </c>
      <c r="D17" t="s">
        <v>14</v>
      </c>
      <c r="E17">
        <v>1</v>
      </c>
      <c r="I17" t="s">
        <v>2110</v>
      </c>
      <c r="J17">
        <f>_xlfn.VAR.P(E2:E365)</f>
        <v>921574.68174133555</v>
      </c>
    </row>
    <row r="18" spans="1:10" x14ac:dyDescent="0.25">
      <c r="A18" t="s">
        <v>20</v>
      </c>
      <c r="B18">
        <v>226</v>
      </c>
      <c r="D18" t="s">
        <v>14</v>
      </c>
      <c r="E18">
        <v>1467</v>
      </c>
      <c r="I18" t="s">
        <v>2111</v>
      </c>
      <c r="J18">
        <f>_xlfn.STDEV.P(E2:E365)</f>
        <v>959.98681331637863</v>
      </c>
    </row>
    <row r="19" spans="1:10" x14ac:dyDescent="0.25">
      <c r="A19" t="s">
        <v>20</v>
      </c>
      <c r="B19">
        <v>5419</v>
      </c>
      <c r="D19" t="s">
        <v>14</v>
      </c>
      <c r="E19">
        <v>75</v>
      </c>
    </row>
    <row r="20" spans="1:10" x14ac:dyDescent="0.25">
      <c r="A20" t="s">
        <v>20</v>
      </c>
      <c r="B20">
        <v>165</v>
      </c>
      <c r="D20" t="s">
        <v>14</v>
      </c>
      <c r="E20">
        <v>120</v>
      </c>
    </row>
    <row r="21" spans="1:10" x14ac:dyDescent="0.25">
      <c r="A21" t="s">
        <v>20</v>
      </c>
      <c r="B21">
        <v>1965</v>
      </c>
      <c r="D21" t="s">
        <v>14</v>
      </c>
      <c r="E21">
        <v>2253</v>
      </c>
    </row>
    <row r="22" spans="1:10" x14ac:dyDescent="0.25">
      <c r="A22" t="s">
        <v>20</v>
      </c>
      <c r="B22">
        <v>16</v>
      </c>
      <c r="D22" t="s">
        <v>14</v>
      </c>
      <c r="E22">
        <v>5</v>
      </c>
    </row>
    <row r="23" spans="1:10" x14ac:dyDescent="0.25">
      <c r="A23" t="s">
        <v>20</v>
      </c>
      <c r="B23">
        <v>107</v>
      </c>
      <c r="D23" t="s">
        <v>14</v>
      </c>
      <c r="E23">
        <v>38</v>
      </c>
    </row>
    <row r="24" spans="1:10" x14ac:dyDescent="0.25">
      <c r="A24" t="s">
        <v>20</v>
      </c>
      <c r="B24">
        <v>134</v>
      </c>
      <c r="D24" t="s">
        <v>14</v>
      </c>
      <c r="E24">
        <v>12</v>
      </c>
    </row>
    <row r="25" spans="1:10" x14ac:dyDescent="0.25">
      <c r="A25" t="s">
        <v>20</v>
      </c>
      <c r="B25">
        <v>198</v>
      </c>
      <c r="D25" t="s">
        <v>14</v>
      </c>
      <c r="E25">
        <v>1684</v>
      </c>
    </row>
    <row r="26" spans="1:10" x14ac:dyDescent="0.25">
      <c r="A26" t="s">
        <v>20</v>
      </c>
      <c r="B26">
        <v>111</v>
      </c>
      <c r="D26" t="s">
        <v>14</v>
      </c>
      <c r="E26">
        <v>56</v>
      </c>
    </row>
    <row r="27" spans="1:10" x14ac:dyDescent="0.25">
      <c r="A27" t="s">
        <v>20</v>
      </c>
      <c r="B27">
        <v>222</v>
      </c>
      <c r="D27" t="s">
        <v>14</v>
      </c>
      <c r="E27">
        <v>838</v>
      </c>
    </row>
    <row r="28" spans="1:10" x14ac:dyDescent="0.25">
      <c r="A28" t="s">
        <v>20</v>
      </c>
      <c r="B28">
        <v>6212</v>
      </c>
      <c r="D28" t="s">
        <v>14</v>
      </c>
      <c r="E28">
        <v>1000</v>
      </c>
    </row>
    <row r="29" spans="1:10" x14ac:dyDescent="0.25">
      <c r="A29" t="s">
        <v>20</v>
      </c>
      <c r="B29">
        <v>98</v>
      </c>
      <c r="D29" t="s">
        <v>14</v>
      </c>
      <c r="E29">
        <v>1482</v>
      </c>
    </row>
    <row r="30" spans="1:10" x14ac:dyDescent="0.25">
      <c r="A30" t="s">
        <v>20</v>
      </c>
      <c r="B30">
        <v>92</v>
      </c>
      <c r="D30" t="s">
        <v>14</v>
      </c>
      <c r="E30">
        <v>106</v>
      </c>
    </row>
    <row r="31" spans="1:10" x14ac:dyDescent="0.25">
      <c r="A31" t="s">
        <v>20</v>
      </c>
      <c r="B31">
        <v>149</v>
      </c>
      <c r="D31" t="s">
        <v>14</v>
      </c>
      <c r="E31">
        <v>679</v>
      </c>
    </row>
    <row r="32" spans="1:10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639">
    <cfRule type="expression" dxfId="19" priority="5">
      <formula>IF(A2="canceled",TRUE,FALSE)</formula>
    </cfRule>
    <cfRule type="expression" dxfId="18" priority="6">
      <formula>IF(A2="live",TRUE,FALSE)</formula>
    </cfRule>
    <cfRule type="expression" dxfId="17" priority="7">
      <formula>IF(A2="Successful",TRUE,FALSE)</formula>
    </cfRule>
    <cfRule type="expression" dxfId="16" priority="8" stopIfTrue="1">
      <formula>IF(A2="failed",TRUE,FALSE)</formula>
    </cfRule>
  </conditionalFormatting>
  <conditionalFormatting sqref="B640 A641:A1001">
    <cfRule type="expression" dxfId="15" priority="17">
      <formula>IF(A640="canceled",TRUE,FALSE)</formula>
    </cfRule>
    <cfRule type="expression" dxfId="14" priority="18">
      <formula>IF(A640="live",TRUE,FALSE)</formula>
    </cfRule>
    <cfRule type="expression" dxfId="13" priority="19">
      <formula>IF(A640="Successful",TRUE,FALSE)</formula>
    </cfRule>
    <cfRule type="expression" dxfId="12" priority="20" stopIfTrue="1">
      <formula>IF(A640="failed",TRUE,FALSE)</formula>
    </cfRule>
  </conditionalFormatting>
  <conditionalFormatting sqref="D2:D365">
    <cfRule type="expression" dxfId="11" priority="1">
      <formula>IF(D2="canceled",TRUE,FALSE)</formula>
    </cfRule>
    <cfRule type="expression" dxfId="10" priority="2">
      <formula>IF(D2="live",TRUE,FALSE)</formula>
    </cfRule>
    <cfRule type="expression" dxfId="9" priority="3">
      <formula>IF(D2="Successful",TRUE,FALSE)</formula>
    </cfRule>
    <cfRule type="expression" dxfId="8" priority="4" stopIfTrue="1">
      <formula>IF(D2="failed",TRUE,FALSE)</formula>
    </cfRule>
  </conditionalFormatting>
  <conditionalFormatting sqref="F3:F567">
    <cfRule type="expression" dxfId="7" priority="13">
      <formula>IF(F3="canceled",TRUE,FALSE)</formula>
    </cfRule>
    <cfRule type="expression" dxfId="6" priority="14">
      <formula>IF(F3="live",TRUE,FALSE)</formula>
    </cfRule>
    <cfRule type="expression" dxfId="5" priority="15">
      <formula>IF(F3="Successful",TRUE,FALSE)</formula>
    </cfRule>
    <cfRule type="expression" dxfId="4" priority="16" stopIfTrue="1">
      <formula>IF(F3="failed",TRUE,FALSE)</formula>
    </cfRule>
  </conditionalFormatting>
  <conditionalFormatting sqref="I5:I12 I16:I368">
    <cfRule type="expression" dxfId="3" priority="9">
      <formula>IF(I5="canceled",TRUE,FALSE)</formula>
    </cfRule>
    <cfRule type="expression" dxfId="2" priority="10">
      <formula>IF(I5="live",TRUE,FALSE)</formula>
    </cfRule>
    <cfRule type="expression" dxfId="1" priority="11">
      <formula>IF(I5="Successful",TRUE,FALSE)</formula>
    </cfRule>
    <cfRule type="expression" dxfId="0" priority="12" stopIfTrue="1">
      <formula>IF(I5="failed",TRUE,FALSE)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Date Created Conversion</vt:lpstr>
      <vt:lpstr>Sheet1</vt:lpstr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Hashi</cp:lastModifiedBy>
  <dcterms:created xsi:type="dcterms:W3CDTF">2021-09-29T18:52:28Z</dcterms:created>
  <dcterms:modified xsi:type="dcterms:W3CDTF">2023-04-29T16:59:16Z</dcterms:modified>
</cp:coreProperties>
</file>