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_Uebersicht" sheetId="3" r:id="rId3"/>
    <sheet name="Methodik_lokale Effekte" sheetId="4" r:id="rId4"/>
    <sheet name="Auswertungen_lokale Effekte" sheetId="5" r:id="rId5"/>
    <sheet name="Methodik_regionale Effekte" sheetId="6" r:id="rId6"/>
    <sheet name="Auswertungen_regionale Effekte" sheetId="7" r:id="rId7"/>
    <sheet name="Methodik_Einordnung Region" sheetId="8" r:id="rId8"/>
    <sheet name="Auswertungen_Einordnung Region" sheetId="9" r:id="rId9"/>
    <sheet name="Literatur" sheetId="10" r:id="rId10"/>
    <sheet name="Rohdaten" sheetId="11" r:id="rId11"/>
  </sheets>
  <calcPr calcId="124519" fullCalcOnLoad="1"/>
</workbook>
</file>

<file path=xl/sharedStrings.xml><?xml version="1.0" encoding="utf-8"?>
<sst xmlns="http://schemas.openxmlformats.org/spreadsheetml/2006/main" count="176" uniqueCount="125">
  <si>
    <t>test in Buxtehude</t>
  </si>
  <si>
    <t>REGIOPROJEKTCHECK</t>
  </si>
  <si>
    <t>Folgeabschätzung von Bauprojekten</t>
  </si>
  <si>
    <t>Exportdatum</t>
  </si>
  <si>
    <t>2017-01-10 12:36</t>
  </si>
  <si>
    <t>Thema</t>
  </si>
  <si>
    <t>Projektrahmendaten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</si>
  <si>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</si>
  <si>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</si>
  <si>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</si>
  <si>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</si>
  <si>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</si>
  <si>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</si>
  <si>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</si>
  <si>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</si>
  <si>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28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</si>
  <si>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</si>
  <si>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</si>
  <si>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</si>
  <si>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</si>
  <si>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</si>
  <si>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</si>
  <si>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</si>
  <si>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</si>
  <si>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</si>
  <si>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</si>
  <si>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</si>
  <si>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</si>
  <si>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</si>
  <si>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</si>
  <si>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</si>
  <si>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Rohadtentabelle</t>
  </si>
  <si>
    <t>Bodenbedeckung</t>
  </si>
  <si>
    <t>Zeilennummer</t>
  </si>
  <si>
    <t>OBJECTID</t>
  </si>
  <si>
    <t>NF_ueberbauteFlaechen</t>
  </si>
  <si>
    <t>NF_AsphaltBeton</t>
  </si>
  <si>
    <t>NF_Platten</t>
  </si>
  <si>
    <t>NF_Kleinpflaster</t>
  </si>
  <si>
    <t>NF_Rasengitter</t>
  </si>
  <si>
    <t>NF_Acker</t>
  </si>
  <si>
    <t>NF_Rasen</t>
  </si>
  <si>
    <t>NF_BaeumeStraeucher</t>
  </si>
  <si>
    <t>NF_Stauden</t>
  </si>
  <si>
    <t>NF_Wiese</t>
  </si>
  <si>
    <t>NF_Wasserflaeche</t>
  </si>
  <si>
    <t>PF_ueberbauteFlaechen</t>
  </si>
  <si>
    <t>PF_AsphaltBeton</t>
  </si>
  <si>
    <t>PF_Platten</t>
  </si>
  <si>
    <t>PF_Kleinpflaster</t>
  </si>
  <si>
    <t>PF_Rasengitter</t>
  </si>
  <si>
    <t>PF_Acker</t>
  </si>
  <si>
    <t>PF_Rasen</t>
  </si>
  <si>
    <t>PF_BaeumeStraeucher</t>
  </si>
  <si>
    <t>PF_Stauden</t>
  </si>
  <si>
    <t>PF_Wiese</t>
  </si>
  <si>
    <t>PF_Wasserflaeche</t>
  </si>
  <si>
    <t>Teilflaeche</t>
  </si>
  <si>
    <t>Flaeche_1</t>
  </si>
  <si>
    <t>Oekologische Wertigkeit</t>
  </si>
  <si>
    <t>timestamp</t>
  </si>
  <si>
    <t>Biotope</t>
  </si>
  <si>
    <t>FFH_Gebiete</t>
  </si>
  <si>
    <t>Nationalparke</t>
  </si>
  <si>
    <t>Naturschutzgebiete</t>
  </si>
  <si>
    <t>Vogelschutzgebiete</t>
  </si>
  <si>
    <t>pwNull</t>
  </si>
  <si>
    <t>pwPlan</t>
  </si>
  <si>
    <t>begeg_null</t>
  </si>
  <si>
    <t>begeg_plan</t>
  </si>
  <si>
    <t>uvzr_null</t>
  </si>
  <si>
    <t>statusBoden</t>
  </si>
  <si>
    <t>bewertung_Dichte</t>
  </si>
  <si>
    <t>integration</t>
  </si>
  <si>
    <t>bewertung_Integra</t>
  </si>
  <si>
    <t>groeUZVR</t>
  </si>
  <si>
    <t>12:35:54-10/1/2017</t>
  </si>
  <si>
    <t>Wohnflaechendichte</t>
  </si>
  <si>
    <t>ID</t>
  </si>
  <si>
    <t>Name</t>
  </si>
  <si>
    <t>Bewertung</t>
  </si>
  <si>
    <t>WohnflaechendichteProjektraum</t>
  </si>
  <si>
    <t>WohnflaechendichteProjektKreis</t>
  </si>
  <si>
    <t>WohnflaechendichteProjektKreistyp</t>
  </si>
  <si>
    <t>abweichungVonKreis</t>
  </si>
  <si>
    <t>test</t>
  </si>
  <si>
    <t>10.1.2017 - 11:26</t>
  </si>
  <si>
    <t>Uebersicht lokale Effekte</t>
  </si>
  <si>
    <t>Bodenbedeckung [in Hektar]</t>
  </si>
  <si>
    <t>Nullfall</t>
  </si>
  <si>
    <t>Planfall</t>
  </si>
  <si>
    <t>Ueberbaute Flaechen</t>
  </si>
  <si>
    <t>Asphalt, Beton</t>
  </si>
  <si>
    <t>Platten</t>
  </si>
  <si>
    <t>Kleinpflaster</t>
  </si>
  <si>
    <t>Wassergebundene Decke, Rasengittersteine</t>
  </si>
  <si>
    <t>Offener Boden, Acker</t>
  </si>
  <si>
    <t>Rasen</t>
  </si>
  <si>
    <t>Baeume, Straeucher</t>
  </si>
  <si>
    <t>Stauden</t>
  </si>
  <si>
    <t>Wiese</t>
  </si>
  <si>
    <t>Natuerliche Wasserflaeche</t>
  </si>
  <si>
    <t>Bodenbedeckung [in Prozent]</t>
  </si>
  <si>
    <t>von 5 Punkten</t>
  </si>
  <si>
    <t>Gesamt</t>
  </si>
  <si>
    <t>Uebersicht regionale Effekte</t>
  </si>
  <si>
    <t>Begegnungswahrscheinlichkeit</t>
  </si>
  <si>
    <t>bei einem Index von 0 bis 1</t>
  </si>
  <si>
    <t>Unzerschnittene verkehrsarme Raeume</t>
  </si>
  <si>
    <t>Groesster tangierter UZVR</t>
  </si>
  <si>
    <t>Hektar</t>
  </si>
  <si>
    <t>Bewertung UZVR</t>
  </si>
  <si>
    <t>Uebersicht Einordnung in Region</t>
  </si>
  <si>
    <t>Schutzgebiete und schutzwuerdige Boeden</t>
  </si>
  <si>
    <t>FFH Gebiete</t>
  </si>
  <si>
    <t>Schutzgebiete</t>
  </si>
  <si>
    <t>Schutzwuerdige Boeden</t>
  </si>
  <si>
    <t>Integration</t>
  </si>
  <si>
    <t>Integrationsgrad</t>
  </si>
  <si>
    <t>grenzen an den Siedlungskoerper</t>
  </si>
  <si>
    <t>Bewertung Integration</t>
  </si>
  <si>
    <t>Projektflaeche</t>
  </si>
  <si>
    <t>qm Wohnflaeche je Hektar Bauland</t>
  </si>
  <si>
    <t>Kreis</t>
  </si>
  <si>
    <t>Kreistyp</t>
  </si>
</sst>
</file>

<file path=xl/styles.xml><?xml version="1.0" encoding="utf-8"?>
<styleSheet xmlns="http://schemas.openxmlformats.org/spreadsheetml/2006/main">
  <numFmts count="1">
    <numFmt numFmtId="164" formatCode="0.0%"/>
  </numFmts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  <xf numFmtId="2" fontId="0" fillId="2" borderId="0" xfId="0" applyNumberFormat="1" applyFill="1"/>
    <xf numFmtId="9" fontId="0" fillId="2" borderId="0" xfId="0" applyNumberFormat="1" applyFill="1"/>
    <xf numFmtId="1" fontId="5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  <c:pt idx="0">
                  <c:v>0.07100000000000001</c:v>
                </c:pt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0.05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0.019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0.639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0.152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0.019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Bodenbedeckungsarten</a:t>
            </a:r>
          </a:p>
        </c:rich>
      </c:tx>
      <c:layout/>
    </c:title>
    <c:plotArea>
      <c:layout/>
      <c:barChart>
        <c:barDir val="bar"/>
        <c:grouping val="percentStacked"/>
        <c:ser>
          <c:idx val="0"/>
          <c:order val="0"/>
          <c:tx>
            <c:v>Ueberbaute Flaechen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Effekte'!$B$5:$C$5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"/>
          <c:order val="1"/>
          <c:tx>
            <c:v>Natuerliche Wasserflaeche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Effekte'!$B$6:$C$6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2"/>
          <c:order val="2"/>
          <c:tx>
            <c:v>Platten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Effekte'!$B$7:$C$7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3"/>
          <c:order val="3"/>
          <c:tx>
            <c:v>Baeume, Straeucher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Effekte'!$B$8:$C$8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4"/>
          <c:order val="4"/>
          <c:tx>
            <c:v>Wassergebundene Decke, Rasengittersteine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Effekte'!$B$9:$C$9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5"/>
          <c:order val="5"/>
          <c:tx>
            <c:v>Stauden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Effekte'!$B$10:$C$10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6"/>
          <c:order val="6"/>
          <c:tx>
            <c:v>Wiese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Effekte'!$B$11:$C$11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7"/>
          <c:order val="7"/>
          <c:tx>
            <c:v>Asphalt, Beton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Effekte'!$B$12:$C$12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8"/>
          <c:order val="8"/>
          <c:tx>
            <c:v>Offener Boden, Acker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Effekte'!$B$13:$C$13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9"/>
          <c:order val="9"/>
          <c:tx>
            <c:v>Kleinpflaster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Effekte'!$B$14:$C$14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0"/>
          <c:order val="10"/>
          <c:tx>
            <c:v>Rasen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Effekte'!$B$15:$C$15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l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b"/>
        <c:majorGridlines/>
        <c:numFmt formatCode="0%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Wohnflaechendichte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cat>
            <c:strRef>
              <c:f>'Auswertungen_Einordnung Region'!$A$18:$A$20</c:f>
              <c:strCache>
                <c:ptCount val="3"/>
                <c:pt idx="0">
                  <c:v>Projektflaeche</c:v>
                </c:pt>
                <c:pt idx="1">
                  <c:v>Kreis</c:v>
                </c:pt>
                <c:pt idx="2">
                  <c:v>Kreistyp</c:v>
                </c:pt>
              </c:strCache>
            </c:strRef>
          </c:cat>
          <c:val>
            <c:numRef>
              <c:f>'Auswertungen_Einordnung Regio'!$B$18:$B$20</c:f>
              <c:numCache>
                <c:formatCode>General</c:formatCode>
                <c:ptCount val="0"/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b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1843434</xdr:colOff>
      <xdr:row>15</xdr:row>
      <xdr:rowOff>22744</xdr:rowOff>
    </xdr:to>
    <xdr:pic>
      <xdr:nvPicPr>
        <xdr:cNvPr id="2" name="Picture 1" descr="Methodik_FlaecheOekologie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43434" cy="28802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5041392</xdr:colOff>
      <xdr:row>77</xdr:row>
      <xdr:rowOff>80772</xdr:rowOff>
    </xdr:to>
    <xdr:pic>
      <xdr:nvPicPr>
        <xdr:cNvPr id="3" name="Picture 2" descr="Haftungsausschluss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5041392" cy="71292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1843434</xdr:colOff>
      <xdr:row>15</xdr:row>
      <xdr:rowOff>22744</xdr:rowOff>
    </xdr:to>
    <xdr:pic>
      <xdr:nvPicPr>
        <xdr:cNvPr id="2" name="Picture 1" descr="Methodik_FlaecheOekologie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43434" cy="28802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</xdr:row>
      <xdr:rowOff>0</xdr:rowOff>
    </xdr:from>
    <xdr:to>
      <xdr:col>9</xdr:col>
      <xdr:colOff>28575</xdr:colOff>
      <xdr:row>46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1843434</xdr:colOff>
      <xdr:row>15</xdr:row>
      <xdr:rowOff>22744</xdr:rowOff>
    </xdr:to>
    <xdr:pic>
      <xdr:nvPicPr>
        <xdr:cNvPr id="2" name="Picture 1" descr="Methodik_FlaecheOekologie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43434" cy="28802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1843434</xdr:colOff>
      <xdr:row>15</xdr:row>
      <xdr:rowOff>22744</xdr:rowOff>
    </xdr:to>
    <xdr:pic>
      <xdr:nvPicPr>
        <xdr:cNvPr id="2" name="Picture 1" descr="Methodik_FlaecheOekologie4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43434" cy="28802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1843434</xdr:colOff>
      <xdr:row>55</xdr:row>
      <xdr:rowOff>22744</xdr:rowOff>
    </xdr:to>
    <xdr:pic>
      <xdr:nvPicPr>
        <xdr:cNvPr id="3" name="Picture 2" descr="Methodik_FlaecheOekologie4b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843434" cy="28802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0</xdr:rowOff>
    </xdr:from>
    <xdr:to>
      <xdr:col>11</xdr:col>
      <xdr:colOff>9525</xdr:colOff>
      <xdr:row>37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1843434</xdr:colOff>
      <xdr:row>15</xdr:row>
      <xdr:rowOff>22744</xdr:rowOff>
    </xdr:to>
    <xdr:pic>
      <xdr:nvPicPr>
        <xdr:cNvPr id="2" name="Picture 1" descr="Methodik_FlaecheOekologie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43434" cy="28802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620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  <c r="B5" s="6">
        <v>0.07100000000000001</v>
      </c>
    </row>
    <row r="6" spans="1:2">
      <c r="A6" t="s">
        <v>23</v>
      </c>
      <c r="B6" s="6">
        <v>0.05</v>
      </c>
    </row>
    <row r="7" spans="1:2">
      <c r="A7" t="s">
        <v>24</v>
      </c>
      <c r="B7" s="6">
        <v>0.019</v>
      </c>
    </row>
    <row r="8" spans="1:2">
      <c r="A8" t="s">
        <v>25</v>
      </c>
    </row>
    <row r="9" spans="1:2">
      <c r="A9" t="s">
        <v>26</v>
      </c>
      <c r="B9" s="6">
        <v>0.639</v>
      </c>
    </row>
    <row r="10" spans="1:2">
      <c r="A10" t="s">
        <v>27</v>
      </c>
      <c r="B10" s="6">
        <v>0.152</v>
      </c>
    </row>
    <row r="11" spans="1:2">
      <c r="A11" t="s">
        <v>28</v>
      </c>
      <c r="B11" s="6">
        <v>0.019</v>
      </c>
    </row>
    <row r="12" spans="1:2">
      <c r="A12" t="s">
        <v>29</v>
      </c>
      <c r="B12" s="6">
        <v>0.05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86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86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40.7109375" customWidth="1"/>
  </cols>
  <sheetData>
    <row r="1" spans="1:200">
      <c r="A1" s="7" t="s">
        <v>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7" t="s">
        <v>88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7" t="s">
        <v>89</v>
      </c>
      <c r="C4" s="7" t="s">
        <v>90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7" t="s">
        <v>91</v>
      </c>
      <c r="B5" s="8">
        <f>SUM(Rohdaten!B6:B20)</f>
        <v>0</v>
      </c>
      <c r="C5" s="8">
        <f>SUM(Rohdaten!M6:M20)</f>
        <v>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7" t="s">
        <v>92</v>
      </c>
      <c r="B6" s="8">
        <f>SUM(Rohdaten!C6:C20)</f>
        <v>0</v>
      </c>
      <c r="C6" s="8">
        <f>SUM(Rohdaten!N6:N20)</f>
        <v>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7" t="s">
        <v>93</v>
      </c>
      <c r="B7" s="8">
        <f>SUM(Rohdaten!D6:D20)</f>
        <v>0</v>
      </c>
      <c r="C7" s="8">
        <f>SUM(Rohdaten!O6:O20)</f>
        <v>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7" t="s">
        <v>94</v>
      </c>
      <c r="B8" s="8">
        <f>SUM(Rohdaten!E6:E20)</f>
        <v>0</v>
      </c>
      <c r="C8" s="8">
        <f>SUM(Rohdaten!P6:P20)</f>
        <v>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7" t="s">
        <v>95</v>
      </c>
      <c r="B9" s="8">
        <f>SUM(Rohdaten!F6:F20)</f>
        <v>0</v>
      </c>
      <c r="C9" s="8">
        <f>SUM(Rohdaten!Q6:Q20)</f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7" t="s">
        <v>96</v>
      </c>
      <c r="B10" s="8">
        <f>SUM(Rohdaten!G6:G20)</f>
        <v>0</v>
      </c>
      <c r="C10" s="8">
        <f>SUM(Rohdaten!R6:R20)</f>
        <v>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7" t="s">
        <v>97</v>
      </c>
      <c r="B11" s="8">
        <f>SUM(Rohdaten!H6:H20)</f>
        <v>0</v>
      </c>
      <c r="C11" s="8">
        <f>SUM(Rohdaten!S6:S20)</f>
        <v>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7" t="s">
        <v>98</v>
      </c>
      <c r="B12" s="8">
        <f>SUM(Rohdaten!I6:I20)</f>
        <v>0</v>
      </c>
      <c r="C12" s="8">
        <f>SUM(Rohdaten!T6:T20)</f>
        <v>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7" t="s">
        <v>99</v>
      </c>
      <c r="B13" s="8">
        <f>SUM(Rohdaten!J6:J20)</f>
        <v>0</v>
      </c>
      <c r="C13" s="8">
        <f>SUM(Rohdaten!U6:U20)</f>
        <v>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7" t="s">
        <v>100</v>
      </c>
      <c r="B14" s="8">
        <f>SUM(Rohdaten!K6:K20)</f>
        <v>0</v>
      </c>
      <c r="C14" s="8">
        <f>SUM(Rohdaten!V6:V20)</f>
        <v>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7" t="s">
        <v>101</v>
      </c>
      <c r="B15" s="8">
        <f>SUM(Rohdaten!L6:L20)</f>
        <v>0</v>
      </c>
      <c r="C15" s="8">
        <f>SUM(Rohdaten!W6:W20)</f>
        <v>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7" t="s">
        <v>102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7" t="s">
        <v>89</v>
      </c>
      <c r="C19" s="7" t="s">
        <v>90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7" t="s">
        <v>91</v>
      </c>
      <c r="B20" s="9">
        <f>B5/SUM(B$5:B$15)</f>
        <v>0</v>
      </c>
      <c r="C20" s="9">
        <f>C5/SUM(C$5:C$15)</f>
        <v>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7" t="s">
        <v>92</v>
      </c>
      <c r="B21" s="9">
        <f>B6/SUM(B$5:B$15)</f>
        <v>0</v>
      </c>
      <c r="C21" s="9">
        <f>C6/SUM(C$5:C$15)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7" t="s">
        <v>93</v>
      </c>
      <c r="B22" s="9">
        <f>B7/SUM(B$5:B$15)</f>
        <v>0</v>
      </c>
      <c r="C22" s="9">
        <f>C7/SUM(C$5:C$15)</f>
        <v>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7" t="s">
        <v>94</v>
      </c>
      <c r="B23" s="9">
        <f>B8/SUM(B$5:B$15)</f>
        <v>0</v>
      </c>
      <c r="C23" s="9">
        <f>C8/SUM(C$5:C$15)</f>
        <v>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7" t="s">
        <v>95</v>
      </c>
      <c r="B24" s="9">
        <f>B9/SUM(B$5:B$15)</f>
        <v>0</v>
      </c>
      <c r="C24" s="9">
        <f>C9/SUM(C$5:C$15)</f>
        <v>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7" t="s">
        <v>96</v>
      </c>
      <c r="B25" s="9">
        <f>B10/SUM(B$5:B$15)</f>
        <v>0</v>
      </c>
      <c r="C25" s="9">
        <f>C10/SUM(C$5:C$15)</f>
        <v>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7" t="s">
        <v>97</v>
      </c>
      <c r="B26" s="9">
        <f>B11/SUM(B$5:B$15)</f>
        <v>0</v>
      </c>
      <c r="C26" s="9">
        <f>C11/SUM(C$5:C$15)</f>
        <v>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7" t="s">
        <v>98</v>
      </c>
      <c r="B27" s="9">
        <f>B12/SUM(B$5:B$15)</f>
        <v>0</v>
      </c>
      <c r="C27" s="9">
        <f>C12/SUM(C$5:C$15)</f>
        <v>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7" t="s">
        <v>99</v>
      </c>
      <c r="B28" s="9">
        <f>B13/SUM(B$5:B$15)</f>
        <v>0</v>
      </c>
      <c r="C28" s="9">
        <f>C13/SUM(C$5:C$15)</f>
        <v>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7" t="s">
        <v>100</v>
      </c>
      <c r="B29" s="9">
        <f>B14/SUM(B$5:B$15)</f>
        <v>0</v>
      </c>
      <c r="C29" s="9">
        <f>C14/SUM(C$5:C$15)</f>
        <v>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7" t="s">
        <v>101</v>
      </c>
      <c r="B30" s="9">
        <f>B15/SUM(B$5:B$15)</f>
        <v>0</v>
      </c>
      <c r="C30" s="9">
        <f>C15/SUM(C$5:C$15)</f>
        <v>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7" t="s">
        <v>80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 t="s">
        <v>89</v>
      </c>
      <c r="B49" s="1">
        <f>Rohdaten!H26</f>
        <v>0</v>
      </c>
      <c r="C49" s="1" t="s">
        <v>103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 t="s">
        <v>90</v>
      </c>
      <c r="B50" s="1">
        <f>Rohdaten!I26</f>
        <v>0</v>
      </c>
      <c r="C50" s="1" t="s">
        <v>103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7" t="s">
        <v>104</v>
      </c>
      <c r="B51" s="7">
        <f>IF(B50=B49,IF(B50&gt;5,5,IF(B50&lt;1,1,B50)),IF(B49=(B50+1),IF(B50&gt;5,5,IF(B50&lt;1,1,B50)),IF(B49&lt;B50,IF((1+B50)&gt;5,5,IF((1+B50)&lt;1,1,(1+B50))),IF(B49&gt;B50,IF((B50-1)&gt;5,5,IF((B50-1)&lt;1,1,(B50-1)))))))</f>
        <v>0</v>
      </c>
      <c r="C51" s="7" t="s">
        <v>103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86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24.7109375" customWidth="1"/>
  </cols>
  <sheetData>
    <row r="1" spans="1:200">
      <c r="A1" s="7" t="s">
        <v>105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7" t="s">
        <v>106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 t="s">
        <v>89</v>
      </c>
      <c r="B4" s="1">
        <f>Rohdaten!J26</f>
        <v>0</v>
      </c>
      <c r="C4" s="1" t="s">
        <v>107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 t="s">
        <v>90</v>
      </c>
      <c r="B5" s="1">
        <f>Rohdaten!K26</f>
        <v>0</v>
      </c>
      <c r="C5" s="1" t="s">
        <v>107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7" t="s">
        <v>80</v>
      </c>
      <c r="B6" s="7">
        <f>IF(G6&lt;0.2,1,IF(AND(G6&gt;=0.2,G6&lt;0.4),2,IF(AND(G6&gt;=0.4,G6&lt;0.6),3,IF(AND(G6&gt;=0.6,G6&lt;0.8),4,IF(G6&gt;=0.8,5)))))</f>
        <v>0</v>
      </c>
      <c r="C6" s="7" t="s">
        <v>103</v>
      </c>
      <c r="D6" s="1"/>
      <c r="E6" s="1"/>
      <c r="F6" s="10">
        <f>IF(AND(B4&lt;B5+0.2,B4&gt;B5-0.2),B5,IF(B5&lt;=B4-0.2,B5-0.2,IF(B5&gt;=B4+0.2,B5+0.2)))</f>
        <v>0</v>
      </c>
      <c r="G6" s="10">
        <f>IF(F6&gt;1,1,IF(F6&lt;0,0,F6))</f>
        <v>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7" t="s">
        <v>108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 t="s">
        <v>109</v>
      </c>
      <c r="B9" s="8">
        <f>Rohdaten!Q26</f>
        <v>0</v>
      </c>
      <c r="C9" s="1" t="s">
        <v>110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 t="s">
        <v>111</v>
      </c>
      <c r="B10">
        <f>Rohdaten!L26</f>
        <v>0</v>
      </c>
      <c r="C10" s="1" t="s">
        <v>103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86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22.7109375" customWidth="1"/>
  </cols>
  <sheetData>
    <row r="1" spans="1:200">
      <c r="A1" s="7" t="s">
        <v>112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7" t="s">
        <v>113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 t="s">
        <v>61</v>
      </c>
      <c r="B4" s="1">
        <f>IF(Rohdaten!C26=1,"Ja","Nein")</f>
        <v>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 t="s">
        <v>114</v>
      </c>
      <c r="B5" s="1">
        <f>IF(Rohdaten!D26=1,"Ja","Nein")</f>
        <v>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 t="s">
        <v>63</v>
      </c>
      <c r="B6" s="1">
        <f>IF(Rohdaten!E26=1,"Ja","Nein")</f>
        <v>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 t="s">
        <v>64</v>
      </c>
      <c r="B7" s="1">
        <f>IF(Rohdaten!F26=1,"Ja","Nein")</f>
        <v>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 t="s">
        <v>65</v>
      </c>
      <c r="B8" s="1">
        <f>IF(Rohdaten!G26=1,"Ja","Nein")</f>
        <v>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 t="s">
        <v>115</v>
      </c>
      <c r="B10" s="1">
        <f>IF(OR(B4="Ja",B5="Ja",B6="Ja",B7="Ja",B8="Ja")=TRUE,"Ja","Nein")</f>
        <v>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 t="s">
        <v>116</v>
      </c>
      <c r="B11" s="1">
        <f>IF(Rohdaten!M26=1,"Ja","Nein")</f>
        <v>0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7" t="s">
        <v>117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 t="s">
        <v>118</v>
      </c>
      <c r="B14" s="9">
        <f>Rohdaten!O26</f>
        <v>0</v>
      </c>
      <c r="C14" s="1" t="s">
        <v>119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 t="s">
        <v>120</v>
      </c>
      <c r="B15" s="1">
        <f>Rohdaten!P26</f>
        <v>0</v>
      </c>
      <c r="C15" s="1" t="s">
        <v>103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7" t="s">
        <v>77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 t="s">
        <v>121</v>
      </c>
      <c r="B18" s="1">
        <f>Rohdaten!E33</f>
        <v>0</v>
      </c>
      <c r="C18" s="1" t="s">
        <v>122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 t="s">
        <v>123</v>
      </c>
      <c r="B19" s="1">
        <f>Rohdaten!F33</f>
        <v>0</v>
      </c>
      <c r="C19" s="1" t="s">
        <v>122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 t="s">
        <v>124</v>
      </c>
      <c r="B20" s="1">
        <f>Rohdaten!H33</f>
        <v>0</v>
      </c>
      <c r="C20" s="1" t="s">
        <v>122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 t="s">
        <v>80</v>
      </c>
      <c r="B21" s="1">
        <f>Rohdaten!D33</f>
        <v>0</v>
      </c>
      <c r="C21" s="1" t="s">
        <v>103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86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10.7109375" customWidth="1"/>
    <col min="2" max="2" width="4.7109375" customWidth="1"/>
    <col min="3" max="3" width="6.7109375" customWidth="1"/>
    <col min="4" max="4" width="11.7109375" customWidth="1"/>
    <col min="5" max="5" width="31.7109375" customWidth="1"/>
    <col min="6" max="6" width="32.7109375" customWidth="1"/>
    <col min="7" max="7" width="11.7109375" customWidth="1"/>
    <col min="8" max="8" width="35.7109375" customWidth="1"/>
    <col min="9" max="9" width="20.7109375" customWidth="1"/>
    <col min="10" max="10" width="12.7109375" customWidth="1"/>
    <col min="11" max="11" width="12.7109375" customWidth="1"/>
    <col min="12" max="12" width="11.7109375" customWidth="1"/>
    <col min="13" max="13" width="13.7109375" customWidth="1"/>
    <col min="14" max="14" width="18.7109375" customWidth="1"/>
    <col min="15" max="15" width="13.7109375" customWidth="1"/>
    <col min="16" max="16" width="19.7109375" customWidth="1"/>
    <col min="17" max="17" width="10.7109375" customWidth="1"/>
  </cols>
  <sheetData>
    <row r="1" spans="1:200">
      <c r="A1" s="7" t="s">
        <v>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7" t="s">
        <v>32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 t="s">
        <v>33</v>
      </c>
      <c r="B5" s="1" t="s">
        <v>34</v>
      </c>
      <c r="C5" s="1" t="s">
        <v>35</v>
      </c>
      <c r="D5" s="1" t="s">
        <v>36</v>
      </c>
      <c r="E5" s="1" t="s">
        <v>37</v>
      </c>
      <c r="F5" s="1" t="s">
        <v>38</v>
      </c>
      <c r="G5" s="1" t="s">
        <v>39</v>
      </c>
      <c r="H5" s="1" t="s">
        <v>40</v>
      </c>
      <c r="I5" s="1" t="s">
        <v>41</v>
      </c>
      <c r="J5" s="1" t="s">
        <v>42</v>
      </c>
      <c r="K5" s="1" t="s">
        <v>43</v>
      </c>
      <c r="L5" s="1" t="s">
        <v>44</v>
      </c>
      <c r="M5" s="1" t="s">
        <v>45</v>
      </c>
      <c r="N5" s="1" t="s">
        <v>46</v>
      </c>
      <c r="O5" s="1" t="s">
        <v>47</v>
      </c>
      <c r="P5" s="1" t="s">
        <v>48</v>
      </c>
      <c r="Q5" s="1" t="s">
        <v>49</v>
      </c>
      <c r="R5" s="1" t="s">
        <v>50</v>
      </c>
      <c r="S5" s="1" t="s">
        <v>51</v>
      </c>
      <c r="T5" s="1" t="s">
        <v>52</v>
      </c>
      <c r="U5" s="1" t="s">
        <v>53</v>
      </c>
      <c r="V5" s="1" t="s">
        <v>54</v>
      </c>
      <c r="W5" s="1" t="s">
        <v>55</v>
      </c>
      <c r="X5" s="1" t="s">
        <v>56</v>
      </c>
      <c r="Y5" s="1" t="s">
        <v>57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>
        <v>1</v>
      </c>
      <c r="B6" s="1">
        <v>0</v>
      </c>
      <c r="C6" s="1">
        <v>0</v>
      </c>
      <c r="D6" s="1">
        <v>44.67953048639352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 t="s">
        <v>58</v>
      </c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>
        <v>2</v>
      </c>
      <c r="B7" s="1">
        <v>0</v>
      </c>
      <c r="C7" s="1">
        <v>0</v>
      </c>
      <c r="D7" s="1">
        <v>44.67953048639352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 t="s">
        <v>58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>
        <v>3</v>
      </c>
      <c r="B8" s="1">
        <v>0</v>
      </c>
      <c r="C8" s="1">
        <v>0</v>
      </c>
      <c r="D8" s="1">
        <v>44.67953048639352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 t="s">
        <v>58</v>
      </c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>
        <v>4</v>
      </c>
      <c r="B9" s="1">
        <v>0</v>
      </c>
      <c r="C9" s="1">
        <v>0</v>
      </c>
      <c r="D9" s="1">
        <v>44.67953048639352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 t="s">
        <v>58</v>
      </c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>
        <v>5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 t="s">
        <v>58</v>
      </c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>
        <v>6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 t="s">
        <v>58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>
        <v>7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 t="s">
        <v>58</v>
      </c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>
        <v>8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 t="s">
        <v>58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>
        <v>9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18.7857116817791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 t="s">
        <v>58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>
        <v>10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12.69304843363452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 t="s">
        <v>58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>
        <v>11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17.26254586974295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 t="s">
        <v>58</v>
      </c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>
        <v>12</v>
      </c>
      <c r="B17" s="1">
        <v>0</v>
      </c>
      <c r="C17" s="1">
        <v>0</v>
      </c>
      <c r="D17" s="1">
        <v>230.505759554803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 t="s">
        <v>58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>
        <v>13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21.324321368506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 t="s">
        <v>58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>
        <v>14</v>
      </c>
      <c r="B19" s="1">
        <v>0</v>
      </c>
      <c r="C19" s="1">
        <v>0</v>
      </c>
      <c r="D19" s="1">
        <v>4.569497436108429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 t="s">
        <v>58</v>
      </c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>
        <v>15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8.631272934871477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 t="s">
        <v>58</v>
      </c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7" t="s">
        <v>59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 t="s">
        <v>34</v>
      </c>
      <c r="B25" s="1" t="s">
        <v>60</v>
      </c>
      <c r="C25" s="1" t="s">
        <v>61</v>
      </c>
      <c r="D25" s="1" t="s">
        <v>62</v>
      </c>
      <c r="E25" s="1" t="s">
        <v>63</v>
      </c>
      <c r="F25" s="1" t="s">
        <v>64</v>
      </c>
      <c r="G25" s="1" t="s">
        <v>65</v>
      </c>
      <c r="H25" s="1" t="s">
        <v>66</v>
      </c>
      <c r="I25" s="1" t="s">
        <v>67</v>
      </c>
      <c r="J25" s="1" t="s">
        <v>68</v>
      </c>
      <c r="K25" s="1" t="s">
        <v>69</v>
      </c>
      <c r="L25" s="1" t="s">
        <v>70</v>
      </c>
      <c r="M25" s="1" t="s">
        <v>71</v>
      </c>
      <c r="N25" s="1" t="s">
        <v>72</v>
      </c>
      <c r="O25" s="1" t="s">
        <v>73</v>
      </c>
      <c r="P25" s="1" t="s">
        <v>74</v>
      </c>
      <c r="Q25" s="1" t="s">
        <v>75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>
        <v>1</v>
      </c>
      <c r="B26" s="1" t="s">
        <v>76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2</v>
      </c>
      <c r="I26" s="1">
        <v>2</v>
      </c>
      <c r="J26" s="1">
        <v>1</v>
      </c>
      <c r="K26" s="1">
        <v>1</v>
      </c>
      <c r="L26" s="1">
        <v>1</v>
      </c>
      <c r="M26" s="1">
        <v>1</v>
      </c>
      <c r="N26" s="1"/>
      <c r="O26" s="1">
        <v>0.00327332247979939</v>
      </c>
      <c r="P26" s="1">
        <v>1</v>
      </c>
      <c r="Q26" s="1">
        <v>2616.32275390625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7" t="s">
        <v>77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 t="s">
        <v>34</v>
      </c>
      <c r="B32" s="1" t="s">
        <v>78</v>
      </c>
      <c r="C32" s="1" t="s">
        <v>79</v>
      </c>
      <c r="D32" s="1" t="s">
        <v>80</v>
      </c>
      <c r="E32" s="1" t="s">
        <v>81</v>
      </c>
      <c r="F32" s="1" t="s">
        <v>82</v>
      </c>
      <c r="G32" s="1" t="s">
        <v>60</v>
      </c>
      <c r="H32" s="1" t="s">
        <v>83</v>
      </c>
      <c r="I32" s="1" t="s">
        <v>84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>
        <v>1</v>
      </c>
      <c r="B33" s="1"/>
      <c r="C33" s="1" t="s">
        <v>85</v>
      </c>
      <c r="D33" s="1">
        <v>1</v>
      </c>
      <c r="E33" s="1">
        <v>232.0167614025727</v>
      </c>
      <c r="F33" s="1">
        <v>1849.575481466142</v>
      </c>
      <c r="G33" s="1" t="s">
        <v>86</v>
      </c>
      <c r="H33" s="1">
        <v>2713.902323714035</v>
      </c>
      <c r="I33" s="1">
        <v>-0.8745567489796875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Projektrahmendaten</vt:lpstr>
      <vt:lpstr>raw_data</vt:lpstr>
      <vt:lpstr>Methodik_Uebersicht</vt:lpstr>
      <vt:lpstr>Methodik_lokale Effekte</vt:lpstr>
      <vt:lpstr>Auswertungen_lokale Effekte</vt:lpstr>
      <vt:lpstr>Methodik_regionale Effekte</vt:lpstr>
      <vt:lpstr>Auswertungen_regionale Effekte</vt:lpstr>
      <vt:lpstr>Methodik_Einordnung Region</vt:lpstr>
      <vt:lpstr>Auswertungen_Einordnung Region</vt:lpstr>
      <vt:lpstr>Literatur</vt:lpstr>
      <vt:lpstr>Rohdaten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2017-01-10T11:36:33Z</dcterms:created>
  <dcterms:modified xsi:type="dcterms:W3CDTF">2017-01-10T11:36:33Z</dcterms:modified>
</cp:coreProperties>
</file>