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tAtJoes\Desktop\Seminar FoPro\interactions\"/>
    </mc:Choice>
  </mc:AlternateContent>
  <xr:revisionPtr revIDLastSave="0" documentId="13_ncr:1_{6520B551-654E-44C1-A0FB-D8BA22100E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ostReach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P2" i="1"/>
  <c r="S5" i="1" s="1"/>
  <c r="O2" i="1"/>
  <c r="S6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  <c r="N7" i="1"/>
  <c r="N13" i="1"/>
  <c r="N15" i="1"/>
  <c r="N2" i="1"/>
  <c r="N11" i="1"/>
  <c r="N14" i="1"/>
  <c r="N16" i="1"/>
  <c r="N10" i="1"/>
  <c r="N12" i="1"/>
  <c r="N6" i="1"/>
  <c r="N8" i="1"/>
  <c r="N9" i="1"/>
  <c r="N4" i="1"/>
  <c r="N5" i="1"/>
  <c r="N3" i="1"/>
  <c r="S4" i="1" l="1"/>
  <c r="S3" i="1"/>
  <c r="M10485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328D3E-B352-4397-926D-DD381F417B30}" keepAlive="1" name="Query - Sheet_name_1" description="Connection to the 'Sheet_name_1' query in the workbook." type="5" refreshedVersion="0" background="1">
    <dbPr connection="Provider=Microsoft.Mashup.OleDb.1;Data Source=$Workbook$;Location=Sheet_name_1;Extended Properties=&quot;&quot;" command="SELECT * FROM [Sheet_name_1]"/>
  </connection>
</connections>
</file>

<file path=xl/sharedStrings.xml><?xml version="1.0" encoding="utf-8"?>
<sst xmlns="http://schemas.openxmlformats.org/spreadsheetml/2006/main" count="130" uniqueCount="54">
  <si>
    <t>Post_A</t>
  </si>
  <si>
    <t>Post_B</t>
  </si>
  <si>
    <t>PostType_A</t>
  </si>
  <si>
    <t>PostType_B</t>
  </si>
  <si>
    <t>UserID_A</t>
  </si>
  <si>
    <t>UserID_B</t>
  </si>
  <si>
    <t>Total_A</t>
  </si>
  <si>
    <t>Total_B</t>
  </si>
  <si>
    <t>IntersectionID_AB</t>
  </si>
  <si>
    <t>IntersectionTotal_AB</t>
  </si>
  <si>
    <t>Pct_ABA</t>
  </si>
  <si>
    <t>Pct_ABB</t>
  </si>
  <si>
    <t>themios</t>
  </si>
  <si>
    <t>deuxcvsix</t>
  </si>
  <si>
    <t>LasseHallstroem</t>
  </si>
  <si>
    <t>florianaigner</t>
  </si>
  <si>
    <t>rosenbusch</t>
  </si>
  <si>
    <t>docknack</t>
  </si>
  <si>
    <t>debunking</t>
  </si>
  <si>
    <t>false information</t>
  </si>
  <si>
    <t>0                  2242548745
1                    65459736
2         1439900912361816065
3         1444725936675508224
4         1498036685380141063
                 ...         
111350     908267200833900545
111351     902905297840295937
111352     898310869183905792
111353             4237361894
111354              371233835
Name: UserID, Length: 111355, dtype: object</t>
  </si>
  <si>
    <t>0         514060086213328897
1                   37929607
2        1153346475344179206
3        1497519632315523072
4                  327541302
                ...         
91146              328221371
91147              390206314
91148              849820862
91149              445822246
91150             1333973118
Name: UserID, Length: 91151, dtype: object</t>
  </si>
  <si>
    <t>0        1280952651564421121
1        1537348690137972736
2        1440887191295700993
3        1457066650637848581
4        1268119614556438528
                ...         
76610    1213932932366131200
76611     980220201756217345
76612     939255893757235200
76613    1205841672594165760
76614    1426801246401335296
Name: UserID, Length: 76615, dtype: object</t>
  </si>
  <si>
    <t>0          140371634056024074
1         1535133389048762368
2         1533601857746219008
3         1539248930399166466
4         1009671008406695936
                 ...         
269206    1328786047929622530
269207     758599195242721280
269208             2657878061
269209              210885814
269210    1310388061860229120
Name: UserID, Length: 269211, dtype: object</t>
  </si>
  <si>
    <t>0         1497444010599796742
1         1245102556839362564
2         1323375945726808065
3                   351105841
4                   611867110
                 ...         
363521    1274344500614307840
363522    1270824654295502849
363523             3039460175
363524             2472404472
363525    1285319850680778753
Name: UserID, Length: 363526, dtype: object</t>
  </si>
  <si>
    <t>0        1258023138425782278
1        1525741579922812929
2        1534842272948404225
3        1529589005196529664
4        1301490911839481857
                ...         
58336              637168166
58337    1368627343724535812
58338    1036274443562168321
58339             1160982308
58340    1444938211307003906
Name: UserID, Length: 58341, dtype: object</t>
  </si>
  <si>
    <t>0                 2242548745
1                   65459736
2        1444725936675508224
3                 4365209837
4                  510666955
                ...         
20310     709473334560497665
20311     959847039436718083
20312     765095450391244800
20313              103110141
20314     908267200833900545
Name: UserID, Length: 20315, dtype: object</t>
  </si>
  <si>
    <t>0                 2242548745
1                   65459736
2        1444725936675508224
3        1498036685380141063
4                 4365209837
                ...         
50592     709473334560497665
50593     765095450391244800
50594     754748966059773953
50595              103110141
50596     902905297840295937
Name: UserID, Length: 50597, dtype: object</t>
  </si>
  <si>
    <t>0       1459730252712890375
1        756893623820648448
2       1406203679179526148
3       1480991062818799621
4        838401319887060992
               ...         
4355    1115710891142443008
4356             3622377441
4357    1029763122247217152
4358     959847039436718083
4359              103110141
Name: UserID, Length: 4360, dtype: object</t>
  </si>
  <si>
    <t>0                 510666955
1       1459730252712890375
2        756893623820648448
3       1465447930446462980
4       1480991062818799621
               ...         
3686    1115710891142443008
3687    1106960513228001281
3688             3622377441
3689    1029763122247217152
3690     959847039436718083
Name: UserID, Length: 3691, dtype: object</t>
  </si>
  <si>
    <t>0                  510666955
1        1330058903820898309
2        1459730252712890375
3                   80855279
4         756893623820648448
                ...         
10065    1029763122247217152
10066             1685605387
10067     709473334560497665
10068     959847039436718083
10069              103110141
Name: UserID, Length: 10070, dtype: object</t>
  </si>
  <si>
    <t>0        1497519632315523072
1                  327541302
2        1382819819532255232
3        1534773421518766083
4        1530962029451919361
                ...         
36007              578433301
36008              512034241
36009              899935748
36010               17710558
36011               25980704
Name: UserID, Length: 36012, dtype: object</t>
  </si>
  <si>
    <t>0                 327541302
1       1139502976425439232
2       1362013921159348227
3       1473378505283051526
4                 391246112
               ...         
5741              839978215
5742             1331574337
5743             1413407498
5744             1435316870
5745              445822246
Name: UserID, Length: 5746, dtype: object</t>
  </si>
  <si>
    <t>0                 327541302
1       1507802326135975940
2       1427332930825818115
3       1139502976425439232
4                  89445774
               ...         
3594             1268002100
3595             1448975766
3596              313510104
3597             1063319761
3598             1435316870
Name: UserID, Length: 3599, dtype: object</t>
  </si>
  <si>
    <t>0                  327541302
1        1507802326135975940
2        1427332930825818115
3        1139502976425439232
4        1406534877726523397
                ...         
10888             1435316870
10889              438631691
10890             1389911359
10891              265346131
10892               25980704
Name: UserID, Length: 10893, dtype: object</t>
  </si>
  <si>
    <t>0       1499643997802971139
1       1356780705745879041
2       1460161385447440390
3       1180138137441439745
4       1407078519776190465
               ...         
9511             3188049300
9512              278975121
9513             3312598023
9514               71555146
9515             2881377238
Name: UserID, Length: 9516, dtype: object</t>
  </si>
  <si>
    <t>0       1499643997802971139
1       1356780705745879041
2       1460161385447440390
3       1407078519776190465
4                  44123319
               ...         
8271             2309070512
8272              377940503
8273               14260327
8274             3312598023
8275    1310388061860229120
Name: UserID, Length: 8276, dtype: object</t>
  </si>
  <si>
    <t>0        1513913568403628037
1        1539013525951201286
2                 2343535132
3        1198953901870977025
4        1532414253482790912
                ...         
21349             3312598023
21350               71555146
21351             2766560059
21352             2881377238
21353             2657878061
Name: UserID, Length: 21354, dtype: object</t>
  </si>
  <si>
    <t>0        1280952651564421121
1        1440887191295700993
2        1457066650637848581
3        1268119614556438528
4        1229116729835577346
                ...         
32683    1217068473681137665
32684    1243838437716824064
32685    1213932932366131200
32686    1205841672594165760
32687    1426801246401335296
Name: UserID, Length: 32688, dtype: object</t>
  </si>
  <si>
    <t>0        1280952651564421121
1        1537348690137972736
2        1440887191295700993
3        1457066650637848581
4        1268119614556438528
                ...         
51459    1187300654768898048
51460    1213932932366131200
51461     939255893757235200
51462    1205841672594165760
51463    1426801246401335296
Name: UserID, Length: 51464, dtype: object</t>
  </si>
  <si>
    <t>0        1258023138425782278
1        1525741579922812929
2        1534842272948404225
3        1301490911839481857
4        1534771071496462336
                ...         
43710             3870860973
43711    1387370694233763840
43712              637168166
43713    1036274443562168321
43714    1444938211307003906
Name: UserID, Length: 43715, dtype: object</t>
  </si>
  <si>
    <t>Column1</t>
  </si>
  <si>
    <t>avg_Pct</t>
  </si>
  <si>
    <t>Pct_SUM</t>
  </si>
  <si>
    <t>deb_1</t>
  </si>
  <si>
    <t>false_1</t>
  </si>
  <si>
    <t>deb_false_1</t>
  </si>
  <si>
    <t>uneq/false</t>
  </si>
  <si>
    <t>uneq/debunking</t>
  </si>
  <si>
    <t>unequal/debunking</t>
  </si>
  <si>
    <t>unequal/false</t>
  </si>
  <si>
    <t>debunking/debunking</t>
  </si>
  <si>
    <t>false/false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</si>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</sst>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7" xfId="0" applyFont="1" applyFill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95EE3-FCBA-48C2-B197-71A46CD701D0}" name="Table1" displayName="Table1" ref="A1:P16" totalsRowShown="0" headerRowDxfId="1" dataDxfId="0">
  <autoFilter ref="A1:P16" xr:uid="{C6495EE3-FCBA-48C2-B197-71A46CD701D0}"/>
  <sortState xmlns:xlrd2="http://schemas.microsoft.com/office/spreadsheetml/2017/richdata2" ref="A2:N16">
    <sortCondition ref="A1:A16"/>
  </sortState>
  <tableColumns count="16">
    <tableColumn id="1" xr3:uid="{F153C238-9C06-4509-AC95-3A32534D4470}" name="Column1" dataDxfId="17" totalsRowDxfId="33"/>
    <tableColumn id="2" xr3:uid="{97E83B56-2888-494C-A245-B7D4A93DA1D2}" name="Post_A" dataDxfId="16" totalsRowDxfId="32"/>
    <tableColumn id="3" xr3:uid="{26B7F873-17EB-4E30-A490-E84DE2653716}" name="Post_B" dataDxfId="15" totalsRowDxfId="31"/>
    <tableColumn id="4" xr3:uid="{38867005-0E5A-439D-9BBB-B532A42F898F}" name="PostType_A" dataDxfId="14" totalsRowDxfId="30"/>
    <tableColumn id="5" xr3:uid="{C1031640-635C-478A-893C-A4AA228459B6}" name="PostType_B" dataDxfId="13" totalsRowDxfId="29"/>
    <tableColumn id="6" xr3:uid="{532BC87B-867B-49DA-86D9-40EE4D1F392C}" name="UserID_A" dataDxfId="12" totalsRowDxfId="28"/>
    <tableColumn id="7" xr3:uid="{D5AA32C5-4873-49F2-96FA-B60E10411EF0}" name="UserID_B" dataDxfId="11" totalsRowDxfId="27"/>
    <tableColumn id="8" xr3:uid="{1B79711D-35C5-4022-A42C-D0E98E87A91A}" name="Total_A" dataDxfId="10" totalsRowDxfId="26"/>
    <tableColumn id="9" xr3:uid="{182B635E-22B9-4F7A-9DA9-725ABF1FC213}" name="Total_B" dataDxfId="9" totalsRowDxfId="25"/>
    <tableColumn id="10" xr3:uid="{25F44E8C-3270-4BEA-BAB0-88B681D8CC90}" name="IntersectionID_AB" dataDxfId="8" totalsRowDxfId="24"/>
    <tableColumn id="11" xr3:uid="{260526EE-7A3F-4822-95D9-66D845563E5A}" name="IntersectionTotal_AB" dataDxfId="7" totalsRowDxfId="23"/>
    <tableColumn id="12" xr3:uid="{929DF51E-ACFC-4FAC-9FF0-79CE94309189}" name="Pct_ABA" dataDxfId="6" totalsRowDxfId="22"/>
    <tableColumn id="13" xr3:uid="{E0CC179C-7367-4F47-BF4C-63C0A989869A}" name="Pct_ABB" dataDxfId="5" totalsRowDxfId="21"/>
    <tableColumn id="14" xr3:uid="{42D58925-3FB3-4657-9F68-FCFB476D73CA}" name="Pct_SUM" dataDxfId="4" totalsRowDxfId="20">
      <calculatedColumnFormula>SUM(Table1[[#This Row],[Pct_ABA]:[Pct_ABB]])</calculatedColumnFormula>
    </tableColumn>
    <tableColumn id="15" xr3:uid="{5694A2F6-FE7D-4F48-935A-DCAF3AD122BF}" name="uneq/false" dataDxfId="3" totalsRowDxfId="19">
      <calculatedColumnFormula>IF(D2&lt;&gt;E2, IF(E2="false information",M2,L2))</calculatedColumnFormula>
    </tableColumn>
    <tableColumn id="16" xr3:uid="{CBEDD637-0E81-4CBC-9C51-68D50977741F}" name="uneq/debunking" dataDxfId="2" totalsRowDxfId="18">
      <calculatedColumnFormula>IF(D2&lt;&gt;E2,IF(E2="debunking",M2,L2))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75"/>
  <sheetViews>
    <sheetView tabSelected="1" workbookViewId="0">
      <selection activeCell="Q15" sqref="Q15"/>
    </sheetView>
  </sheetViews>
  <sheetFormatPr defaultRowHeight="15" x14ac:dyDescent="0.25"/>
  <cols>
    <col min="1" max="1" width="11" customWidth="1"/>
    <col min="2" max="3" width="15.5703125" bestFit="1" customWidth="1"/>
    <col min="4" max="5" width="16.42578125" bestFit="1" customWidth="1"/>
    <col min="6" max="6" width="11.42578125" hidden="1" customWidth="1"/>
    <col min="7" max="7" width="11.28515625" hidden="1" customWidth="1"/>
    <col min="8" max="8" width="12.28515625" bestFit="1" customWidth="1"/>
    <col min="9" max="9" width="12.140625" bestFit="1" customWidth="1"/>
    <col min="10" max="10" width="19.140625" hidden="1" customWidth="1"/>
    <col min="11" max="11" width="24.42578125" bestFit="1" customWidth="1"/>
    <col min="12" max="12" width="13" bestFit="1" customWidth="1"/>
    <col min="13" max="13" width="12.85546875" bestFit="1" customWidth="1"/>
    <col min="14" max="14" width="13.5703125" hidden="1" customWidth="1"/>
    <col min="15" max="15" width="15.28515625" style="16" hidden="1" customWidth="1"/>
    <col min="16" max="16" width="20.5703125" style="16" hidden="1" customWidth="1"/>
    <col min="17" max="17" width="16.28515625" bestFit="1" customWidth="1"/>
  </cols>
  <sheetData>
    <row r="1" spans="1:19" ht="15.75" thickBot="1" x14ac:dyDescent="0.3">
      <c r="A1" s="16" t="s">
        <v>41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5" t="s">
        <v>43</v>
      </c>
      <c r="O1" s="15" t="s">
        <v>47</v>
      </c>
      <c r="P1" s="15" t="s">
        <v>48</v>
      </c>
    </row>
    <row r="2" spans="1:19" ht="15.75" thickBot="1" x14ac:dyDescent="0.3">
      <c r="A2" s="17">
        <v>0</v>
      </c>
      <c r="B2" s="16" t="s">
        <v>12</v>
      </c>
      <c r="C2" s="16" t="s">
        <v>13</v>
      </c>
      <c r="D2" s="16" t="s">
        <v>18</v>
      </c>
      <c r="E2" s="16" t="s">
        <v>18</v>
      </c>
      <c r="F2" s="16" t="s">
        <v>20</v>
      </c>
      <c r="G2" s="16" t="s">
        <v>21</v>
      </c>
      <c r="H2" s="16">
        <v>111355</v>
      </c>
      <c r="I2" s="16">
        <v>91151</v>
      </c>
      <c r="J2" s="16" t="s">
        <v>26</v>
      </c>
      <c r="K2" s="16">
        <v>20315</v>
      </c>
      <c r="L2" s="16">
        <v>0.18243455614925241</v>
      </c>
      <c r="M2" s="16">
        <v>0.22287193777358449</v>
      </c>
      <c r="N2" s="16">
        <f>SUM(Table1[[#This Row],[Pct_ABA]:[Pct_ABB]])</f>
        <v>0.40530649392283691</v>
      </c>
      <c r="O2" s="16" t="b">
        <f>IF(D2&lt;&gt;E2, IF(E2="false information",M2,L2))</f>
        <v>0</v>
      </c>
      <c r="P2" s="16" t="b">
        <f>IF(D2&lt;&gt;E2,IF(E2="debunking",M2,L2))</f>
        <v>0</v>
      </c>
      <c r="Q2" s="13" t="s">
        <v>53</v>
      </c>
      <c r="R2" s="14"/>
      <c r="S2" s="8" t="s">
        <v>42</v>
      </c>
    </row>
    <row r="3" spans="1:19" ht="15.75" thickTop="1" x14ac:dyDescent="0.25">
      <c r="A3" s="17">
        <v>1</v>
      </c>
      <c r="B3" s="16" t="s">
        <v>12</v>
      </c>
      <c r="C3" s="16" t="s">
        <v>14</v>
      </c>
      <c r="D3" s="16" t="s">
        <v>18</v>
      </c>
      <c r="E3" s="16" t="s">
        <v>19</v>
      </c>
      <c r="F3" s="16" t="s">
        <v>20</v>
      </c>
      <c r="G3" s="16" t="s">
        <v>22</v>
      </c>
      <c r="H3" s="16">
        <v>111355</v>
      </c>
      <c r="I3" s="16">
        <v>76615</v>
      </c>
      <c r="J3" s="16" t="s">
        <v>27</v>
      </c>
      <c r="K3" s="16">
        <v>50597</v>
      </c>
      <c r="L3" s="16">
        <v>0.45437564545821918</v>
      </c>
      <c r="M3" s="16">
        <v>0.66040592573255885</v>
      </c>
      <c r="N3" s="16">
        <f>SUM(Table1[[#This Row],[Pct_ABA]:[Pct_ABB]])</f>
        <v>1.114781571190778</v>
      </c>
      <c r="O3" s="16">
        <f t="shared" ref="O3:O16" si="0">IF(D3&lt;&gt;E3, IF(E3="false information",M3,L3))</f>
        <v>0.66040592573255885</v>
      </c>
      <c r="P3" s="16">
        <f t="shared" ref="P3:P16" si="1">IF(D3&lt;&gt;E3,IF(E3="debunking",M3,L3))</f>
        <v>0.45437564545821918</v>
      </c>
      <c r="Q3" s="9" t="s">
        <v>51</v>
      </c>
      <c r="R3" s="10"/>
      <c r="S3" s="6">
        <f>(SUMIF(Sheet1!$A$2:$A$16,TRUE, $N$2:$N$16))/((COUNTIF(Sheet1!$A$2:$A$16,TRUE))*2)</f>
        <v>9.0839688976459554E-2</v>
      </c>
    </row>
    <row r="4" spans="1:19" x14ac:dyDescent="0.25">
      <c r="A4" s="17">
        <v>2</v>
      </c>
      <c r="B4" s="16" t="s">
        <v>12</v>
      </c>
      <c r="C4" s="16" t="s">
        <v>15</v>
      </c>
      <c r="D4" s="16" t="s">
        <v>18</v>
      </c>
      <c r="E4" s="16" t="s">
        <v>18</v>
      </c>
      <c r="F4" s="16" t="s">
        <v>20</v>
      </c>
      <c r="G4" s="16" t="s">
        <v>23</v>
      </c>
      <c r="H4" s="16">
        <v>111355</v>
      </c>
      <c r="I4" s="16">
        <v>269211</v>
      </c>
      <c r="J4" s="16" t="s">
        <v>28</v>
      </c>
      <c r="K4" s="16">
        <v>4360</v>
      </c>
      <c r="L4" s="16">
        <v>3.915405684522473E-2</v>
      </c>
      <c r="M4" s="16">
        <v>1.6195474924873051E-2</v>
      </c>
      <c r="N4" s="16">
        <f>SUM(Table1[[#This Row],[Pct_ABA]:[Pct_ABB]])</f>
        <v>5.5349531770097785E-2</v>
      </c>
      <c r="O4" s="16" t="b">
        <f t="shared" si="0"/>
        <v>0</v>
      </c>
      <c r="P4" s="16" t="b">
        <f t="shared" si="1"/>
        <v>0</v>
      </c>
      <c r="Q4" s="9" t="s">
        <v>52</v>
      </c>
      <c r="R4" s="10"/>
      <c r="S4" s="6">
        <f>(SUMIF(Sheet1!$B$2:$B$16,TRUE, $N$2:$N$16))/((COUNTIF(Sheet1!$B$2:$B$16,TRUE))*2)</f>
        <v>0.24281502102577721</v>
      </c>
    </row>
    <row r="5" spans="1:19" x14ac:dyDescent="0.25">
      <c r="A5" s="17">
        <v>3</v>
      </c>
      <c r="B5" s="16" t="s">
        <v>12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25</v>
      </c>
      <c r="H5" s="16">
        <v>111355</v>
      </c>
      <c r="I5" s="16">
        <v>58341</v>
      </c>
      <c r="J5" s="16" t="s">
        <v>29</v>
      </c>
      <c r="K5" s="16">
        <v>3691</v>
      </c>
      <c r="L5" s="16">
        <v>3.3146243994432223E-2</v>
      </c>
      <c r="M5" s="16">
        <v>6.3265970758128925E-2</v>
      </c>
      <c r="N5" s="16">
        <f>SUM(Table1[[#This Row],[Pct_ABA]:[Pct_ABB]])</f>
        <v>9.6412214752561148E-2</v>
      </c>
      <c r="O5" s="16">
        <f t="shared" si="0"/>
        <v>6.3265970758128925E-2</v>
      </c>
      <c r="P5" s="16">
        <f t="shared" si="1"/>
        <v>3.3146243994432223E-2</v>
      </c>
      <c r="Q5" s="9" t="s">
        <v>49</v>
      </c>
      <c r="R5" s="10"/>
      <c r="S5" s="6">
        <f>AVERAGE(Table1[uneq/debunking])</f>
        <v>0.16443980841312308</v>
      </c>
    </row>
    <row r="6" spans="1:19" ht="15.75" thickBot="1" x14ac:dyDescent="0.3">
      <c r="A6" s="17">
        <v>4</v>
      </c>
      <c r="B6" s="16" t="s">
        <v>12</v>
      </c>
      <c r="C6" s="16" t="s">
        <v>16</v>
      </c>
      <c r="D6" s="16" t="s">
        <v>18</v>
      </c>
      <c r="E6" s="16" t="s">
        <v>19</v>
      </c>
      <c r="F6" s="16" t="s">
        <v>20</v>
      </c>
      <c r="G6" s="16" t="s">
        <v>24</v>
      </c>
      <c r="H6" s="16">
        <v>111355</v>
      </c>
      <c r="I6" s="16">
        <v>363526</v>
      </c>
      <c r="J6" s="16" t="s">
        <v>30</v>
      </c>
      <c r="K6" s="16">
        <v>10070</v>
      </c>
      <c r="L6" s="16">
        <v>9.0431502851241519E-2</v>
      </c>
      <c r="M6" s="16">
        <v>2.770090722534289E-2</v>
      </c>
      <c r="N6" s="16">
        <f>SUM(Table1[[#This Row],[Pct_ABA]:[Pct_ABB]])</f>
        <v>0.11813241007658441</v>
      </c>
      <c r="O6" s="16">
        <f t="shared" si="0"/>
        <v>2.770090722534289E-2</v>
      </c>
      <c r="P6" s="16">
        <f t="shared" si="1"/>
        <v>9.0431502851241519E-2</v>
      </c>
      <c r="Q6" s="11" t="s">
        <v>50</v>
      </c>
      <c r="R6" s="12"/>
      <c r="S6" s="7">
        <f>AVERAGE(Table1[uneq/false])</f>
        <v>0.23768129692102921</v>
      </c>
    </row>
    <row r="7" spans="1:19" x14ac:dyDescent="0.25">
      <c r="A7" s="17">
        <v>5</v>
      </c>
      <c r="B7" s="16" t="s">
        <v>13</v>
      </c>
      <c r="C7" s="16" t="s">
        <v>14</v>
      </c>
      <c r="D7" s="16" t="s">
        <v>18</v>
      </c>
      <c r="E7" s="16" t="s">
        <v>19</v>
      </c>
      <c r="F7" s="16" t="s">
        <v>21</v>
      </c>
      <c r="G7" s="16" t="s">
        <v>22</v>
      </c>
      <c r="H7" s="16">
        <v>91151</v>
      </c>
      <c r="I7" s="16">
        <v>76615</v>
      </c>
      <c r="J7" s="16" t="s">
        <v>31</v>
      </c>
      <c r="K7" s="16">
        <v>36012</v>
      </c>
      <c r="L7" s="16">
        <v>0.39508069028315651</v>
      </c>
      <c r="M7" s="16">
        <v>0.4700385042093585</v>
      </c>
      <c r="N7" s="16">
        <f>SUM(Table1[[#This Row],[Pct_ABA]:[Pct_ABB]])</f>
        <v>0.86511919449251495</v>
      </c>
      <c r="O7" s="16">
        <f t="shared" si="0"/>
        <v>0.4700385042093585</v>
      </c>
      <c r="P7" s="16">
        <f t="shared" si="1"/>
        <v>0.39508069028315651</v>
      </c>
    </row>
    <row r="8" spans="1:19" x14ac:dyDescent="0.25">
      <c r="A8" s="17">
        <v>6</v>
      </c>
      <c r="B8" s="16" t="s">
        <v>13</v>
      </c>
      <c r="C8" s="16" t="s">
        <v>15</v>
      </c>
      <c r="D8" s="16" t="s">
        <v>18</v>
      </c>
      <c r="E8" s="16" t="s">
        <v>18</v>
      </c>
      <c r="F8" s="16" t="s">
        <v>21</v>
      </c>
      <c r="G8" s="16" t="s">
        <v>23</v>
      </c>
      <c r="H8" s="16">
        <v>91151</v>
      </c>
      <c r="I8" s="16">
        <v>269211</v>
      </c>
      <c r="J8" s="16" t="s">
        <v>32</v>
      </c>
      <c r="K8" s="16">
        <v>5746</v>
      </c>
      <c r="L8" s="16">
        <v>6.3038255202905069E-2</v>
      </c>
      <c r="M8" s="16">
        <v>2.1343852962917562E-2</v>
      </c>
      <c r="N8" s="16">
        <f>SUM(Table1[[#This Row],[Pct_ABA]:[Pct_ABB]])</f>
        <v>8.4382108165822631E-2</v>
      </c>
      <c r="O8" s="16" t="b">
        <f t="shared" si="0"/>
        <v>0</v>
      </c>
      <c r="P8" s="16" t="b">
        <f t="shared" si="1"/>
        <v>0</v>
      </c>
    </row>
    <row r="9" spans="1:19" x14ac:dyDescent="0.25">
      <c r="A9" s="17">
        <v>7</v>
      </c>
      <c r="B9" s="16" t="s">
        <v>13</v>
      </c>
      <c r="C9" s="16" t="s">
        <v>17</v>
      </c>
      <c r="D9" s="16" t="s">
        <v>18</v>
      </c>
      <c r="E9" s="16" t="s">
        <v>19</v>
      </c>
      <c r="F9" s="16" t="s">
        <v>21</v>
      </c>
      <c r="G9" s="16" t="s">
        <v>25</v>
      </c>
      <c r="H9" s="16">
        <v>91151</v>
      </c>
      <c r="I9" s="16">
        <v>58341</v>
      </c>
      <c r="J9" s="16" t="s">
        <v>33</v>
      </c>
      <c r="K9" s="16">
        <v>3599</v>
      </c>
      <c r="L9" s="16">
        <v>3.9483933253612137E-2</v>
      </c>
      <c r="M9" s="16">
        <v>6.168903515537958E-2</v>
      </c>
      <c r="N9" s="16">
        <f>SUM(Table1[[#This Row],[Pct_ABA]:[Pct_ABB]])</f>
        <v>0.10117296840899172</v>
      </c>
      <c r="O9" s="16">
        <f t="shared" si="0"/>
        <v>6.168903515537958E-2</v>
      </c>
      <c r="P9" s="16">
        <f t="shared" si="1"/>
        <v>3.9483933253612137E-2</v>
      </c>
    </row>
    <row r="10" spans="1:19" x14ac:dyDescent="0.25">
      <c r="A10" s="17">
        <v>8</v>
      </c>
      <c r="B10" s="16" t="s">
        <v>13</v>
      </c>
      <c r="C10" s="16" t="s">
        <v>16</v>
      </c>
      <c r="D10" s="16" t="s">
        <v>18</v>
      </c>
      <c r="E10" s="16" t="s">
        <v>19</v>
      </c>
      <c r="F10" s="16" t="s">
        <v>21</v>
      </c>
      <c r="G10" s="16" t="s">
        <v>24</v>
      </c>
      <c r="H10" s="16">
        <v>91151</v>
      </c>
      <c r="I10" s="16">
        <v>363526</v>
      </c>
      <c r="J10" s="16" t="s">
        <v>34</v>
      </c>
      <c r="K10" s="16">
        <v>10893</v>
      </c>
      <c r="L10" s="16">
        <v>0.1195049972024443</v>
      </c>
      <c r="M10" s="16">
        <v>2.9964844330254231E-2</v>
      </c>
      <c r="N10" s="16">
        <f>SUM(Table1[[#This Row],[Pct_ABA]:[Pct_ABB]])</f>
        <v>0.14946984153269854</v>
      </c>
      <c r="O10" s="16">
        <f t="shared" si="0"/>
        <v>2.9964844330254231E-2</v>
      </c>
      <c r="P10" s="16">
        <f t="shared" si="1"/>
        <v>0.1195049972024443</v>
      </c>
    </row>
    <row r="11" spans="1:19" x14ac:dyDescent="0.25">
      <c r="A11" s="17">
        <v>9</v>
      </c>
      <c r="B11" s="16" t="s">
        <v>14</v>
      </c>
      <c r="C11" s="16" t="s">
        <v>15</v>
      </c>
      <c r="D11" s="16" t="s">
        <v>19</v>
      </c>
      <c r="E11" s="16" t="s">
        <v>18</v>
      </c>
      <c r="F11" s="16" t="s">
        <v>22</v>
      </c>
      <c r="G11" s="16" t="s">
        <v>23</v>
      </c>
      <c r="H11" s="16">
        <v>76615</v>
      </c>
      <c r="I11" s="16">
        <v>269211</v>
      </c>
      <c r="J11" s="16" t="s">
        <v>35</v>
      </c>
      <c r="K11" s="16">
        <v>9516</v>
      </c>
      <c r="L11" s="16">
        <v>0.1242054427984076</v>
      </c>
      <c r="M11" s="16">
        <v>3.5347738391076147E-2</v>
      </c>
      <c r="N11" s="16">
        <f>SUM(Table1[[#This Row],[Pct_ABA]:[Pct_ABB]])</f>
        <v>0.15955318118948375</v>
      </c>
      <c r="O11" s="16">
        <f t="shared" si="0"/>
        <v>0.1242054427984076</v>
      </c>
      <c r="P11" s="16">
        <f t="shared" si="1"/>
        <v>3.5347738391076147E-2</v>
      </c>
    </row>
    <row r="12" spans="1:19" x14ac:dyDescent="0.25">
      <c r="A12" s="17">
        <v>10</v>
      </c>
      <c r="B12" s="16" t="s">
        <v>14</v>
      </c>
      <c r="C12" s="16" t="s">
        <v>17</v>
      </c>
      <c r="D12" s="16" t="s">
        <v>19</v>
      </c>
      <c r="E12" s="16" t="s">
        <v>19</v>
      </c>
      <c r="F12" s="16" t="s">
        <v>22</v>
      </c>
      <c r="G12" s="16" t="s">
        <v>25</v>
      </c>
      <c r="H12" s="16">
        <v>76615</v>
      </c>
      <c r="I12" s="16">
        <v>58341</v>
      </c>
      <c r="J12" s="16" t="s">
        <v>36</v>
      </c>
      <c r="K12" s="16">
        <v>8276</v>
      </c>
      <c r="L12" s="16">
        <v>0.1080206225934869</v>
      </c>
      <c r="M12" s="16">
        <v>0.14185564182993091</v>
      </c>
      <c r="N12" s="16">
        <f>SUM(Table1[[#This Row],[Pct_ABA]:[Pct_ABB]])</f>
        <v>0.24987626442341782</v>
      </c>
      <c r="O12" s="16" t="b">
        <f t="shared" si="0"/>
        <v>0</v>
      </c>
      <c r="P12" s="16" t="b">
        <f t="shared" si="1"/>
        <v>0</v>
      </c>
    </row>
    <row r="13" spans="1:19" x14ac:dyDescent="0.25">
      <c r="A13" s="17">
        <v>11</v>
      </c>
      <c r="B13" s="16" t="s">
        <v>14</v>
      </c>
      <c r="C13" s="16" t="s">
        <v>16</v>
      </c>
      <c r="D13" s="16" t="s">
        <v>19</v>
      </c>
      <c r="E13" s="16" t="s">
        <v>19</v>
      </c>
      <c r="F13" s="16" t="s">
        <v>22</v>
      </c>
      <c r="G13" s="16" t="s">
        <v>24</v>
      </c>
      <c r="H13" s="16">
        <v>76615</v>
      </c>
      <c r="I13" s="16">
        <v>363526</v>
      </c>
      <c r="J13" s="16" t="s">
        <v>37</v>
      </c>
      <c r="K13" s="16">
        <v>21354</v>
      </c>
      <c r="L13" s="16">
        <v>0.27871826665796517</v>
      </c>
      <c r="M13" s="16">
        <v>5.8741327993045891E-2</v>
      </c>
      <c r="N13" s="16">
        <f>SUM(Table1[[#This Row],[Pct_ABA]:[Pct_ABB]])</f>
        <v>0.33745959465101105</v>
      </c>
      <c r="O13" s="16" t="b">
        <f t="shared" si="0"/>
        <v>0</v>
      </c>
      <c r="P13" s="16" t="b">
        <f t="shared" si="1"/>
        <v>0</v>
      </c>
    </row>
    <row r="14" spans="1:19" x14ac:dyDescent="0.25">
      <c r="A14" s="17">
        <v>12</v>
      </c>
      <c r="B14" s="16" t="s">
        <v>15</v>
      </c>
      <c r="C14" s="16" t="s">
        <v>17</v>
      </c>
      <c r="D14" s="16" t="s">
        <v>18</v>
      </c>
      <c r="E14" s="16" t="s">
        <v>19</v>
      </c>
      <c r="F14" s="16" t="s">
        <v>23</v>
      </c>
      <c r="G14" s="16" t="s">
        <v>25</v>
      </c>
      <c r="H14" s="16">
        <v>269211</v>
      </c>
      <c r="I14" s="16">
        <v>58341</v>
      </c>
      <c r="J14" s="16" t="s">
        <v>38</v>
      </c>
      <c r="K14" s="16">
        <v>32688</v>
      </c>
      <c r="L14" s="16">
        <v>0.1214214872349198</v>
      </c>
      <c r="M14" s="16">
        <v>0.5602920758985962</v>
      </c>
      <c r="N14" s="16">
        <f>SUM(Table1[[#This Row],[Pct_ABA]:[Pct_ABB]])</f>
        <v>0.68171356313351605</v>
      </c>
      <c r="O14" s="16">
        <f t="shared" si="0"/>
        <v>0.5602920758985962</v>
      </c>
      <c r="P14" s="16">
        <f t="shared" si="1"/>
        <v>0.1214214872349198</v>
      </c>
    </row>
    <row r="15" spans="1:19" x14ac:dyDescent="0.25">
      <c r="A15" s="17">
        <v>13</v>
      </c>
      <c r="B15" s="16" t="s">
        <v>15</v>
      </c>
      <c r="C15" s="16" t="s">
        <v>16</v>
      </c>
      <c r="D15" s="16" t="s">
        <v>18</v>
      </c>
      <c r="E15" s="16" t="s">
        <v>19</v>
      </c>
      <c r="F15" s="16" t="s">
        <v>23</v>
      </c>
      <c r="G15" s="16" t="s">
        <v>24</v>
      </c>
      <c r="H15" s="16">
        <v>269211</v>
      </c>
      <c r="I15" s="16">
        <v>363526</v>
      </c>
      <c r="J15" s="16" t="s">
        <v>39</v>
      </c>
      <c r="K15" s="16">
        <v>51464</v>
      </c>
      <c r="L15" s="16">
        <v>0.1911660370490062</v>
      </c>
      <c r="M15" s="16">
        <v>0.14156896618123599</v>
      </c>
      <c r="N15" s="16">
        <f>SUM(Table1[[#This Row],[Pct_ABA]:[Pct_ABB]])</f>
        <v>0.33273500323024219</v>
      </c>
      <c r="O15" s="16">
        <f t="shared" si="0"/>
        <v>0.14156896618123599</v>
      </c>
      <c r="P15" s="16">
        <f t="shared" si="1"/>
        <v>0.1911660370490062</v>
      </c>
    </row>
    <row r="16" spans="1:19" x14ac:dyDescent="0.25">
      <c r="A16" s="17">
        <v>14</v>
      </c>
      <c r="B16" s="16" t="s">
        <v>16</v>
      </c>
      <c r="C16" s="16" t="s">
        <v>17</v>
      </c>
      <c r="D16" s="16" t="s">
        <v>19</v>
      </c>
      <c r="E16" s="16" t="s">
        <v>19</v>
      </c>
      <c r="F16" s="16" t="s">
        <v>24</v>
      </c>
      <c r="G16" s="16" t="s">
        <v>25</v>
      </c>
      <c r="H16" s="16">
        <v>363526</v>
      </c>
      <c r="I16" s="16">
        <v>58341</v>
      </c>
      <c r="J16" s="16" t="s">
        <v>40</v>
      </c>
      <c r="K16" s="16">
        <v>43715</v>
      </c>
      <c r="L16" s="16">
        <v>0.1202527467086261</v>
      </c>
      <c r="M16" s="16">
        <v>0.74930152037160835</v>
      </c>
      <c r="N16" s="16">
        <f>SUM(Table1[[#This Row],[Pct_ABA]:[Pct_ABB]])</f>
        <v>0.86955426708023442</v>
      </c>
      <c r="O16" s="16" t="b">
        <f t="shared" si="0"/>
        <v>0</v>
      </c>
      <c r="P16" s="16" t="b">
        <f t="shared" si="1"/>
        <v>0</v>
      </c>
    </row>
    <row r="1048575" spans="13:13" x14ac:dyDescent="0.25">
      <c r="M1048575">
        <f>AVERAGE(M2:M1048574)</f>
        <v>0.21737224824919277</v>
      </c>
    </row>
  </sheetData>
  <mergeCells count="5">
    <mergeCell ref="Q3:R3"/>
    <mergeCell ref="Q4:R4"/>
    <mergeCell ref="Q6:R6"/>
    <mergeCell ref="Q2:R2"/>
    <mergeCell ref="Q5:R5"/>
  </mergeCells>
  <phoneticPr fontId="3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4E03-8EB3-4084-9D73-BE26FC335C2D}">
  <dimension ref="A1:C17"/>
  <sheetViews>
    <sheetView workbookViewId="0">
      <selection activeCell="A4" sqref="A4"/>
    </sheetView>
  </sheetViews>
  <sheetFormatPr defaultRowHeight="15" x14ac:dyDescent="0.25"/>
  <sheetData>
    <row r="1" spans="1:3" ht="15.75" thickBot="1" x14ac:dyDescent="0.3">
      <c r="A1" s="5" t="s">
        <v>44</v>
      </c>
      <c r="B1" s="5" t="s">
        <v>45</v>
      </c>
      <c r="C1" s="5" t="s">
        <v>46</v>
      </c>
    </row>
    <row r="2" spans="1:3" ht="15.75" thickTop="1" x14ac:dyDescent="0.25">
      <c r="A2" s="1" t="b">
        <f>AND(PostReach!D2="debunking",PostReach!E2="debunking")</f>
        <v>1</v>
      </c>
      <c r="B2" s="1" t="b">
        <f>AND(PostReach!D2="false information",PostReach!E2="false information")</f>
        <v>0</v>
      </c>
      <c r="C2" s="2" t="b">
        <f>PostReach!D2&lt;&gt;PostReach!E2</f>
        <v>0</v>
      </c>
    </row>
    <row r="3" spans="1:3" x14ac:dyDescent="0.25">
      <c r="A3" s="1" t="b">
        <f>AND(PostReach!D3="debunking",PostReach!E3="debunking")</f>
        <v>0</v>
      </c>
      <c r="B3" s="1" t="b">
        <f>AND(PostReach!D3="false information",PostReach!E3="false information")</f>
        <v>0</v>
      </c>
      <c r="C3" s="2" t="b">
        <f>PostReach!D3&lt;&gt;PostReach!E3</f>
        <v>1</v>
      </c>
    </row>
    <row r="4" spans="1:3" x14ac:dyDescent="0.25">
      <c r="A4" s="1" t="b">
        <f>AND(PostReach!D4="debunking",PostReach!E4="debunking")</f>
        <v>1</v>
      </c>
      <c r="B4" s="1" t="b">
        <f>AND(PostReach!D4="false information",PostReach!E4="false information")</f>
        <v>0</v>
      </c>
      <c r="C4" s="2" t="b">
        <f>PostReach!D4&lt;&gt;PostReach!E4</f>
        <v>0</v>
      </c>
    </row>
    <row r="5" spans="1:3" x14ac:dyDescent="0.25">
      <c r="A5" s="1" t="b">
        <f>AND(PostReach!D5="debunking",PostReach!E5="debunking")</f>
        <v>0</v>
      </c>
      <c r="B5" s="1" t="b">
        <f>AND(PostReach!D5="false information",PostReach!E5="false information")</f>
        <v>0</v>
      </c>
      <c r="C5" s="2" t="b">
        <f>PostReach!D5&lt;&gt;PostReach!E5</f>
        <v>1</v>
      </c>
    </row>
    <row r="6" spans="1:3" x14ac:dyDescent="0.25">
      <c r="A6" s="1" t="b">
        <f>AND(PostReach!D6="debunking",PostReach!E6="debunking")</f>
        <v>0</v>
      </c>
      <c r="B6" s="1" t="b">
        <f>AND(PostReach!D6="false information",PostReach!E6="false information")</f>
        <v>0</v>
      </c>
      <c r="C6" s="2" t="b">
        <f>PostReach!D6&lt;&gt;PostReach!E6</f>
        <v>1</v>
      </c>
    </row>
    <row r="7" spans="1:3" x14ac:dyDescent="0.25">
      <c r="A7" s="1" t="b">
        <f>AND(PostReach!D7="debunking",PostReach!E7="debunking")</f>
        <v>0</v>
      </c>
      <c r="B7" s="1" t="b">
        <f>AND(PostReach!D7="false information",PostReach!E7="false information")</f>
        <v>0</v>
      </c>
      <c r="C7" s="2" t="b">
        <f>PostReach!D7&lt;&gt;PostReach!E7</f>
        <v>1</v>
      </c>
    </row>
    <row r="8" spans="1:3" x14ac:dyDescent="0.25">
      <c r="A8" s="1" t="b">
        <f>AND(PostReach!D8="debunking",PostReach!E8="debunking")</f>
        <v>1</v>
      </c>
      <c r="B8" s="1" t="b">
        <f>AND(PostReach!D8="false information",PostReach!E8="false information")</f>
        <v>0</v>
      </c>
      <c r="C8" s="2" t="b">
        <f>PostReach!D8&lt;&gt;PostReach!E8</f>
        <v>0</v>
      </c>
    </row>
    <row r="9" spans="1:3" x14ac:dyDescent="0.25">
      <c r="A9" s="1" t="b">
        <f>AND(PostReach!D9="debunking",PostReach!E9="debunking")</f>
        <v>0</v>
      </c>
      <c r="B9" s="1" t="b">
        <f>AND(PostReach!D9="false information",PostReach!E9="false information")</f>
        <v>0</v>
      </c>
      <c r="C9" s="2" t="b">
        <f>PostReach!D9&lt;&gt;PostReach!E9</f>
        <v>1</v>
      </c>
    </row>
    <row r="10" spans="1:3" x14ac:dyDescent="0.25">
      <c r="A10" s="1" t="b">
        <f>AND(PostReach!D10="debunking",PostReach!E10="debunking")</f>
        <v>0</v>
      </c>
      <c r="B10" s="1" t="b">
        <f>AND(PostReach!D10="false information",PostReach!E10="false information")</f>
        <v>0</v>
      </c>
      <c r="C10" s="2" t="b">
        <f>PostReach!D10&lt;&gt;PostReach!E10</f>
        <v>1</v>
      </c>
    </row>
    <row r="11" spans="1:3" x14ac:dyDescent="0.25">
      <c r="A11" s="1" t="b">
        <f>AND(PostReach!D11="debunking",PostReach!E11="debunking")</f>
        <v>0</v>
      </c>
      <c r="B11" s="1" t="b">
        <f>AND(PostReach!D11="false information",PostReach!E11="false information")</f>
        <v>0</v>
      </c>
      <c r="C11" s="2" t="b">
        <f>PostReach!D11&lt;&gt;PostReach!E11</f>
        <v>1</v>
      </c>
    </row>
    <row r="12" spans="1:3" x14ac:dyDescent="0.25">
      <c r="A12" s="1" t="b">
        <f>AND(PostReach!D12="debunking",PostReach!E12="debunking")</f>
        <v>0</v>
      </c>
      <c r="B12" s="1" t="b">
        <f>AND(PostReach!D12="false information",PostReach!E12="false information")</f>
        <v>1</v>
      </c>
      <c r="C12" s="2" t="b">
        <f>PostReach!D12&lt;&gt;PostReach!E12</f>
        <v>0</v>
      </c>
    </row>
    <row r="13" spans="1:3" x14ac:dyDescent="0.25">
      <c r="A13" s="1" t="b">
        <f>AND(PostReach!D13="debunking",PostReach!E13="debunking")</f>
        <v>0</v>
      </c>
      <c r="B13" s="1" t="b">
        <f>AND(PostReach!D13="false information",PostReach!E13="false information")</f>
        <v>1</v>
      </c>
      <c r="C13" s="2" t="b">
        <f>PostReach!D13&lt;&gt;PostReach!E13</f>
        <v>0</v>
      </c>
    </row>
    <row r="14" spans="1:3" x14ac:dyDescent="0.25">
      <c r="A14" s="1" t="b">
        <f>AND(PostReach!D14="debunking",PostReach!E14="debunking")</f>
        <v>0</v>
      </c>
      <c r="B14" s="1" t="b">
        <f>AND(PostReach!D14="false information",PostReach!E14="false information")</f>
        <v>0</v>
      </c>
      <c r="C14" s="2" t="b">
        <f>PostReach!D14&lt;&gt;PostReach!E14</f>
        <v>1</v>
      </c>
    </row>
    <row r="15" spans="1:3" x14ac:dyDescent="0.25">
      <c r="A15" s="1" t="b">
        <f>AND(PostReach!D15="debunking",PostReach!E15="debunking")</f>
        <v>0</v>
      </c>
      <c r="B15" s="1" t="b">
        <f>AND(PostReach!D15="false information",PostReach!E15="false information")</f>
        <v>0</v>
      </c>
      <c r="C15" s="2" t="b">
        <f>PostReach!D15&lt;&gt;PostReach!E15</f>
        <v>1</v>
      </c>
    </row>
    <row r="16" spans="1:3" ht="15.75" thickBot="1" x14ac:dyDescent="0.3">
      <c r="A16" s="1" t="b">
        <f>AND(PostReach!D16="debunking",PostReach!E16="debunking")</f>
        <v>0</v>
      </c>
      <c r="B16" s="1" t="b">
        <f>AND(PostReach!D16="false information",PostReach!E16="false information")</f>
        <v>1</v>
      </c>
      <c r="C16" s="2" t="b">
        <f>PostReach!D16&lt;&gt;PostReach!E16</f>
        <v>0</v>
      </c>
    </row>
    <row r="17" spans="1:3" ht="15.75" thickTop="1" x14ac:dyDescent="0.25">
      <c r="A17" s="3"/>
      <c r="B17" s="3"/>
      <c r="C1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6 H D Y V L j 0 5 r e k A A A A 9 g A A A B I A H A B D b 2 5 m a W c v U G F j a 2 F n Z S 5 4 b W w g o h g A K K A U A A A A A A A A A A A A A A A A A A A A A A A A A A A A h Y + x D o I w G I R f h X S n L X U x 5 K c O 6 i a J i Y l x b U q F R v g x t F j e z c F H 8 h X E K O r m e H f f J X f 3 6 w 0 W Q 1 N H F 9 M 5 2 2 J G E s p J Z F C 3 h c U y I 7 0 / x n O y k L B V + q R K E 4 0 w u n R w N i O V 9 + e U s R A C D T P a d i U T n C f s k G 9 2 u j K N i i 0 6 r 1 A b 8 m k V / 1 t E w v 4 1 R g q a c E E F H z c B m 0 z I L X 4 B M W b P 9 M e E Z V / 7 v j O y M P F q D W y S w N 4 f 5 A N Q S w M E F A A C A A g A 6 H D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w 2 F S N V 5 X C c g E A A B w D A A A T A B w A R m 9 y b X V s Y X M v U 2 V j d G l v b j E u b S C i G A A o o B Q A A A A A A A A A A A A A A A A A A A A A A A A A A A B 1 U l 1 r w j A U f R f 6 H 0 L 2 o l A K w t j D h g 9 t V d b t R a i y B y s l 1 r u 1 m C a S 3 E J H 8 b 8 v / U C L 7 f I S c s 4 9 5 5 6 b R E O C m R Q k b P f 5 m z W x J j p l C k 4 k T A E w F i y H e E 4 W h A N a E 2 J W K A u V g E F W Z Q L c + Z L q f J T y P F 1 n H B x f C g S B e k r 9 1 2 i n Q e l o x d D F D w k 6 W o I + o 7 x E I e S Z Y I q s 5 U b J K D M K x Z r + O r p I j Q p Y k s Y 7 1 y m 5 L u n M J q L g 3 C a o C p j Z X Y Z e t r g 5 m D x t s G o f I O Q L 2 i + h 9 m c m T h 1 G D 9 f 9 k i E 7 d F 5 P 1 K T I J Z q R 3 4 G d T G R q z L b s a M b p m A 6 f D t v a Z N / V u J y H C e N M 6 U W d 9 D C 7 2 f s p E z / G f f t 7 g b v 1 V j G h v 6 X K f c m L X N S k n o 5 k s a u K t i V m D B I I f H l 2 6 u K r T S q 6 M d c V u w Z H g x C E E u + w N w r X 0 n 8 U D T V U 1 a 8 Y L E c 0 H T F U b C U y 3 g g e 4 r a E N y S C + g / o 9 h P W v Y a e / Y r O f 8 R n k 5 j r 8 G 5 R R Z E f Q f U Y 7 4 G 5 z q x J J k Y f 6 u 0 P U E s B A i 0 A F A A C A A g A 6 H D Y V L j 0 5 r e k A A A A 9 g A A A B I A A A A A A A A A A A A A A A A A A A A A A E N v b m Z p Z y 9 Q Y W N r Y W d l L n h t b F B L A Q I t A B Q A A g A I A O h w 2 F Q P y u m r p A A A A O k A A A A T A A A A A A A A A A A A A A A A A P A A A A B b Q 2 9 u d G V u d F 9 U e X B l c 1 0 u e G 1 s U E s B A i 0 A F A A C A A g A 6 H D Y V I 1 X l c J y A Q A A H A M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A A A A A A A A C 1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R f b m F t Z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y O j A 2 O j E y L j M 1 N T I 1 M j N a I i A v P j x F b n R y e S B U e X B l P S J G a W x s Q 2 9 s d W 1 u V H l w Z X M i I F Z h b H V l P S J z Q X d Z R 0 J n W U d C Z 0 1 E Q m d N R k J R P T 0 i I C 8 + P E V u d H J 5 I F R 5 c G U 9 I k Z p b G x D b 2 x 1 b W 5 O Y W 1 l c y I g V m F s d W U 9 I n N b J n F 1 b 3 Q 7 Q 2 9 s d W 1 u M S Z x d W 9 0 O y w m c X V v d D t Q b 3 N 0 X 0 E m c X V v d D s s J n F 1 b 3 Q 7 U G 9 z d F 9 C J n F 1 b 3 Q 7 L C Z x d W 9 0 O 1 B v c 3 R U e X B l X 0 E m c X V v d D s s J n F 1 b 3 Q 7 U G 9 z d F R 5 c G V f Q i Z x d W 9 0 O y w m c X V v d D t V c 2 V y S U R f Q S Z x d W 9 0 O y w m c X V v d D t V c 2 V y S U R f Q i Z x d W 9 0 O y w m c X V v d D t U b 3 R h b F 9 B J n F 1 b 3 Q 7 L C Z x d W 9 0 O 1 R v d G F s X 0 I m c X V v d D s s J n F 1 b 3 Q 7 S W 5 0 Z X J z Z W N 0 a W 9 u S U R f Q U I m c X V v d D s s J n F 1 b 3 Q 7 S W 5 0 Z X J z Z W N 0 a W 9 u V G 9 0 Y W x f Q U I m c X V v d D s s J n F 1 b 3 Q 7 U G N 0 X 0 F C Q S Z x d W 9 0 O y w m c X V v d D t Q Y 3 R f Q U J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X 2 5 h b W V f M S 9 B d X R v U m V t b 3 Z l Z E N v b H V t b n M x L n t D b 2 x 1 b W 4 x L D B 9 J n F 1 b 3 Q 7 L C Z x d W 9 0 O 1 N l Y 3 R p b 2 4 x L 1 N o Z W V 0 X 2 5 h b W V f M S 9 B d X R v U m V t b 3 Z l Z E N v b H V t b n M x L n t Q b 3 N 0 X 0 E s M X 0 m c X V v d D s s J n F 1 b 3 Q 7 U 2 V j d G l v b j E v U 2 h l Z X R f b m F t Z V 8 x L 0 F 1 d G 9 S Z W 1 v d m V k Q 2 9 s d W 1 u c z E u e 1 B v c 3 R f Q i w y f S Z x d W 9 0 O y w m c X V v d D t T Z W N 0 a W 9 u M S 9 T a G V l d F 9 u Y W 1 l X z E v Q X V 0 b 1 J l b W 9 2 Z W R D b 2 x 1 b W 5 z M S 5 7 U G 9 z d F R 5 c G V f Q S w z f S Z x d W 9 0 O y w m c X V v d D t T Z W N 0 a W 9 u M S 9 T a G V l d F 9 u Y W 1 l X z E v Q X V 0 b 1 J l b W 9 2 Z W R D b 2 x 1 b W 5 z M S 5 7 U G 9 z d F R 5 c G V f Q i w 0 f S Z x d W 9 0 O y w m c X V v d D t T Z W N 0 a W 9 u M S 9 T a G V l d F 9 u Y W 1 l X z E v Q X V 0 b 1 J l b W 9 2 Z W R D b 2 x 1 b W 5 z M S 5 7 V X N l c k l E X 0 E s N X 0 m c X V v d D s s J n F 1 b 3 Q 7 U 2 V j d G l v b j E v U 2 h l Z X R f b m F t Z V 8 x L 0 F 1 d G 9 S Z W 1 v d m V k Q 2 9 s d W 1 u c z E u e 1 V z Z X J J R F 9 C L D Z 9 J n F 1 b 3 Q 7 L C Z x d W 9 0 O 1 N l Y 3 R p b 2 4 x L 1 N o Z W V 0 X 2 5 h b W V f M S 9 B d X R v U m V t b 3 Z l Z E N v b H V t b n M x L n t U b 3 R h b F 9 B L D d 9 J n F 1 b 3 Q 7 L C Z x d W 9 0 O 1 N l Y 3 R p b 2 4 x L 1 N o Z W V 0 X 2 5 h b W V f M S 9 B d X R v U m V t b 3 Z l Z E N v b H V t b n M x L n t U b 3 R h b F 9 C L D h 9 J n F 1 b 3 Q 7 L C Z x d W 9 0 O 1 N l Y 3 R p b 2 4 x L 1 N o Z W V 0 X 2 5 h b W V f M S 9 B d X R v U m V t b 3 Z l Z E N v b H V t b n M x L n t J b n R l c n N l Y 3 R p b 2 5 J R F 9 B Q i w 5 f S Z x d W 9 0 O y w m c X V v d D t T Z W N 0 a W 9 u M S 9 T a G V l d F 9 u Y W 1 l X z E v Q X V 0 b 1 J l b W 9 2 Z W R D b 2 x 1 b W 5 z M S 5 7 S W 5 0 Z X J z Z W N 0 a W 9 u V G 9 0 Y W x f Q U I s M T B 9 J n F 1 b 3 Q 7 L C Z x d W 9 0 O 1 N l Y 3 R p b 2 4 x L 1 N o Z W V 0 X 2 5 h b W V f M S 9 B d X R v U m V t b 3 Z l Z E N v b H V t b n M x L n t Q Y 3 R f Q U J B L D E x f S Z x d W 9 0 O y w m c X V v d D t T Z W N 0 a W 9 u M S 9 T a G V l d F 9 u Y W 1 l X z E v Q X V 0 b 1 J l b W 9 2 Z W R D b 2 x 1 b W 5 z M S 5 7 U G N 0 X 0 F C Q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X 2 5 h b W V f M S 9 B d X R v U m V t b 3 Z l Z E N v b H V t b n M x L n t D b 2 x 1 b W 4 x L D B 9 J n F 1 b 3 Q 7 L C Z x d W 9 0 O 1 N l Y 3 R p b 2 4 x L 1 N o Z W V 0 X 2 5 h b W V f M S 9 B d X R v U m V t b 3 Z l Z E N v b H V t b n M x L n t Q b 3 N 0 X 0 E s M X 0 m c X V v d D s s J n F 1 b 3 Q 7 U 2 V j d G l v b j E v U 2 h l Z X R f b m F t Z V 8 x L 0 F 1 d G 9 S Z W 1 v d m V k Q 2 9 s d W 1 u c z E u e 1 B v c 3 R f Q i w y f S Z x d W 9 0 O y w m c X V v d D t T Z W N 0 a W 9 u M S 9 T a G V l d F 9 u Y W 1 l X z E v Q X V 0 b 1 J l b W 9 2 Z W R D b 2 x 1 b W 5 z M S 5 7 U G 9 z d F R 5 c G V f Q S w z f S Z x d W 9 0 O y w m c X V v d D t T Z W N 0 a W 9 u M S 9 T a G V l d F 9 u Y W 1 l X z E v Q X V 0 b 1 J l b W 9 2 Z W R D b 2 x 1 b W 5 z M S 5 7 U G 9 z d F R 5 c G V f Q i w 0 f S Z x d W 9 0 O y w m c X V v d D t T Z W N 0 a W 9 u M S 9 T a G V l d F 9 u Y W 1 l X z E v Q X V 0 b 1 J l b W 9 2 Z W R D b 2 x 1 b W 5 z M S 5 7 V X N l c k l E X 0 E s N X 0 m c X V v d D s s J n F 1 b 3 Q 7 U 2 V j d G l v b j E v U 2 h l Z X R f b m F t Z V 8 x L 0 F 1 d G 9 S Z W 1 v d m V k Q 2 9 s d W 1 u c z E u e 1 V z Z X J J R F 9 C L D Z 9 J n F 1 b 3 Q 7 L C Z x d W 9 0 O 1 N l Y 3 R p b 2 4 x L 1 N o Z W V 0 X 2 5 h b W V f M S 9 B d X R v U m V t b 3 Z l Z E N v b H V t b n M x L n t U b 3 R h b F 9 B L D d 9 J n F 1 b 3 Q 7 L C Z x d W 9 0 O 1 N l Y 3 R p b 2 4 x L 1 N o Z W V 0 X 2 5 h b W V f M S 9 B d X R v U m V t b 3 Z l Z E N v b H V t b n M x L n t U b 3 R h b F 9 C L D h 9 J n F 1 b 3 Q 7 L C Z x d W 9 0 O 1 N l Y 3 R p b 2 4 x L 1 N o Z W V 0 X 2 5 h b W V f M S 9 B d X R v U m V t b 3 Z l Z E N v b H V t b n M x L n t J b n R l c n N l Y 3 R p b 2 5 J R F 9 B Q i w 5 f S Z x d W 9 0 O y w m c X V v d D t T Z W N 0 a W 9 u M S 9 T a G V l d F 9 u Y W 1 l X z E v Q X V 0 b 1 J l b W 9 2 Z W R D b 2 x 1 b W 5 z M S 5 7 S W 5 0 Z X J z Z W N 0 a W 9 u V G 9 0 Y W x f Q U I s M T B 9 J n F 1 b 3 Q 7 L C Z x d W 9 0 O 1 N l Y 3 R p b 2 4 x L 1 N o Z W V 0 X 2 5 h b W V f M S 9 B d X R v U m V t b 3 Z l Z E N v b H V t b n M x L n t Q Y 3 R f Q U J B L D E x f S Z x d W 9 0 O y w m c X V v d D t T Z W N 0 a W 9 u M S 9 T a G V l d F 9 u Y W 1 l X z E v Q X V 0 b 1 J l b W 9 2 Z W R D b 2 x 1 b W 5 z M S 5 7 U G N 0 X 0 F C Q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X 2 5 h b W V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9 u Y W 1 l X z E v U 2 h l Z X R f b m F t Z V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b m F t Z V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2 5 h b W V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4 u s 1 m G x I R L v d 2 r y j t F 7 / A A A A A A I A A A A A A B B m A A A A A Q A A I A A A A D P Q X p Y r W p C J z W I U J v T f i i j X C m U a X P B j g u G + a 2 j n n k R B A A A A A A 6 A A A A A A g A A I A A A A O + X 9 v E B f H P e C / H E s D L m + t 1 J + s R s i C 9 O d C V H 7 P t / k V g i U A A A A B k P w n J g m 1 W V H j G M N d I l 5 B J a T 0 U H Q f 5 R e 4 B M x 5 S J 3 r B 3 x b M N 1 O G t c v A r M z i T q l L b e w O 9 5 R p k O u L p b O G D Y i Q 6 r + P B 7 D i r i K f 2 u r V i d 4 v o / t 5 5 Q A A A A G i w u 4 l t 3 X w j M C V s H 1 v 3 k I h D N 5 Y G a L N b Y V S F T P + k z G 7 2 V 6 b y 7 P 3 + s u g o G e D S u p / e y Y q N M v g H 2 e k E t V k G 2 y h W N j c = < / D a t a M a s h u p > 
</file>

<file path=customXml/itemProps1.xml><?xml version="1.0" encoding="utf-8"?>
<ds:datastoreItem xmlns:ds="http://schemas.openxmlformats.org/officeDocument/2006/customXml" ds:itemID="{D707A02D-49A7-4789-A4CE-A6D1310FF8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PostReach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Tayfun Dülger</cp:lastModifiedBy>
  <dcterms:created xsi:type="dcterms:W3CDTF">2022-06-24T10:47:14Z</dcterms:created>
  <dcterms:modified xsi:type="dcterms:W3CDTF">2022-07-01T13:58:23Z</dcterms:modified>
</cp:coreProperties>
</file>