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1C97244-1C10-44B9-904B-0D60CB378D42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ableau de bord" sheetId="1" r:id="rId1"/>
    <sheet name="Projet 1" sheetId="2" r:id="rId2"/>
    <sheet name="Projet 2" sheetId="3" r:id="rId3"/>
  </sheets>
  <definedNames>
    <definedName name="_xlnm.Print_Area" localSheetId="1">'Projet 1'!$A$1:$G$60</definedName>
    <definedName name="_xlnm.Print_Area" localSheetId="2">'Projet 2'!$A$1:$G$60</definedName>
    <definedName name="_xlnm.Print_Area" localSheetId="0">'Tableau de bord'!$A$1:$D$14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9" i="3" l="1"/>
  <c r="E48" i="3"/>
  <c r="A48" i="3"/>
  <c r="E47" i="3"/>
  <c r="A47" i="3"/>
  <c r="E46" i="3"/>
  <c r="A46" i="3"/>
  <c r="E45" i="3"/>
  <c r="A45" i="3"/>
  <c r="E44" i="3"/>
  <c r="A44" i="3"/>
  <c r="E43" i="3"/>
  <c r="E49" i="3" s="1"/>
  <c r="C12" i="1" s="1"/>
  <c r="A43" i="3"/>
  <c r="C39" i="3"/>
  <c r="E38" i="3"/>
  <c r="A38" i="3"/>
  <c r="E37" i="3"/>
  <c r="A37" i="3"/>
  <c r="E36" i="3"/>
  <c r="A36" i="3"/>
  <c r="E35" i="3"/>
  <c r="A35" i="3"/>
  <c r="E34" i="3"/>
  <c r="A34" i="3"/>
  <c r="E33" i="3"/>
  <c r="E39" i="3" s="1"/>
  <c r="C11" i="1" s="1"/>
  <c r="A33" i="3"/>
  <c r="C29" i="3"/>
  <c r="E28" i="3"/>
  <c r="A28" i="3"/>
  <c r="E27" i="3"/>
  <c r="A27" i="3"/>
  <c r="E26" i="3"/>
  <c r="A26" i="3"/>
  <c r="E25" i="3"/>
  <c r="A25" i="3"/>
  <c r="E24" i="3"/>
  <c r="A24" i="3"/>
  <c r="E23" i="3"/>
  <c r="E29" i="3" s="1"/>
  <c r="C10" i="1" s="1"/>
  <c r="A23" i="3"/>
  <c r="C19" i="3"/>
  <c r="E18" i="3"/>
  <c r="A18" i="3"/>
  <c r="E17" i="3"/>
  <c r="A17" i="3"/>
  <c r="E16" i="3"/>
  <c r="A16" i="3"/>
  <c r="E15" i="3"/>
  <c r="A15" i="3"/>
  <c r="E14" i="3"/>
  <c r="A14" i="3"/>
  <c r="E13" i="3"/>
  <c r="E19" i="3" s="1"/>
  <c r="A13" i="3"/>
  <c r="C49" i="2"/>
  <c r="E48" i="2"/>
  <c r="A48" i="2"/>
  <c r="E47" i="2"/>
  <c r="A47" i="2"/>
  <c r="E46" i="2"/>
  <c r="A46" i="2"/>
  <c r="E45" i="2"/>
  <c r="A45" i="2"/>
  <c r="E44" i="2"/>
  <c r="A44" i="2"/>
  <c r="E43" i="2"/>
  <c r="E49" i="2" s="1"/>
  <c r="B12" i="1" s="1"/>
  <c r="D12" i="1" s="1"/>
  <c r="A43" i="2"/>
  <c r="C39" i="2"/>
  <c r="E38" i="2"/>
  <c r="A38" i="2"/>
  <c r="E37" i="2"/>
  <c r="A37" i="2"/>
  <c r="E36" i="2"/>
  <c r="A36" i="2"/>
  <c r="E35" i="2"/>
  <c r="A35" i="2"/>
  <c r="E34" i="2"/>
  <c r="A34" i="2"/>
  <c r="E33" i="2"/>
  <c r="E39" i="2" s="1"/>
  <c r="B11" i="1" s="1"/>
  <c r="D11" i="1" s="1"/>
  <c r="A33" i="2"/>
  <c r="C29" i="2"/>
  <c r="E28" i="2"/>
  <c r="A28" i="2"/>
  <c r="E27" i="2"/>
  <c r="A27" i="2"/>
  <c r="E26" i="2"/>
  <c r="A26" i="2"/>
  <c r="E25" i="2"/>
  <c r="A25" i="2"/>
  <c r="E24" i="2"/>
  <c r="A24" i="2"/>
  <c r="E23" i="2"/>
  <c r="A23" i="2"/>
  <c r="C19" i="2"/>
  <c r="E18" i="2"/>
  <c r="A18" i="2"/>
  <c r="E17" i="2"/>
  <c r="A17" i="2"/>
  <c r="E16" i="2"/>
  <c r="A16" i="2"/>
  <c r="E15" i="2"/>
  <c r="A15" i="2"/>
  <c r="E14" i="2"/>
  <c r="A14" i="2"/>
  <c r="E13" i="2"/>
  <c r="A13" i="2"/>
  <c r="E29" i="2" l="1"/>
  <c r="B10" i="1" s="1"/>
  <c r="D10" i="1" s="1"/>
  <c r="E19" i="2"/>
  <c r="B9" i="1"/>
  <c r="E51" i="3"/>
  <c r="C5" i="1" s="1"/>
  <c r="C9" i="1"/>
  <c r="E51" i="2" l="1"/>
  <c r="B5" i="1" s="1"/>
  <c r="D5" i="1" s="1"/>
  <c r="D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2" authorId="0" shapeId="0" xr:uid="{00000000-0006-0000-0100-000001000000}">
      <text>
        <r>
          <rPr>
            <sz val="10"/>
            <rFont val="Arial"/>
            <family val="2"/>
          </rPr>
          <t>Collez ou glissez-déposez votre image directement dans la cellule.</t>
        </r>
      </text>
    </comment>
    <comment ref="F22" authorId="0" shapeId="0" xr:uid="{00000000-0006-0000-0100-000002000000}">
      <text>
        <r>
          <rPr>
            <sz val="10"/>
            <rFont val="Arial"/>
            <family val="2"/>
          </rPr>
          <t>Collez ou glissez-déposez votre image directement dans la cellule.</t>
        </r>
      </text>
    </comment>
    <comment ref="F32" authorId="0" shapeId="0" xr:uid="{00000000-0006-0000-0100-000003000000}">
      <text>
        <r>
          <rPr>
            <sz val="10"/>
            <rFont val="Arial"/>
            <family val="2"/>
          </rPr>
          <t>Collez ou glissez-déposez votre image directement dans la cellule.</t>
        </r>
      </text>
    </comment>
    <comment ref="F42" authorId="0" shapeId="0" xr:uid="{00000000-0006-0000-0100-000004000000}">
      <text>
        <r>
          <rPr>
            <sz val="10"/>
            <rFont val="Arial"/>
            <family val="2"/>
          </rPr>
          <t>Collez ou glissez-déposez votre image directement dans la cellule.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2" authorId="0" shapeId="0" xr:uid="{00000000-0006-0000-0200-000001000000}">
      <text>
        <r>
          <rPr>
            <sz val="10"/>
            <rFont val="Arial"/>
            <family val="2"/>
          </rPr>
          <t>Collez ou glissez-déposez votre image directement dans la cellule.</t>
        </r>
      </text>
    </comment>
    <comment ref="F22" authorId="0" shapeId="0" xr:uid="{00000000-0006-0000-0200-000002000000}">
      <text>
        <r>
          <rPr>
            <sz val="10"/>
            <rFont val="Arial"/>
            <family val="2"/>
          </rPr>
          <t>Collez ou glissez-déposez votre image directement dans la cellule.</t>
        </r>
      </text>
    </comment>
    <comment ref="F32" authorId="0" shapeId="0" xr:uid="{00000000-0006-0000-0200-000003000000}">
      <text>
        <r>
          <rPr>
            <sz val="10"/>
            <rFont val="Arial"/>
            <family val="2"/>
          </rPr>
          <t>Collez ou glissez-déposez votre image directement dans la cellule.</t>
        </r>
      </text>
    </comment>
    <comment ref="F42" authorId="0" shapeId="0" xr:uid="{00000000-0006-0000-0200-000004000000}">
      <text>
        <r>
          <rPr>
            <sz val="10"/>
            <rFont val="Arial"/>
            <family val="2"/>
          </rPr>
          <t>Collez ou glissez-déposez votre image directement dans la cellule.</t>
        </r>
      </text>
    </comment>
  </commentList>
</comments>
</file>

<file path=xl/sharedStrings.xml><?xml version="1.0" encoding="utf-8"?>
<sst xmlns="http://schemas.openxmlformats.org/spreadsheetml/2006/main" count="196" uniqueCount="69">
  <si>
    <t>TABLEAU DE BORD BOM</t>
  </si>
  <si>
    <t>Indicateur</t>
  </si>
  <si>
    <t>Projet 1</t>
  </si>
  <si>
    <t>Projet 2</t>
  </si>
  <si>
    <t>Total</t>
  </si>
  <si>
    <t>Coût total du projet (FCFA)</t>
  </si>
  <si>
    <t>Répartition du coût par catégorie (FCFA)</t>
  </si>
  <si>
    <t>Catégorie</t>
  </si>
  <si>
    <t>Cartes de développement &amp; microprocesseurs</t>
  </si>
  <si>
    <t>Antennes &amp; connectivité</t>
  </si>
  <si>
    <t>Alimentations</t>
  </si>
  <si>
    <t>Capteurs &amp; accessoires</t>
  </si>
  <si>
    <t>Ces indicateurs se recalculent automatiquement dès que les feuilles « Projet 1 » ou « Projet 2 » sont modifiées.</t>
  </si>
  <si>
    <t>BILL OF MATERIALS (BOM) — [Nom du projet 1]</t>
  </si>
  <si>
    <t>Nomenclature des composants classée par catégorie — Fiche d'approvisionnement automatisée</t>
  </si>
  <si>
    <t>Projet</t>
  </si>
  <si>
    <t>[Nom du projet 1]</t>
  </si>
  <si>
    <t>Référence BOM</t>
  </si>
  <si>
    <t>[Ex: BOM-2026-001]</t>
  </si>
  <si>
    <t>Date</t>
  </si>
  <si>
    <t>[JJ/MM/AAAA]</t>
  </si>
  <si>
    <t>Version</t>
  </si>
  <si>
    <t>[V1.0]</t>
  </si>
  <si>
    <t>Préparé par</t>
  </si>
  <si>
    <t>[Nom du responsable]</t>
  </si>
  <si>
    <t>▸  Cartes de développement &amp; microprocesseurs</t>
  </si>
  <si>
    <t>N°</t>
  </si>
  <si>
    <t>Désignation</t>
  </si>
  <si>
    <t>Qté</t>
  </si>
  <si>
    <t>Prix unitaire (FCFA)</t>
  </si>
  <si>
    <t>Prix total (FCFA)</t>
  </si>
  <si>
    <t>Image</t>
  </si>
  <si>
    <t>Lien AliExpress</t>
  </si>
  <si>
    <t>Coller image ici</t>
  </si>
  <si>
    <t>Sous-total catégorie</t>
  </si>
  <si>
    <t>▸  Antennes &amp; connectivité</t>
  </si>
  <si>
    <t>https://aliexpress.com/item/EXEMPLE-ANTENNE</t>
  </si>
  <si>
    <t>▸  Alimentations</t>
  </si>
  <si>
    <t>▸  Capteurs &amp; accessoires</t>
  </si>
  <si>
    <t>Capteur de courant SCT-013-030</t>
  </si>
  <si>
    <t>https://aliexpress.com/item/EXEMPLE-SCT013</t>
  </si>
  <si>
    <t>TOTAL GÉNÉRAL DU PROJET</t>
  </si>
  <si>
    <t>Légende &amp; instructions</t>
  </si>
  <si>
    <t>•  Le BOM est organisé en 4 catégories : Cartes &amp; microprocesseurs, Antennes &amp; connectivité, Alimentations, Capteurs &amp; accessoires.</t>
  </si>
  <si>
    <t>•  Cellules jaune pâle = zones à compléter. Colonnes « N° » et « Prix total » se calculent automatiquement.</t>
  </si>
  <si>
    <t>•  Chaque catégorie a son propre sous-total ; ajoutez une ligne dans une catégorie pour qu'elle hérite automatiquement des formules.</t>
  </si>
  <si>
    <t>•  Le « TOTAL GÉNÉRAL DU PROJET » additionne automatiquement les 4 sous-totaux.</t>
  </si>
  <si>
    <t>•  Une ligne devient rouge si un prix/quantité est saisi sans désignation ; l'article le plus cher de chaque catégorie est surligné en doré.</t>
  </si>
  <si>
    <t>•  Collez vos images dans la colonne « Image » ; collez le lien produit exact dans « Lien AliExpress ».</t>
  </si>
  <si>
    <t>BILL OF MATERIALS (BOM) — [Nom du projet 2]</t>
  </si>
  <si>
    <t>[Nom du projet 2]</t>
  </si>
  <si>
    <t>Raspberry Pi Pico W</t>
  </si>
  <si>
    <t>https://aliexpress.com/item/EXEMPLE-PICO</t>
  </si>
  <si>
    <t>Module LoRa SX1276 433MHz</t>
  </si>
  <si>
    <t>https://aliexpress.com/item/EXEMPLE-LORA</t>
  </si>
  <si>
    <t>Batterie Li-ion 18650 + module TP4056</t>
  </si>
  <si>
    <t>https://aliexpress.com/item/EXEMPLE-BATT</t>
  </si>
  <si>
    <t>Capteur de tension ZMPT101B</t>
  </si>
  <si>
    <t>https://aliexpress.com/item/EXEMPLE-ZMPT</t>
  </si>
  <si>
    <t>Kit de démarrage complet Raspberry Pi 4 d'origine avec 1 Go/2 Go/4 Go/8 Go de RAM, carte d'extension GPIO, USB 3.0 pour l'IA, la vision et la robotique</t>
  </si>
  <si>
    <t>lien vers le produit</t>
  </si>
  <si>
    <t>Kit Seeed XIAO NRF52840 &amp; Wio-SX1262 pour Meshtastic, LoRa 862-930MHz, 868MHz, 915MHz, antenne intégrée, microcontrôleur Bluetooth</t>
  </si>
  <si>
    <t>Module de gestion d'énergie solaire Waveshare (D), prend en charge les panneaux solaires 6V~24V et l'adaptateur d'alimentation Type-C, 5V/3A, pour Raspberry Pi/Ardruino</t>
  </si>
  <si>
    <t>Lien vers le produit</t>
  </si>
  <si>
    <t>SIM7600G-H Waveshare 4G HAT (B) pour Raspberry Pi 5 LTE Cat-4 4G / 3G / 2G Support, positionnement GNSS, bande globale</t>
  </si>
  <si>
    <t>Module de passerelle LoRaWAN LR1302 SPI EU868 SX1302 longue portée, prend en charge 8 canaux</t>
  </si>
  <si>
    <t>Chapeau LoRaWAN LR1302, 868m/915m, pour RPI SX1302, technologie longue portée avec GPS + BD, antenne en mode touristes, support RPi série 1 2 3 4 5</t>
  </si>
  <si>
    <t>Lora Gateway antenne 433 868 915 Mhz 3Dbi 5Dbi 5.8Dbi 8Dbi 10Dbi 12Dbi,/Bobcat300/Nebra antenne en fibre de verre</t>
  </si>
  <si>
    <t>Câbles coaxiaux de type N femelle de 15 cm, U.FL IP1 vers N femelle, câble coaxial RG178 pour routeur T-Mobile, antenne, cartes Mini PCIE, Wi-Fi WLAN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</si>
</sst>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FCFA&quot;"/>
  </numFmts>
  <fonts count="21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10.5"/>
      <color rgb="FFFFFFFF"/>
      <name val="Arial"/>
      <charset val="1"/>
    </font>
    <font>
      <b/>
      <sz val="10"/>
      <color rgb="FFC68A00"/>
      <name val="Arial"/>
      <charset val="1"/>
    </font>
    <font>
      <b/>
      <sz val="11"/>
      <color rgb="FF1A1A1A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0.5"/>
      <color rgb="FF1A1A1A"/>
      <name val="Arial"/>
      <charset val="1"/>
    </font>
    <font>
      <i/>
      <sz val="9.5"/>
      <color rgb="FF666666"/>
      <name val="Arial"/>
      <charset val="1"/>
    </font>
    <font>
      <i/>
      <sz val="11"/>
      <color rgb="FFC68A00"/>
      <name val="Arial"/>
      <charset val="1"/>
    </font>
    <font>
      <sz val="10"/>
      <color rgb="FF1A1A1A"/>
      <name val="Arial"/>
      <charset val="1"/>
    </font>
    <font>
      <b/>
      <sz val="10"/>
      <color rgb="FFFFFFFF"/>
      <name val="Arial"/>
      <charset val="1"/>
    </font>
    <font>
      <b/>
      <sz val="13"/>
      <color rgb="FFFFFFFF"/>
      <name val="Arial"/>
      <charset val="1"/>
    </font>
    <font>
      <b/>
      <sz val="11"/>
      <color rgb="FFC68A00"/>
      <name val="Arial"/>
      <charset val="1"/>
    </font>
    <font>
      <sz val="9.5"/>
      <color rgb="FF1A1A1A"/>
      <name val="Arial"/>
      <charset val="1"/>
    </font>
    <font>
      <sz val="10"/>
      <name val="Arial"/>
      <family val="2"/>
    </font>
    <font>
      <u/>
      <sz val="11"/>
      <color theme="10"/>
      <name val="Calibri"/>
      <family val="2"/>
      <charset val="1"/>
    </font>
    <font>
      <sz val="11"/>
      <color rgb="FF222222"/>
      <name val="Tahoma"/>
      <family val="2"/>
    </font>
    <font>
      <sz val="10"/>
      <color rgb="FF1A1A1A"/>
      <name val="Arial"/>
      <family val="2"/>
    </font>
    <font>
      <b/>
      <sz val="16"/>
      <color rgb="FF333333"/>
      <name val="Tahoma"/>
      <family val="2"/>
    </font>
    <font>
      <b/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5B301"/>
        <bgColor rgb="FFC68A00"/>
      </patternFill>
    </fill>
    <fill>
      <patternFill patternType="solid">
        <fgColor rgb="FFC68A00"/>
        <bgColor rgb="FFF5B301"/>
      </patternFill>
    </fill>
    <fill>
      <patternFill patternType="solid">
        <fgColor rgb="FFFDECC8"/>
        <bgColor rgb="FFFFF3CD"/>
      </patternFill>
    </fill>
    <fill>
      <patternFill patternType="solid">
        <fgColor rgb="FFFFF8E7"/>
        <bgColor rgb="FFFFF3CD"/>
      </patternFill>
    </fill>
    <fill>
      <patternFill patternType="solid">
        <fgColor rgb="FFFFF3CD"/>
        <bgColor rgb="FFFDECC8"/>
      </patternFill>
    </fill>
    <fill>
      <patternFill patternType="solid">
        <fgColor rgb="FF8A6100"/>
        <bgColor rgb="FF666666"/>
      </patternFill>
    </fill>
  </fills>
  <borders count="2">
    <border>
      <left/>
      <right/>
      <top/>
      <bottom/>
      <diagonal/>
    </border>
    <border>
      <left style="thin">
        <color rgb="FFD9C79A"/>
      </left>
      <right style="thin">
        <color rgb="FFD9C79A"/>
      </right>
      <top style="thin">
        <color rgb="FFD9C79A"/>
      </top>
      <bottom style="thin">
        <color rgb="FFD9C79A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3">
    <xf numFmtId="0" fontId="0" fillId="0" borderId="0" xfId="0"/>
    <xf numFmtId="0" fontId="14" fillId="0" borderId="0" xfId="0" applyFont="1" applyAlignment="1">
      <alignment horizontal="left" vertical="center" wrapText="1"/>
    </xf>
    <xf numFmtId="0" fontId="12" fillId="7" borderId="0" xfId="0" applyFont="1" applyFill="1" applyAlignment="1">
      <alignment horizontal="right" vertical="center" indent="1"/>
    </xf>
    <xf numFmtId="0" fontId="10" fillId="6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9" fillId="5" borderId="0" xfId="0" applyFont="1" applyFill="1" applyAlignment="1">
      <alignment horizontal="left" vertical="center" indent="1"/>
    </xf>
    <xf numFmtId="0" fontId="8" fillId="0" borderId="0" xfId="0" applyFont="1"/>
    <xf numFmtId="0" fontId="6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164" fontId="4" fillId="5" borderId="1" xfId="0" applyNumberFormat="1" applyFont="1" applyFill="1" applyBorder="1" applyAlignment="1">
      <alignment horizontal="right" vertical="center" indent="1"/>
    </xf>
    <xf numFmtId="164" fontId="5" fillId="3" borderId="1" xfId="0" applyNumberFormat="1" applyFont="1" applyFill="1" applyBorder="1" applyAlignment="1">
      <alignment horizontal="right" vertical="center" indent="1"/>
    </xf>
    <xf numFmtId="0" fontId="3" fillId="4" borderId="1" xfId="0" applyFont="1" applyFill="1" applyBorder="1" applyAlignment="1">
      <alignment horizontal="left" vertical="center" wrapText="1" indent="1"/>
    </xf>
    <xf numFmtId="164" fontId="7" fillId="5" borderId="1" xfId="0" applyNumberFormat="1" applyFont="1" applyFill="1" applyBorder="1" applyAlignment="1">
      <alignment horizontal="right" vertical="center" indent="1"/>
    </xf>
    <xf numFmtId="164" fontId="2" fillId="3" borderId="1" xfId="0" applyNumberFormat="1" applyFont="1" applyFill="1" applyBorder="1" applyAlignment="1">
      <alignment horizontal="righ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3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/>
    <xf numFmtId="0" fontId="10" fillId="0" borderId="1" xfId="0" applyFont="1" applyBorder="1" applyAlignment="1">
      <alignment horizontal="center" vertical="center" wrapText="1"/>
    </xf>
    <xf numFmtId="0" fontId="11" fillId="3" borderId="0" xfId="0" applyFont="1" applyFill="1"/>
    <xf numFmtId="0" fontId="11" fillId="3" borderId="0" xfId="0" applyFont="1" applyFill="1" applyAlignment="1">
      <alignment horizontal="center"/>
    </xf>
    <xf numFmtId="164" fontId="11" fillId="3" borderId="0" xfId="0" applyNumberFormat="1" applyFont="1" applyFill="1"/>
    <xf numFmtId="164" fontId="12" fillId="7" borderId="0" xfId="0" applyNumberFormat="1" applyFont="1" applyFill="1" applyAlignment="1">
      <alignment horizontal="center" vertical="center"/>
    </xf>
    <xf numFmtId="0" fontId="0" fillId="7" borderId="0" xfId="0" applyFill="1"/>
    <xf numFmtId="0" fontId="13" fillId="0" borderId="0" xfId="0" applyFont="1"/>
    <xf numFmtId="0" fontId="17" fillId="0" borderId="0" xfId="0" applyFont="1" applyAlignment="1">
      <alignment vertical="center" wrapText="1"/>
    </xf>
    <xf numFmtId="0" fontId="19" fillId="0" borderId="0" xfId="0" applyFont="1"/>
    <xf numFmtId="0" fontId="16" fillId="0" borderId="1" xfId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</cellXfs>
  <cellStyles count="2">
    <cellStyle name="Lien hypertexte" xfId="1" builtinId="8"/>
    <cellStyle name="Normal" xfId="0" builtinId="0"/>
  </cellStyles>
  <dxfs count="24">
    <dxf>
      <font>
        <b/>
        <color rgb="FFFFFFFF"/>
      </font>
      <fill>
        <patternFill>
          <bgColor rgb="FFF5B301"/>
        </patternFill>
      </fill>
    </dxf>
    <dxf>
      <font>
        <b/>
        <color rgb="FFFFFFFF"/>
      </font>
      <fill>
        <patternFill>
          <bgColor rgb="FFF5B301"/>
        </patternFill>
      </fill>
    </dxf>
    <dxf>
      <font>
        <b/>
        <color rgb="FFFFFFFF"/>
      </font>
      <fill>
        <patternFill>
          <bgColor rgb="FFF5B301"/>
        </patternFill>
      </fill>
    </dxf>
    <dxf>
      <font>
        <b/>
        <color rgb="FFFFFFFF"/>
      </font>
      <fill>
        <patternFill>
          <bgColor rgb="FFF5B301"/>
        </patternFill>
      </fill>
    </dxf>
    <dxf>
      <font>
        <b/>
        <color rgb="FFC0392B"/>
      </font>
      <fill>
        <patternFill>
          <bgColor rgb="FFFADBD8"/>
        </patternFill>
      </fill>
    </dxf>
    <dxf>
      <fill>
        <patternFill>
          <bgColor rgb="FFFDECC8"/>
        </patternFill>
      </fill>
    </dxf>
    <dxf>
      <font>
        <b/>
        <color rgb="FFC0392B"/>
      </font>
      <fill>
        <patternFill>
          <bgColor rgb="FFFADBD8"/>
        </patternFill>
      </fill>
    </dxf>
    <dxf>
      <fill>
        <patternFill>
          <bgColor rgb="FFFDECC8"/>
        </patternFill>
      </fill>
    </dxf>
    <dxf>
      <font>
        <b/>
        <color rgb="FFC0392B"/>
      </font>
      <fill>
        <patternFill>
          <bgColor rgb="FFFADBD8"/>
        </patternFill>
      </fill>
    </dxf>
    <dxf>
      <fill>
        <patternFill>
          <bgColor rgb="FFFDECC8"/>
        </patternFill>
      </fill>
    </dxf>
    <dxf>
      <font>
        <b/>
        <color rgb="FFC0392B"/>
      </font>
      <fill>
        <patternFill>
          <bgColor rgb="FFFADBD8"/>
        </patternFill>
      </fill>
    </dxf>
    <dxf>
      <fill>
        <patternFill>
          <bgColor rgb="FFFDECC8"/>
        </patternFill>
      </fill>
    </dxf>
    <dxf>
      <font>
        <b/>
        <color rgb="FFFFFFFF"/>
      </font>
      <fill>
        <patternFill>
          <bgColor rgb="FFF5B301"/>
        </patternFill>
      </fill>
    </dxf>
    <dxf>
      <font>
        <b/>
        <color rgb="FFFFFFFF"/>
      </font>
      <fill>
        <patternFill>
          <bgColor rgb="FFF5B301"/>
        </patternFill>
      </fill>
    </dxf>
    <dxf>
      <font>
        <b/>
        <color rgb="FFFFFFFF"/>
      </font>
      <fill>
        <patternFill>
          <bgColor rgb="FFF5B301"/>
        </patternFill>
      </fill>
    </dxf>
    <dxf>
      <font>
        <b/>
        <color rgb="FFFFFFFF"/>
      </font>
      <fill>
        <patternFill>
          <bgColor rgb="FFF5B301"/>
        </patternFill>
      </fill>
    </dxf>
    <dxf>
      <font>
        <b/>
        <color rgb="FFC0392B"/>
      </font>
      <fill>
        <patternFill>
          <bgColor rgb="FFFADBD8"/>
        </patternFill>
      </fill>
    </dxf>
    <dxf>
      <fill>
        <patternFill>
          <bgColor rgb="FFFDECC8"/>
        </patternFill>
      </fill>
    </dxf>
    <dxf>
      <font>
        <b/>
        <color rgb="FFC0392B"/>
      </font>
      <fill>
        <patternFill>
          <bgColor rgb="FFFADBD8"/>
        </patternFill>
      </fill>
    </dxf>
    <dxf>
      <fill>
        <patternFill>
          <bgColor rgb="FFFDECC8"/>
        </patternFill>
      </fill>
    </dxf>
    <dxf>
      <font>
        <b/>
        <color rgb="FFC0392B"/>
      </font>
      <fill>
        <patternFill>
          <bgColor rgb="FFFADBD8"/>
        </patternFill>
      </fill>
    </dxf>
    <dxf>
      <fill>
        <patternFill>
          <bgColor rgb="FFFDECC8"/>
        </patternFill>
      </fill>
    </dxf>
    <dxf>
      <font>
        <b/>
        <color rgb="FFC0392B"/>
      </font>
      <fill>
        <patternFill>
          <bgColor rgb="FFFADBD8"/>
        </patternFill>
      </fill>
    </dxf>
    <dxf>
      <fill>
        <patternFill>
          <bgColor rgb="FFFDECC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08080"/>
      <rgbColor rgb="FFD9C79A"/>
      <rgbColor rgb="FF808080"/>
      <rgbColor rgb="FF9999FF"/>
      <rgbColor rgb="FF993366"/>
      <rgbColor rgb="FFFFF3CD"/>
      <rgbColor rgb="FFFFF8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C8"/>
      <rgbColor rgb="FF99CCFF"/>
      <rgbColor rgb="FFFF99CC"/>
      <rgbColor rgb="FFCC99FF"/>
      <rgbColor rgb="FFFADBD8"/>
      <rgbColor rgb="FF3366FF"/>
      <rgbColor rgb="FF33CCCC"/>
      <rgbColor rgb="FF99CC00"/>
      <rgbColor rgb="FFF5B301"/>
      <rgbColor rgb="FFC68A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109062</xdr:colOff>
      <xdr:row>12</xdr:row>
      <xdr:rowOff>15240</xdr:rowOff>
    </xdr:from>
    <xdr:to>
      <xdr:col>5</xdr:col>
      <xdr:colOff>1295400</xdr:colOff>
      <xdr:row>13</xdr:row>
      <xdr:rowOff>32511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DC6949A-4EF1-788A-5B79-EEE61086B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2622" y="2956560"/>
          <a:ext cx="1186338" cy="1205991"/>
        </a:xfrm>
        <a:prstGeom prst="rect">
          <a:avLst/>
        </a:prstGeom>
      </xdr:spPr>
    </xdr:pic>
    <xdr:clientData/>
  </xdr:twoCellAnchor>
  <xdr:twoCellAnchor editAs="oneCell">
    <xdr:from>
      <xdr:col>5</xdr:col>
      <xdr:colOff>110717</xdr:colOff>
      <xdr:row>32</xdr:row>
      <xdr:rowOff>44689</xdr:rowOff>
    </xdr:from>
    <xdr:to>
      <xdr:col>5</xdr:col>
      <xdr:colOff>1331592</xdr:colOff>
      <xdr:row>32</xdr:row>
      <xdr:rowOff>1086643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A46308D-5A4A-B3E7-F5BC-2C1F6E1A3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7794" y="11122997"/>
          <a:ext cx="1220875" cy="1041954"/>
        </a:xfrm>
        <a:prstGeom prst="rect">
          <a:avLst/>
        </a:prstGeom>
      </xdr:spPr>
    </xdr:pic>
    <xdr:clientData/>
  </xdr:twoCellAnchor>
  <xdr:twoCellAnchor editAs="oneCell">
    <xdr:from>
      <xdr:col>5</xdr:col>
      <xdr:colOff>18323</xdr:colOff>
      <xdr:row>22</xdr:row>
      <xdr:rowOff>32564</xdr:rowOff>
    </xdr:from>
    <xdr:to>
      <xdr:col>5</xdr:col>
      <xdr:colOff>1224071</xdr:colOff>
      <xdr:row>22</xdr:row>
      <xdr:rowOff>1170791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3DF10D2-1B9C-E25A-B6F5-5D8798C3C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45400" y="7724205"/>
          <a:ext cx="1205748" cy="1138227"/>
        </a:xfrm>
        <a:prstGeom prst="rect">
          <a:avLst/>
        </a:prstGeom>
      </xdr:spPr>
    </xdr:pic>
    <xdr:clientData/>
  </xdr:twoCellAnchor>
  <xdr:twoCellAnchor editAs="oneCell">
    <xdr:from>
      <xdr:col>5</xdr:col>
      <xdr:colOff>220847</xdr:colOff>
      <xdr:row>23</xdr:row>
      <xdr:rowOff>32564</xdr:rowOff>
    </xdr:from>
    <xdr:to>
      <xdr:col>5</xdr:col>
      <xdr:colOff>1361178</xdr:colOff>
      <xdr:row>23</xdr:row>
      <xdr:rowOff>1120320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B0553D17-6AA4-64B3-9635-A9569FCCF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47924" y="8948615"/>
          <a:ext cx="1140331" cy="1087756"/>
        </a:xfrm>
        <a:prstGeom prst="rect">
          <a:avLst/>
        </a:prstGeom>
      </xdr:spPr>
    </xdr:pic>
    <xdr:clientData/>
  </xdr:twoCellAnchor>
  <xdr:twoCellAnchor editAs="oneCell">
    <xdr:from>
      <xdr:col>5</xdr:col>
      <xdr:colOff>217073</xdr:colOff>
      <xdr:row>23</xdr:row>
      <xdr:rowOff>1164546</xdr:rowOff>
    </xdr:from>
    <xdr:to>
      <xdr:col>5</xdr:col>
      <xdr:colOff>1297322</xdr:colOff>
      <xdr:row>25</xdr:row>
      <xdr:rowOff>8684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A408C92D-C597-B8F9-3369-D8A1C2131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5952718" y="9972029"/>
          <a:ext cx="863113" cy="1080249"/>
        </a:xfrm>
        <a:prstGeom prst="rect">
          <a:avLst/>
        </a:prstGeom>
      </xdr:spPr>
    </xdr:pic>
    <xdr:clientData/>
  </xdr:twoCellAnchor>
  <xdr:twoCellAnchor editAs="oneCell">
    <xdr:from>
      <xdr:col>5</xdr:col>
      <xdr:colOff>257018</xdr:colOff>
      <xdr:row>25</xdr:row>
      <xdr:rowOff>4</xdr:rowOff>
    </xdr:from>
    <xdr:to>
      <xdr:col>6</xdr:col>
      <xdr:colOff>56213</xdr:colOff>
      <xdr:row>26</xdr:row>
      <xdr:rowOff>76391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15FFF9A1-3D32-79EA-28D3-D8553DBB4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5980201" y="10834706"/>
          <a:ext cx="1119452" cy="1310704"/>
        </a:xfrm>
        <a:prstGeom prst="rect">
          <a:avLst/>
        </a:prstGeom>
      </xdr:spPr>
    </xdr:pic>
    <xdr:clientData/>
  </xdr:twoCellAnchor>
  <xdr:twoCellAnchor editAs="oneCell">
    <xdr:from>
      <xdr:col>5</xdr:col>
      <xdr:colOff>445554</xdr:colOff>
      <xdr:row>26</xdr:row>
      <xdr:rowOff>143655</xdr:rowOff>
    </xdr:from>
    <xdr:to>
      <xdr:col>5</xdr:col>
      <xdr:colOff>1299150</xdr:colOff>
      <xdr:row>27</xdr:row>
      <xdr:rowOff>58037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22AE6F33-5FE5-5592-C992-8B2CA4A7C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73111" y="12117048"/>
          <a:ext cx="853596" cy="78256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P1_1" displayName="TP1_1" ref="A12:G19" totalsRowShown="0">
  <tableColumns count="7">
    <tableColumn id="1" xr3:uid="{00000000-0010-0000-0000-000001000000}" name="N°"/>
    <tableColumn id="2" xr3:uid="{00000000-0010-0000-0000-000002000000}" name="Désignation"/>
    <tableColumn id="3" xr3:uid="{00000000-0010-0000-0000-000003000000}" name="Qté" totalsRowFunction="sum"/>
    <tableColumn id="4" xr3:uid="{00000000-0010-0000-0000-000004000000}" name="Prix unitaire (FCFA)"/>
    <tableColumn id="5" xr3:uid="{00000000-0010-0000-0000-000005000000}" name="Prix total (FCFA)" totalsRowFunction="sum"/>
    <tableColumn id="6" xr3:uid="{00000000-0010-0000-0000-000006000000}" name="Image"/>
    <tableColumn id="7" xr3:uid="{00000000-0010-0000-0000-000007000000}" name="Lien AliExpres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P1_2" displayName="TP1_2" ref="A22:G29" totalsRowShown="0">
  <tableColumns count="7">
    <tableColumn id="1" xr3:uid="{00000000-0010-0000-0100-000001000000}" name="N°"/>
    <tableColumn id="2" xr3:uid="{00000000-0010-0000-0100-000002000000}" name="Désignation"/>
    <tableColumn id="3" xr3:uid="{00000000-0010-0000-0100-000003000000}" name="Qté" totalsRowFunction="sum"/>
    <tableColumn id="4" xr3:uid="{00000000-0010-0000-0100-000004000000}" name="Prix unitaire (FCFA)"/>
    <tableColumn id="5" xr3:uid="{00000000-0010-0000-0100-000005000000}" name="Prix total (FCFA)" totalsRowFunction="sum"/>
    <tableColumn id="6" xr3:uid="{00000000-0010-0000-0100-000006000000}" name="Image"/>
    <tableColumn id="7" xr3:uid="{00000000-0010-0000-0100-000007000000}" name="Lien AliExpres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P1_3" displayName="TP1_3" ref="A32:G39" totalsRowShown="0">
  <tableColumns count="7">
    <tableColumn id="1" xr3:uid="{00000000-0010-0000-0200-000001000000}" name="N°"/>
    <tableColumn id="2" xr3:uid="{00000000-0010-0000-0200-000002000000}" name="Désignation"/>
    <tableColumn id="3" xr3:uid="{00000000-0010-0000-0200-000003000000}" name="Qté" totalsRowFunction="sum"/>
    <tableColumn id="4" xr3:uid="{00000000-0010-0000-0200-000004000000}" name="Prix unitaire (FCFA)"/>
    <tableColumn id="5" xr3:uid="{00000000-0010-0000-0200-000005000000}" name="Prix total (FCFA)" totalsRowFunction="sum"/>
    <tableColumn id="6" xr3:uid="{00000000-0010-0000-0200-000006000000}" name="Image"/>
    <tableColumn id="7" xr3:uid="{00000000-0010-0000-0200-000007000000}" name="Lien AliExpres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P1_4" displayName="TP1_4" ref="A42:G49" totalsRowShown="0">
  <tableColumns count="7">
    <tableColumn id="1" xr3:uid="{00000000-0010-0000-0300-000001000000}" name="N°"/>
    <tableColumn id="2" xr3:uid="{00000000-0010-0000-0300-000002000000}" name="Désignation"/>
    <tableColumn id="3" xr3:uid="{00000000-0010-0000-0300-000003000000}" name="Qté" totalsRowFunction="sum"/>
    <tableColumn id="4" xr3:uid="{00000000-0010-0000-0300-000004000000}" name="Prix unitaire (FCFA)"/>
    <tableColumn id="5" xr3:uid="{00000000-0010-0000-0300-000005000000}" name="Prix total (FCFA)" totalsRowFunction="sum"/>
    <tableColumn id="6" xr3:uid="{00000000-0010-0000-0300-000006000000}" name="Image"/>
    <tableColumn id="7" xr3:uid="{00000000-0010-0000-0300-000007000000}" name="Lien AliExpres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P2_1" displayName="TP2_1" ref="A12:G19" totalsRowShown="0">
  <tableColumns count="7">
    <tableColumn id="1" xr3:uid="{00000000-0010-0000-0400-000001000000}" name="N°"/>
    <tableColumn id="2" xr3:uid="{00000000-0010-0000-0400-000002000000}" name="Désignation"/>
    <tableColumn id="3" xr3:uid="{00000000-0010-0000-0400-000003000000}" name="Qté" totalsRowFunction="sum"/>
    <tableColumn id="4" xr3:uid="{00000000-0010-0000-0400-000004000000}" name="Prix unitaire (FCFA)"/>
    <tableColumn id="5" xr3:uid="{00000000-0010-0000-0400-000005000000}" name="Prix total (FCFA)" totalsRowFunction="sum"/>
    <tableColumn id="6" xr3:uid="{00000000-0010-0000-0400-000006000000}" name="Image"/>
    <tableColumn id="7" xr3:uid="{00000000-0010-0000-0400-000007000000}" name="Lien AliExpres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P2_2" displayName="TP2_2" ref="A22:G29" totalsRowShown="0">
  <tableColumns count="7">
    <tableColumn id="1" xr3:uid="{00000000-0010-0000-0500-000001000000}" name="N°"/>
    <tableColumn id="2" xr3:uid="{00000000-0010-0000-0500-000002000000}" name="Désignation"/>
    <tableColumn id="3" xr3:uid="{00000000-0010-0000-0500-000003000000}" name="Qté" totalsRowFunction="sum"/>
    <tableColumn id="4" xr3:uid="{00000000-0010-0000-0500-000004000000}" name="Prix unitaire (FCFA)"/>
    <tableColumn id="5" xr3:uid="{00000000-0010-0000-0500-000005000000}" name="Prix total (FCFA)" totalsRowFunction="sum"/>
    <tableColumn id="6" xr3:uid="{00000000-0010-0000-0500-000006000000}" name="Image"/>
    <tableColumn id="7" xr3:uid="{00000000-0010-0000-0500-000007000000}" name="Lien AliExpres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P2_3" displayName="TP2_3" ref="A32:G39" totalsRowShown="0">
  <tableColumns count="7">
    <tableColumn id="1" xr3:uid="{00000000-0010-0000-0600-000001000000}" name="N°"/>
    <tableColumn id="2" xr3:uid="{00000000-0010-0000-0600-000002000000}" name="Désignation"/>
    <tableColumn id="3" xr3:uid="{00000000-0010-0000-0600-000003000000}" name="Qté" totalsRowFunction="sum"/>
    <tableColumn id="4" xr3:uid="{00000000-0010-0000-0600-000004000000}" name="Prix unitaire (FCFA)"/>
    <tableColumn id="5" xr3:uid="{00000000-0010-0000-0600-000005000000}" name="Prix total (FCFA)" totalsRowFunction="sum"/>
    <tableColumn id="6" xr3:uid="{00000000-0010-0000-0600-000006000000}" name="Image"/>
    <tableColumn id="7" xr3:uid="{00000000-0010-0000-0600-000007000000}" name="Lien AliExpres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P2_4" displayName="TP2_4" ref="A42:G49" totalsRowShown="0">
  <tableColumns count="7">
    <tableColumn id="1" xr3:uid="{00000000-0010-0000-0700-000001000000}" name="N°"/>
    <tableColumn id="2" xr3:uid="{00000000-0010-0000-0700-000002000000}" name="Désignation"/>
    <tableColumn id="3" xr3:uid="{00000000-0010-0000-0700-000003000000}" name="Qté" totalsRowFunction="sum"/>
    <tableColumn id="4" xr3:uid="{00000000-0010-0000-0700-000004000000}" name="Prix unitaire (FCFA)"/>
    <tableColumn id="5" xr3:uid="{00000000-0010-0000-0700-000005000000}" name="Prix total (FCFA)" totalsRowFunction="sum"/>
    <tableColumn id="6" xr3:uid="{00000000-0010-0000-0700-000006000000}" name="Image"/>
    <tableColumn id="7" xr3:uid="{00000000-0010-0000-0700-000007000000}" name="Lien AliExpres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baba.com/product-detail/15CM-N-Type-Female-Coaxial-Cables_1601514199700.html?spm=a2700.prosearch.normal_offer.d_image.703a67afl1Uc21&amp;priceId=163c14fe2268430089f28625d744aa69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www.alibaba.com/product-detail/Waveshare-Solar-Power-Manager-Module-D_1601795519042.html?spm=a2700.prosearch.normal_offer.d_image.2eab67afJJuSKe&amp;priceId=1b85ca99ee2d42aca929174be6f8f1c1" TargetMode="External"/><Relationship Id="rId7" Type="http://schemas.openxmlformats.org/officeDocument/2006/relationships/hyperlink" Target="https://www.alibaba.com/product-detail/Lora-Gateway-Antenna-433-868-915_1600470777770.html?priceId=a79026bbe9ed4e21b5d94b79c6a7eacf&amp;spm=a2700.prosearch.0.i53.5d7767afx7t2d8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aliexpress.com/item/EXEMPLE-ANTENNE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french.alibaba.com/product-detail/Original-Raspberry-Pi-4-1GB-2GB-1601441623560.html?spm=a2700.7724857.0.0.5426380cNgLs4V" TargetMode="External"/><Relationship Id="rId6" Type="http://schemas.openxmlformats.org/officeDocument/2006/relationships/hyperlink" Target="https://www.alibaba.com/product-detail/LR1302-868M-915M-LoRaWAN-Hat-for_1601761433884.html?spm=a2700.prosearch.normal_offer.d_image.44e667afykKy0J&amp;priceId=3d9e8c2f6a66461aa2cdc192ebf483f9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www.alibaba.com/product-detail/LR1302-LoRaWAN-Gateway-Module-SPI-EU868_1601761544073.html?spm=a2700.prosearch.normal_offer.d_image.336e67afl8c9no&amp;priceId=e633e4bd43974ccaba67fa2f87680261" TargetMode="External"/><Relationship Id="rId15" Type="http://schemas.openxmlformats.org/officeDocument/2006/relationships/table" Target="../tables/table4.xml"/><Relationship Id="rId10" Type="http://schemas.openxmlformats.org/officeDocument/2006/relationships/drawing" Target="../drawings/drawing1.xml"/><Relationship Id="rId4" Type="http://schemas.openxmlformats.org/officeDocument/2006/relationships/hyperlink" Target="https://aliexpress.com/item/EXEMPLE-SCT013" TargetMode="External"/><Relationship Id="rId9" Type="http://schemas.openxmlformats.org/officeDocument/2006/relationships/printerSettings" Target="../printerSettings/printerSettings1.bin"/><Relationship Id="rId1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hyperlink" Target="https://aliexpress.com/item/EXEMPLE-BATT" TargetMode="External"/><Relationship Id="rId7" Type="http://schemas.openxmlformats.org/officeDocument/2006/relationships/table" Target="../tables/table6.xml"/><Relationship Id="rId2" Type="http://schemas.openxmlformats.org/officeDocument/2006/relationships/hyperlink" Target="https://aliexpress.com/item/EXEMPLE-LORA" TargetMode="External"/><Relationship Id="rId1" Type="http://schemas.openxmlformats.org/officeDocument/2006/relationships/hyperlink" Target="https://aliexpress.com/item/EXEMPLE-PICO" TargetMode="External"/><Relationship Id="rId6" Type="http://schemas.openxmlformats.org/officeDocument/2006/relationships/table" Target="../tables/table5.xml"/><Relationship Id="rId5" Type="http://schemas.openxmlformats.org/officeDocument/2006/relationships/vmlDrawing" Target="../drawings/vmlDrawing2.vml"/><Relationship Id="rId10" Type="http://schemas.openxmlformats.org/officeDocument/2006/relationships/comments" Target="../comments2.xml"/><Relationship Id="rId4" Type="http://schemas.openxmlformats.org/officeDocument/2006/relationships/hyperlink" Target="https://aliexpress.com/item/EXEMPLE-ZMPT" TargetMode="Externa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4"/>
  <sheetViews>
    <sheetView showGridLines="0" tabSelected="1" zoomScaleNormal="100" workbookViewId="0">
      <selection sqref="A1:D2"/>
    </sheetView>
  </sheetViews>
  <sheetFormatPr baseColWidth="10" defaultColWidth="8.6640625" defaultRowHeight="14.4" x14ac:dyDescent="0.3"/>
  <cols>
    <col min="1" max="1" width="32" customWidth="1"/>
    <col min="2" max="3" width="22" customWidth="1"/>
    <col min="4" max="4" width="20" customWidth="1"/>
  </cols>
  <sheetData>
    <row r="1" spans="1:4" ht="24" customHeight="1" x14ac:dyDescent="0.3">
      <c r="A1" s="8" t="s">
        <v>0</v>
      </c>
      <c r="B1" s="8"/>
      <c r="C1" s="8"/>
      <c r="D1" s="8"/>
    </row>
    <row r="2" spans="1:4" ht="24" customHeight="1" x14ac:dyDescent="0.3">
      <c r="A2" s="8"/>
      <c r="B2" s="8"/>
      <c r="C2" s="8"/>
      <c r="D2" s="8"/>
    </row>
    <row r="4" spans="1:4" ht="21.75" customHeight="1" x14ac:dyDescent="0.3">
      <c r="A4" s="9" t="s">
        <v>1</v>
      </c>
      <c r="B4" s="9" t="s">
        <v>2</v>
      </c>
      <c r="C4" s="9" t="s">
        <v>3</v>
      </c>
      <c r="D4" s="9" t="s">
        <v>4</v>
      </c>
    </row>
    <row r="5" spans="1:4" ht="21.75" customHeight="1" x14ac:dyDescent="0.3">
      <c r="A5" s="10" t="s">
        <v>5</v>
      </c>
      <c r="B5" s="11">
        <f>'Projet 1'!E51</f>
        <v>553216</v>
      </c>
      <c r="C5" s="11">
        <f>'Projet 2'!E51</f>
        <v>14100</v>
      </c>
      <c r="D5" s="12">
        <f>B5+C5</f>
        <v>567316</v>
      </c>
    </row>
    <row r="7" spans="1:4" ht="21.75" customHeight="1" x14ac:dyDescent="0.3">
      <c r="A7" s="7" t="s">
        <v>6</v>
      </c>
      <c r="B7" s="7"/>
      <c r="C7" s="7"/>
      <c r="D7" s="7"/>
    </row>
    <row r="8" spans="1:4" ht="21.75" customHeight="1" x14ac:dyDescent="0.3">
      <c r="A8" s="9" t="s">
        <v>7</v>
      </c>
      <c r="B8" s="9" t="s">
        <v>2</v>
      </c>
      <c r="C8" s="9" t="s">
        <v>3</v>
      </c>
      <c r="D8" s="9" t="s">
        <v>4</v>
      </c>
    </row>
    <row r="9" spans="1:4" ht="25.5" customHeight="1" x14ac:dyDescent="0.3">
      <c r="A9" s="13" t="s">
        <v>8</v>
      </c>
      <c r="B9" s="14">
        <f>'Projet 1'!E19</f>
        <v>345009</v>
      </c>
      <c r="C9" s="14">
        <f>'Projet 2'!E19</f>
        <v>4500</v>
      </c>
      <c r="D9" s="15">
        <f>B9+C9</f>
        <v>349509</v>
      </c>
    </row>
    <row r="10" spans="1:4" ht="25.5" customHeight="1" x14ac:dyDescent="0.3">
      <c r="A10" s="13" t="s">
        <v>9</v>
      </c>
      <c r="B10" s="14">
        <f>'Projet 1'!E29</f>
        <v>175117</v>
      </c>
      <c r="C10" s="14">
        <f>'Projet 2'!E29</f>
        <v>6400</v>
      </c>
      <c r="D10" s="15">
        <f>B10+C10</f>
        <v>181517</v>
      </c>
    </row>
    <row r="11" spans="1:4" ht="25.5" customHeight="1" x14ac:dyDescent="0.3">
      <c r="A11" s="13" t="s">
        <v>10</v>
      </c>
      <c r="B11" s="14">
        <f>'Projet 1'!E39</f>
        <v>29490</v>
      </c>
      <c r="C11" s="14">
        <f>'Projet 2'!E39</f>
        <v>1800</v>
      </c>
      <c r="D11" s="15">
        <f>B11+C11</f>
        <v>31290</v>
      </c>
    </row>
    <row r="12" spans="1:4" ht="25.5" customHeight="1" x14ac:dyDescent="0.3">
      <c r="A12" s="13" t="s">
        <v>11</v>
      </c>
      <c r="B12" s="14">
        <f>'Projet 1'!E49</f>
        <v>3600</v>
      </c>
      <c r="C12" s="14">
        <f>'Projet 2'!E49</f>
        <v>1400</v>
      </c>
      <c r="D12" s="15">
        <f>B12+C12</f>
        <v>5000</v>
      </c>
    </row>
    <row r="14" spans="1:4" x14ac:dyDescent="0.3">
      <c r="A14" s="6" t="s">
        <v>12</v>
      </c>
      <c r="B14" s="6"/>
      <c r="C14" s="6"/>
      <c r="D14" s="6"/>
    </row>
  </sheetData>
  <mergeCells count="3">
    <mergeCell ref="A1:D2"/>
    <mergeCell ref="A7:D7"/>
    <mergeCell ref="A14:D14"/>
  </mergeCells>
  <printOptions horizontalCentered="1"/>
  <pageMargins left="0.5" right="0.5" top="0.6" bottom="0.6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9"/>
  <sheetViews>
    <sheetView showGridLines="0" zoomScale="122" zoomScaleNormal="122" workbookViewId="0">
      <pane ySplit="4" topLeftCell="A25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8" customWidth="1"/>
    <col min="4" max="5" width="18" customWidth="1"/>
    <col min="6" max="6" width="22" customWidth="1"/>
    <col min="7" max="7" width="34" customWidth="1"/>
  </cols>
  <sheetData>
    <row r="1" spans="1:7" ht="24" customHeight="1" x14ac:dyDescent="0.3">
      <c r="A1" s="8" t="s">
        <v>13</v>
      </c>
      <c r="B1" s="8"/>
      <c r="C1" s="8"/>
      <c r="D1" s="8"/>
      <c r="E1" s="8"/>
      <c r="F1" s="8"/>
      <c r="G1" s="8"/>
    </row>
    <row r="2" spans="1:7" ht="24" customHeight="1" x14ac:dyDescent="0.3">
      <c r="A2" s="8"/>
      <c r="B2" s="8"/>
      <c r="C2" s="8"/>
      <c r="D2" s="8"/>
      <c r="E2" s="8"/>
      <c r="F2" s="8"/>
      <c r="G2" s="8"/>
    </row>
    <row r="3" spans="1:7" ht="19.5" customHeight="1" x14ac:dyDescent="0.3">
      <c r="A3" s="5" t="s">
        <v>14</v>
      </c>
      <c r="B3" s="5"/>
      <c r="C3" s="5"/>
      <c r="D3" s="5"/>
      <c r="E3" s="5"/>
      <c r="F3" s="5"/>
      <c r="G3" s="5"/>
    </row>
    <row r="5" spans="1:7" ht="18" customHeight="1" x14ac:dyDescent="0.3">
      <c r="A5" s="4" t="s">
        <v>15</v>
      </c>
      <c r="B5" s="4"/>
      <c r="C5" s="3" t="s">
        <v>16</v>
      </c>
      <c r="D5" s="3"/>
      <c r="E5" s="3"/>
      <c r="F5" s="3"/>
      <c r="G5" s="3"/>
    </row>
    <row r="6" spans="1:7" ht="18" customHeight="1" x14ac:dyDescent="0.3">
      <c r="A6" s="4" t="s">
        <v>17</v>
      </c>
      <c r="B6" s="4"/>
      <c r="C6" s="3" t="s">
        <v>18</v>
      </c>
      <c r="D6" s="3"/>
      <c r="E6" s="3"/>
      <c r="F6" s="3"/>
      <c r="G6" s="3"/>
    </row>
    <row r="7" spans="1:7" ht="18" customHeight="1" x14ac:dyDescent="0.3">
      <c r="A7" s="4" t="s">
        <v>19</v>
      </c>
      <c r="B7" s="4"/>
      <c r="C7" s="3" t="s">
        <v>20</v>
      </c>
      <c r="D7" s="3"/>
      <c r="E7" s="3"/>
      <c r="F7" s="3"/>
      <c r="G7" s="3"/>
    </row>
    <row r="8" spans="1:7" ht="18" customHeight="1" x14ac:dyDescent="0.3">
      <c r="A8" s="4" t="s">
        <v>21</v>
      </c>
      <c r="B8" s="4"/>
      <c r="C8" s="3" t="s">
        <v>22</v>
      </c>
      <c r="D8" s="3"/>
      <c r="E8" s="3"/>
      <c r="F8" s="3"/>
      <c r="G8" s="3"/>
    </row>
    <row r="9" spans="1:7" ht="18" customHeight="1" x14ac:dyDescent="0.3">
      <c r="A9" s="4" t="s">
        <v>23</v>
      </c>
      <c r="B9" s="4"/>
      <c r="C9" s="3" t="s">
        <v>24</v>
      </c>
      <c r="D9" s="3"/>
      <c r="E9" s="3"/>
      <c r="F9" s="3"/>
      <c r="G9" s="3"/>
    </row>
    <row r="11" spans="1:7" ht="21.75" customHeight="1" x14ac:dyDescent="0.3">
      <c r="A11" s="7" t="s">
        <v>25</v>
      </c>
      <c r="B11" s="7"/>
      <c r="C11" s="7"/>
      <c r="D11" s="7"/>
      <c r="E11" s="7"/>
      <c r="F11" s="7"/>
      <c r="G11" s="7"/>
    </row>
    <row r="12" spans="1:7" ht="24" customHeight="1" x14ac:dyDescent="0.3">
      <c r="A12" s="16" t="s">
        <v>26</v>
      </c>
      <c r="B12" s="16" t="s">
        <v>27</v>
      </c>
      <c r="C12" s="16" t="s">
        <v>28</v>
      </c>
      <c r="D12" s="16" t="s">
        <v>29</v>
      </c>
      <c r="E12" s="16" t="s">
        <v>30</v>
      </c>
      <c r="F12" s="16" t="s">
        <v>31</v>
      </c>
      <c r="G12" s="16" t="s">
        <v>32</v>
      </c>
    </row>
    <row r="13" spans="1:7" ht="93.6" customHeight="1" x14ac:dyDescent="0.35">
      <c r="A13" s="17">
        <f t="shared" ref="A13:A18" si="0">ROW()-12</f>
        <v>1</v>
      </c>
      <c r="B13" s="28" t="s">
        <v>59</v>
      </c>
      <c r="C13" s="19">
        <v>3</v>
      </c>
      <c r="D13" s="29">
        <v>115003</v>
      </c>
      <c r="E13" s="20">
        <f t="shared" ref="E13:E18" si="1">IF(OR(C13="",D13=""),"",C13*D13)</f>
        <v>345009</v>
      </c>
      <c r="F13" s="21"/>
      <c r="G13" s="30" t="s">
        <v>60</v>
      </c>
    </row>
    <row r="14" spans="1:7" ht="76.2" customHeight="1" x14ac:dyDescent="0.3">
      <c r="A14" s="17">
        <f t="shared" si="0"/>
        <v>2</v>
      </c>
      <c r="B14" s="31" t="s">
        <v>61</v>
      </c>
      <c r="C14" s="19">
        <v>5</v>
      </c>
      <c r="D14" s="20"/>
      <c r="E14" s="20" t="str">
        <f t="shared" si="1"/>
        <v/>
      </c>
      <c r="F14" s="21" t="s">
        <v>33</v>
      </c>
      <c r="G14" s="18"/>
    </row>
    <row r="15" spans="1:7" ht="31.5" customHeight="1" x14ac:dyDescent="0.3">
      <c r="A15" s="17">
        <f t="shared" si="0"/>
        <v>3</v>
      </c>
      <c r="B15" s="18"/>
      <c r="C15" s="19"/>
      <c r="D15" s="20"/>
      <c r="E15" s="20" t="str">
        <f t="shared" si="1"/>
        <v/>
      </c>
      <c r="F15" s="21" t="s">
        <v>33</v>
      </c>
      <c r="G15" s="18"/>
    </row>
    <row r="16" spans="1:7" ht="31.5" customHeight="1" x14ac:dyDescent="0.3">
      <c r="A16" s="17">
        <f t="shared" si="0"/>
        <v>4</v>
      </c>
      <c r="B16" s="18"/>
      <c r="C16" s="19"/>
      <c r="D16" s="20"/>
      <c r="E16" s="20" t="str">
        <f t="shared" si="1"/>
        <v/>
      </c>
      <c r="F16" s="21" t="s">
        <v>33</v>
      </c>
      <c r="G16" s="18"/>
    </row>
    <row r="17" spans="1:7" ht="31.5" customHeight="1" x14ac:dyDescent="0.3">
      <c r="A17" s="17">
        <f t="shared" si="0"/>
        <v>5</v>
      </c>
      <c r="B17" s="18"/>
      <c r="C17" s="19"/>
      <c r="D17" s="20"/>
      <c r="E17" s="20" t="str">
        <f t="shared" si="1"/>
        <v/>
      </c>
      <c r="F17" s="21" t="s">
        <v>33</v>
      </c>
      <c r="G17" s="18"/>
    </row>
    <row r="18" spans="1:7" ht="31.5" customHeight="1" x14ac:dyDescent="0.3">
      <c r="A18" s="17">
        <f t="shared" si="0"/>
        <v>6</v>
      </c>
      <c r="B18" s="18"/>
      <c r="C18" s="19"/>
      <c r="D18" s="20"/>
      <c r="E18" s="20" t="str">
        <f t="shared" si="1"/>
        <v/>
      </c>
      <c r="F18" s="21" t="s">
        <v>33</v>
      </c>
      <c r="G18" s="18"/>
    </row>
    <row r="19" spans="1:7" ht="19.5" customHeight="1" x14ac:dyDescent="0.3">
      <c r="A19" s="22"/>
      <c r="B19" s="22" t="s">
        <v>34</v>
      </c>
      <c r="C19" s="23">
        <f>SUM(C13:C18)</f>
        <v>8</v>
      </c>
      <c r="D19" s="24"/>
      <c r="E19" s="24">
        <f>SUM(E13:E18)</f>
        <v>345009</v>
      </c>
      <c r="F19" s="22"/>
      <c r="G19" s="22"/>
    </row>
    <row r="21" spans="1:7" ht="21.75" customHeight="1" x14ac:dyDescent="0.3">
      <c r="A21" s="7" t="s">
        <v>35</v>
      </c>
      <c r="B21" s="7"/>
      <c r="C21" s="7"/>
      <c r="D21" s="7"/>
      <c r="E21" s="7"/>
      <c r="F21" s="7"/>
      <c r="G21" s="7"/>
    </row>
    <row r="22" spans="1:7" ht="24" customHeight="1" x14ac:dyDescent="0.3">
      <c r="A22" s="16" t="s">
        <v>26</v>
      </c>
      <c r="B22" s="16" t="s">
        <v>27</v>
      </c>
      <c r="C22" s="16" t="s">
        <v>28</v>
      </c>
      <c r="D22" s="16" t="s">
        <v>29</v>
      </c>
      <c r="E22" s="16" t="s">
        <v>30</v>
      </c>
      <c r="F22" s="16" t="s">
        <v>31</v>
      </c>
      <c r="G22" s="16" t="s">
        <v>32</v>
      </c>
    </row>
    <row r="23" spans="1:7" ht="96.6" customHeight="1" x14ac:dyDescent="0.3">
      <c r="A23" s="17">
        <f t="shared" ref="A23:A28" si="2">ROW()-22</f>
        <v>1</v>
      </c>
      <c r="B23" s="28" t="s">
        <v>64</v>
      </c>
      <c r="C23" s="19">
        <v>2</v>
      </c>
      <c r="D23" s="20">
        <v>40753</v>
      </c>
      <c r="E23" s="20">
        <f t="shared" ref="E23:E28" si="3">IF(OR(C23="",D23=""),"",C23*D23)</f>
        <v>81506</v>
      </c>
      <c r="F23" s="21"/>
      <c r="G23" s="18" t="s">
        <v>36</v>
      </c>
    </row>
    <row r="24" spans="1:7" ht="92.4" customHeight="1" x14ac:dyDescent="0.3">
      <c r="A24" s="17">
        <f t="shared" si="2"/>
        <v>2</v>
      </c>
      <c r="B24" s="28" t="s">
        <v>65</v>
      </c>
      <c r="C24" s="19">
        <v>2</v>
      </c>
      <c r="D24" s="20">
        <v>11141</v>
      </c>
      <c r="E24" s="20">
        <f t="shared" si="3"/>
        <v>22282</v>
      </c>
      <c r="F24" s="21"/>
      <c r="G24" s="30" t="s">
        <v>60</v>
      </c>
    </row>
    <row r="25" spans="1:7" ht="66.599999999999994" customHeight="1" x14ac:dyDescent="0.3">
      <c r="A25" s="17">
        <f t="shared" si="2"/>
        <v>3</v>
      </c>
      <c r="B25" s="32" t="s">
        <v>66</v>
      </c>
      <c r="C25" s="19">
        <v>2</v>
      </c>
      <c r="D25" s="20">
        <v>21108</v>
      </c>
      <c r="E25" s="20">
        <f t="shared" si="3"/>
        <v>42216</v>
      </c>
      <c r="F25" s="21"/>
      <c r="G25" s="30" t="s">
        <v>63</v>
      </c>
    </row>
    <row r="26" spans="1:7" ht="82.2" customHeight="1" x14ac:dyDescent="0.3">
      <c r="A26" s="17">
        <f t="shared" si="2"/>
        <v>4</v>
      </c>
      <c r="B26" s="28" t="s">
        <v>67</v>
      </c>
      <c r="C26" s="19">
        <v>3</v>
      </c>
      <c r="D26" s="20">
        <v>8139</v>
      </c>
      <c r="E26" s="20">
        <f t="shared" si="3"/>
        <v>24417</v>
      </c>
      <c r="F26" s="21" t="s">
        <v>33</v>
      </c>
      <c r="G26" s="30" t="s">
        <v>60</v>
      </c>
    </row>
    <row r="27" spans="1:7" ht="68.400000000000006" customHeight="1" x14ac:dyDescent="0.3">
      <c r="A27" s="17">
        <f t="shared" si="2"/>
        <v>5</v>
      </c>
      <c r="B27" s="28" t="s">
        <v>68</v>
      </c>
      <c r="C27" s="19">
        <v>4</v>
      </c>
      <c r="D27" s="20">
        <v>1174</v>
      </c>
      <c r="E27" s="20">
        <f t="shared" si="3"/>
        <v>4696</v>
      </c>
      <c r="F27" s="21" t="s">
        <v>33</v>
      </c>
      <c r="G27" s="30" t="s">
        <v>60</v>
      </c>
    </row>
    <row r="28" spans="1:7" ht="31.5" customHeight="1" x14ac:dyDescent="0.3">
      <c r="A28" s="17">
        <f t="shared" si="2"/>
        <v>6</v>
      </c>
      <c r="B28" s="18"/>
      <c r="C28" s="19"/>
      <c r="D28" s="20"/>
      <c r="E28" s="20" t="str">
        <f t="shared" si="3"/>
        <v/>
      </c>
      <c r="F28" s="21" t="s">
        <v>33</v>
      </c>
      <c r="G28" s="18"/>
    </row>
    <row r="29" spans="1:7" ht="19.5" customHeight="1" x14ac:dyDescent="0.3">
      <c r="A29" s="22"/>
      <c r="B29" s="22" t="s">
        <v>34</v>
      </c>
      <c r="C29" s="23">
        <f>SUM(C23:C28)</f>
        <v>13</v>
      </c>
      <c r="D29" s="24"/>
      <c r="E29" s="24">
        <f>SUM(E23:E28)</f>
        <v>175117</v>
      </c>
      <c r="F29" s="22"/>
      <c r="G29" s="22"/>
    </row>
    <row r="31" spans="1:7" ht="21.75" customHeight="1" x14ac:dyDescent="0.3">
      <c r="A31" s="7" t="s">
        <v>37</v>
      </c>
      <c r="B31" s="7"/>
      <c r="C31" s="7"/>
      <c r="D31" s="7"/>
      <c r="E31" s="7"/>
      <c r="F31" s="7"/>
      <c r="G31" s="7"/>
    </row>
    <row r="32" spans="1:7" ht="24" customHeight="1" x14ac:dyDescent="0.3">
      <c r="A32" s="16" t="s">
        <v>26</v>
      </c>
      <c r="B32" s="16" t="s">
        <v>27</v>
      </c>
      <c r="C32" s="16" t="s">
        <v>28</v>
      </c>
      <c r="D32" s="16" t="s">
        <v>29</v>
      </c>
      <c r="E32" s="16" t="s">
        <v>30</v>
      </c>
      <c r="F32" s="16" t="s">
        <v>31</v>
      </c>
      <c r="G32" s="16" t="s">
        <v>32</v>
      </c>
    </row>
    <row r="33" spans="1:7" ht="93.6" customHeight="1" x14ac:dyDescent="0.3">
      <c r="A33" s="17">
        <f t="shared" ref="A33:A38" si="4">ROW()-32</f>
        <v>1</v>
      </c>
      <c r="B33" s="31" t="s">
        <v>62</v>
      </c>
      <c r="C33" s="19">
        <v>5</v>
      </c>
      <c r="D33" s="20">
        <v>5898</v>
      </c>
      <c r="E33" s="20">
        <f t="shared" ref="E33:E38" si="5">IF(OR(C33="",D33=""),"",C33*D33)</f>
        <v>29490</v>
      </c>
      <c r="F33" s="21" t="s">
        <v>33</v>
      </c>
      <c r="G33" s="30" t="s">
        <v>63</v>
      </c>
    </row>
    <row r="34" spans="1:7" ht="31.5" customHeight="1" x14ac:dyDescent="0.3">
      <c r="A34" s="17">
        <f t="shared" si="4"/>
        <v>2</v>
      </c>
      <c r="B34" s="18"/>
      <c r="C34" s="19"/>
      <c r="D34" s="20"/>
      <c r="E34" s="20" t="str">
        <f t="shared" si="5"/>
        <v/>
      </c>
      <c r="F34" s="21"/>
      <c r="G34" s="18"/>
    </row>
    <row r="35" spans="1:7" ht="31.5" customHeight="1" x14ac:dyDescent="0.3">
      <c r="A35" s="17">
        <f t="shared" si="4"/>
        <v>3</v>
      </c>
      <c r="B35" s="18"/>
      <c r="C35" s="19"/>
      <c r="D35" s="20"/>
      <c r="E35" s="20" t="str">
        <f t="shared" si="5"/>
        <v/>
      </c>
      <c r="F35" s="21" t="s">
        <v>33</v>
      </c>
      <c r="G35" s="18"/>
    </row>
    <row r="36" spans="1:7" ht="31.5" customHeight="1" x14ac:dyDescent="0.3">
      <c r="A36" s="17">
        <f t="shared" si="4"/>
        <v>4</v>
      </c>
      <c r="B36" s="18"/>
      <c r="C36" s="19"/>
      <c r="D36" s="20"/>
      <c r="E36" s="20" t="str">
        <f t="shared" si="5"/>
        <v/>
      </c>
      <c r="F36" s="21" t="s">
        <v>33</v>
      </c>
      <c r="G36" s="18"/>
    </row>
    <row r="37" spans="1:7" ht="31.5" customHeight="1" x14ac:dyDescent="0.3">
      <c r="A37" s="17">
        <f t="shared" si="4"/>
        <v>5</v>
      </c>
      <c r="B37" s="18"/>
      <c r="C37" s="19"/>
      <c r="D37" s="20"/>
      <c r="E37" s="20" t="str">
        <f t="shared" si="5"/>
        <v/>
      </c>
      <c r="F37" s="21" t="s">
        <v>33</v>
      </c>
      <c r="G37" s="18"/>
    </row>
    <row r="38" spans="1:7" ht="31.5" customHeight="1" x14ac:dyDescent="0.3">
      <c r="A38" s="17">
        <f t="shared" si="4"/>
        <v>6</v>
      </c>
      <c r="B38" s="18"/>
      <c r="C38" s="19"/>
      <c r="D38" s="20"/>
      <c r="E38" s="20" t="str">
        <f t="shared" si="5"/>
        <v/>
      </c>
      <c r="F38" s="21" t="s">
        <v>33</v>
      </c>
      <c r="G38" s="18"/>
    </row>
    <row r="39" spans="1:7" ht="19.5" customHeight="1" x14ac:dyDescent="0.3">
      <c r="A39" s="22"/>
      <c r="B39" s="22" t="s">
        <v>34</v>
      </c>
      <c r="C39" s="23">
        <f>SUM(C33:C38)</f>
        <v>5</v>
      </c>
      <c r="D39" s="24"/>
      <c r="E39" s="24">
        <f>SUM(E33:E38)</f>
        <v>29490</v>
      </c>
      <c r="F39" s="22"/>
      <c r="G39" s="22"/>
    </row>
    <row r="41" spans="1:7" ht="21.75" customHeight="1" x14ac:dyDescent="0.3">
      <c r="A41" s="7" t="s">
        <v>38</v>
      </c>
      <c r="B41" s="7"/>
      <c r="C41" s="7"/>
      <c r="D41" s="7"/>
      <c r="E41" s="7"/>
      <c r="F41" s="7"/>
      <c r="G41" s="7"/>
    </row>
    <row r="42" spans="1:7" ht="24" customHeight="1" x14ac:dyDescent="0.3">
      <c r="A42" s="16" t="s">
        <v>26</v>
      </c>
      <c r="B42" s="16" t="s">
        <v>27</v>
      </c>
      <c r="C42" s="16" t="s">
        <v>28</v>
      </c>
      <c r="D42" s="16" t="s">
        <v>29</v>
      </c>
      <c r="E42" s="16" t="s">
        <v>30</v>
      </c>
      <c r="F42" s="16" t="s">
        <v>31</v>
      </c>
      <c r="G42" s="16" t="s">
        <v>32</v>
      </c>
    </row>
    <row r="43" spans="1:7" ht="31.5" customHeight="1" x14ac:dyDescent="0.3">
      <c r="A43" s="17">
        <f t="shared" ref="A43:A48" si="6">ROW()-42</f>
        <v>1</v>
      </c>
      <c r="B43" s="18" t="s">
        <v>39</v>
      </c>
      <c r="C43" s="19">
        <v>2</v>
      </c>
      <c r="D43" s="20">
        <v>1800</v>
      </c>
      <c r="E43" s="20">
        <f t="shared" ref="E43:E48" si="7">IF(OR(C43="",D43=""),"",C43*D43)</f>
        <v>3600</v>
      </c>
      <c r="F43" s="21" t="s">
        <v>33</v>
      </c>
      <c r="G43" s="18" t="s">
        <v>40</v>
      </c>
    </row>
    <row r="44" spans="1:7" ht="31.5" customHeight="1" x14ac:dyDescent="0.3">
      <c r="A44" s="17">
        <f t="shared" si="6"/>
        <v>2</v>
      </c>
      <c r="B44" s="18"/>
      <c r="C44" s="19"/>
      <c r="D44" s="20"/>
      <c r="E44" s="20" t="str">
        <f t="shared" si="7"/>
        <v/>
      </c>
      <c r="F44" s="21" t="s">
        <v>33</v>
      </c>
      <c r="G44" s="18"/>
    </row>
    <row r="45" spans="1:7" ht="31.5" customHeight="1" x14ac:dyDescent="0.3">
      <c r="A45" s="17">
        <f t="shared" si="6"/>
        <v>3</v>
      </c>
      <c r="B45" s="18"/>
      <c r="C45" s="19"/>
      <c r="D45" s="20"/>
      <c r="E45" s="20" t="str">
        <f t="shared" si="7"/>
        <v/>
      </c>
      <c r="F45" s="21" t="s">
        <v>33</v>
      </c>
      <c r="G45" s="18"/>
    </row>
    <row r="46" spans="1:7" ht="31.5" customHeight="1" x14ac:dyDescent="0.3">
      <c r="A46" s="17">
        <f t="shared" si="6"/>
        <v>4</v>
      </c>
      <c r="B46" s="18"/>
      <c r="C46" s="19"/>
      <c r="D46" s="20"/>
      <c r="E46" s="20" t="str">
        <f t="shared" si="7"/>
        <v/>
      </c>
      <c r="F46" s="21" t="s">
        <v>33</v>
      </c>
      <c r="G46" s="18"/>
    </row>
    <row r="47" spans="1:7" ht="31.5" customHeight="1" x14ac:dyDescent="0.3">
      <c r="A47" s="17">
        <f t="shared" si="6"/>
        <v>5</v>
      </c>
      <c r="B47" s="18"/>
      <c r="C47" s="19"/>
      <c r="D47" s="20"/>
      <c r="E47" s="20" t="str">
        <f t="shared" si="7"/>
        <v/>
      </c>
      <c r="F47" s="21" t="s">
        <v>33</v>
      </c>
      <c r="G47" s="18"/>
    </row>
    <row r="48" spans="1:7" ht="31.5" customHeight="1" x14ac:dyDescent="0.3">
      <c r="A48" s="17">
        <f t="shared" si="6"/>
        <v>6</v>
      </c>
      <c r="B48" s="18"/>
      <c r="C48" s="19"/>
      <c r="D48" s="20"/>
      <c r="E48" s="20" t="str">
        <f t="shared" si="7"/>
        <v/>
      </c>
      <c r="F48" s="21" t="s">
        <v>33</v>
      </c>
      <c r="G48" s="18"/>
    </row>
    <row r="49" spans="1:7" ht="19.5" customHeight="1" x14ac:dyDescent="0.3">
      <c r="A49" s="22"/>
      <c r="B49" s="22" t="s">
        <v>34</v>
      </c>
      <c r="C49" s="23">
        <f>SUM(C43:C48)</f>
        <v>2</v>
      </c>
      <c r="D49" s="24"/>
      <c r="E49" s="24">
        <f>SUM(E43:E48)</f>
        <v>3600</v>
      </c>
      <c r="F49" s="22"/>
      <c r="G49" s="22"/>
    </row>
    <row r="51" spans="1:7" ht="25.5" customHeight="1" x14ac:dyDescent="0.3">
      <c r="A51" s="2" t="s">
        <v>41</v>
      </c>
      <c r="B51" s="2"/>
      <c r="C51" s="2"/>
      <c r="D51" s="2"/>
      <c r="E51" s="25">
        <f>E19+E29+E39+E49</f>
        <v>553216</v>
      </c>
      <c r="F51" s="26"/>
      <c r="G51" s="26"/>
    </row>
    <row r="53" spans="1:7" x14ac:dyDescent="0.3">
      <c r="A53" s="27" t="s">
        <v>42</v>
      </c>
    </row>
    <row r="54" spans="1:7" ht="15" customHeight="1" x14ac:dyDescent="0.3">
      <c r="A54" s="1" t="s">
        <v>43</v>
      </c>
      <c r="B54" s="1"/>
      <c r="C54" s="1"/>
      <c r="D54" s="1"/>
      <c r="E54" s="1"/>
      <c r="F54" s="1"/>
      <c r="G54" s="1"/>
    </row>
    <row r="55" spans="1:7" ht="15" customHeight="1" x14ac:dyDescent="0.3">
      <c r="A55" s="1" t="s">
        <v>44</v>
      </c>
      <c r="B55" s="1"/>
      <c r="C55" s="1"/>
      <c r="D55" s="1"/>
      <c r="E55" s="1"/>
      <c r="F55" s="1"/>
      <c r="G55" s="1"/>
    </row>
    <row r="56" spans="1:7" ht="15" customHeight="1" x14ac:dyDescent="0.3">
      <c r="A56" s="1" t="s">
        <v>45</v>
      </c>
      <c r="B56" s="1"/>
      <c r="C56" s="1"/>
      <c r="D56" s="1"/>
      <c r="E56" s="1"/>
      <c r="F56" s="1"/>
      <c r="G56" s="1"/>
    </row>
    <row r="57" spans="1:7" ht="15" customHeight="1" x14ac:dyDescent="0.3">
      <c r="A57" s="1" t="s">
        <v>46</v>
      </c>
      <c r="B57" s="1"/>
      <c r="C57" s="1"/>
      <c r="D57" s="1"/>
      <c r="E57" s="1"/>
      <c r="F57" s="1"/>
      <c r="G57" s="1"/>
    </row>
    <row r="58" spans="1:7" ht="15" customHeight="1" x14ac:dyDescent="0.3">
      <c r="A58" s="1" t="s">
        <v>47</v>
      </c>
      <c r="B58" s="1"/>
      <c r="C58" s="1"/>
      <c r="D58" s="1"/>
      <c r="E58" s="1"/>
      <c r="F58" s="1"/>
      <c r="G58" s="1"/>
    </row>
    <row r="59" spans="1:7" ht="15" customHeight="1" x14ac:dyDescent="0.3">
      <c r="A59" s="1" t="s">
        <v>48</v>
      </c>
      <c r="B59" s="1"/>
      <c r="C59" s="1"/>
      <c r="D59" s="1"/>
      <c r="E59" s="1"/>
      <c r="F59" s="1"/>
      <c r="G59" s="1"/>
    </row>
  </sheetData>
  <mergeCells count="23">
    <mergeCell ref="A59:G59"/>
    <mergeCell ref="A54:G54"/>
    <mergeCell ref="A55:G55"/>
    <mergeCell ref="A56:G56"/>
    <mergeCell ref="A57:G57"/>
    <mergeCell ref="A58:G58"/>
    <mergeCell ref="A11:G11"/>
    <mergeCell ref="A21:G21"/>
    <mergeCell ref="A31:G31"/>
    <mergeCell ref="A41:G41"/>
    <mergeCell ref="A51:D51"/>
    <mergeCell ref="A7:B7"/>
    <mergeCell ref="C7:G7"/>
    <mergeCell ref="A8:B8"/>
    <mergeCell ref="C8:G8"/>
    <mergeCell ref="A9:B9"/>
    <mergeCell ref="C9:G9"/>
    <mergeCell ref="A1:G2"/>
    <mergeCell ref="A3:G3"/>
    <mergeCell ref="A5:B5"/>
    <mergeCell ref="C5:G5"/>
    <mergeCell ref="A6:B6"/>
    <mergeCell ref="C6:G6"/>
  </mergeCells>
  <conditionalFormatting sqref="A14:G18 A13 C13 E13:G13">
    <cfRule type="expression" dxfId="23" priority="2">
      <formula>ISEVEN(ROW())</formula>
    </cfRule>
    <cfRule type="expression" dxfId="22" priority="3">
      <formula>AND($B13="",OR($C13&lt;&gt;"",$D13&lt;&gt;""))</formula>
    </cfRule>
  </conditionalFormatting>
  <conditionalFormatting sqref="A28:G28 A23:A27 C23:G27">
    <cfRule type="expression" dxfId="21" priority="5">
      <formula>ISEVEN(ROW())</formula>
    </cfRule>
    <cfRule type="expression" dxfId="20" priority="6">
      <formula>AND($B23="",OR($C23&lt;&gt;"",$D23&lt;&gt;""))</formula>
    </cfRule>
  </conditionalFormatting>
  <conditionalFormatting sqref="A33:G38">
    <cfRule type="expression" dxfId="19" priority="8">
      <formula>ISEVEN(ROW())</formula>
    </cfRule>
    <cfRule type="expression" dxfId="18" priority="9">
      <formula>AND($B33="",OR($C33&lt;&gt;"",$D33&lt;&gt;""))</formula>
    </cfRule>
  </conditionalFormatting>
  <conditionalFormatting sqref="A43:G48">
    <cfRule type="expression" dxfId="17" priority="11">
      <formula>ISEVEN(ROW())</formula>
    </cfRule>
    <cfRule type="expression" dxfId="16" priority="12">
      <formula>AND($B43="",OR($C43&lt;&gt;"",$D43&lt;&gt;""))</formula>
    </cfRule>
  </conditionalFormatting>
  <conditionalFormatting sqref="E13:E18">
    <cfRule type="cellIs" dxfId="15" priority="4" operator="equal">
      <formula>MAX($E$13:$E$18)</formula>
    </cfRule>
  </conditionalFormatting>
  <conditionalFormatting sqref="E23:E28">
    <cfRule type="cellIs" dxfId="14" priority="7" operator="equal">
      <formula>MAX($E$23:$E$28)</formula>
    </cfRule>
  </conditionalFormatting>
  <conditionalFormatting sqref="E33:E38">
    <cfRule type="cellIs" dxfId="13" priority="10" operator="equal">
      <formula>MAX($E$33:$E$38)</formula>
    </cfRule>
  </conditionalFormatting>
  <conditionalFormatting sqref="E43:E48">
    <cfRule type="cellIs" dxfId="12" priority="13" operator="equal">
      <formula>MAX($E$43:$E$48)</formula>
    </cfRule>
  </conditionalFormatting>
  <dataValidations count="2">
    <dataValidation type="whole" operator="greaterThanOrEqual" allowBlank="1" showErrorMessage="1" errorTitle="Quantité invalide" error="Merci de saisir un nombre entier ≥ 0." sqref="C13:C18 C23:C28 C33:C38 C43:C48" xr:uid="{00000000-0002-0000-0100-000000000000}">
      <formula1>0</formula1>
      <formula2>0</formula2>
    </dataValidation>
    <dataValidation type="decimal" operator="greaterThanOrEqual" allowBlank="1" showErrorMessage="1" errorTitle="Prix invalide" error="Merci de saisir un montant ≥ 0." sqref="D43:D48 D23:D28 D33:D38 D14:D18" xr:uid="{00000000-0002-0000-0100-000001000000}">
      <formula1>0</formula1>
      <formula2>0</formula2>
    </dataValidation>
  </dataValidations>
  <hyperlinks>
    <hyperlink ref="G13" r:id="rId1" xr:uid="{00000000-0004-0000-0100-000000000000}"/>
    <hyperlink ref="G23" r:id="rId2" xr:uid="{00000000-0004-0000-0100-000001000000}"/>
    <hyperlink ref="G33" r:id="rId3" xr:uid="{00000000-0004-0000-0100-000002000000}"/>
    <hyperlink ref="G43" r:id="rId4" xr:uid="{00000000-0004-0000-0100-000003000000}"/>
    <hyperlink ref="G24" r:id="rId5" xr:uid="{5AFCA86B-9E83-42C5-A1DF-51A65EFAD1D1}"/>
    <hyperlink ref="G25" r:id="rId6" xr:uid="{99763C1E-92D6-4F25-B084-985BF6CC5BDE}"/>
    <hyperlink ref="G26" r:id="rId7" xr:uid="{2DB07F37-8184-446F-954C-0A0106CCCCEE}"/>
    <hyperlink ref="G27" r:id="rId8" xr:uid="{3FD941EC-361D-4CB5-B2DE-3E45AC664ECB}"/>
  </hyperlinks>
  <printOptions horizontalCentered="1"/>
  <pageMargins left="0.4" right="0.4" top="0.5" bottom="0.5" header="0.511811023622047" footer="0.511811023622047"/>
  <pageSetup fitToHeight="0" orientation="landscape" horizontalDpi="300" verticalDpi="300" r:id="rId9"/>
  <drawing r:id="rId10"/>
  <legacyDrawing r:id="rId11"/>
  <tableParts count="4"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59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8" customWidth="1"/>
    <col min="4" max="5" width="18" customWidth="1"/>
    <col min="6" max="6" width="22" customWidth="1"/>
    <col min="7" max="7" width="34" customWidth="1"/>
  </cols>
  <sheetData>
    <row r="1" spans="1:7" ht="24" customHeight="1" x14ac:dyDescent="0.3">
      <c r="A1" s="8" t="s">
        <v>49</v>
      </c>
      <c r="B1" s="8"/>
      <c r="C1" s="8"/>
      <c r="D1" s="8"/>
      <c r="E1" s="8"/>
      <c r="F1" s="8"/>
      <c r="G1" s="8"/>
    </row>
    <row r="2" spans="1:7" ht="24" customHeight="1" x14ac:dyDescent="0.3">
      <c r="A2" s="8"/>
      <c r="B2" s="8"/>
      <c r="C2" s="8"/>
      <c r="D2" s="8"/>
      <c r="E2" s="8"/>
      <c r="F2" s="8"/>
      <c r="G2" s="8"/>
    </row>
    <row r="3" spans="1:7" ht="19.5" customHeight="1" x14ac:dyDescent="0.3">
      <c r="A3" s="5" t="s">
        <v>14</v>
      </c>
      <c r="B3" s="5"/>
      <c r="C3" s="5"/>
      <c r="D3" s="5"/>
      <c r="E3" s="5"/>
      <c r="F3" s="5"/>
      <c r="G3" s="5"/>
    </row>
    <row r="5" spans="1:7" ht="18" customHeight="1" x14ac:dyDescent="0.3">
      <c r="A5" s="4" t="s">
        <v>15</v>
      </c>
      <c r="B5" s="4"/>
      <c r="C5" s="3" t="s">
        <v>50</v>
      </c>
      <c r="D5" s="3"/>
      <c r="E5" s="3"/>
      <c r="F5" s="3"/>
      <c r="G5" s="3"/>
    </row>
    <row r="6" spans="1:7" ht="18" customHeight="1" x14ac:dyDescent="0.3">
      <c r="A6" s="4" t="s">
        <v>17</v>
      </c>
      <c r="B6" s="4"/>
      <c r="C6" s="3" t="s">
        <v>18</v>
      </c>
      <c r="D6" s="3"/>
      <c r="E6" s="3"/>
      <c r="F6" s="3"/>
      <c r="G6" s="3"/>
    </row>
    <row r="7" spans="1:7" ht="18" customHeight="1" x14ac:dyDescent="0.3">
      <c r="A7" s="4" t="s">
        <v>19</v>
      </c>
      <c r="B7" s="4"/>
      <c r="C7" s="3" t="s">
        <v>20</v>
      </c>
      <c r="D7" s="3"/>
      <c r="E7" s="3"/>
      <c r="F7" s="3"/>
      <c r="G7" s="3"/>
    </row>
    <row r="8" spans="1:7" ht="18" customHeight="1" x14ac:dyDescent="0.3">
      <c r="A8" s="4" t="s">
        <v>21</v>
      </c>
      <c r="B8" s="4"/>
      <c r="C8" s="3" t="s">
        <v>22</v>
      </c>
      <c r="D8" s="3"/>
      <c r="E8" s="3"/>
      <c r="F8" s="3"/>
      <c r="G8" s="3"/>
    </row>
    <row r="9" spans="1:7" ht="18" customHeight="1" x14ac:dyDescent="0.3">
      <c r="A9" s="4" t="s">
        <v>23</v>
      </c>
      <c r="B9" s="4"/>
      <c r="C9" s="3" t="s">
        <v>24</v>
      </c>
      <c r="D9" s="3"/>
      <c r="E9" s="3"/>
      <c r="F9" s="3"/>
      <c r="G9" s="3"/>
    </row>
    <row r="11" spans="1:7" ht="21.75" customHeight="1" x14ac:dyDescent="0.3">
      <c r="A11" s="7" t="s">
        <v>25</v>
      </c>
      <c r="B11" s="7"/>
      <c r="C11" s="7"/>
      <c r="D11" s="7"/>
      <c r="E11" s="7"/>
      <c r="F11" s="7"/>
      <c r="G11" s="7"/>
    </row>
    <row r="12" spans="1:7" ht="24" customHeight="1" x14ac:dyDescent="0.3">
      <c r="A12" s="16" t="s">
        <v>26</v>
      </c>
      <c r="B12" s="16" t="s">
        <v>27</v>
      </c>
      <c r="C12" s="16" t="s">
        <v>28</v>
      </c>
      <c r="D12" s="16" t="s">
        <v>29</v>
      </c>
      <c r="E12" s="16" t="s">
        <v>30</v>
      </c>
      <c r="F12" s="16" t="s">
        <v>31</v>
      </c>
      <c r="G12" s="16" t="s">
        <v>32</v>
      </c>
    </row>
    <row r="13" spans="1:7" ht="31.5" customHeight="1" x14ac:dyDescent="0.3">
      <c r="A13" s="17">
        <f t="shared" ref="A13:A18" si="0">ROW()-12</f>
        <v>1</v>
      </c>
      <c r="B13" s="18" t="s">
        <v>51</v>
      </c>
      <c r="C13" s="19">
        <v>1</v>
      </c>
      <c r="D13" s="20">
        <v>4500</v>
      </c>
      <c r="E13" s="20">
        <f t="shared" ref="E13:E18" si="1">IF(OR(C13="",D13=""),"",C13*D13)</f>
        <v>4500</v>
      </c>
      <c r="F13" s="21" t="s">
        <v>33</v>
      </c>
      <c r="G13" s="18" t="s">
        <v>52</v>
      </c>
    </row>
    <row r="14" spans="1:7" ht="31.5" customHeight="1" x14ac:dyDescent="0.3">
      <c r="A14" s="17">
        <f t="shared" si="0"/>
        <v>2</v>
      </c>
      <c r="B14" s="18"/>
      <c r="C14" s="19"/>
      <c r="D14" s="20"/>
      <c r="E14" s="20" t="str">
        <f t="shared" si="1"/>
        <v/>
      </c>
      <c r="F14" s="21" t="s">
        <v>33</v>
      </c>
      <c r="G14" s="18"/>
    </row>
    <row r="15" spans="1:7" ht="31.5" customHeight="1" x14ac:dyDescent="0.3">
      <c r="A15" s="17">
        <f t="shared" si="0"/>
        <v>3</v>
      </c>
      <c r="B15" s="18"/>
      <c r="C15" s="19"/>
      <c r="D15" s="20"/>
      <c r="E15" s="20" t="str">
        <f t="shared" si="1"/>
        <v/>
      </c>
      <c r="F15" s="21" t="s">
        <v>33</v>
      </c>
      <c r="G15" s="18"/>
    </row>
    <row r="16" spans="1:7" ht="31.5" customHeight="1" x14ac:dyDescent="0.3">
      <c r="A16" s="17">
        <f t="shared" si="0"/>
        <v>4</v>
      </c>
      <c r="B16" s="18"/>
      <c r="C16" s="19"/>
      <c r="D16" s="20"/>
      <c r="E16" s="20" t="str">
        <f t="shared" si="1"/>
        <v/>
      </c>
      <c r="F16" s="21" t="s">
        <v>33</v>
      </c>
      <c r="G16" s="18"/>
    </row>
    <row r="17" spans="1:7" ht="31.5" customHeight="1" x14ac:dyDescent="0.3">
      <c r="A17" s="17">
        <f t="shared" si="0"/>
        <v>5</v>
      </c>
      <c r="B17" s="18"/>
      <c r="C17" s="19"/>
      <c r="D17" s="20"/>
      <c r="E17" s="20" t="str">
        <f t="shared" si="1"/>
        <v/>
      </c>
      <c r="F17" s="21" t="s">
        <v>33</v>
      </c>
      <c r="G17" s="18"/>
    </row>
    <row r="18" spans="1:7" ht="31.5" customHeight="1" x14ac:dyDescent="0.3">
      <c r="A18" s="17">
        <f t="shared" si="0"/>
        <v>6</v>
      </c>
      <c r="B18" s="18"/>
      <c r="C18" s="19"/>
      <c r="D18" s="20"/>
      <c r="E18" s="20" t="str">
        <f t="shared" si="1"/>
        <v/>
      </c>
      <c r="F18" s="21" t="s">
        <v>33</v>
      </c>
      <c r="G18" s="18"/>
    </row>
    <row r="19" spans="1:7" ht="19.5" customHeight="1" x14ac:dyDescent="0.3">
      <c r="A19" s="22"/>
      <c r="B19" s="22" t="s">
        <v>34</v>
      </c>
      <c r="C19" s="23">
        <f>SUM(C13:C18)</f>
        <v>1</v>
      </c>
      <c r="D19" s="24"/>
      <c r="E19" s="24">
        <f>SUM(E13:E18)</f>
        <v>4500</v>
      </c>
      <c r="F19" s="22"/>
      <c r="G19" s="22"/>
    </row>
    <row r="21" spans="1:7" ht="21.75" customHeight="1" x14ac:dyDescent="0.3">
      <c r="A21" s="7" t="s">
        <v>35</v>
      </c>
      <c r="B21" s="7"/>
      <c r="C21" s="7"/>
      <c r="D21" s="7"/>
      <c r="E21" s="7"/>
      <c r="F21" s="7"/>
      <c r="G21" s="7"/>
    </row>
    <row r="22" spans="1:7" ht="24" customHeight="1" x14ac:dyDescent="0.3">
      <c r="A22" s="16" t="s">
        <v>26</v>
      </c>
      <c r="B22" s="16" t="s">
        <v>27</v>
      </c>
      <c r="C22" s="16" t="s">
        <v>28</v>
      </c>
      <c r="D22" s="16" t="s">
        <v>29</v>
      </c>
      <c r="E22" s="16" t="s">
        <v>30</v>
      </c>
      <c r="F22" s="16" t="s">
        <v>31</v>
      </c>
      <c r="G22" s="16" t="s">
        <v>32</v>
      </c>
    </row>
    <row r="23" spans="1:7" ht="31.5" customHeight="1" x14ac:dyDescent="0.3">
      <c r="A23" s="17">
        <f t="shared" ref="A23:A28" si="2">ROW()-22</f>
        <v>1</v>
      </c>
      <c r="B23" s="18" t="s">
        <v>53</v>
      </c>
      <c r="C23" s="19">
        <v>2</v>
      </c>
      <c r="D23" s="20">
        <v>3200</v>
      </c>
      <c r="E23" s="20">
        <f t="shared" ref="E23:E28" si="3">IF(OR(C23="",D23=""),"",C23*D23)</f>
        <v>6400</v>
      </c>
      <c r="F23" s="21" t="s">
        <v>33</v>
      </c>
      <c r="G23" s="18" t="s">
        <v>54</v>
      </c>
    </row>
    <row r="24" spans="1:7" ht="31.5" customHeight="1" x14ac:dyDescent="0.3">
      <c r="A24" s="17">
        <f t="shared" si="2"/>
        <v>2</v>
      </c>
      <c r="B24" s="18"/>
      <c r="C24" s="19"/>
      <c r="D24" s="20"/>
      <c r="E24" s="20" t="str">
        <f t="shared" si="3"/>
        <v/>
      </c>
      <c r="F24" s="21" t="s">
        <v>33</v>
      </c>
      <c r="G24" s="18"/>
    </row>
    <row r="25" spans="1:7" ht="31.5" customHeight="1" x14ac:dyDescent="0.3">
      <c r="A25" s="17">
        <f t="shared" si="2"/>
        <v>3</v>
      </c>
      <c r="B25" s="18"/>
      <c r="C25" s="19"/>
      <c r="D25" s="20"/>
      <c r="E25" s="20" t="str">
        <f t="shared" si="3"/>
        <v/>
      </c>
      <c r="F25" s="21" t="s">
        <v>33</v>
      </c>
      <c r="G25" s="18"/>
    </row>
    <row r="26" spans="1:7" ht="31.5" customHeight="1" x14ac:dyDescent="0.3">
      <c r="A26" s="17">
        <f t="shared" si="2"/>
        <v>4</v>
      </c>
      <c r="B26" s="18"/>
      <c r="C26" s="19"/>
      <c r="D26" s="20"/>
      <c r="E26" s="20" t="str">
        <f t="shared" si="3"/>
        <v/>
      </c>
      <c r="F26" s="21" t="s">
        <v>33</v>
      </c>
      <c r="G26" s="18"/>
    </row>
    <row r="27" spans="1:7" ht="31.5" customHeight="1" x14ac:dyDescent="0.3">
      <c r="A27" s="17">
        <f t="shared" si="2"/>
        <v>5</v>
      </c>
      <c r="B27" s="18"/>
      <c r="C27" s="19"/>
      <c r="D27" s="20"/>
      <c r="E27" s="20" t="str">
        <f t="shared" si="3"/>
        <v/>
      </c>
      <c r="F27" s="21" t="s">
        <v>33</v>
      </c>
      <c r="G27" s="18"/>
    </row>
    <row r="28" spans="1:7" ht="31.5" customHeight="1" x14ac:dyDescent="0.3">
      <c r="A28" s="17">
        <f t="shared" si="2"/>
        <v>6</v>
      </c>
      <c r="B28" s="18"/>
      <c r="C28" s="19"/>
      <c r="D28" s="20"/>
      <c r="E28" s="20" t="str">
        <f t="shared" si="3"/>
        <v/>
      </c>
      <c r="F28" s="21" t="s">
        <v>33</v>
      </c>
      <c r="G28" s="18"/>
    </row>
    <row r="29" spans="1:7" ht="19.5" customHeight="1" x14ac:dyDescent="0.3">
      <c r="A29" s="22"/>
      <c r="B29" s="22" t="s">
        <v>34</v>
      </c>
      <c r="C29" s="23">
        <f>SUM(C23:C28)</f>
        <v>2</v>
      </c>
      <c r="D29" s="24"/>
      <c r="E29" s="24">
        <f>SUM(E23:E28)</f>
        <v>6400</v>
      </c>
      <c r="F29" s="22"/>
      <c r="G29" s="22"/>
    </row>
    <row r="31" spans="1:7" ht="21.75" customHeight="1" x14ac:dyDescent="0.3">
      <c r="A31" s="7" t="s">
        <v>37</v>
      </c>
      <c r="B31" s="7"/>
      <c r="C31" s="7"/>
      <c r="D31" s="7"/>
      <c r="E31" s="7"/>
      <c r="F31" s="7"/>
      <c r="G31" s="7"/>
    </row>
    <row r="32" spans="1:7" ht="24" customHeight="1" x14ac:dyDescent="0.3">
      <c r="A32" s="16" t="s">
        <v>26</v>
      </c>
      <c r="B32" s="16" t="s">
        <v>27</v>
      </c>
      <c r="C32" s="16" t="s">
        <v>28</v>
      </c>
      <c r="D32" s="16" t="s">
        <v>29</v>
      </c>
      <c r="E32" s="16" t="s">
        <v>30</v>
      </c>
      <c r="F32" s="16" t="s">
        <v>31</v>
      </c>
      <c r="G32" s="16" t="s">
        <v>32</v>
      </c>
    </row>
    <row r="33" spans="1:7" ht="31.5" customHeight="1" x14ac:dyDescent="0.3">
      <c r="A33" s="17">
        <f t="shared" ref="A33:A38" si="4">ROW()-32</f>
        <v>1</v>
      </c>
      <c r="B33" s="18" t="s">
        <v>55</v>
      </c>
      <c r="C33" s="19">
        <v>2</v>
      </c>
      <c r="D33" s="20">
        <v>900</v>
      </c>
      <c r="E33" s="20">
        <f t="shared" ref="E33:E38" si="5">IF(OR(C33="",D33=""),"",C33*D33)</f>
        <v>1800</v>
      </c>
      <c r="F33" s="21" t="s">
        <v>33</v>
      </c>
      <c r="G33" s="18" t="s">
        <v>56</v>
      </c>
    </row>
    <row r="34" spans="1:7" ht="31.5" customHeight="1" x14ac:dyDescent="0.3">
      <c r="A34" s="17">
        <f t="shared" si="4"/>
        <v>2</v>
      </c>
      <c r="B34" s="18"/>
      <c r="C34" s="19"/>
      <c r="D34" s="20"/>
      <c r="E34" s="20" t="str">
        <f t="shared" si="5"/>
        <v/>
      </c>
      <c r="F34" s="21" t="s">
        <v>33</v>
      </c>
      <c r="G34" s="18"/>
    </row>
    <row r="35" spans="1:7" ht="31.5" customHeight="1" x14ac:dyDescent="0.3">
      <c r="A35" s="17">
        <f t="shared" si="4"/>
        <v>3</v>
      </c>
      <c r="B35" s="18"/>
      <c r="C35" s="19"/>
      <c r="D35" s="20"/>
      <c r="E35" s="20" t="str">
        <f t="shared" si="5"/>
        <v/>
      </c>
      <c r="F35" s="21" t="s">
        <v>33</v>
      </c>
      <c r="G35" s="18"/>
    </row>
    <row r="36" spans="1:7" ht="31.5" customHeight="1" x14ac:dyDescent="0.3">
      <c r="A36" s="17">
        <f t="shared" si="4"/>
        <v>4</v>
      </c>
      <c r="B36" s="18"/>
      <c r="C36" s="19"/>
      <c r="D36" s="20"/>
      <c r="E36" s="20" t="str">
        <f t="shared" si="5"/>
        <v/>
      </c>
      <c r="F36" s="21" t="s">
        <v>33</v>
      </c>
      <c r="G36" s="18"/>
    </row>
    <row r="37" spans="1:7" ht="31.5" customHeight="1" x14ac:dyDescent="0.3">
      <c r="A37" s="17">
        <f t="shared" si="4"/>
        <v>5</v>
      </c>
      <c r="B37" s="18"/>
      <c r="C37" s="19"/>
      <c r="D37" s="20"/>
      <c r="E37" s="20" t="str">
        <f t="shared" si="5"/>
        <v/>
      </c>
      <c r="F37" s="21" t="s">
        <v>33</v>
      </c>
      <c r="G37" s="18"/>
    </row>
    <row r="38" spans="1:7" ht="31.5" customHeight="1" x14ac:dyDescent="0.3">
      <c r="A38" s="17">
        <f t="shared" si="4"/>
        <v>6</v>
      </c>
      <c r="B38" s="18"/>
      <c r="C38" s="19"/>
      <c r="D38" s="20"/>
      <c r="E38" s="20" t="str">
        <f t="shared" si="5"/>
        <v/>
      </c>
      <c r="F38" s="21" t="s">
        <v>33</v>
      </c>
      <c r="G38" s="18"/>
    </row>
    <row r="39" spans="1:7" ht="19.5" customHeight="1" x14ac:dyDescent="0.3">
      <c r="A39" s="22"/>
      <c r="B39" s="22" t="s">
        <v>34</v>
      </c>
      <c r="C39" s="23">
        <f>SUM(C33:C38)</f>
        <v>2</v>
      </c>
      <c r="D39" s="24"/>
      <c r="E39" s="24">
        <f>SUM(E33:E38)</f>
        <v>1800</v>
      </c>
      <c r="F39" s="22"/>
      <c r="G39" s="22"/>
    </row>
    <row r="41" spans="1:7" ht="21.75" customHeight="1" x14ac:dyDescent="0.3">
      <c r="A41" s="7" t="s">
        <v>38</v>
      </c>
      <c r="B41" s="7"/>
      <c r="C41" s="7"/>
      <c r="D41" s="7"/>
      <c r="E41" s="7"/>
      <c r="F41" s="7"/>
      <c r="G41" s="7"/>
    </row>
    <row r="42" spans="1:7" ht="24" customHeight="1" x14ac:dyDescent="0.3">
      <c r="A42" s="16" t="s">
        <v>26</v>
      </c>
      <c r="B42" s="16" t="s">
        <v>27</v>
      </c>
      <c r="C42" s="16" t="s">
        <v>28</v>
      </c>
      <c r="D42" s="16" t="s">
        <v>29</v>
      </c>
      <c r="E42" s="16" t="s">
        <v>30</v>
      </c>
      <c r="F42" s="16" t="s">
        <v>31</v>
      </c>
      <c r="G42" s="16" t="s">
        <v>32</v>
      </c>
    </row>
    <row r="43" spans="1:7" ht="31.5" customHeight="1" x14ac:dyDescent="0.3">
      <c r="A43" s="17">
        <f t="shared" ref="A43:A48" si="6">ROW()-42</f>
        <v>1</v>
      </c>
      <c r="B43" s="18" t="s">
        <v>57</v>
      </c>
      <c r="C43" s="19">
        <v>1</v>
      </c>
      <c r="D43" s="20">
        <v>1400</v>
      </c>
      <c r="E43" s="20">
        <f t="shared" ref="E43:E48" si="7">IF(OR(C43="",D43=""),"",C43*D43)</f>
        <v>1400</v>
      </c>
      <c r="F43" s="21" t="s">
        <v>33</v>
      </c>
      <c r="G43" s="18" t="s">
        <v>58</v>
      </c>
    </row>
    <row r="44" spans="1:7" ht="31.5" customHeight="1" x14ac:dyDescent="0.3">
      <c r="A44" s="17">
        <f t="shared" si="6"/>
        <v>2</v>
      </c>
      <c r="B44" s="18"/>
      <c r="C44" s="19"/>
      <c r="D44" s="20"/>
      <c r="E44" s="20" t="str">
        <f t="shared" si="7"/>
        <v/>
      </c>
      <c r="F44" s="21" t="s">
        <v>33</v>
      </c>
      <c r="G44" s="18"/>
    </row>
    <row r="45" spans="1:7" ht="31.5" customHeight="1" x14ac:dyDescent="0.3">
      <c r="A45" s="17">
        <f t="shared" si="6"/>
        <v>3</v>
      </c>
      <c r="B45" s="18"/>
      <c r="C45" s="19"/>
      <c r="D45" s="20"/>
      <c r="E45" s="20" t="str">
        <f t="shared" si="7"/>
        <v/>
      </c>
      <c r="F45" s="21" t="s">
        <v>33</v>
      </c>
      <c r="G45" s="18"/>
    </row>
    <row r="46" spans="1:7" ht="31.5" customHeight="1" x14ac:dyDescent="0.3">
      <c r="A46" s="17">
        <f t="shared" si="6"/>
        <v>4</v>
      </c>
      <c r="B46" s="18"/>
      <c r="C46" s="19"/>
      <c r="D46" s="20"/>
      <c r="E46" s="20" t="str">
        <f t="shared" si="7"/>
        <v/>
      </c>
      <c r="F46" s="21" t="s">
        <v>33</v>
      </c>
      <c r="G46" s="18"/>
    </row>
    <row r="47" spans="1:7" ht="31.5" customHeight="1" x14ac:dyDescent="0.3">
      <c r="A47" s="17">
        <f t="shared" si="6"/>
        <v>5</v>
      </c>
      <c r="B47" s="18"/>
      <c r="C47" s="19"/>
      <c r="D47" s="20"/>
      <c r="E47" s="20" t="str">
        <f t="shared" si="7"/>
        <v/>
      </c>
      <c r="F47" s="21" t="s">
        <v>33</v>
      </c>
      <c r="G47" s="18"/>
    </row>
    <row r="48" spans="1:7" ht="31.5" customHeight="1" x14ac:dyDescent="0.3">
      <c r="A48" s="17">
        <f t="shared" si="6"/>
        <v>6</v>
      </c>
      <c r="B48" s="18"/>
      <c r="C48" s="19"/>
      <c r="D48" s="20"/>
      <c r="E48" s="20" t="str">
        <f t="shared" si="7"/>
        <v/>
      </c>
      <c r="F48" s="21" t="s">
        <v>33</v>
      </c>
      <c r="G48" s="18"/>
    </row>
    <row r="49" spans="1:7" ht="19.5" customHeight="1" x14ac:dyDescent="0.3">
      <c r="A49" s="22"/>
      <c r="B49" s="22" t="s">
        <v>34</v>
      </c>
      <c r="C49" s="23">
        <f>SUM(C43:C48)</f>
        <v>1</v>
      </c>
      <c r="D49" s="24"/>
      <c r="E49" s="24">
        <f>SUM(E43:E48)</f>
        <v>1400</v>
      </c>
      <c r="F49" s="22"/>
      <c r="G49" s="22"/>
    </row>
    <row r="51" spans="1:7" ht="25.5" customHeight="1" x14ac:dyDescent="0.3">
      <c r="A51" s="2" t="s">
        <v>41</v>
      </c>
      <c r="B51" s="2"/>
      <c r="C51" s="2"/>
      <c r="D51" s="2"/>
      <c r="E51" s="25">
        <f>E19+E29+E39+E49</f>
        <v>14100</v>
      </c>
      <c r="F51" s="26"/>
      <c r="G51" s="26"/>
    </row>
    <row r="53" spans="1:7" x14ac:dyDescent="0.3">
      <c r="A53" s="27" t="s">
        <v>42</v>
      </c>
    </row>
    <row r="54" spans="1:7" ht="15" customHeight="1" x14ac:dyDescent="0.3">
      <c r="A54" s="1" t="s">
        <v>43</v>
      </c>
      <c r="B54" s="1"/>
      <c r="C54" s="1"/>
      <c r="D54" s="1"/>
      <c r="E54" s="1"/>
      <c r="F54" s="1"/>
      <c r="G54" s="1"/>
    </row>
    <row r="55" spans="1:7" ht="15" customHeight="1" x14ac:dyDescent="0.3">
      <c r="A55" s="1" t="s">
        <v>44</v>
      </c>
      <c r="B55" s="1"/>
      <c r="C55" s="1"/>
      <c r="D55" s="1"/>
      <c r="E55" s="1"/>
      <c r="F55" s="1"/>
      <c r="G55" s="1"/>
    </row>
    <row r="56" spans="1:7" ht="15" customHeight="1" x14ac:dyDescent="0.3">
      <c r="A56" s="1" t="s">
        <v>45</v>
      </c>
      <c r="B56" s="1"/>
      <c r="C56" s="1"/>
      <c r="D56" s="1"/>
      <c r="E56" s="1"/>
      <c r="F56" s="1"/>
      <c r="G56" s="1"/>
    </row>
    <row r="57" spans="1:7" ht="15" customHeight="1" x14ac:dyDescent="0.3">
      <c r="A57" s="1" t="s">
        <v>46</v>
      </c>
      <c r="B57" s="1"/>
      <c r="C57" s="1"/>
      <c r="D57" s="1"/>
      <c r="E57" s="1"/>
      <c r="F57" s="1"/>
      <c r="G57" s="1"/>
    </row>
    <row r="58" spans="1:7" ht="15" customHeight="1" x14ac:dyDescent="0.3">
      <c r="A58" s="1" t="s">
        <v>47</v>
      </c>
      <c r="B58" s="1"/>
      <c r="C58" s="1"/>
      <c r="D58" s="1"/>
      <c r="E58" s="1"/>
      <c r="F58" s="1"/>
      <c r="G58" s="1"/>
    </row>
    <row r="59" spans="1:7" ht="15" customHeight="1" x14ac:dyDescent="0.3">
      <c r="A59" s="1" t="s">
        <v>48</v>
      </c>
      <c r="B59" s="1"/>
      <c r="C59" s="1"/>
      <c r="D59" s="1"/>
      <c r="E59" s="1"/>
      <c r="F59" s="1"/>
      <c r="G59" s="1"/>
    </row>
  </sheetData>
  <mergeCells count="23">
    <mergeCell ref="A59:G59"/>
    <mergeCell ref="A54:G54"/>
    <mergeCell ref="A55:G55"/>
    <mergeCell ref="A56:G56"/>
    <mergeCell ref="A57:G57"/>
    <mergeCell ref="A58:G58"/>
    <mergeCell ref="A11:G11"/>
    <mergeCell ref="A21:G21"/>
    <mergeCell ref="A31:G31"/>
    <mergeCell ref="A41:G41"/>
    <mergeCell ref="A51:D51"/>
    <mergeCell ref="A7:B7"/>
    <mergeCell ref="C7:G7"/>
    <mergeCell ref="A8:B8"/>
    <mergeCell ref="C8:G8"/>
    <mergeCell ref="A9:B9"/>
    <mergeCell ref="C9:G9"/>
    <mergeCell ref="A1:G2"/>
    <mergeCell ref="A3:G3"/>
    <mergeCell ref="A5:B5"/>
    <mergeCell ref="C5:G5"/>
    <mergeCell ref="A6:B6"/>
    <mergeCell ref="C6:G6"/>
  </mergeCells>
  <conditionalFormatting sqref="A13:G18">
    <cfRule type="expression" dxfId="11" priority="2">
      <formula>ISEVEN(ROW())</formula>
    </cfRule>
    <cfRule type="expression" dxfId="10" priority="3">
      <formula>AND($B13="",OR($C13&lt;&gt;"",$D13&lt;&gt;""))</formula>
    </cfRule>
  </conditionalFormatting>
  <conditionalFormatting sqref="A23:G28">
    <cfRule type="expression" dxfId="9" priority="5">
      <formula>ISEVEN(ROW())</formula>
    </cfRule>
    <cfRule type="expression" dxfId="8" priority="6">
      <formula>AND($B23="",OR($C23&lt;&gt;"",$D23&lt;&gt;""))</formula>
    </cfRule>
  </conditionalFormatting>
  <conditionalFormatting sqref="A33:G38">
    <cfRule type="expression" dxfId="7" priority="8">
      <formula>ISEVEN(ROW())</formula>
    </cfRule>
    <cfRule type="expression" dxfId="6" priority="9">
      <formula>AND($B33="",OR($C33&lt;&gt;"",$D33&lt;&gt;""))</formula>
    </cfRule>
  </conditionalFormatting>
  <conditionalFormatting sqref="A43:G48">
    <cfRule type="expression" dxfId="5" priority="11">
      <formula>ISEVEN(ROW())</formula>
    </cfRule>
    <cfRule type="expression" dxfId="4" priority="12">
      <formula>AND($B43="",OR($C43&lt;&gt;"",$D43&lt;&gt;""))</formula>
    </cfRule>
  </conditionalFormatting>
  <conditionalFormatting sqref="E13:E18">
    <cfRule type="cellIs" dxfId="3" priority="4" operator="equal">
      <formula>MAX($E$13:$E$18)</formula>
    </cfRule>
  </conditionalFormatting>
  <conditionalFormatting sqref="E23:E28">
    <cfRule type="cellIs" dxfId="2" priority="7" operator="equal">
      <formula>MAX($E$23:$E$28)</formula>
    </cfRule>
  </conditionalFormatting>
  <conditionalFormatting sqref="E33:E38">
    <cfRule type="cellIs" dxfId="1" priority="10" operator="equal">
      <formula>MAX($E$33:$E$38)</formula>
    </cfRule>
  </conditionalFormatting>
  <conditionalFormatting sqref="E43:E48">
    <cfRule type="cellIs" dxfId="0" priority="13" operator="equal">
      <formula>MAX($E$43:$E$48)</formula>
    </cfRule>
  </conditionalFormatting>
  <dataValidations count="2">
    <dataValidation type="whole" operator="greaterThanOrEqual" allowBlank="1" showErrorMessage="1" errorTitle="Quantité invalide" error="Merci de saisir un nombre entier ≥ 0." sqref="C13:C18 C23:C28 C33:C38 C43:C48" xr:uid="{00000000-0002-0000-0200-000000000000}">
      <formula1>0</formula1>
      <formula2>0</formula2>
    </dataValidation>
    <dataValidation type="decimal" operator="greaterThanOrEqual" allowBlank="1" showErrorMessage="1" errorTitle="Prix invalide" error="Merci de saisir un montant ≥ 0." sqref="D13:D18 D23:D28 D33:D38 D43:D48" xr:uid="{00000000-0002-0000-0200-000001000000}">
      <formula1>0</formula1>
      <formula2>0</formula2>
    </dataValidation>
  </dataValidations>
  <hyperlinks>
    <hyperlink ref="G13" r:id="rId1" xr:uid="{00000000-0004-0000-0200-000000000000}"/>
    <hyperlink ref="G23" r:id="rId2" xr:uid="{00000000-0004-0000-0200-000001000000}"/>
    <hyperlink ref="G33" r:id="rId3" xr:uid="{00000000-0004-0000-0200-000002000000}"/>
    <hyperlink ref="G43" r:id="rId4" xr:uid="{00000000-0004-0000-0200-000003000000}"/>
  </hyperlinks>
  <printOptions horizontalCentered="1"/>
  <pageMargins left="0.4" right="0.4" top="0.5" bottom="0.5" header="0.511811023622047" footer="0.511811023622047"/>
  <pageSetup fitToHeight="0" orientation="landscape" horizontalDpi="300" verticalDpi="300"/>
  <legacyDrawing r:id="rId5"/>
  <tableParts count="4"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Tableau de bord</vt:lpstr>
      <vt:lpstr>Projet 1</vt:lpstr>
      <vt:lpstr>Projet 2</vt:lpstr>
      <vt:lpstr>'Projet 1'!Zone_d_impression</vt:lpstr>
      <vt:lpstr>'Projet 2'!Zone_d_impression</vt:lpstr>
      <vt:lpstr>'Tableau de bord'!Zone_d_impression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2026-09-08T10:47:55Z</dcterms:created>
  <dcterms:modified xsi:type="dcterms:W3CDTF">2026-09-08T19:39:45Z</dcterms:modified>
  <dc:language>en-US</dc:language>
</cp:coreProperties>
</file>