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akcijanje\nauka\moji radovi\aktivno\symbolic regression\rils-rols\paper_resources\random_12345_results\"/>
    </mc:Choice>
  </mc:AlternateContent>
  <xr:revisionPtr revIDLastSave="0" documentId="13_ncr:1_{730D4FF5-A984-4CD6-A3F8-410AF5E50FD8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ummary" sheetId="43" r:id="rId1"/>
    <sheet name="Random" sheetId="34" r:id="rId2"/>
    <sheet name="Random noise 0" sheetId="33" r:id="rId3"/>
    <sheet name="Random noise 0.001" sheetId="35" r:id="rId4"/>
    <sheet name="Random noise 0.01" sheetId="36" r:id="rId5"/>
    <sheet name="Random noise 0.1" sheetId="4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9" i="43" l="1"/>
  <c r="AA9" i="43" s="1"/>
  <c r="Z10" i="43"/>
  <c r="Z11" i="43"/>
  <c r="Z8" i="43"/>
  <c r="AA8" i="43" s="1"/>
  <c r="X9" i="43"/>
  <c r="X10" i="43"/>
  <c r="X11" i="43"/>
  <c r="Y11" i="43" s="1"/>
  <c r="X8" i="43"/>
  <c r="Y8" i="43" s="1"/>
  <c r="Z4" i="43"/>
  <c r="AA4" i="43" s="1"/>
  <c r="Z5" i="43"/>
  <c r="AA5" i="43" s="1"/>
  <c r="Z3" i="43"/>
  <c r="AA3" i="43" s="1"/>
  <c r="X4" i="43"/>
  <c r="Y4" i="43" s="1"/>
  <c r="X5" i="43"/>
  <c r="Y5" i="43" s="1"/>
  <c r="X3" i="43"/>
  <c r="Y3" i="43" s="1"/>
  <c r="AA11" i="43"/>
  <c r="W11" i="43"/>
  <c r="AA10" i="43"/>
  <c r="Y10" i="43"/>
  <c r="W10" i="43"/>
  <c r="Y9" i="43"/>
  <c r="W9" i="43"/>
  <c r="W8" i="43"/>
  <c r="W5" i="43"/>
  <c r="W4" i="43"/>
  <c r="W3" i="43"/>
  <c r="AL5" i="34"/>
  <c r="AL6" i="34"/>
  <c r="AL7" i="34"/>
  <c r="AL8" i="34"/>
  <c r="AL9" i="34"/>
  <c r="AL10" i="34"/>
  <c r="AL11" i="34"/>
  <c r="AL12" i="34"/>
  <c r="AL13" i="34"/>
  <c r="AL14" i="34"/>
  <c r="AL15" i="34"/>
  <c r="AL16" i="34"/>
  <c r="AL17" i="34"/>
  <c r="AL18" i="34"/>
  <c r="AL19" i="34"/>
  <c r="AL20" i="34"/>
  <c r="AL21" i="34"/>
  <c r="AL22" i="34"/>
  <c r="AL23" i="34"/>
  <c r="AL24" i="34"/>
  <c r="AL25" i="34"/>
  <c r="AL26" i="34"/>
  <c r="AL27" i="34"/>
  <c r="AL28" i="34"/>
  <c r="AL29" i="34"/>
  <c r="AL30" i="34"/>
  <c r="AL31" i="34"/>
  <c r="AL32" i="34"/>
  <c r="AL33" i="34"/>
  <c r="AL34" i="34"/>
  <c r="AL35" i="34"/>
  <c r="AL36" i="34"/>
  <c r="AL37" i="34"/>
  <c r="AL38" i="34"/>
  <c r="AL39" i="34"/>
  <c r="AL40" i="34"/>
  <c r="AL41" i="34"/>
  <c r="AL42" i="34"/>
  <c r="AL43" i="34"/>
  <c r="AL44" i="34"/>
  <c r="AL45" i="34"/>
  <c r="AL46" i="34"/>
  <c r="AL47" i="34"/>
  <c r="AL48" i="34"/>
  <c r="AL49" i="34"/>
  <c r="AL50" i="34"/>
  <c r="AL51" i="34"/>
  <c r="AL52" i="34"/>
  <c r="AL53" i="34"/>
  <c r="AL54" i="34"/>
  <c r="AL55" i="34"/>
  <c r="AL56" i="34"/>
  <c r="AL57" i="34"/>
  <c r="AL58" i="34"/>
  <c r="AL59" i="34"/>
  <c r="AL60" i="34"/>
  <c r="AL61" i="34"/>
  <c r="AL62" i="34"/>
  <c r="AL63" i="34"/>
  <c r="AL64" i="34"/>
  <c r="AL65" i="34"/>
  <c r="AL66" i="34"/>
  <c r="AL67" i="34"/>
  <c r="AL68" i="34"/>
  <c r="AL69" i="34"/>
  <c r="AL70" i="34"/>
  <c r="AL71" i="34"/>
  <c r="AL72" i="34"/>
  <c r="AL73" i="34"/>
  <c r="AL74" i="34"/>
  <c r="AL75" i="34"/>
  <c r="AL76" i="34"/>
  <c r="AL77" i="34"/>
  <c r="AL78" i="34"/>
  <c r="AL79" i="34"/>
  <c r="AL80" i="34"/>
  <c r="AL81" i="34"/>
  <c r="AL82" i="34"/>
  <c r="AL83" i="34"/>
  <c r="AL84" i="34"/>
  <c r="AL85" i="34"/>
  <c r="AL86" i="34"/>
  <c r="AL87" i="34"/>
  <c r="AL88" i="34"/>
  <c r="AL89" i="34"/>
  <c r="AL90" i="34"/>
  <c r="AL91" i="34"/>
  <c r="AL92" i="34"/>
  <c r="AL93" i="34"/>
  <c r="AL94" i="34"/>
  <c r="AL95" i="34"/>
  <c r="AL96" i="34"/>
  <c r="AL97" i="34"/>
  <c r="AL98" i="34"/>
  <c r="AL99" i="34"/>
  <c r="AL100" i="34"/>
  <c r="AL101" i="34"/>
  <c r="AL102" i="34"/>
  <c r="AL103" i="34"/>
  <c r="AL104" i="34"/>
  <c r="AL105" i="34"/>
  <c r="AL106" i="34"/>
  <c r="AL107" i="34"/>
  <c r="AL108" i="34"/>
  <c r="AL109" i="34"/>
  <c r="AL110" i="34"/>
  <c r="AL111" i="34"/>
  <c r="AL112" i="34"/>
  <c r="AL113" i="34"/>
  <c r="AL114" i="34"/>
  <c r="AL115" i="34"/>
  <c r="AL116" i="34"/>
  <c r="AL117" i="34"/>
  <c r="AL118" i="34"/>
  <c r="AL119" i="34"/>
  <c r="AL120" i="34"/>
  <c r="AL121" i="34"/>
  <c r="AL122" i="34"/>
  <c r="AL123" i="34"/>
  <c r="AL124" i="34"/>
  <c r="AL125" i="34"/>
  <c r="AL126" i="34"/>
  <c r="AL127" i="34"/>
  <c r="AL128" i="34"/>
  <c r="AL129" i="34"/>
  <c r="AL130" i="34"/>
  <c r="AL131" i="34"/>
  <c r="AL132" i="34"/>
  <c r="AL133" i="34"/>
  <c r="AL134" i="34"/>
  <c r="AL135" i="34"/>
  <c r="AL136" i="34"/>
  <c r="AL137" i="34"/>
  <c r="AL138" i="34"/>
  <c r="AL139" i="34"/>
  <c r="AL140" i="34"/>
  <c r="AL141" i="34"/>
  <c r="AL142" i="34"/>
  <c r="AL143" i="34"/>
  <c r="AL144" i="34"/>
  <c r="AL145" i="34"/>
  <c r="AL146" i="34"/>
  <c r="AL147" i="34"/>
  <c r="AL148" i="34"/>
  <c r="AL149" i="34"/>
  <c r="AL150" i="34"/>
  <c r="AL151" i="34"/>
  <c r="AL152" i="34"/>
  <c r="AL153" i="34"/>
  <c r="AL154" i="34"/>
  <c r="AL155" i="34"/>
  <c r="AL156" i="34"/>
  <c r="AL157" i="34"/>
  <c r="AL158" i="34"/>
  <c r="AL159" i="34"/>
  <c r="AL160" i="34"/>
  <c r="AL161" i="34"/>
  <c r="AL162" i="34"/>
  <c r="AL163" i="34"/>
  <c r="AL164" i="34"/>
  <c r="AL165" i="34"/>
  <c r="AL166" i="34"/>
  <c r="AL167" i="34"/>
  <c r="AL168" i="34"/>
  <c r="AL169" i="34"/>
  <c r="AL170" i="34"/>
  <c r="AL171" i="34"/>
  <c r="AL172" i="34"/>
  <c r="AL173" i="34"/>
  <c r="AL174" i="34"/>
  <c r="AL175" i="34"/>
  <c r="AL176" i="34"/>
  <c r="AL177" i="34"/>
  <c r="AL178" i="34"/>
  <c r="AL179" i="34"/>
  <c r="AL180" i="34"/>
  <c r="AL181" i="34"/>
  <c r="AL182" i="34"/>
  <c r="AL183" i="34"/>
  <c r="AL184" i="34"/>
  <c r="AL185" i="34"/>
  <c r="AL186" i="34"/>
  <c r="AL187" i="34"/>
  <c r="AL188" i="34"/>
  <c r="AL189" i="34"/>
  <c r="AL190" i="34"/>
  <c r="AL191" i="34"/>
  <c r="AL192" i="34"/>
  <c r="AL193" i="34"/>
  <c r="AL194" i="34"/>
  <c r="AL195" i="34"/>
  <c r="AL196" i="34"/>
  <c r="AL197" i="34"/>
  <c r="AL198" i="34"/>
  <c r="AL199" i="34"/>
  <c r="AL200" i="34"/>
  <c r="AL201" i="34"/>
  <c r="AL202" i="34"/>
  <c r="AL203" i="34"/>
  <c r="AL204" i="34"/>
  <c r="AL205" i="34"/>
  <c r="AL206" i="34"/>
  <c r="AL207" i="34"/>
  <c r="AL208" i="34"/>
  <c r="AL209" i="34"/>
  <c r="AL210" i="34"/>
  <c r="AL211" i="34"/>
  <c r="AL212" i="34"/>
  <c r="AL213" i="34"/>
  <c r="AL214" i="34"/>
  <c r="AL215" i="34"/>
  <c r="AL216" i="34"/>
  <c r="AL217" i="34"/>
  <c r="AL218" i="34"/>
  <c r="AL219" i="34"/>
  <c r="AL220" i="34"/>
  <c r="AL221" i="34"/>
  <c r="AL222" i="34"/>
  <c r="AL223" i="34"/>
  <c r="AL224" i="34"/>
  <c r="AL225" i="34"/>
  <c r="AL226" i="34"/>
  <c r="AL227" i="34"/>
  <c r="AL228" i="34"/>
  <c r="AL229" i="34"/>
  <c r="AL230" i="34"/>
  <c r="AL231" i="34"/>
  <c r="AL232" i="34"/>
  <c r="AL233" i="34"/>
  <c r="AL234" i="34"/>
  <c r="AL235" i="34"/>
  <c r="AL236" i="34"/>
  <c r="AL237" i="34"/>
  <c r="AL238" i="34"/>
  <c r="AG5" i="34"/>
  <c r="AG6" i="34"/>
  <c r="AG7" i="34"/>
  <c r="AG8" i="34"/>
  <c r="AG9" i="34"/>
  <c r="AG10" i="34"/>
  <c r="AG11" i="34"/>
  <c r="AG12" i="34"/>
  <c r="AG13" i="34"/>
  <c r="AG14" i="34"/>
  <c r="AG15" i="34"/>
  <c r="AG16" i="34"/>
  <c r="AG17" i="34"/>
  <c r="AG18" i="34"/>
  <c r="AG19" i="34"/>
  <c r="AG2" i="34" s="1"/>
  <c r="AG20" i="34"/>
  <c r="AG21" i="34"/>
  <c r="AG22" i="34"/>
  <c r="AG23" i="34"/>
  <c r="AG24" i="34"/>
  <c r="AG25" i="34"/>
  <c r="AG26" i="34"/>
  <c r="AG27" i="34"/>
  <c r="AG28" i="34"/>
  <c r="AG29" i="34"/>
  <c r="AG30" i="34"/>
  <c r="AG31" i="34"/>
  <c r="AG32" i="34"/>
  <c r="AG33" i="34"/>
  <c r="AG34" i="34"/>
  <c r="AG35" i="34"/>
  <c r="AG36" i="34"/>
  <c r="AG37" i="34"/>
  <c r="AG38" i="34"/>
  <c r="AG39" i="34"/>
  <c r="AG40" i="34"/>
  <c r="AG41" i="34"/>
  <c r="AG42" i="34"/>
  <c r="AG43" i="34"/>
  <c r="AG44" i="34"/>
  <c r="AG45" i="34"/>
  <c r="AG46" i="34"/>
  <c r="AG47" i="34"/>
  <c r="AG48" i="34"/>
  <c r="AG49" i="34"/>
  <c r="AG50" i="34"/>
  <c r="AG51" i="34"/>
  <c r="AG52" i="34"/>
  <c r="AG53" i="34"/>
  <c r="AG54" i="34"/>
  <c r="AG55" i="34"/>
  <c r="AG56" i="34"/>
  <c r="AG57" i="34"/>
  <c r="AG58" i="34"/>
  <c r="AG59" i="34"/>
  <c r="AG60" i="34"/>
  <c r="AG61" i="34"/>
  <c r="AG62" i="34"/>
  <c r="AG63" i="34"/>
  <c r="AG64" i="34"/>
  <c r="AG65" i="34"/>
  <c r="AG66" i="34"/>
  <c r="AG67" i="34"/>
  <c r="AG68" i="34"/>
  <c r="AG69" i="34"/>
  <c r="AG70" i="34"/>
  <c r="AG71" i="34"/>
  <c r="AG72" i="34"/>
  <c r="AG73" i="34"/>
  <c r="AG74" i="34"/>
  <c r="AG75" i="34"/>
  <c r="AG76" i="34"/>
  <c r="AG77" i="34"/>
  <c r="AG78" i="34"/>
  <c r="AG79" i="34"/>
  <c r="AG80" i="34"/>
  <c r="AG81" i="34"/>
  <c r="AG82" i="34"/>
  <c r="AG83" i="34"/>
  <c r="AG84" i="34"/>
  <c r="AG85" i="34"/>
  <c r="AG86" i="34"/>
  <c r="AG87" i="34"/>
  <c r="AG88" i="34"/>
  <c r="AG89" i="34"/>
  <c r="AG90" i="34"/>
  <c r="AG91" i="34"/>
  <c r="AG92" i="34"/>
  <c r="AG93" i="34"/>
  <c r="AG94" i="34"/>
  <c r="AG95" i="34"/>
  <c r="AG96" i="34"/>
  <c r="AG97" i="34"/>
  <c r="AG98" i="34"/>
  <c r="AG99" i="34"/>
  <c r="AG100" i="34"/>
  <c r="AG101" i="34"/>
  <c r="AG102" i="34"/>
  <c r="AG103" i="34"/>
  <c r="AG104" i="34"/>
  <c r="AG105" i="34"/>
  <c r="AG106" i="34"/>
  <c r="AG107" i="34"/>
  <c r="AG108" i="34"/>
  <c r="AG109" i="34"/>
  <c r="AG110" i="34"/>
  <c r="AG111" i="34"/>
  <c r="AG112" i="34"/>
  <c r="AG113" i="34"/>
  <c r="AG114" i="34"/>
  <c r="AG115" i="34"/>
  <c r="AG116" i="34"/>
  <c r="AG117" i="34"/>
  <c r="AG118" i="34"/>
  <c r="AG119" i="34"/>
  <c r="AG120" i="34"/>
  <c r="AG121" i="34"/>
  <c r="AG122" i="34"/>
  <c r="AG123" i="34"/>
  <c r="AG124" i="34"/>
  <c r="AG125" i="34"/>
  <c r="AG126" i="34"/>
  <c r="AG127" i="34"/>
  <c r="AG128" i="34"/>
  <c r="AG129" i="34"/>
  <c r="AG130" i="34"/>
  <c r="AG131" i="34"/>
  <c r="AG132" i="34"/>
  <c r="AG133" i="34"/>
  <c r="AG134" i="34"/>
  <c r="AG135" i="34"/>
  <c r="AG136" i="34"/>
  <c r="AG137" i="34"/>
  <c r="AG138" i="34"/>
  <c r="AG139" i="34"/>
  <c r="AG140" i="34"/>
  <c r="AG141" i="34"/>
  <c r="AG142" i="34"/>
  <c r="AG143" i="34"/>
  <c r="AG144" i="34"/>
  <c r="AG145" i="34"/>
  <c r="AG146" i="34"/>
  <c r="AG147" i="34"/>
  <c r="AG148" i="34"/>
  <c r="AG149" i="34"/>
  <c r="AG150" i="34"/>
  <c r="AG151" i="34"/>
  <c r="AG152" i="34"/>
  <c r="AG153" i="34"/>
  <c r="AG154" i="34"/>
  <c r="AG155" i="34"/>
  <c r="AG156" i="34"/>
  <c r="AG157" i="34"/>
  <c r="AG158" i="34"/>
  <c r="AG159" i="34"/>
  <c r="AG160" i="34"/>
  <c r="AG161" i="34"/>
  <c r="AG162" i="34"/>
  <c r="AG163" i="34"/>
  <c r="AG164" i="34"/>
  <c r="AG165" i="34"/>
  <c r="AG166" i="34"/>
  <c r="AG167" i="34"/>
  <c r="AG168" i="34"/>
  <c r="AG169" i="34"/>
  <c r="AG170" i="34"/>
  <c r="AG171" i="34"/>
  <c r="AG172" i="34"/>
  <c r="AG173" i="34"/>
  <c r="AG174" i="34"/>
  <c r="AG175" i="34"/>
  <c r="AG176" i="34"/>
  <c r="AG177" i="34"/>
  <c r="AG178" i="34"/>
  <c r="AG179" i="34"/>
  <c r="AG180" i="34"/>
  <c r="AG181" i="34"/>
  <c r="AG182" i="34"/>
  <c r="AG183" i="34"/>
  <c r="AG184" i="34"/>
  <c r="AG185" i="34"/>
  <c r="AG186" i="34"/>
  <c r="AG187" i="34"/>
  <c r="AG188" i="34"/>
  <c r="AG189" i="34"/>
  <c r="AG190" i="34"/>
  <c r="AG191" i="34"/>
  <c r="AG192" i="34"/>
  <c r="AG193" i="34"/>
  <c r="AG194" i="34"/>
  <c r="AG195" i="34"/>
  <c r="AG196" i="34"/>
  <c r="AG197" i="34"/>
  <c r="AG198" i="34"/>
  <c r="AG199" i="34"/>
  <c r="AG200" i="34"/>
  <c r="AG201" i="34"/>
  <c r="AG202" i="34"/>
  <c r="AG203" i="34"/>
  <c r="AG204" i="34"/>
  <c r="AG205" i="34"/>
  <c r="AG206" i="34"/>
  <c r="AG207" i="34"/>
  <c r="AG208" i="34"/>
  <c r="AG209" i="34"/>
  <c r="AG210" i="34"/>
  <c r="AG211" i="34"/>
  <c r="AG212" i="34"/>
  <c r="AG213" i="34"/>
  <c r="AG214" i="34"/>
  <c r="AG215" i="34"/>
  <c r="AG216" i="34"/>
  <c r="AG217" i="34"/>
  <c r="AG218" i="34"/>
  <c r="AG219" i="34"/>
  <c r="AG220" i="34"/>
  <c r="AG221" i="34"/>
  <c r="AG222" i="34"/>
  <c r="AG223" i="34"/>
  <c r="AG224" i="34"/>
  <c r="AG225" i="34"/>
  <c r="AG226" i="34"/>
  <c r="AG227" i="34"/>
  <c r="AG228" i="34"/>
  <c r="AG229" i="34"/>
  <c r="AG230" i="34"/>
  <c r="AG231" i="34"/>
  <c r="AG232" i="34"/>
  <c r="AG233" i="34"/>
  <c r="AG234" i="34"/>
  <c r="AG235" i="34"/>
  <c r="AG236" i="34"/>
  <c r="AG237" i="34"/>
  <c r="AG238" i="34"/>
  <c r="AE5" i="34"/>
  <c r="AF5" i="34"/>
  <c r="AH5" i="34"/>
  <c r="AI5" i="34"/>
  <c r="AE6" i="34"/>
  <c r="AF6" i="34"/>
  <c r="AH6" i="34"/>
  <c r="AI6" i="34"/>
  <c r="AE7" i="34"/>
  <c r="AF7" i="34"/>
  <c r="AH7" i="34"/>
  <c r="AI7" i="34"/>
  <c r="AE8" i="34"/>
  <c r="AE2" i="34" s="1"/>
  <c r="AF8" i="34"/>
  <c r="AH8" i="34"/>
  <c r="AI8" i="34"/>
  <c r="AE9" i="34"/>
  <c r="AF9" i="34"/>
  <c r="AH9" i="34"/>
  <c r="AI9" i="34"/>
  <c r="AE10" i="34"/>
  <c r="AF10" i="34"/>
  <c r="AH10" i="34"/>
  <c r="AI10" i="34"/>
  <c r="AE11" i="34"/>
  <c r="AJ11" i="34" s="1"/>
  <c r="AF11" i="34"/>
  <c r="AH11" i="34"/>
  <c r="AI11" i="34"/>
  <c r="AE12" i="34"/>
  <c r="AF12" i="34"/>
  <c r="AH12" i="34"/>
  <c r="AI12" i="34"/>
  <c r="AE13" i="34"/>
  <c r="AF13" i="34"/>
  <c r="AH13" i="34"/>
  <c r="AI13" i="34"/>
  <c r="AE14" i="34"/>
  <c r="AF14" i="34"/>
  <c r="AK14" i="34" s="1"/>
  <c r="AH14" i="34"/>
  <c r="AI14" i="34"/>
  <c r="AE15" i="34"/>
  <c r="AF15" i="34"/>
  <c r="AH15" i="34"/>
  <c r="AI15" i="34"/>
  <c r="AE16" i="34"/>
  <c r="AF16" i="34"/>
  <c r="AH16" i="34"/>
  <c r="AI16" i="34"/>
  <c r="AE17" i="34"/>
  <c r="AF17" i="34"/>
  <c r="AH17" i="34"/>
  <c r="AH2" i="34" s="1"/>
  <c r="AI17" i="34"/>
  <c r="AE18" i="34"/>
  <c r="AF18" i="34"/>
  <c r="AH18" i="34"/>
  <c r="AI18" i="34"/>
  <c r="AE19" i="34"/>
  <c r="AF19" i="34"/>
  <c r="AH19" i="34"/>
  <c r="AI19" i="34"/>
  <c r="AE20" i="34"/>
  <c r="AF20" i="34"/>
  <c r="AH20" i="34"/>
  <c r="AI20" i="34"/>
  <c r="AE21" i="34"/>
  <c r="AF21" i="34"/>
  <c r="AH21" i="34"/>
  <c r="AI21" i="34"/>
  <c r="AE22" i="34"/>
  <c r="AF22" i="34"/>
  <c r="AH22" i="34"/>
  <c r="AI22" i="34"/>
  <c r="AE23" i="34"/>
  <c r="AF23" i="34"/>
  <c r="AH23" i="34"/>
  <c r="AI23" i="34"/>
  <c r="AE24" i="34"/>
  <c r="AJ24" i="34" s="1"/>
  <c r="AF24" i="34"/>
  <c r="AH24" i="34"/>
  <c r="AI24" i="34"/>
  <c r="AE25" i="34"/>
  <c r="AF25" i="34"/>
  <c r="AH25" i="34"/>
  <c r="AI25" i="34"/>
  <c r="AE26" i="34"/>
  <c r="AF26" i="34"/>
  <c r="AH26" i="34"/>
  <c r="AI26" i="34"/>
  <c r="AE27" i="34"/>
  <c r="AK27" i="34" s="1"/>
  <c r="AF27" i="34"/>
  <c r="AH27" i="34"/>
  <c r="AI27" i="34"/>
  <c r="AE28" i="34"/>
  <c r="AF28" i="34"/>
  <c r="AH28" i="34"/>
  <c r="AI28" i="34"/>
  <c r="AE29" i="34"/>
  <c r="AF29" i="34"/>
  <c r="AH29" i="34"/>
  <c r="AI29" i="34"/>
  <c r="AE30" i="34"/>
  <c r="AF30" i="34"/>
  <c r="AK30" i="34" s="1"/>
  <c r="AH30" i="34"/>
  <c r="AI30" i="34"/>
  <c r="AE31" i="34"/>
  <c r="AF31" i="34"/>
  <c r="AH31" i="34"/>
  <c r="AI31" i="34"/>
  <c r="AE32" i="34"/>
  <c r="AF32" i="34"/>
  <c r="AH32" i="34"/>
  <c r="AI32" i="34"/>
  <c r="AE33" i="34"/>
  <c r="AF33" i="34"/>
  <c r="AH33" i="34"/>
  <c r="AI33" i="34"/>
  <c r="AE34" i="34"/>
  <c r="AF34" i="34"/>
  <c r="AH34" i="34"/>
  <c r="AI34" i="34"/>
  <c r="AE35" i="34"/>
  <c r="AF35" i="34"/>
  <c r="AH35" i="34"/>
  <c r="AI35" i="34"/>
  <c r="AE36" i="34"/>
  <c r="AF36" i="34"/>
  <c r="AH36" i="34"/>
  <c r="AI36" i="34"/>
  <c r="AE37" i="34"/>
  <c r="AF37" i="34"/>
  <c r="AH37" i="34"/>
  <c r="AI37" i="34"/>
  <c r="AE38" i="34"/>
  <c r="AF38" i="34"/>
  <c r="AH38" i="34"/>
  <c r="AI38" i="34"/>
  <c r="AE39" i="34"/>
  <c r="AF39" i="34"/>
  <c r="AH39" i="34"/>
  <c r="AI39" i="34"/>
  <c r="AE40" i="34"/>
  <c r="AJ40" i="34" s="1"/>
  <c r="AF40" i="34"/>
  <c r="AH40" i="34"/>
  <c r="AI40" i="34"/>
  <c r="AE41" i="34"/>
  <c r="AF41" i="34"/>
  <c r="AH41" i="34"/>
  <c r="AI41" i="34"/>
  <c r="AE42" i="34"/>
  <c r="AF42" i="34"/>
  <c r="AH42" i="34"/>
  <c r="AI42" i="34"/>
  <c r="AE43" i="34"/>
  <c r="AF43" i="34"/>
  <c r="AK43" i="34" s="1"/>
  <c r="AH43" i="34"/>
  <c r="AI43" i="34"/>
  <c r="AE44" i="34"/>
  <c r="AF44" i="34"/>
  <c r="AH44" i="34"/>
  <c r="AI44" i="34"/>
  <c r="AE45" i="34"/>
  <c r="AF45" i="34"/>
  <c r="AH45" i="34"/>
  <c r="AI45" i="34"/>
  <c r="AE46" i="34"/>
  <c r="AF46" i="34"/>
  <c r="AK46" i="34" s="1"/>
  <c r="AH46" i="34"/>
  <c r="AI46" i="34"/>
  <c r="AE47" i="34"/>
  <c r="AF47" i="34"/>
  <c r="AH47" i="34"/>
  <c r="AI47" i="34"/>
  <c r="AE48" i="34"/>
  <c r="AF48" i="34"/>
  <c r="AH48" i="34"/>
  <c r="AI48" i="34"/>
  <c r="AE49" i="34"/>
  <c r="AF49" i="34"/>
  <c r="AH49" i="34"/>
  <c r="AI49" i="34"/>
  <c r="AE50" i="34"/>
  <c r="AF50" i="34"/>
  <c r="AH50" i="34"/>
  <c r="AI50" i="34"/>
  <c r="AE51" i="34"/>
  <c r="AF51" i="34"/>
  <c r="AH51" i="34"/>
  <c r="AI51" i="34"/>
  <c r="AE52" i="34"/>
  <c r="AF52" i="34"/>
  <c r="AH52" i="34"/>
  <c r="AI52" i="34"/>
  <c r="AE53" i="34"/>
  <c r="AF53" i="34"/>
  <c r="AH53" i="34"/>
  <c r="AI53" i="34"/>
  <c r="AE54" i="34"/>
  <c r="AF54" i="34"/>
  <c r="AH54" i="34"/>
  <c r="AI54" i="34"/>
  <c r="AE55" i="34"/>
  <c r="AF55" i="34"/>
  <c r="AH55" i="34"/>
  <c r="AI55" i="34"/>
  <c r="AE56" i="34"/>
  <c r="AJ56" i="34" s="1"/>
  <c r="AF56" i="34"/>
  <c r="AH56" i="34"/>
  <c r="AI56" i="34"/>
  <c r="AE57" i="34"/>
  <c r="AF57" i="34"/>
  <c r="AH57" i="34"/>
  <c r="AI57" i="34"/>
  <c r="AE58" i="34"/>
  <c r="AF58" i="34"/>
  <c r="AH58" i="34"/>
  <c r="AI58" i="34"/>
  <c r="AE59" i="34"/>
  <c r="AK59" i="34" s="1"/>
  <c r="AF59" i="34"/>
  <c r="AH59" i="34"/>
  <c r="AI59" i="34"/>
  <c r="AE60" i="34"/>
  <c r="AF60" i="34"/>
  <c r="AH60" i="34"/>
  <c r="AI60" i="34"/>
  <c r="AE61" i="34"/>
  <c r="AF61" i="34"/>
  <c r="AH61" i="34"/>
  <c r="AI61" i="34"/>
  <c r="AE62" i="34"/>
  <c r="AF62" i="34"/>
  <c r="AK62" i="34" s="1"/>
  <c r="AH62" i="34"/>
  <c r="AI62" i="34"/>
  <c r="AE63" i="34"/>
  <c r="AF63" i="34"/>
  <c r="AH63" i="34"/>
  <c r="AI63" i="34"/>
  <c r="AE64" i="34"/>
  <c r="AF64" i="34"/>
  <c r="AH64" i="34"/>
  <c r="AI64" i="34"/>
  <c r="AE65" i="34"/>
  <c r="AF65" i="34"/>
  <c r="AH65" i="34"/>
  <c r="AI65" i="34"/>
  <c r="AE66" i="34"/>
  <c r="AF66" i="34"/>
  <c r="AH66" i="34"/>
  <c r="AI66" i="34"/>
  <c r="AE67" i="34"/>
  <c r="AF67" i="34"/>
  <c r="AH67" i="34"/>
  <c r="AI67" i="34"/>
  <c r="AE68" i="34"/>
  <c r="AF68" i="34"/>
  <c r="AH68" i="34"/>
  <c r="AI68" i="34"/>
  <c r="AE69" i="34"/>
  <c r="AF69" i="34"/>
  <c r="AH69" i="34"/>
  <c r="AI69" i="34"/>
  <c r="AE70" i="34"/>
  <c r="AF70" i="34"/>
  <c r="AH70" i="34"/>
  <c r="AI70" i="34"/>
  <c r="AE71" i="34"/>
  <c r="AF71" i="34"/>
  <c r="AH71" i="34"/>
  <c r="AI71" i="34"/>
  <c r="AE72" i="34"/>
  <c r="AK72" i="34" s="1"/>
  <c r="AF72" i="34"/>
  <c r="AH72" i="34"/>
  <c r="AI72" i="34"/>
  <c r="AE73" i="34"/>
  <c r="AF73" i="34"/>
  <c r="AH73" i="34"/>
  <c r="AI73" i="34"/>
  <c r="AE74" i="34"/>
  <c r="AF74" i="34"/>
  <c r="AH74" i="34"/>
  <c r="AI74" i="34"/>
  <c r="AE75" i="34"/>
  <c r="AF75" i="34"/>
  <c r="AH75" i="34"/>
  <c r="AI75" i="34"/>
  <c r="AE76" i="34"/>
  <c r="AF76" i="34"/>
  <c r="AH76" i="34"/>
  <c r="AI76" i="34"/>
  <c r="AE77" i="34"/>
  <c r="AF77" i="34"/>
  <c r="AH77" i="34"/>
  <c r="AI77" i="34"/>
  <c r="AE78" i="34"/>
  <c r="AF78" i="34"/>
  <c r="AK78" i="34" s="1"/>
  <c r="AH78" i="34"/>
  <c r="AI78" i="34"/>
  <c r="AE79" i="34"/>
  <c r="AF79" i="34"/>
  <c r="AH79" i="34"/>
  <c r="AI79" i="34"/>
  <c r="AE80" i="34"/>
  <c r="AF80" i="34"/>
  <c r="AH80" i="34"/>
  <c r="AI80" i="34"/>
  <c r="AE81" i="34"/>
  <c r="AF81" i="34"/>
  <c r="AH81" i="34"/>
  <c r="AI81" i="34"/>
  <c r="AE82" i="34"/>
  <c r="AF82" i="34"/>
  <c r="AH82" i="34"/>
  <c r="AI82" i="34"/>
  <c r="AE83" i="34"/>
  <c r="AF83" i="34"/>
  <c r="AH83" i="34"/>
  <c r="AI83" i="34"/>
  <c r="AE84" i="34"/>
  <c r="AF84" i="34"/>
  <c r="AH84" i="34"/>
  <c r="AI84" i="34"/>
  <c r="AE85" i="34"/>
  <c r="AF85" i="34"/>
  <c r="AH85" i="34"/>
  <c r="AI85" i="34"/>
  <c r="AE86" i="34"/>
  <c r="AF86" i="34"/>
  <c r="AH86" i="34"/>
  <c r="AI86" i="34"/>
  <c r="AE87" i="34"/>
  <c r="AF87" i="34"/>
  <c r="AH87" i="34"/>
  <c r="AI87" i="34"/>
  <c r="AE88" i="34"/>
  <c r="AK88" i="34" s="1"/>
  <c r="AF88" i="34"/>
  <c r="AH88" i="34"/>
  <c r="AI88" i="34"/>
  <c r="AE89" i="34"/>
  <c r="AF89" i="34"/>
  <c r="AH89" i="34"/>
  <c r="AI89" i="34"/>
  <c r="AE90" i="34"/>
  <c r="AF90" i="34"/>
  <c r="AH90" i="34"/>
  <c r="AI90" i="34"/>
  <c r="AE91" i="34"/>
  <c r="AF91" i="34"/>
  <c r="AH91" i="34"/>
  <c r="AI91" i="34"/>
  <c r="AE92" i="34"/>
  <c r="AF92" i="34"/>
  <c r="AH92" i="34"/>
  <c r="AI92" i="34"/>
  <c r="AE93" i="34"/>
  <c r="AF93" i="34"/>
  <c r="AH93" i="34"/>
  <c r="AI93" i="34"/>
  <c r="AE94" i="34"/>
  <c r="AF94" i="34"/>
  <c r="AK94" i="34" s="1"/>
  <c r="AH94" i="34"/>
  <c r="AI94" i="34"/>
  <c r="AE95" i="34"/>
  <c r="AF95" i="34"/>
  <c r="AH95" i="34"/>
  <c r="AI95" i="34"/>
  <c r="AE96" i="34"/>
  <c r="AF96" i="34"/>
  <c r="AH96" i="34"/>
  <c r="AI96" i="34"/>
  <c r="AE97" i="34"/>
  <c r="AF97" i="34"/>
  <c r="AH97" i="34"/>
  <c r="AI97" i="34"/>
  <c r="AE98" i="34"/>
  <c r="AF98" i="34"/>
  <c r="AH98" i="34"/>
  <c r="AI98" i="34"/>
  <c r="AE99" i="34"/>
  <c r="AF99" i="34"/>
  <c r="AH99" i="34"/>
  <c r="AI99" i="34"/>
  <c r="AE100" i="34"/>
  <c r="AF100" i="34"/>
  <c r="AH100" i="34"/>
  <c r="AI100" i="34"/>
  <c r="AE101" i="34"/>
  <c r="AF101" i="34"/>
  <c r="AH101" i="34"/>
  <c r="AI101" i="34"/>
  <c r="AE102" i="34"/>
  <c r="AF102" i="34"/>
  <c r="AH102" i="34"/>
  <c r="AI102" i="34"/>
  <c r="AE103" i="34"/>
  <c r="AF103" i="34"/>
  <c r="AH103" i="34"/>
  <c r="AI103" i="34"/>
  <c r="AE104" i="34"/>
  <c r="AK104" i="34" s="1"/>
  <c r="AF104" i="34"/>
  <c r="AH104" i="34"/>
  <c r="AI104" i="34"/>
  <c r="AE105" i="34"/>
  <c r="AF105" i="34"/>
  <c r="AH105" i="34"/>
  <c r="AI105" i="34"/>
  <c r="AE106" i="34"/>
  <c r="AF106" i="34"/>
  <c r="AH106" i="34"/>
  <c r="AI106" i="34"/>
  <c r="AE107" i="34"/>
  <c r="AF107" i="34"/>
  <c r="AH107" i="34"/>
  <c r="AI107" i="34"/>
  <c r="AE108" i="34"/>
  <c r="AF108" i="34"/>
  <c r="AH108" i="34"/>
  <c r="AI108" i="34"/>
  <c r="AE109" i="34"/>
  <c r="AF109" i="34"/>
  <c r="AH109" i="34"/>
  <c r="AI109" i="34"/>
  <c r="AE110" i="34"/>
  <c r="AF110" i="34"/>
  <c r="AK110" i="34" s="1"/>
  <c r="AH110" i="34"/>
  <c r="AI110" i="34"/>
  <c r="AE111" i="34"/>
  <c r="AF111" i="34"/>
  <c r="AH111" i="34"/>
  <c r="AI111" i="34"/>
  <c r="AE112" i="34"/>
  <c r="AF112" i="34"/>
  <c r="AH112" i="34"/>
  <c r="AI112" i="34"/>
  <c r="AE113" i="34"/>
  <c r="AF113" i="34"/>
  <c r="AH113" i="34"/>
  <c r="AI113" i="34"/>
  <c r="AE114" i="34"/>
  <c r="AF114" i="34"/>
  <c r="AH114" i="34"/>
  <c r="AI114" i="34"/>
  <c r="AE115" i="34"/>
  <c r="AF115" i="34"/>
  <c r="AH115" i="34"/>
  <c r="AI115" i="34"/>
  <c r="AE116" i="34"/>
  <c r="AF116" i="34"/>
  <c r="AH116" i="34"/>
  <c r="AI116" i="34"/>
  <c r="AE117" i="34"/>
  <c r="AF117" i="34"/>
  <c r="AH117" i="34"/>
  <c r="AI117" i="34"/>
  <c r="AE118" i="34"/>
  <c r="AF118" i="34"/>
  <c r="AH118" i="34"/>
  <c r="AI118" i="34"/>
  <c r="AE119" i="34"/>
  <c r="AF119" i="34"/>
  <c r="AH119" i="34"/>
  <c r="AI119" i="34"/>
  <c r="AE120" i="34"/>
  <c r="AK120" i="34" s="1"/>
  <c r="AF120" i="34"/>
  <c r="AH120" i="34"/>
  <c r="AI120" i="34"/>
  <c r="AE121" i="34"/>
  <c r="AF121" i="34"/>
  <c r="AH121" i="34"/>
  <c r="AI121" i="34"/>
  <c r="AE122" i="34"/>
  <c r="AF122" i="34"/>
  <c r="AH122" i="34"/>
  <c r="AI122" i="34"/>
  <c r="AE123" i="34"/>
  <c r="AF123" i="34"/>
  <c r="AH123" i="34"/>
  <c r="AI123" i="34"/>
  <c r="AE124" i="34"/>
  <c r="AF124" i="34"/>
  <c r="AH124" i="34"/>
  <c r="AI124" i="34"/>
  <c r="AE125" i="34"/>
  <c r="AF125" i="34"/>
  <c r="AH125" i="34"/>
  <c r="AI125" i="34"/>
  <c r="AE126" i="34"/>
  <c r="AF126" i="34"/>
  <c r="AK126" i="34" s="1"/>
  <c r="AH126" i="34"/>
  <c r="AI126" i="34"/>
  <c r="AE127" i="34"/>
  <c r="AF127" i="34"/>
  <c r="AH127" i="34"/>
  <c r="AI127" i="34"/>
  <c r="AE128" i="34"/>
  <c r="AF128" i="34"/>
  <c r="AH128" i="34"/>
  <c r="AI128" i="34"/>
  <c r="AE129" i="34"/>
  <c r="AF129" i="34"/>
  <c r="AH129" i="34"/>
  <c r="AI129" i="34"/>
  <c r="AE130" i="34"/>
  <c r="AF130" i="34"/>
  <c r="AH130" i="34"/>
  <c r="AI130" i="34"/>
  <c r="AE131" i="34"/>
  <c r="AF131" i="34"/>
  <c r="AH131" i="34"/>
  <c r="AI131" i="34"/>
  <c r="AE132" i="34"/>
  <c r="AF132" i="34"/>
  <c r="AH132" i="34"/>
  <c r="AI132" i="34"/>
  <c r="AE133" i="34"/>
  <c r="AF133" i="34"/>
  <c r="AH133" i="34"/>
  <c r="AI133" i="34"/>
  <c r="AE134" i="34"/>
  <c r="AF134" i="34"/>
  <c r="AH134" i="34"/>
  <c r="AI134" i="34"/>
  <c r="AE135" i="34"/>
  <c r="AF135" i="34"/>
  <c r="AH135" i="34"/>
  <c r="AI135" i="34"/>
  <c r="AE136" i="34"/>
  <c r="AK136" i="34" s="1"/>
  <c r="AF136" i="34"/>
  <c r="AH136" i="34"/>
  <c r="AI136" i="34"/>
  <c r="AE137" i="34"/>
  <c r="AF137" i="34"/>
  <c r="AH137" i="34"/>
  <c r="AI137" i="34"/>
  <c r="AE138" i="34"/>
  <c r="AF138" i="34"/>
  <c r="AH138" i="34"/>
  <c r="AI138" i="34"/>
  <c r="AE139" i="34"/>
  <c r="AF139" i="34"/>
  <c r="AH139" i="34"/>
  <c r="AI139" i="34"/>
  <c r="AE140" i="34"/>
  <c r="AF140" i="34"/>
  <c r="AH140" i="34"/>
  <c r="AI140" i="34"/>
  <c r="AE141" i="34"/>
  <c r="AF141" i="34"/>
  <c r="AH141" i="34"/>
  <c r="AI141" i="34"/>
  <c r="AE142" i="34"/>
  <c r="AF142" i="34"/>
  <c r="AK142" i="34" s="1"/>
  <c r="AH142" i="34"/>
  <c r="AI142" i="34"/>
  <c r="AE143" i="34"/>
  <c r="AF143" i="34"/>
  <c r="AH143" i="34"/>
  <c r="AI143" i="34"/>
  <c r="AE144" i="34"/>
  <c r="AF144" i="34"/>
  <c r="AH144" i="34"/>
  <c r="AI144" i="34"/>
  <c r="AE145" i="34"/>
  <c r="AF145" i="34"/>
  <c r="AH145" i="34"/>
  <c r="AI145" i="34"/>
  <c r="AE146" i="34"/>
  <c r="AF146" i="34"/>
  <c r="AH146" i="34"/>
  <c r="AI146" i="34"/>
  <c r="AE147" i="34"/>
  <c r="AF147" i="34"/>
  <c r="AH147" i="34"/>
  <c r="AI147" i="34"/>
  <c r="AE148" i="34"/>
  <c r="AF148" i="34"/>
  <c r="AH148" i="34"/>
  <c r="AI148" i="34"/>
  <c r="AE149" i="34"/>
  <c r="AF149" i="34"/>
  <c r="AH149" i="34"/>
  <c r="AI149" i="34"/>
  <c r="AE150" i="34"/>
  <c r="AF150" i="34"/>
  <c r="AH150" i="34"/>
  <c r="AI150" i="34"/>
  <c r="AE151" i="34"/>
  <c r="AF151" i="34"/>
  <c r="AH151" i="34"/>
  <c r="AI151" i="34"/>
  <c r="AE152" i="34"/>
  <c r="AK152" i="34" s="1"/>
  <c r="AF152" i="34"/>
  <c r="AH152" i="34"/>
  <c r="AI152" i="34"/>
  <c r="AE153" i="34"/>
  <c r="AF153" i="34"/>
  <c r="AH153" i="34"/>
  <c r="AI153" i="34"/>
  <c r="AE154" i="34"/>
  <c r="AF154" i="34"/>
  <c r="AH154" i="34"/>
  <c r="AI154" i="34"/>
  <c r="AE155" i="34"/>
  <c r="AF155" i="34"/>
  <c r="AH155" i="34"/>
  <c r="AI155" i="34"/>
  <c r="AE156" i="34"/>
  <c r="AF156" i="34"/>
  <c r="AH156" i="34"/>
  <c r="AI156" i="34"/>
  <c r="AE157" i="34"/>
  <c r="AF157" i="34"/>
  <c r="AH157" i="34"/>
  <c r="AI157" i="34"/>
  <c r="AE158" i="34"/>
  <c r="AF158" i="34"/>
  <c r="AK158" i="34" s="1"/>
  <c r="AH158" i="34"/>
  <c r="AI158" i="34"/>
  <c r="AE159" i="34"/>
  <c r="AF159" i="34"/>
  <c r="AH159" i="34"/>
  <c r="AI159" i="34"/>
  <c r="AE160" i="34"/>
  <c r="AF160" i="34"/>
  <c r="AH160" i="34"/>
  <c r="AI160" i="34"/>
  <c r="AE161" i="34"/>
  <c r="AF161" i="34"/>
  <c r="AH161" i="34"/>
  <c r="AI161" i="34"/>
  <c r="AE162" i="34"/>
  <c r="AF162" i="34"/>
  <c r="AH162" i="34"/>
  <c r="AI162" i="34"/>
  <c r="AE163" i="34"/>
  <c r="AF163" i="34"/>
  <c r="AH163" i="34"/>
  <c r="AI163" i="34"/>
  <c r="AE164" i="34"/>
  <c r="AF164" i="34"/>
  <c r="AH164" i="34"/>
  <c r="AI164" i="34"/>
  <c r="AE165" i="34"/>
  <c r="AF165" i="34"/>
  <c r="AH165" i="34"/>
  <c r="AI165" i="34"/>
  <c r="AE166" i="34"/>
  <c r="AF166" i="34"/>
  <c r="AH166" i="34"/>
  <c r="AI166" i="34"/>
  <c r="AE167" i="34"/>
  <c r="AF167" i="34"/>
  <c r="AH167" i="34"/>
  <c r="AI167" i="34"/>
  <c r="AE168" i="34"/>
  <c r="AK168" i="34" s="1"/>
  <c r="AF168" i="34"/>
  <c r="AH168" i="34"/>
  <c r="AI168" i="34"/>
  <c r="AE169" i="34"/>
  <c r="AF169" i="34"/>
  <c r="AH169" i="34"/>
  <c r="AI169" i="34"/>
  <c r="AE170" i="34"/>
  <c r="AF170" i="34"/>
  <c r="AH170" i="34"/>
  <c r="AI170" i="34"/>
  <c r="AE171" i="34"/>
  <c r="AF171" i="34"/>
  <c r="AH171" i="34"/>
  <c r="AI171" i="34"/>
  <c r="AE172" i="34"/>
  <c r="AF172" i="34"/>
  <c r="AH172" i="34"/>
  <c r="AI172" i="34"/>
  <c r="AE173" i="34"/>
  <c r="AF173" i="34"/>
  <c r="AH173" i="34"/>
  <c r="AI173" i="34"/>
  <c r="AE174" i="34"/>
  <c r="AF174" i="34"/>
  <c r="AK174" i="34" s="1"/>
  <c r="AH174" i="34"/>
  <c r="AI174" i="34"/>
  <c r="AE175" i="34"/>
  <c r="AF175" i="34"/>
  <c r="AH175" i="34"/>
  <c r="AI175" i="34"/>
  <c r="AE176" i="34"/>
  <c r="AF176" i="34"/>
  <c r="AH176" i="34"/>
  <c r="AI176" i="34"/>
  <c r="AE177" i="34"/>
  <c r="AF177" i="34"/>
  <c r="AH177" i="34"/>
  <c r="AI177" i="34"/>
  <c r="AE178" i="34"/>
  <c r="AF178" i="34"/>
  <c r="AH178" i="34"/>
  <c r="AI178" i="34"/>
  <c r="AE179" i="34"/>
  <c r="AF179" i="34"/>
  <c r="AH179" i="34"/>
  <c r="AI179" i="34"/>
  <c r="AE180" i="34"/>
  <c r="AF180" i="34"/>
  <c r="AH180" i="34"/>
  <c r="AI180" i="34"/>
  <c r="AE181" i="34"/>
  <c r="AF181" i="34"/>
  <c r="AH181" i="34"/>
  <c r="AI181" i="34"/>
  <c r="AE182" i="34"/>
  <c r="AF182" i="34"/>
  <c r="AH182" i="34"/>
  <c r="AI182" i="34"/>
  <c r="AE183" i="34"/>
  <c r="AF183" i="34"/>
  <c r="AH183" i="34"/>
  <c r="AI183" i="34"/>
  <c r="AE184" i="34"/>
  <c r="AK184" i="34" s="1"/>
  <c r="AF184" i="34"/>
  <c r="AH184" i="34"/>
  <c r="AI184" i="34"/>
  <c r="AE185" i="34"/>
  <c r="AF185" i="34"/>
  <c r="AH185" i="34"/>
  <c r="AI185" i="34"/>
  <c r="AE186" i="34"/>
  <c r="AF186" i="34"/>
  <c r="AH186" i="34"/>
  <c r="AI186" i="34"/>
  <c r="AE187" i="34"/>
  <c r="AF187" i="34"/>
  <c r="AH187" i="34"/>
  <c r="AI187" i="34"/>
  <c r="AE188" i="34"/>
  <c r="AF188" i="34"/>
  <c r="AH188" i="34"/>
  <c r="AI188" i="34"/>
  <c r="AE189" i="34"/>
  <c r="AF189" i="34"/>
  <c r="AH189" i="34"/>
  <c r="AI189" i="34"/>
  <c r="AE190" i="34"/>
  <c r="AF190" i="34"/>
  <c r="AK190" i="34" s="1"/>
  <c r="AH190" i="34"/>
  <c r="AI190" i="34"/>
  <c r="AE191" i="34"/>
  <c r="AF191" i="34"/>
  <c r="AH191" i="34"/>
  <c r="AI191" i="34"/>
  <c r="AE192" i="34"/>
  <c r="AF192" i="34"/>
  <c r="AH192" i="34"/>
  <c r="AI192" i="34"/>
  <c r="AE193" i="34"/>
  <c r="AF193" i="34"/>
  <c r="AH193" i="34"/>
  <c r="AI193" i="34"/>
  <c r="AE194" i="34"/>
  <c r="AF194" i="34"/>
  <c r="AH194" i="34"/>
  <c r="AI194" i="34"/>
  <c r="AE195" i="34"/>
  <c r="AF195" i="34"/>
  <c r="AH195" i="34"/>
  <c r="AI195" i="34"/>
  <c r="AE196" i="34"/>
  <c r="AF196" i="34"/>
  <c r="AH196" i="34"/>
  <c r="AI196" i="34"/>
  <c r="AE197" i="34"/>
  <c r="AF197" i="34"/>
  <c r="AH197" i="34"/>
  <c r="AI197" i="34"/>
  <c r="AE198" i="34"/>
  <c r="AF198" i="34"/>
  <c r="AH198" i="34"/>
  <c r="AI198" i="34"/>
  <c r="AE199" i="34"/>
  <c r="AF199" i="34"/>
  <c r="AH199" i="34"/>
  <c r="AI199" i="34"/>
  <c r="AE200" i="34"/>
  <c r="AK200" i="34" s="1"/>
  <c r="AF200" i="34"/>
  <c r="AH200" i="34"/>
  <c r="AI200" i="34"/>
  <c r="AE201" i="34"/>
  <c r="AF201" i="34"/>
  <c r="AH201" i="34"/>
  <c r="AI201" i="34"/>
  <c r="AE202" i="34"/>
  <c r="AF202" i="34"/>
  <c r="AH202" i="34"/>
  <c r="AI202" i="34"/>
  <c r="AE203" i="34"/>
  <c r="AF203" i="34"/>
  <c r="AH203" i="34"/>
  <c r="AI203" i="34"/>
  <c r="AE204" i="34"/>
  <c r="AF204" i="34"/>
  <c r="AH204" i="34"/>
  <c r="AI204" i="34"/>
  <c r="AE205" i="34"/>
  <c r="AF205" i="34"/>
  <c r="AH205" i="34"/>
  <c r="AI205" i="34"/>
  <c r="AE206" i="34"/>
  <c r="AF206" i="34"/>
  <c r="AK206" i="34" s="1"/>
  <c r="AH206" i="34"/>
  <c r="AI206" i="34"/>
  <c r="AE207" i="34"/>
  <c r="AF207" i="34"/>
  <c r="AH207" i="34"/>
  <c r="AI207" i="34"/>
  <c r="AE208" i="34"/>
  <c r="AF208" i="34"/>
  <c r="AH208" i="34"/>
  <c r="AI208" i="34"/>
  <c r="AE209" i="34"/>
  <c r="AF209" i="34"/>
  <c r="AH209" i="34"/>
  <c r="AI209" i="34"/>
  <c r="AE210" i="34"/>
  <c r="AF210" i="34"/>
  <c r="AH210" i="34"/>
  <c r="AI210" i="34"/>
  <c r="AE211" i="34"/>
  <c r="AF211" i="34"/>
  <c r="AH211" i="34"/>
  <c r="AI211" i="34"/>
  <c r="AE212" i="34"/>
  <c r="AF212" i="34"/>
  <c r="AH212" i="34"/>
  <c r="AI212" i="34"/>
  <c r="AE213" i="34"/>
  <c r="AF213" i="34"/>
  <c r="AH213" i="34"/>
  <c r="AI213" i="34"/>
  <c r="AE214" i="34"/>
  <c r="AF214" i="34"/>
  <c r="AH214" i="34"/>
  <c r="AI214" i="34"/>
  <c r="AE215" i="34"/>
  <c r="AF215" i="34"/>
  <c r="AH215" i="34"/>
  <c r="AI215" i="34"/>
  <c r="AE216" i="34"/>
  <c r="AK216" i="34" s="1"/>
  <c r="AF216" i="34"/>
  <c r="AH216" i="34"/>
  <c r="AI216" i="34"/>
  <c r="AE217" i="34"/>
  <c r="AF217" i="34"/>
  <c r="AH217" i="34"/>
  <c r="AI217" i="34"/>
  <c r="AE218" i="34"/>
  <c r="AF218" i="34"/>
  <c r="AH218" i="34"/>
  <c r="AI218" i="34"/>
  <c r="AE219" i="34"/>
  <c r="AF219" i="34"/>
  <c r="AH219" i="34"/>
  <c r="AI219" i="34"/>
  <c r="AE220" i="34"/>
  <c r="AF220" i="34"/>
  <c r="AH220" i="34"/>
  <c r="AI220" i="34"/>
  <c r="AE221" i="34"/>
  <c r="AF221" i="34"/>
  <c r="AH221" i="34"/>
  <c r="AI221" i="34"/>
  <c r="AE222" i="34"/>
  <c r="AF222" i="34"/>
  <c r="AK222" i="34" s="1"/>
  <c r="AH222" i="34"/>
  <c r="AI222" i="34"/>
  <c r="AE223" i="34"/>
  <c r="AF223" i="34"/>
  <c r="AH223" i="34"/>
  <c r="AI223" i="34"/>
  <c r="AE224" i="34"/>
  <c r="AF224" i="34"/>
  <c r="AH224" i="34"/>
  <c r="AI224" i="34"/>
  <c r="AE225" i="34"/>
  <c r="AF225" i="34"/>
  <c r="AH225" i="34"/>
  <c r="AI225" i="34"/>
  <c r="AE226" i="34"/>
  <c r="AF226" i="34"/>
  <c r="AH226" i="34"/>
  <c r="AI226" i="34"/>
  <c r="AE227" i="34"/>
  <c r="AF227" i="34"/>
  <c r="AH227" i="34"/>
  <c r="AI227" i="34"/>
  <c r="AE228" i="34"/>
  <c r="AF228" i="34"/>
  <c r="AH228" i="34"/>
  <c r="AI228" i="34"/>
  <c r="AE229" i="34"/>
  <c r="AF229" i="34"/>
  <c r="AH229" i="34"/>
  <c r="AI229" i="34"/>
  <c r="AE230" i="34"/>
  <c r="AF230" i="34"/>
  <c r="AH230" i="34"/>
  <c r="AI230" i="34"/>
  <c r="AE231" i="34"/>
  <c r="AF231" i="34"/>
  <c r="AH231" i="34"/>
  <c r="AI231" i="34"/>
  <c r="AE232" i="34"/>
  <c r="AK232" i="34" s="1"/>
  <c r="AF232" i="34"/>
  <c r="AH232" i="34"/>
  <c r="AI232" i="34"/>
  <c r="AE233" i="34"/>
  <c r="AF233" i="34"/>
  <c r="AH233" i="34"/>
  <c r="AI233" i="34"/>
  <c r="AE234" i="34"/>
  <c r="AF234" i="34"/>
  <c r="AH234" i="34"/>
  <c r="AI234" i="34"/>
  <c r="AE235" i="34"/>
  <c r="AF235" i="34"/>
  <c r="AH235" i="34"/>
  <c r="AI235" i="34"/>
  <c r="AE236" i="34"/>
  <c r="AJ236" i="34" s="1"/>
  <c r="AF236" i="34"/>
  <c r="AH236" i="34"/>
  <c r="AI236" i="34"/>
  <c r="AE237" i="34"/>
  <c r="AF237" i="34"/>
  <c r="AH237" i="34"/>
  <c r="AI237" i="34"/>
  <c r="AE238" i="34"/>
  <c r="AF238" i="34"/>
  <c r="AK238" i="34" s="1"/>
  <c r="AH238" i="34"/>
  <c r="AI238" i="34"/>
  <c r="AI4" i="34"/>
  <c r="AH4" i="34"/>
  <c r="AG4" i="34"/>
  <c r="AK12" i="34"/>
  <c r="AK20" i="34"/>
  <c r="AK28" i="34"/>
  <c r="AK36" i="34"/>
  <c r="AK44" i="34"/>
  <c r="AK52" i="34"/>
  <c r="AK60" i="34"/>
  <c r="AK68" i="34"/>
  <c r="AK76" i="34"/>
  <c r="AK84" i="34"/>
  <c r="AK92" i="34"/>
  <c r="AK100" i="34"/>
  <c r="AK108" i="34"/>
  <c r="AK116" i="34"/>
  <c r="AK124" i="34"/>
  <c r="AK132" i="34"/>
  <c r="AK140" i="34"/>
  <c r="AK148" i="34"/>
  <c r="AK164" i="34"/>
  <c r="AK172" i="34"/>
  <c r="AK180" i="34"/>
  <c r="AK188" i="34"/>
  <c r="AK196" i="34"/>
  <c r="AJ204" i="34"/>
  <c r="AK204" i="34"/>
  <c r="AK212" i="34"/>
  <c r="AJ220" i="34"/>
  <c r="AK220" i="34"/>
  <c r="AK224" i="34"/>
  <c r="AK226" i="34"/>
  <c r="AK230" i="34"/>
  <c r="AK234" i="34"/>
  <c r="AF4" i="34"/>
  <c r="AE4" i="34"/>
  <c r="AJ4" i="34" s="1"/>
  <c r="AJ228" i="34"/>
  <c r="AK218" i="34"/>
  <c r="AK214" i="34"/>
  <c r="AK210" i="34"/>
  <c r="AK208" i="34"/>
  <c r="AK202" i="34"/>
  <c r="AK198" i="34"/>
  <c r="AJ196" i="34"/>
  <c r="AK194" i="34"/>
  <c r="AK192" i="34"/>
  <c r="AJ188" i="34"/>
  <c r="AK186" i="34"/>
  <c r="AK182" i="34"/>
  <c r="AJ180" i="34"/>
  <c r="AK178" i="34"/>
  <c r="AK176" i="34"/>
  <c r="AJ172" i="34"/>
  <c r="AK170" i="34"/>
  <c r="AK166" i="34"/>
  <c r="AJ164" i="34"/>
  <c r="AK162" i="34"/>
  <c r="AK160" i="34"/>
  <c r="AK156" i="34"/>
  <c r="AJ156" i="34"/>
  <c r="AK154" i="34"/>
  <c r="AK150" i="34"/>
  <c r="AJ148" i="34"/>
  <c r="AK146" i="34"/>
  <c r="AK144" i="34"/>
  <c r="AJ140" i="34"/>
  <c r="AK138" i="34"/>
  <c r="AK134" i="34"/>
  <c r="AJ132" i="34"/>
  <c r="AK130" i="34"/>
  <c r="AK128" i="34"/>
  <c r="AJ124" i="34"/>
  <c r="AK122" i="34"/>
  <c r="AK118" i="34"/>
  <c r="AJ116" i="34"/>
  <c r="AK114" i="34"/>
  <c r="AK112" i="34"/>
  <c r="AJ108" i="34"/>
  <c r="AK106" i="34"/>
  <c r="AK102" i="34"/>
  <c r="AJ100" i="34"/>
  <c r="AK98" i="34"/>
  <c r="AK96" i="34"/>
  <c r="AJ92" i="34"/>
  <c r="AK90" i="34"/>
  <c r="AK86" i="34"/>
  <c r="AJ84" i="34"/>
  <c r="AK82" i="34"/>
  <c r="AK80" i="34"/>
  <c r="AJ76" i="34"/>
  <c r="AK74" i="34"/>
  <c r="AK70" i="34"/>
  <c r="AJ68" i="34"/>
  <c r="AJ67" i="34"/>
  <c r="AK67" i="34"/>
  <c r="AJ66" i="34"/>
  <c r="AK66" i="34"/>
  <c r="AJ65" i="34"/>
  <c r="AK65" i="34"/>
  <c r="AJ64" i="34"/>
  <c r="AK64" i="34"/>
  <c r="AJ63" i="34"/>
  <c r="AK63" i="34"/>
  <c r="AJ62" i="34"/>
  <c r="AJ61" i="34"/>
  <c r="AJ60" i="34"/>
  <c r="AJ58" i="34"/>
  <c r="AK58" i="34"/>
  <c r="AK57" i="34"/>
  <c r="AK55" i="34"/>
  <c r="AJ54" i="34"/>
  <c r="AK54" i="34"/>
  <c r="AJ53" i="34"/>
  <c r="AJ52" i="34"/>
  <c r="AK51" i="34"/>
  <c r="AJ50" i="34"/>
  <c r="AK50" i="34"/>
  <c r="AK49" i="34"/>
  <c r="AJ48" i="34"/>
  <c r="AK48" i="34"/>
  <c r="AK47" i="34"/>
  <c r="AJ46" i="34"/>
  <c r="AJ45" i="34"/>
  <c r="AJ44" i="34"/>
  <c r="AJ42" i="34"/>
  <c r="AK42" i="34"/>
  <c r="AK41" i="34"/>
  <c r="AK39" i="34"/>
  <c r="AJ38" i="34"/>
  <c r="AK38" i="34"/>
  <c r="AJ37" i="34"/>
  <c r="AJ36" i="34"/>
  <c r="AK35" i="34"/>
  <c r="AJ34" i="34"/>
  <c r="AK34" i="34"/>
  <c r="AK33" i="34"/>
  <c r="AJ32" i="34"/>
  <c r="AK32" i="34"/>
  <c r="AK31" i="34"/>
  <c r="AJ30" i="34"/>
  <c r="AJ29" i="34"/>
  <c r="AJ28" i="34"/>
  <c r="AJ26" i="34"/>
  <c r="AK26" i="34"/>
  <c r="AK25" i="34"/>
  <c r="AK23" i="34"/>
  <c r="AJ22" i="34"/>
  <c r="AK22" i="34"/>
  <c r="AJ21" i="34"/>
  <c r="AJ20" i="34"/>
  <c r="AK19" i="34"/>
  <c r="AJ18" i="34"/>
  <c r="AK18" i="34"/>
  <c r="AJ17" i="34"/>
  <c r="AJ16" i="34"/>
  <c r="AK16" i="34"/>
  <c r="AK15" i="34"/>
  <c r="AJ14" i="34"/>
  <c r="AK13" i="34"/>
  <c r="AJ12" i="34"/>
  <c r="AJ10" i="34"/>
  <c r="AK10" i="34"/>
  <c r="AK9" i="34"/>
  <c r="AK8" i="34"/>
  <c r="AK7" i="34"/>
  <c r="AJ6" i="34"/>
  <c r="AK6" i="34"/>
  <c r="AJ5" i="34"/>
  <c r="AA19" i="46" a="1"/>
  <c r="AA19" i="46" s="1"/>
  <c r="AA30" i="46" a="1"/>
  <c r="AA30" i="46"/>
  <c r="AA31" i="46" a="1"/>
  <c r="AA31" i="46" s="1"/>
  <c r="AA49" i="46" a="1"/>
  <c r="AA49" i="46"/>
  <c r="AA54" i="46" a="1"/>
  <c r="AA54" i="46" s="1"/>
  <c r="AA58" i="46" a="1"/>
  <c r="AA58" i="46" s="1"/>
  <c r="K64" i="46" a="1"/>
  <c r="K64" i="46" s="1"/>
  <c r="AA71" i="46" a="1"/>
  <c r="AA71" i="46"/>
  <c r="AA74" i="46" a="1"/>
  <c r="AA74" i="46" s="1"/>
  <c r="AA92" i="46" a="1"/>
  <c r="AA92" i="46" s="1"/>
  <c r="AA96" i="46" a="1"/>
  <c r="AA96" i="46" s="1"/>
  <c r="K103" i="46" a="1"/>
  <c r="K103" i="46"/>
  <c r="K104" i="46" a="1"/>
  <c r="K104" i="46" s="1"/>
  <c r="AA111" i="46"/>
  <c r="AA126" i="46" a="1"/>
  <c r="AA126" i="46"/>
  <c r="AA128" i="46" a="1"/>
  <c r="AA128" i="46"/>
  <c r="K136" i="46" a="1"/>
  <c r="K136" i="46" s="1"/>
  <c r="AA141" i="46" a="1"/>
  <c r="AA141" i="46"/>
  <c r="K145" i="46" a="1"/>
  <c r="K145" i="46"/>
  <c r="AA148" i="46" a="1"/>
  <c r="AA148" i="46"/>
  <c r="K164" i="46" a="1"/>
  <c r="K164" i="46" s="1"/>
  <c r="AA166" i="46" a="1"/>
  <c r="AA166" i="46"/>
  <c r="AA176" i="46" a="1"/>
  <c r="AA176" i="46"/>
  <c r="AA203" i="46" a="1"/>
  <c r="AA203" i="46"/>
  <c r="AA220" i="46" a="1"/>
  <c r="AA220" i="46" s="1"/>
  <c r="AA235" i="46" a="1"/>
  <c r="AA235" i="46" s="1"/>
  <c r="AD5" i="34"/>
  <c r="AD6" i="34"/>
  <c r="AD8" i="34"/>
  <c r="AD9" i="34"/>
  <c r="AD10" i="34"/>
  <c r="AD11" i="34"/>
  <c r="AD12" i="34"/>
  <c r="AD13" i="34"/>
  <c r="AD14" i="34"/>
  <c r="AD15" i="34"/>
  <c r="AD16" i="34"/>
  <c r="AD17" i="34"/>
  <c r="AD18" i="34"/>
  <c r="AD21" i="34"/>
  <c r="AD22" i="34"/>
  <c r="AD23" i="34"/>
  <c r="AD24" i="34"/>
  <c r="AD25" i="34"/>
  <c r="AD26" i="34"/>
  <c r="AD27" i="34"/>
  <c r="AD28" i="34"/>
  <c r="AD30" i="34"/>
  <c r="AD31" i="34"/>
  <c r="AD32" i="34"/>
  <c r="AD33" i="34"/>
  <c r="AD34" i="34"/>
  <c r="AD35" i="34"/>
  <c r="AD36" i="34"/>
  <c r="AD38" i="34"/>
  <c r="AD39" i="34"/>
  <c r="AD40" i="34"/>
  <c r="AD41" i="34"/>
  <c r="AD42" i="34"/>
  <c r="AD43" i="34"/>
  <c r="AD44" i="34"/>
  <c r="AD45" i="34"/>
  <c r="AD46" i="34"/>
  <c r="AD47" i="34"/>
  <c r="AD48" i="34"/>
  <c r="AD49" i="34"/>
  <c r="AD50" i="34"/>
  <c r="AD51" i="34"/>
  <c r="AD52" i="34"/>
  <c r="AD53" i="34"/>
  <c r="AD54" i="34"/>
  <c r="AD55" i="34"/>
  <c r="AD56" i="34"/>
  <c r="AD57" i="34"/>
  <c r="AD58" i="34"/>
  <c r="AD59" i="34"/>
  <c r="AD60" i="34"/>
  <c r="AD61" i="34"/>
  <c r="AD62" i="34"/>
  <c r="AD63" i="34"/>
  <c r="AD64" i="34"/>
  <c r="AD65" i="34"/>
  <c r="AD66" i="34"/>
  <c r="AD67" i="34"/>
  <c r="AD68" i="34"/>
  <c r="AD69" i="34"/>
  <c r="AD70" i="34"/>
  <c r="AD71" i="34"/>
  <c r="AD72" i="34"/>
  <c r="AD73" i="34"/>
  <c r="AD74" i="34"/>
  <c r="AD75" i="34"/>
  <c r="AD76" i="34"/>
  <c r="AD77" i="34"/>
  <c r="AD78" i="34"/>
  <c r="AD79" i="34"/>
  <c r="AD80" i="34"/>
  <c r="AD81" i="34"/>
  <c r="AD82" i="34"/>
  <c r="AD83" i="34"/>
  <c r="AD84" i="34"/>
  <c r="AD85" i="34"/>
  <c r="AD86" i="34"/>
  <c r="AD87" i="34"/>
  <c r="AD88" i="34"/>
  <c r="AD89" i="34"/>
  <c r="AD90" i="34"/>
  <c r="AD92" i="34"/>
  <c r="AD93" i="34"/>
  <c r="AD94" i="34"/>
  <c r="AD95" i="34"/>
  <c r="AD96" i="34"/>
  <c r="AD97" i="34"/>
  <c r="AD98" i="34"/>
  <c r="AD100" i="34"/>
  <c r="AD101" i="34"/>
  <c r="AD102" i="34"/>
  <c r="AD103" i="34"/>
  <c r="AD104" i="34"/>
  <c r="AD105" i="34"/>
  <c r="AD106" i="34"/>
  <c r="AD107" i="34"/>
  <c r="AD108" i="34"/>
  <c r="AD109" i="34"/>
  <c r="AD110" i="34"/>
  <c r="AD111" i="34"/>
  <c r="AD112" i="34"/>
  <c r="AD113" i="34"/>
  <c r="AD114" i="34"/>
  <c r="AD115" i="34"/>
  <c r="AD116" i="34"/>
  <c r="AD117" i="34"/>
  <c r="AD118" i="34"/>
  <c r="AD119" i="34"/>
  <c r="AD120" i="34"/>
  <c r="AD121" i="34"/>
  <c r="AD122" i="34"/>
  <c r="AD123" i="34"/>
  <c r="AD124" i="34"/>
  <c r="AD125" i="34"/>
  <c r="AD126" i="34"/>
  <c r="AD127" i="34"/>
  <c r="AD128" i="34"/>
  <c r="AD129" i="34"/>
  <c r="AD130" i="34"/>
  <c r="AD131" i="34"/>
  <c r="AD132" i="34"/>
  <c r="AD133" i="34"/>
  <c r="AD134" i="34"/>
  <c r="AD135" i="34"/>
  <c r="AD136" i="34"/>
  <c r="AD137" i="34"/>
  <c r="AD138" i="34"/>
  <c r="AD139" i="34"/>
  <c r="AD140" i="34"/>
  <c r="AD141" i="34"/>
  <c r="AD142" i="34"/>
  <c r="AD143" i="34"/>
  <c r="AD144" i="34"/>
  <c r="AD145" i="34"/>
  <c r="AD146" i="34"/>
  <c r="AD147" i="34"/>
  <c r="AD148" i="34"/>
  <c r="AD149" i="34"/>
  <c r="AD150" i="34"/>
  <c r="AD151" i="34"/>
  <c r="AD152" i="34"/>
  <c r="AD153" i="34"/>
  <c r="AD154" i="34"/>
  <c r="AD155" i="34"/>
  <c r="AD156" i="34"/>
  <c r="AD157" i="34"/>
  <c r="AD158" i="34"/>
  <c r="AD159" i="34"/>
  <c r="AD160" i="34"/>
  <c r="AD161" i="34"/>
  <c r="AD162" i="34"/>
  <c r="AD163" i="34"/>
  <c r="AD164" i="34"/>
  <c r="AD166" i="34"/>
  <c r="AD167" i="34"/>
  <c r="AD168" i="34"/>
  <c r="AD169" i="34"/>
  <c r="AD170" i="34"/>
  <c r="AD171" i="34"/>
  <c r="AD172" i="34"/>
  <c r="AD173" i="34"/>
  <c r="AD174" i="34"/>
  <c r="AD175" i="34"/>
  <c r="AD176" i="34"/>
  <c r="AD177" i="34"/>
  <c r="AD178" i="34"/>
  <c r="AD179" i="34"/>
  <c r="AD180" i="34"/>
  <c r="AD181" i="34"/>
  <c r="AD182" i="34"/>
  <c r="AD183" i="34"/>
  <c r="AD184" i="34"/>
  <c r="AD185" i="34"/>
  <c r="AD186" i="34"/>
  <c r="AD187" i="34"/>
  <c r="AD188" i="34"/>
  <c r="AD189" i="34"/>
  <c r="AD190" i="34"/>
  <c r="AD191" i="34"/>
  <c r="AD192" i="34"/>
  <c r="AD193" i="34"/>
  <c r="AD194" i="34"/>
  <c r="AD195" i="34"/>
  <c r="AD196" i="34"/>
  <c r="AD197" i="34"/>
  <c r="AD198" i="34"/>
  <c r="AD199" i="34"/>
  <c r="AD200" i="34"/>
  <c r="AD201" i="34"/>
  <c r="AD202" i="34"/>
  <c r="AD203" i="34"/>
  <c r="AD204" i="34"/>
  <c r="AD205" i="34"/>
  <c r="AD206" i="34"/>
  <c r="AD207" i="34"/>
  <c r="AD208" i="34"/>
  <c r="AD210" i="34"/>
  <c r="AD211" i="34"/>
  <c r="AD212" i="34"/>
  <c r="AD213" i="34"/>
  <c r="AD214" i="34"/>
  <c r="AD215" i="34"/>
  <c r="AD216" i="34"/>
  <c r="AD217" i="34"/>
  <c r="AD218" i="34"/>
  <c r="AD220" i="34"/>
  <c r="AD221" i="34"/>
  <c r="AD222" i="34"/>
  <c r="AD223" i="34"/>
  <c r="AD224" i="34"/>
  <c r="AD225" i="34"/>
  <c r="AD226" i="34"/>
  <c r="AD227" i="34"/>
  <c r="AD228" i="34"/>
  <c r="AD229" i="34"/>
  <c r="AD230" i="34"/>
  <c r="AD231" i="34"/>
  <c r="AD232" i="34"/>
  <c r="AD233" i="34"/>
  <c r="AD234" i="34"/>
  <c r="AD235" i="34"/>
  <c r="AD236" i="34"/>
  <c r="AD237" i="34"/>
  <c r="AD238" i="34"/>
  <c r="W5" i="34"/>
  <c r="X5" i="34"/>
  <c r="W6" i="34"/>
  <c r="X6" i="34"/>
  <c r="W7" i="34"/>
  <c r="X7" i="34"/>
  <c r="W8" i="34"/>
  <c r="X8" i="34"/>
  <c r="W9" i="34"/>
  <c r="X9" i="34"/>
  <c r="W10" i="34"/>
  <c r="X10" i="34"/>
  <c r="W11" i="34"/>
  <c r="X11" i="34"/>
  <c r="W12" i="34"/>
  <c r="AB12" i="34" s="1"/>
  <c r="X12" i="34"/>
  <c r="W13" i="34"/>
  <c r="X13" i="34"/>
  <c r="W14" i="34"/>
  <c r="X14" i="34"/>
  <c r="W15" i="34"/>
  <c r="X15" i="34"/>
  <c r="W16" i="34"/>
  <c r="X16" i="34"/>
  <c r="W17" i="34"/>
  <c r="X17" i="34"/>
  <c r="W18" i="34"/>
  <c r="X18" i="34"/>
  <c r="W19" i="34"/>
  <c r="X19" i="34"/>
  <c r="W20" i="34"/>
  <c r="X20" i="34"/>
  <c r="W21" i="34"/>
  <c r="X21" i="34"/>
  <c r="W22" i="34"/>
  <c r="X22" i="34"/>
  <c r="W23" i="34"/>
  <c r="X23" i="34"/>
  <c r="W24" i="34"/>
  <c r="X24" i="34"/>
  <c r="W25" i="34"/>
  <c r="X25" i="34"/>
  <c r="W26" i="34"/>
  <c r="X26" i="34"/>
  <c r="W27" i="34"/>
  <c r="X27" i="34"/>
  <c r="W28" i="34"/>
  <c r="AB28" i="34" s="1"/>
  <c r="X28" i="34"/>
  <c r="W29" i="34"/>
  <c r="X29" i="34"/>
  <c r="W30" i="34"/>
  <c r="X30" i="34"/>
  <c r="W31" i="34"/>
  <c r="X31" i="34"/>
  <c r="W32" i="34"/>
  <c r="X32" i="34"/>
  <c r="W33" i="34"/>
  <c r="X33" i="34"/>
  <c r="W34" i="34"/>
  <c r="X34" i="34"/>
  <c r="W35" i="34"/>
  <c r="X35" i="34"/>
  <c r="W36" i="34"/>
  <c r="X36" i="34"/>
  <c r="W37" i="34"/>
  <c r="X37" i="34"/>
  <c r="W38" i="34"/>
  <c r="X38" i="34"/>
  <c r="W39" i="34"/>
  <c r="X39" i="34"/>
  <c r="W40" i="34"/>
  <c r="X40" i="34"/>
  <c r="W41" i="34"/>
  <c r="X41" i="34"/>
  <c r="W42" i="34"/>
  <c r="X42" i="34"/>
  <c r="W43" i="34"/>
  <c r="X43" i="34"/>
  <c r="W44" i="34"/>
  <c r="AB44" i="34" s="1"/>
  <c r="X44" i="34"/>
  <c r="W45" i="34"/>
  <c r="X45" i="34"/>
  <c r="W46" i="34"/>
  <c r="X46" i="34"/>
  <c r="W47" i="34"/>
  <c r="X47" i="34"/>
  <c r="W48" i="34"/>
  <c r="X48" i="34"/>
  <c r="W49" i="34"/>
  <c r="X49" i="34"/>
  <c r="W50" i="34"/>
  <c r="X50" i="34"/>
  <c r="W51" i="34"/>
  <c r="X51" i="34"/>
  <c r="W52" i="34"/>
  <c r="X52" i="34"/>
  <c r="W53" i="34"/>
  <c r="X53" i="34"/>
  <c r="W54" i="34"/>
  <c r="X54" i="34"/>
  <c r="W55" i="34"/>
  <c r="X55" i="34"/>
  <c r="W56" i="34"/>
  <c r="X56" i="34"/>
  <c r="W57" i="34"/>
  <c r="X57" i="34"/>
  <c r="W58" i="34"/>
  <c r="X58" i="34"/>
  <c r="W59" i="34"/>
  <c r="X59" i="34"/>
  <c r="W60" i="34"/>
  <c r="AB60" i="34" s="1"/>
  <c r="X60" i="34"/>
  <c r="W61" i="34"/>
  <c r="X61" i="34"/>
  <c r="W62" i="34"/>
  <c r="X62" i="34"/>
  <c r="W63" i="34"/>
  <c r="X63" i="34"/>
  <c r="W64" i="34"/>
  <c r="X64" i="34"/>
  <c r="W65" i="34"/>
  <c r="X65" i="34"/>
  <c r="W66" i="34"/>
  <c r="X66" i="34"/>
  <c r="W67" i="34"/>
  <c r="X67" i="34"/>
  <c r="W68" i="34"/>
  <c r="X68" i="34"/>
  <c r="W69" i="34"/>
  <c r="X69" i="34"/>
  <c r="W70" i="34"/>
  <c r="X70" i="34"/>
  <c r="W71" i="34"/>
  <c r="X71" i="34"/>
  <c r="W72" i="34"/>
  <c r="X72" i="34"/>
  <c r="W73" i="34"/>
  <c r="X73" i="34"/>
  <c r="W74" i="34"/>
  <c r="X74" i="34"/>
  <c r="W75" i="34"/>
  <c r="X75" i="34"/>
  <c r="W76" i="34"/>
  <c r="X76" i="34"/>
  <c r="W77" i="34"/>
  <c r="X77" i="34"/>
  <c r="W78" i="34"/>
  <c r="X78" i="34"/>
  <c r="W79" i="34"/>
  <c r="X79" i="34"/>
  <c r="W80" i="34"/>
  <c r="X80" i="34"/>
  <c r="W81" i="34"/>
  <c r="X81" i="34"/>
  <c r="W82" i="34"/>
  <c r="X82" i="34"/>
  <c r="W83" i="34"/>
  <c r="X83" i="34"/>
  <c r="W84" i="34"/>
  <c r="X84" i="34"/>
  <c r="W85" i="34"/>
  <c r="X85" i="34"/>
  <c r="W86" i="34"/>
  <c r="X86" i="34"/>
  <c r="W87" i="34"/>
  <c r="X87" i="34"/>
  <c r="W88" i="34"/>
  <c r="X88" i="34"/>
  <c r="W89" i="34"/>
  <c r="X89" i="34"/>
  <c r="W90" i="34"/>
  <c r="X90" i="34"/>
  <c r="W91" i="34"/>
  <c r="X91" i="34"/>
  <c r="W92" i="34"/>
  <c r="AB92" i="34" s="1"/>
  <c r="X92" i="34"/>
  <c r="W93" i="34"/>
  <c r="X93" i="34"/>
  <c r="W94" i="34"/>
  <c r="X94" i="34"/>
  <c r="W95" i="34"/>
  <c r="X95" i="34"/>
  <c r="W96" i="34"/>
  <c r="X96" i="34"/>
  <c r="W97" i="34"/>
  <c r="X97" i="34"/>
  <c r="W98" i="34"/>
  <c r="X98" i="34"/>
  <c r="W99" i="34"/>
  <c r="X99" i="34"/>
  <c r="W100" i="34"/>
  <c r="X100" i="34"/>
  <c r="W101" i="34"/>
  <c r="X101" i="34"/>
  <c r="W102" i="34"/>
  <c r="X102" i="34"/>
  <c r="W103" i="34"/>
  <c r="X103" i="34"/>
  <c r="W104" i="34"/>
  <c r="X104" i="34"/>
  <c r="W105" i="34"/>
  <c r="X105" i="34"/>
  <c r="W106" i="34"/>
  <c r="X106" i="34"/>
  <c r="W107" i="34"/>
  <c r="X107" i="34"/>
  <c r="W108" i="34"/>
  <c r="AB108" i="34" s="1"/>
  <c r="X108" i="34"/>
  <c r="W109" i="34"/>
  <c r="X109" i="34"/>
  <c r="W110" i="34"/>
  <c r="X110" i="34"/>
  <c r="W111" i="34"/>
  <c r="X111" i="34"/>
  <c r="W112" i="34"/>
  <c r="X112" i="34"/>
  <c r="W113" i="34"/>
  <c r="X113" i="34"/>
  <c r="W114" i="34"/>
  <c r="X114" i="34"/>
  <c r="W115" i="34"/>
  <c r="X115" i="34"/>
  <c r="W116" i="34"/>
  <c r="X116" i="34"/>
  <c r="W117" i="34"/>
  <c r="X117" i="34"/>
  <c r="W118" i="34"/>
  <c r="X118" i="34"/>
  <c r="W119" i="34"/>
  <c r="X119" i="34"/>
  <c r="W120" i="34"/>
  <c r="X120" i="34"/>
  <c r="W121" i="34"/>
  <c r="X121" i="34"/>
  <c r="W122" i="34"/>
  <c r="X122" i="34"/>
  <c r="W123" i="34"/>
  <c r="X123" i="34"/>
  <c r="W124" i="34"/>
  <c r="X124" i="34"/>
  <c r="W125" i="34"/>
  <c r="X125" i="34"/>
  <c r="W126" i="34"/>
  <c r="X126" i="34"/>
  <c r="W127" i="34"/>
  <c r="X127" i="34"/>
  <c r="W128" i="34"/>
  <c r="X128" i="34"/>
  <c r="W129" i="34"/>
  <c r="X129" i="34"/>
  <c r="W130" i="34"/>
  <c r="X130" i="34"/>
  <c r="W131" i="34"/>
  <c r="X131" i="34"/>
  <c r="W132" i="34"/>
  <c r="X132" i="34"/>
  <c r="W133" i="34"/>
  <c r="X133" i="34"/>
  <c r="W134" i="34"/>
  <c r="X134" i="34"/>
  <c r="W135" i="34"/>
  <c r="X135" i="34"/>
  <c r="W136" i="34"/>
  <c r="X136" i="34"/>
  <c r="W137" i="34"/>
  <c r="X137" i="34"/>
  <c r="W138" i="34"/>
  <c r="X138" i="34"/>
  <c r="W139" i="34"/>
  <c r="X139" i="34"/>
  <c r="W140" i="34"/>
  <c r="AB140" i="34" s="1"/>
  <c r="X140" i="34"/>
  <c r="W141" i="34"/>
  <c r="X141" i="34"/>
  <c r="W142" i="34"/>
  <c r="X142" i="34"/>
  <c r="W143" i="34"/>
  <c r="X143" i="34"/>
  <c r="W144" i="34"/>
  <c r="X144" i="34"/>
  <c r="W145" i="34"/>
  <c r="X145" i="34"/>
  <c r="W146" i="34"/>
  <c r="X146" i="34"/>
  <c r="W147" i="34"/>
  <c r="X147" i="34"/>
  <c r="W148" i="34"/>
  <c r="AB148" i="34" s="1"/>
  <c r="X148" i="34"/>
  <c r="W149" i="34"/>
  <c r="X149" i="34"/>
  <c r="W150" i="34"/>
  <c r="X150" i="34"/>
  <c r="W151" i="34"/>
  <c r="X151" i="34"/>
  <c r="W152" i="34"/>
  <c r="X152" i="34"/>
  <c r="W153" i="34"/>
  <c r="X153" i="34"/>
  <c r="W154" i="34"/>
  <c r="X154" i="34"/>
  <c r="W155" i="34"/>
  <c r="X155" i="34"/>
  <c r="W156" i="34"/>
  <c r="X156" i="34"/>
  <c r="W157" i="34"/>
  <c r="X157" i="34"/>
  <c r="W158" i="34"/>
  <c r="X158" i="34"/>
  <c r="W159" i="34"/>
  <c r="X159" i="34"/>
  <c r="W160" i="34"/>
  <c r="X160" i="34"/>
  <c r="W161" i="34"/>
  <c r="X161" i="34"/>
  <c r="W162" i="34"/>
  <c r="X162" i="34"/>
  <c r="W163" i="34"/>
  <c r="X163" i="34"/>
  <c r="W164" i="34"/>
  <c r="AB164" i="34" s="1"/>
  <c r="X164" i="34"/>
  <c r="W165" i="34"/>
  <c r="X165" i="34"/>
  <c r="W166" i="34"/>
  <c r="X166" i="34"/>
  <c r="W167" i="34"/>
  <c r="X167" i="34"/>
  <c r="W168" i="34"/>
  <c r="X168" i="34"/>
  <c r="W169" i="34"/>
  <c r="X169" i="34"/>
  <c r="W170" i="34"/>
  <c r="X170" i="34"/>
  <c r="W171" i="34"/>
  <c r="X171" i="34"/>
  <c r="W172" i="34"/>
  <c r="X172" i="34"/>
  <c r="W173" i="34"/>
  <c r="X173" i="34"/>
  <c r="W174" i="34"/>
  <c r="X174" i="34"/>
  <c r="W175" i="34"/>
  <c r="X175" i="34"/>
  <c r="W176" i="34"/>
  <c r="X176" i="34"/>
  <c r="W177" i="34"/>
  <c r="X177" i="34"/>
  <c r="W178" i="34"/>
  <c r="X178" i="34"/>
  <c r="W179" i="34"/>
  <c r="X179" i="34"/>
  <c r="W180" i="34"/>
  <c r="X180" i="34"/>
  <c r="W181" i="34"/>
  <c r="X181" i="34"/>
  <c r="W182" i="34"/>
  <c r="X182" i="34"/>
  <c r="W183" i="34"/>
  <c r="X183" i="34"/>
  <c r="W184" i="34"/>
  <c r="X184" i="34"/>
  <c r="W185" i="34"/>
  <c r="X185" i="34"/>
  <c r="W186" i="34"/>
  <c r="X186" i="34"/>
  <c r="W187" i="34"/>
  <c r="X187" i="34"/>
  <c r="W188" i="34"/>
  <c r="X188" i="34"/>
  <c r="W189" i="34"/>
  <c r="X189" i="34"/>
  <c r="W190" i="34"/>
  <c r="X190" i="34"/>
  <c r="W191" i="34"/>
  <c r="X191" i="34"/>
  <c r="W192" i="34"/>
  <c r="X192" i="34"/>
  <c r="W193" i="34"/>
  <c r="X193" i="34"/>
  <c r="W194" i="34"/>
  <c r="X194" i="34"/>
  <c r="W195" i="34"/>
  <c r="X195" i="34"/>
  <c r="W196" i="34"/>
  <c r="X196" i="34"/>
  <c r="W197" i="34"/>
  <c r="X197" i="34"/>
  <c r="W198" i="34"/>
  <c r="X198" i="34"/>
  <c r="W199" i="34"/>
  <c r="X199" i="34"/>
  <c r="W200" i="34"/>
  <c r="X200" i="34"/>
  <c r="W201" i="34"/>
  <c r="X201" i="34"/>
  <c r="W202" i="34"/>
  <c r="X202" i="34"/>
  <c r="W203" i="34"/>
  <c r="X203" i="34"/>
  <c r="W204" i="34"/>
  <c r="X204" i="34"/>
  <c r="W205" i="34"/>
  <c r="X205" i="34"/>
  <c r="W206" i="34"/>
  <c r="X206" i="34"/>
  <c r="W207" i="34"/>
  <c r="X207" i="34"/>
  <c r="W208" i="34"/>
  <c r="X208" i="34"/>
  <c r="W209" i="34"/>
  <c r="X209" i="34"/>
  <c r="W210" i="34"/>
  <c r="X210" i="34"/>
  <c r="W211" i="34"/>
  <c r="X211" i="34"/>
  <c r="W212" i="34"/>
  <c r="AB212" i="34" s="1"/>
  <c r="X212" i="34"/>
  <c r="W213" i="34"/>
  <c r="X213" i="34"/>
  <c r="W214" i="34"/>
  <c r="X214" i="34"/>
  <c r="W215" i="34"/>
  <c r="X215" i="34"/>
  <c r="W216" i="34"/>
  <c r="X216" i="34"/>
  <c r="W217" i="34"/>
  <c r="X217" i="34"/>
  <c r="W218" i="34"/>
  <c r="X218" i="34"/>
  <c r="W219" i="34"/>
  <c r="X219" i="34"/>
  <c r="W220" i="34"/>
  <c r="X220" i="34"/>
  <c r="W221" i="34"/>
  <c r="X221" i="34"/>
  <c r="W222" i="34"/>
  <c r="X222" i="34"/>
  <c r="W223" i="34"/>
  <c r="X223" i="34"/>
  <c r="W224" i="34"/>
  <c r="X224" i="34"/>
  <c r="W225" i="34"/>
  <c r="X225" i="34"/>
  <c r="W226" i="34"/>
  <c r="X226" i="34"/>
  <c r="W227" i="34"/>
  <c r="X227" i="34"/>
  <c r="W228" i="34"/>
  <c r="X228" i="34"/>
  <c r="W229" i="34"/>
  <c r="X229" i="34"/>
  <c r="W230" i="34"/>
  <c r="X230" i="34"/>
  <c r="W231" i="34"/>
  <c r="X231" i="34"/>
  <c r="W232" i="34"/>
  <c r="X232" i="34"/>
  <c r="W233" i="34"/>
  <c r="X233" i="34"/>
  <c r="W234" i="34"/>
  <c r="X234" i="34"/>
  <c r="W235" i="34"/>
  <c r="X235" i="34"/>
  <c r="W236" i="34"/>
  <c r="X236" i="34"/>
  <c r="W237" i="34"/>
  <c r="X237" i="34"/>
  <c r="W238" i="34"/>
  <c r="X238" i="34"/>
  <c r="X4" i="34"/>
  <c r="W4" i="34"/>
  <c r="K164" i="36" a="1"/>
  <c r="K164" i="36" s="1"/>
  <c r="K172" i="36" a="1"/>
  <c r="K172" i="36" s="1"/>
  <c r="V5" i="34"/>
  <c r="V6" i="34"/>
  <c r="V8" i="34"/>
  <c r="V9" i="34"/>
  <c r="V14" i="34"/>
  <c r="V15" i="34"/>
  <c r="V16" i="34"/>
  <c r="V17" i="34"/>
  <c r="V18" i="34"/>
  <c r="V19" i="34"/>
  <c r="V21" i="34"/>
  <c r="V24" i="34"/>
  <c r="V25" i="34"/>
  <c r="V26" i="34"/>
  <c r="V27" i="34"/>
  <c r="V30" i="34"/>
  <c r="V31" i="34"/>
  <c r="V32" i="34"/>
  <c r="V36" i="34"/>
  <c r="V38" i="34"/>
  <c r="V39" i="34"/>
  <c r="V41" i="34"/>
  <c r="V43" i="34"/>
  <c r="V44" i="34"/>
  <c r="V45" i="34"/>
  <c r="V47" i="34"/>
  <c r="V48" i="34"/>
  <c r="V49" i="34"/>
  <c r="V50" i="34"/>
  <c r="V54" i="34"/>
  <c r="V56" i="34"/>
  <c r="V58" i="34"/>
  <c r="V59" i="34"/>
  <c r="V60" i="34"/>
  <c r="V61" i="34"/>
  <c r="V62" i="34"/>
  <c r="V63" i="34"/>
  <c r="V64" i="34"/>
  <c r="V65" i="34"/>
  <c r="V66" i="34"/>
  <c r="V67" i="34"/>
  <c r="V69" i="34"/>
  <c r="V71" i="34"/>
  <c r="V72" i="34"/>
  <c r="V73" i="34"/>
  <c r="V75" i="34"/>
  <c r="V77" i="34"/>
  <c r="V78" i="34"/>
  <c r="V79" i="34"/>
  <c r="V80" i="34"/>
  <c r="V81" i="34"/>
  <c r="V84" i="34"/>
  <c r="V86" i="34"/>
  <c r="V87" i="34"/>
  <c r="V88" i="34"/>
  <c r="V89" i="34"/>
  <c r="V90" i="34"/>
  <c r="V92" i="34"/>
  <c r="V95" i="34"/>
  <c r="V96" i="34"/>
  <c r="V97" i="34"/>
  <c r="V98" i="34"/>
  <c r="V101" i="34"/>
  <c r="V102" i="34"/>
  <c r="V103" i="34"/>
  <c r="V104" i="34"/>
  <c r="V105" i="34"/>
  <c r="V106" i="34"/>
  <c r="V107" i="34"/>
  <c r="V108" i="34"/>
  <c r="V109" i="34"/>
  <c r="V110" i="34"/>
  <c r="V111" i="34"/>
  <c r="V112" i="34"/>
  <c r="V113" i="34"/>
  <c r="V114" i="34"/>
  <c r="V115" i="34"/>
  <c r="V117" i="34"/>
  <c r="V118" i="34"/>
  <c r="V119" i="34"/>
  <c r="V120" i="34"/>
  <c r="V121" i="34"/>
  <c r="V122" i="34"/>
  <c r="V123" i="34"/>
  <c r="V124" i="34"/>
  <c r="V125" i="34"/>
  <c r="V126" i="34"/>
  <c r="V128" i="34"/>
  <c r="V129" i="34"/>
  <c r="V131" i="34"/>
  <c r="V133" i="34"/>
  <c r="V134" i="34"/>
  <c r="V135" i="34"/>
  <c r="V137" i="34"/>
  <c r="V138" i="34"/>
  <c r="V139" i="34"/>
  <c r="V140" i="34"/>
  <c r="V141" i="34"/>
  <c r="V142" i="34"/>
  <c r="V143" i="34"/>
  <c r="V145" i="34"/>
  <c r="V146" i="34"/>
  <c r="V148" i="34"/>
  <c r="V149" i="34"/>
  <c r="V150" i="34"/>
  <c r="V151" i="34"/>
  <c r="V152" i="34"/>
  <c r="V154" i="34"/>
  <c r="V155" i="34"/>
  <c r="V156" i="34"/>
  <c r="V157" i="34"/>
  <c r="V158" i="34"/>
  <c r="V160" i="34"/>
  <c r="V161" i="34"/>
  <c r="V162" i="34"/>
  <c r="V163" i="34"/>
  <c r="V164" i="34"/>
  <c r="V167" i="34"/>
  <c r="V168" i="34"/>
  <c r="V169" i="34"/>
  <c r="V170" i="34"/>
  <c r="V171" i="34"/>
  <c r="V172" i="34"/>
  <c r="V173" i="34"/>
  <c r="V174" i="34"/>
  <c r="V175" i="34"/>
  <c r="V177" i="34"/>
  <c r="V178" i="34"/>
  <c r="V179" i="34"/>
  <c r="V180" i="34"/>
  <c r="V181" i="34"/>
  <c r="V182" i="34"/>
  <c r="V183" i="34"/>
  <c r="V184" i="34"/>
  <c r="V186" i="34"/>
  <c r="V187" i="34"/>
  <c r="V188" i="34"/>
  <c r="V190" i="34"/>
  <c r="V191" i="34"/>
  <c r="V193" i="34"/>
  <c r="V194" i="34"/>
  <c r="V195" i="34"/>
  <c r="V196" i="34"/>
  <c r="V197" i="34"/>
  <c r="V198" i="34"/>
  <c r="V199" i="34"/>
  <c r="V200" i="34"/>
  <c r="V201" i="34"/>
  <c r="V202" i="34"/>
  <c r="V203" i="34"/>
  <c r="V204" i="34"/>
  <c r="V205" i="34"/>
  <c r="V206" i="34"/>
  <c r="V207" i="34"/>
  <c r="V208" i="34"/>
  <c r="V210" i="34"/>
  <c r="V211" i="34"/>
  <c r="V212" i="34"/>
  <c r="V213" i="34"/>
  <c r="V214" i="34"/>
  <c r="V215" i="34"/>
  <c r="V216" i="34"/>
  <c r="V218" i="34"/>
  <c r="V220" i="34"/>
  <c r="V221" i="34"/>
  <c r="V222" i="34"/>
  <c r="V223" i="34"/>
  <c r="V224" i="34"/>
  <c r="V225" i="34"/>
  <c r="V226" i="34"/>
  <c r="V227" i="34"/>
  <c r="V228" i="34"/>
  <c r="V229" i="34"/>
  <c r="V230" i="34"/>
  <c r="V231" i="34"/>
  <c r="V232" i="34"/>
  <c r="V233" i="34"/>
  <c r="V234" i="34"/>
  <c r="V235" i="34"/>
  <c r="V236" i="34"/>
  <c r="V237" i="34"/>
  <c r="V238" i="34"/>
  <c r="N23" i="34"/>
  <c r="N24" i="34"/>
  <c r="N25" i="34"/>
  <c r="N26" i="34"/>
  <c r="N27" i="34"/>
  <c r="N28" i="34"/>
  <c r="N30" i="34"/>
  <c r="N31" i="34"/>
  <c r="N32" i="34"/>
  <c r="N33" i="34"/>
  <c r="N34" i="34"/>
  <c r="N35" i="34"/>
  <c r="N36" i="34"/>
  <c r="N37" i="34"/>
  <c r="N38" i="34"/>
  <c r="N39" i="34"/>
  <c r="N40" i="34"/>
  <c r="N41" i="34"/>
  <c r="N42" i="34"/>
  <c r="N43" i="34"/>
  <c r="N44" i="34"/>
  <c r="N45" i="34"/>
  <c r="N46" i="34"/>
  <c r="N47" i="34"/>
  <c r="N48" i="34"/>
  <c r="N49" i="34"/>
  <c r="N50" i="34"/>
  <c r="N51" i="34"/>
  <c r="N52" i="34"/>
  <c r="N53" i="34"/>
  <c r="N54" i="34"/>
  <c r="N55" i="34"/>
  <c r="N56" i="34"/>
  <c r="N57" i="34"/>
  <c r="N58" i="34"/>
  <c r="N59" i="34"/>
  <c r="N60" i="34"/>
  <c r="N61" i="34"/>
  <c r="N62" i="34"/>
  <c r="N63" i="34"/>
  <c r="N64" i="34"/>
  <c r="N65" i="34"/>
  <c r="N66" i="34"/>
  <c r="N67" i="34"/>
  <c r="N68" i="34"/>
  <c r="N69" i="34"/>
  <c r="N70" i="34"/>
  <c r="N71" i="34"/>
  <c r="N72" i="34"/>
  <c r="N73" i="34"/>
  <c r="N74" i="34"/>
  <c r="N75" i="34"/>
  <c r="N76" i="34"/>
  <c r="N77" i="34"/>
  <c r="N78" i="34"/>
  <c r="N79" i="34"/>
  <c r="N80" i="34"/>
  <c r="N81" i="34"/>
  <c r="N82" i="34"/>
  <c r="N83" i="34"/>
  <c r="N84" i="34"/>
  <c r="N85" i="34"/>
  <c r="N87" i="34"/>
  <c r="N88" i="34"/>
  <c r="N89" i="34"/>
  <c r="N90" i="34"/>
  <c r="N91" i="34"/>
  <c r="N92" i="34"/>
  <c r="N93" i="34"/>
  <c r="N94" i="34"/>
  <c r="N95" i="34"/>
  <c r="N96" i="34"/>
  <c r="N97" i="34"/>
  <c r="N98" i="34"/>
  <c r="N99" i="34"/>
  <c r="N100" i="34"/>
  <c r="N101" i="34"/>
  <c r="N102" i="34"/>
  <c r="N103" i="34"/>
  <c r="N104" i="34"/>
  <c r="N105" i="34"/>
  <c r="N106" i="34"/>
  <c r="N107" i="34"/>
  <c r="N108" i="34"/>
  <c r="N109" i="34"/>
  <c r="N110" i="34"/>
  <c r="N111" i="34"/>
  <c r="N112" i="34"/>
  <c r="N113" i="34"/>
  <c r="N114" i="34"/>
  <c r="N115" i="34"/>
  <c r="N116" i="34"/>
  <c r="N117" i="34"/>
  <c r="N118" i="34"/>
  <c r="N119" i="34"/>
  <c r="N120" i="34"/>
  <c r="N121" i="34"/>
  <c r="N122" i="34"/>
  <c r="N123" i="34"/>
  <c r="N124" i="34"/>
  <c r="N125" i="34"/>
  <c r="N126" i="34"/>
  <c r="N128" i="34"/>
  <c r="N129" i="34"/>
  <c r="N131" i="34"/>
  <c r="N133" i="34"/>
  <c r="N134" i="34"/>
  <c r="N136" i="34"/>
  <c r="N137" i="34"/>
  <c r="N138" i="34"/>
  <c r="N139" i="34"/>
  <c r="N140" i="34"/>
  <c r="N141" i="34"/>
  <c r="N142" i="34"/>
  <c r="N143" i="34"/>
  <c r="N144" i="34"/>
  <c r="N145" i="34"/>
  <c r="N148" i="34"/>
  <c r="N149" i="34"/>
  <c r="N150" i="34"/>
  <c r="N151" i="34"/>
  <c r="N152" i="34"/>
  <c r="N153" i="34"/>
  <c r="N154" i="34"/>
  <c r="N155" i="34"/>
  <c r="N156" i="34"/>
  <c r="N157" i="34"/>
  <c r="N159" i="34"/>
  <c r="N160" i="34"/>
  <c r="N161" i="34"/>
  <c r="N162" i="34"/>
  <c r="N163" i="34"/>
  <c r="N164" i="34"/>
  <c r="N166" i="34"/>
  <c r="N167" i="34"/>
  <c r="N168" i="34"/>
  <c r="N169" i="34"/>
  <c r="N173" i="34"/>
  <c r="N174" i="34"/>
  <c r="N175" i="34"/>
  <c r="N176" i="34"/>
  <c r="N177" i="34"/>
  <c r="N178" i="34"/>
  <c r="N179" i="34"/>
  <c r="N180" i="34"/>
  <c r="N182" i="34"/>
  <c r="N183" i="34"/>
  <c r="N184" i="34"/>
  <c r="N185" i="34"/>
  <c r="N186" i="34"/>
  <c r="N187" i="34"/>
  <c r="N188" i="34"/>
  <c r="N190" i="34"/>
  <c r="N191" i="34"/>
  <c r="N193" i="34"/>
  <c r="N194" i="34"/>
  <c r="N195" i="34"/>
  <c r="N196" i="34"/>
  <c r="N197" i="34"/>
  <c r="N198" i="34"/>
  <c r="N199" i="34"/>
  <c r="N200" i="34"/>
  <c r="N201" i="34"/>
  <c r="N202" i="34"/>
  <c r="N203" i="34"/>
  <c r="N204" i="34"/>
  <c r="N205" i="34"/>
  <c r="N207" i="34"/>
  <c r="N208" i="34"/>
  <c r="N209" i="34"/>
  <c r="N210" i="34"/>
  <c r="N211" i="34"/>
  <c r="N212" i="34"/>
  <c r="N213" i="34"/>
  <c r="N214" i="34"/>
  <c r="N215" i="34"/>
  <c r="N216" i="34"/>
  <c r="N217" i="34"/>
  <c r="N218" i="34"/>
  <c r="N219" i="34"/>
  <c r="N220" i="34"/>
  <c r="N221" i="34"/>
  <c r="N222" i="34"/>
  <c r="N223" i="34"/>
  <c r="N224" i="34"/>
  <c r="N225" i="34"/>
  <c r="N226" i="34"/>
  <c r="N227" i="34"/>
  <c r="N229" i="34"/>
  <c r="N230" i="34"/>
  <c r="N232" i="34"/>
  <c r="N233" i="34"/>
  <c r="N234" i="34"/>
  <c r="N235" i="34"/>
  <c r="N236" i="34"/>
  <c r="N238" i="34"/>
  <c r="N5" i="34"/>
  <c r="N6" i="34"/>
  <c r="N7" i="34"/>
  <c r="N8" i="34"/>
  <c r="N9" i="34"/>
  <c r="N10" i="34"/>
  <c r="N11" i="34"/>
  <c r="N12" i="34"/>
  <c r="N13" i="34"/>
  <c r="N14" i="34"/>
  <c r="N15" i="34"/>
  <c r="N16" i="34"/>
  <c r="N17" i="34"/>
  <c r="N18" i="34"/>
  <c r="N19" i="34"/>
  <c r="N20" i="34"/>
  <c r="N21" i="34"/>
  <c r="N22" i="34"/>
  <c r="O5" i="34"/>
  <c r="P5" i="34"/>
  <c r="O6" i="34"/>
  <c r="P6" i="34"/>
  <c r="O7" i="34"/>
  <c r="P7" i="34"/>
  <c r="O8" i="34"/>
  <c r="P8" i="34"/>
  <c r="O9" i="34"/>
  <c r="P9" i="34"/>
  <c r="O10" i="34"/>
  <c r="P10" i="34"/>
  <c r="O11" i="34"/>
  <c r="P11" i="34"/>
  <c r="O12" i="34"/>
  <c r="T12" i="34" s="1"/>
  <c r="P12" i="34"/>
  <c r="O13" i="34"/>
  <c r="P13" i="34"/>
  <c r="O14" i="34"/>
  <c r="P14" i="34"/>
  <c r="O15" i="34"/>
  <c r="P15" i="34"/>
  <c r="O16" i="34"/>
  <c r="P16" i="34"/>
  <c r="O17" i="34"/>
  <c r="P17" i="34"/>
  <c r="O18" i="34"/>
  <c r="P18" i="34"/>
  <c r="O19" i="34"/>
  <c r="P19" i="34"/>
  <c r="O20" i="34"/>
  <c r="T20" i="34" s="1"/>
  <c r="P20" i="34"/>
  <c r="O21" i="34"/>
  <c r="P21" i="34"/>
  <c r="O22" i="34"/>
  <c r="P22" i="34"/>
  <c r="O23" i="34"/>
  <c r="P23" i="34"/>
  <c r="O24" i="34"/>
  <c r="P24" i="34"/>
  <c r="O25" i="34"/>
  <c r="P25" i="34"/>
  <c r="O26" i="34"/>
  <c r="P26" i="34"/>
  <c r="O27" i="34"/>
  <c r="P27" i="34"/>
  <c r="O28" i="34"/>
  <c r="T28" i="34" s="1"/>
  <c r="P28" i="34"/>
  <c r="O29" i="34"/>
  <c r="P29" i="34"/>
  <c r="O30" i="34"/>
  <c r="P30" i="34"/>
  <c r="O31" i="34"/>
  <c r="P31" i="34"/>
  <c r="O32" i="34"/>
  <c r="P32" i="34"/>
  <c r="O33" i="34"/>
  <c r="P33" i="34"/>
  <c r="O34" i="34"/>
  <c r="P34" i="34"/>
  <c r="O35" i="34"/>
  <c r="P35" i="34"/>
  <c r="O36" i="34"/>
  <c r="T36" i="34" s="1"/>
  <c r="P36" i="34"/>
  <c r="O37" i="34"/>
  <c r="P37" i="34"/>
  <c r="O38" i="34"/>
  <c r="P38" i="34"/>
  <c r="O39" i="34"/>
  <c r="P39" i="34"/>
  <c r="O40" i="34"/>
  <c r="P40" i="34"/>
  <c r="O41" i="34"/>
  <c r="P41" i="34"/>
  <c r="O42" i="34"/>
  <c r="P42" i="34"/>
  <c r="O43" i="34"/>
  <c r="P43" i="34"/>
  <c r="O44" i="34"/>
  <c r="P44" i="34"/>
  <c r="O45" i="34"/>
  <c r="P45" i="34"/>
  <c r="O46" i="34"/>
  <c r="P46" i="34"/>
  <c r="O47" i="34"/>
  <c r="P47" i="34"/>
  <c r="O48" i="34"/>
  <c r="P48" i="34"/>
  <c r="O49" i="34"/>
  <c r="P49" i="34"/>
  <c r="O50" i="34"/>
  <c r="P50" i="34"/>
  <c r="O51" i="34"/>
  <c r="P51" i="34"/>
  <c r="O52" i="34"/>
  <c r="T52" i="34" s="1"/>
  <c r="P52" i="34"/>
  <c r="O53" i="34"/>
  <c r="P53" i="34"/>
  <c r="O54" i="34"/>
  <c r="P54" i="34"/>
  <c r="O55" i="34"/>
  <c r="P55" i="34"/>
  <c r="O56" i="34"/>
  <c r="P56" i="34"/>
  <c r="O57" i="34"/>
  <c r="P57" i="34"/>
  <c r="O58" i="34"/>
  <c r="P58" i="34"/>
  <c r="O59" i="34"/>
  <c r="P59" i="34"/>
  <c r="O60" i="34"/>
  <c r="T60" i="34" s="1"/>
  <c r="P60" i="34"/>
  <c r="O61" i="34"/>
  <c r="P61" i="34"/>
  <c r="O62" i="34"/>
  <c r="P62" i="34"/>
  <c r="O63" i="34"/>
  <c r="P63" i="34"/>
  <c r="O64" i="34"/>
  <c r="P64" i="34"/>
  <c r="O65" i="34"/>
  <c r="P65" i="34"/>
  <c r="O66" i="34"/>
  <c r="P66" i="34"/>
  <c r="O67" i="34"/>
  <c r="P67" i="34"/>
  <c r="O68" i="34"/>
  <c r="T68" i="34" s="1"/>
  <c r="P68" i="34"/>
  <c r="O69" i="34"/>
  <c r="P69" i="34"/>
  <c r="O70" i="34"/>
  <c r="P70" i="34"/>
  <c r="O71" i="34"/>
  <c r="P71" i="34"/>
  <c r="O72" i="34"/>
  <c r="P72" i="34"/>
  <c r="O73" i="34"/>
  <c r="P73" i="34"/>
  <c r="O74" i="34"/>
  <c r="P74" i="34"/>
  <c r="O75" i="34"/>
  <c r="P75" i="34"/>
  <c r="O76" i="34"/>
  <c r="T76" i="34" s="1"/>
  <c r="P76" i="34"/>
  <c r="O77" i="34"/>
  <c r="P77" i="34"/>
  <c r="O78" i="34"/>
  <c r="P78" i="34"/>
  <c r="O79" i="34"/>
  <c r="P79" i="34"/>
  <c r="O80" i="34"/>
  <c r="P80" i="34"/>
  <c r="O81" i="34"/>
  <c r="P81" i="34"/>
  <c r="O82" i="34"/>
  <c r="P82" i="34"/>
  <c r="O83" i="34"/>
  <c r="P83" i="34"/>
  <c r="O84" i="34"/>
  <c r="T84" i="34" s="1"/>
  <c r="P84" i="34"/>
  <c r="O85" i="34"/>
  <c r="P85" i="34"/>
  <c r="O86" i="34"/>
  <c r="P86" i="34"/>
  <c r="O87" i="34"/>
  <c r="P87" i="34"/>
  <c r="O88" i="34"/>
  <c r="P88" i="34"/>
  <c r="O89" i="34"/>
  <c r="P89" i="34"/>
  <c r="O90" i="34"/>
  <c r="P90" i="34"/>
  <c r="O91" i="34"/>
  <c r="P91" i="34"/>
  <c r="O92" i="34"/>
  <c r="T92" i="34" s="1"/>
  <c r="P92" i="34"/>
  <c r="O93" i="34"/>
  <c r="P93" i="34"/>
  <c r="O94" i="34"/>
  <c r="P94" i="34"/>
  <c r="O95" i="34"/>
  <c r="P95" i="34"/>
  <c r="O96" i="34"/>
  <c r="P96" i="34"/>
  <c r="O97" i="34"/>
  <c r="P97" i="34"/>
  <c r="O98" i="34"/>
  <c r="P98" i="34"/>
  <c r="O99" i="34"/>
  <c r="P99" i="34"/>
  <c r="O100" i="34"/>
  <c r="T100" i="34" s="1"/>
  <c r="P100" i="34"/>
  <c r="O101" i="34"/>
  <c r="P101" i="34"/>
  <c r="O102" i="34"/>
  <c r="P102" i="34"/>
  <c r="O103" i="34"/>
  <c r="P103" i="34"/>
  <c r="O104" i="34"/>
  <c r="P104" i="34"/>
  <c r="O105" i="34"/>
  <c r="P105" i="34"/>
  <c r="O106" i="34"/>
  <c r="P106" i="34"/>
  <c r="O107" i="34"/>
  <c r="P107" i="34"/>
  <c r="O108" i="34"/>
  <c r="T108" i="34" s="1"/>
  <c r="P108" i="34"/>
  <c r="O109" i="34"/>
  <c r="P109" i="34"/>
  <c r="O110" i="34"/>
  <c r="P110" i="34"/>
  <c r="O111" i="34"/>
  <c r="P111" i="34"/>
  <c r="O112" i="34"/>
  <c r="P112" i="34"/>
  <c r="O113" i="34"/>
  <c r="P113" i="34"/>
  <c r="O114" i="34"/>
  <c r="P114" i="34"/>
  <c r="O115" i="34"/>
  <c r="P115" i="34"/>
  <c r="O116" i="34"/>
  <c r="T116" i="34" s="1"/>
  <c r="P116" i="34"/>
  <c r="O117" i="34"/>
  <c r="P117" i="34"/>
  <c r="O118" i="34"/>
  <c r="P118" i="34"/>
  <c r="O119" i="34"/>
  <c r="P119" i="34"/>
  <c r="O120" i="34"/>
  <c r="P120" i="34"/>
  <c r="O121" i="34"/>
  <c r="P121" i="34"/>
  <c r="O122" i="34"/>
  <c r="P122" i="34"/>
  <c r="O123" i="34"/>
  <c r="P123" i="34"/>
  <c r="O124" i="34"/>
  <c r="T124" i="34" s="1"/>
  <c r="P124" i="34"/>
  <c r="O125" i="34"/>
  <c r="P125" i="34"/>
  <c r="O126" i="34"/>
  <c r="P126" i="34"/>
  <c r="O127" i="34"/>
  <c r="P127" i="34"/>
  <c r="O128" i="34"/>
  <c r="P128" i="34"/>
  <c r="O129" i="34"/>
  <c r="P129" i="34"/>
  <c r="O130" i="34"/>
  <c r="P130" i="34"/>
  <c r="O131" i="34"/>
  <c r="P131" i="34"/>
  <c r="O132" i="34"/>
  <c r="T132" i="34" s="1"/>
  <c r="P132" i="34"/>
  <c r="O133" i="34"/>
  <c r="P133" i="34"/>
  <c r="O134" i="34"/>
  <c r="P134" i="34"/>
  <c r="O135" i="34"/>
  <c r="P135" i="34"/>
  <c r="O136" i="34"/>
  <c r="P136" i="34"/>
  <c r="O137" i="34"/>
  <c r="P137" i="34"/>
  <c r="O138" i="34"/>
  <c r="P138" i="34"/>
  <c r="O139" i="34"/>
  <c r="P139" i="34"/>
  <c r="O140" i="34"/>
  <c r="T140" i="34" s="1"/>
  <c r="P140" i="34"/>
  <c r="O141" i="34"/>
  <c r="P141" i="34"/>
  <c r="O142" i="34"/>
  <c r="P142" i="34"/>
  <c r="O143" i="34"/>
  <c r="P143" i="34"/>
  <c r="O144" i="34"/>
  <c r="P144" i="34"/>
  <c r="O145" i="34"/>
  <c r="P145" i="34"/>
  <c r="O146" i="34"/>
  <c r="P146" i="34"/>
  <c r="O147" i="34"/>
  <c r="P147" i="34"/>
  <c r="O148" i="34"/>
  <c r="T148" i="34" s="1"/>
  <c r="P148" i="34"/>
  <c r="O149" i="34"/>
  <c r="P149" i="34"/>
  <c r="O150" i="34"/>
  <c r="P150" i="34"/>
  <c r="O151" i="34"/>
  <c r="P151" i="34"/>
  <c r="O152" i="34"/>
  <c r="P152" i="34"/>
  <c r="O153" i="34"/>
  <c r="P153" i="34"/>
  <c r="O154" i="34"/>
  <c r="P154" i="34"/>
  <c r="O155" i="34"/>
  <c r="P155" i="34"/>
  <c r="O156" i="34"/>
  <c r="P156" i="34"/>
  <c r="O157" i="34"/>
  <c r="P157" i="34"/>
  <c r="O158" i="34"/>
  <c r="P158" i="34"/>
  <c r="O159" i="34"/>
  <c r="P159" i="34"/>
  <c r="O160" i="34"/>
  <c r="P160" i="34"/>
  <c r="O161" i="34"/>
  <c r="P161" i="34"/>
  <c r="O162" i="34"/>
  <c r="P162" i="34"/>
  <c r="O163" i="34"/>
  <c r="P163" i="34"/>
  <c r="O164" i="34"/>
  <c r="T164" i="34" s="1"/>
  <c r="P164" i="34"/>
  <c r="O165" i="34"/>
  <c r="P165" i="34"/>
  <c r="O166" i="34"/>
  <c r="P166" i="34"/>
  <c r="O167" i="34"/>
  <c r="P167" i="34"/>
  <c r="O168" i="34"/>
  <c r="P168" i="34"/>
  <c r="O169" i="34"/>
  <c r="P169" i="34"/>
  <c r="O170" i="34"/>
  <c r="P170" i="34"/>
  <c r="O171" i="34"/>
  <c r="P171" i="34"/>
  <c r="O172" i="34"/>
  <c r="T172" i="34" s="1"/>
  <c r="P172" i="34"/>
  <c r="O173" i="34"/>
  <c r="P173" i="34"/>
  <c r="O174" i="34"/>
  <c r="P174" i="34"/>
  <c r="O175" i="34"/>
  <c r="P175" i="34"/>
  <c r="O176" i="34"/>
  <c r="P176" i="34"/>
  <c r="O177" i="34"/>
  <c r="P177" i="34"/>
  <c r="O178" i="34"/>
  <c r="P178" i="34"/>
  <c r="O179" i="34"/>
  <c r="P179" i="34"/>
  <c r="O180" i="34"/>
  <c r="T180" i="34" s="1"/>
  <c r="P180" i="34"/>
  <c r="O181" i="34"/>
  <c r="P181" i="34"/>
  <c r="O182" i="34"/>
  <c r="P182" i="34"/>
  <c r="O183" i="34"/>
  <c r="P183" i="34"/>
  <c r="O184" i="34"/>
  <c r="P184" i="34"/>
  <c r="O185" i="34"/>
  <c r="P185" i="34"/>
  <c r="O186" i="34"/>
  <c r="P186" i="34"/>
  <c r="O187" i="34"/>
  <c r="P187" i="34"/>
  <c r="O188" i="34"/>
  <c r="T188" i="34" s="1"/>
  <c r="P188" i="34"/>
  <c r="O189" i="34"/>
  <c r="P189" i="34"/>
  <c r="O190" i="34"/>
  <c r="P190" i="34"/>
  <c r="O191" i="34"/>
  <c r="P191" i="34"/>
  <c r="O192" i="34"/>
  <c r="P192" i="34"/>
  <c r="O193" i="34"/>
  <c r="P193" i="34"/>
  <c r="O194" i="34"/>
  <c r="P194" i="34"/>
  <c r="O195" i="34"/>
  <c r="P195" i="34"/>
  <c r="O196" i="34"/>
  <c r="P196" i="34"/>
  <c r="O197" i="34"/>
  <c r="P197" i="34"/>
  <c r="O198" i="34"/>
  <c r="P198" i="34"/>
  <c r="O199" i="34"/>
  <c r="P199" i="34"/>
  <c r="O200" i="34"/>
  <c r="P200" i="34"/>
  <c r="O201" i="34"/>
  <c r="P201" i="34"/>
  <c r="O202" i="34"/>
  <c r="P202" i="34"/>
  <c r="O203" i="34"/>
  <c r="P203" i="34"/>
  <c r="O204" i="34"/>
  <c r="T204" i="34" s="1"/>
  <c r="P204" i="34"/>
  <c r="O205" i="34"/>
  <c r="P205" i="34"/>
  <c r="O206" i="34"/>
  <c r="P206" i="34"/>
  <c r="O207" i="34"/>
  <c r="P207" i="34"/>
  <c r="O208" i="34"/>
  <c r="P208" i="34"/>
  <c r="O209" i="34"/>
  <c r="P209" i="34"/>
  <c r="O210" i="34"/>
  <c r="P210" i="34"/>
  <c r="O211" i="34"/>
  <c r="P211" i="34"/>
  <c r="O212" i="34"/>
  <c r="T212" i="34" s="1"/>
  <c r="P212" i="34"/>
  <c r="O213" i="34"/>
  <c r="P213" i="34"/>
  <c r="O214" i="34"/>
  <c r="P214" i="34"/>
  <c r="O215" i="34"/>
  <c r="P215" i="34"/>
  <c r="O216" i="34"/>
  <c r="P216" i="34"/>
  <c r="O217" i="34"/>
  <c r="P217" i="34"/>
  <c r="O218" i="34"/>
  <c r="P218" i="34"/>
  <c r="O219" i="34"/>
  <c r="P219" i="34"/>
  <c r="O220" i="34"/>
  <c r="T220" i="34" s="1"/>
  <c r="P220" i="34"/>
  <c r="O221" i="34"/>
  <c r="P221" i="34"/>
  <c r="O222" i="34"/>
  <c r="P222" i="34"/>
  <c r="O223" i="34"/>
  <c r="P223" i="34"/>
  <c r="O224" i="34"/>
  <c r="P224" i="34"/>
  <c r="O225" i="34"/>
  <c r="P225" i="34"/>
  <c r="O226" i="34"/>
  <c r="P226" i="34"/>
  <c r="O227" i="34"/>
  <c r="P227" i="34"/>
  <c r="O228" i="34"/>
  <c r="T228" i="34" s="1"/>
  <c r="P228" i="34"/>
  <c r="O229" i="34"/>
  <c r="P229" i="34"/>
  <c r="O230" i="34"/>
  <c r="P230" i="34"/>
  <c r="O231" i="34"/>
  <c r="P231" i="34"/>
  <c r="O232" i="34"/>
  <c r="P232" i="34"/>
  <c r="O233" i="34"/>
  <c r="P233" i="34"/>
  <c r="O234" i="34"/>
  <c r="P234" i="34"/>
  <c r="O235" i="34"/>
  <c r="P235" i="34"/>
  <c r="O236" i="34"/>
  <c r="T236" i="34" s="1"/>
  <c r="P236" i="34"/>
  <c r="O237" i="34"/>
  <c r="P237" i="34"/>
  <c r="O238" i="34"/>
  <c r="P238" i="34"/>
  <c r="P4" i="34"/>
  <c r="O4" i="34"/>
  <c r="K164" i="35" a="1"/>
  <c r="K164" i="35" s="1"/>
  <c r="H5" i="34"/>
  <c r="H6" i="34"/>
  <c r="H7" i="34"/>
  <c r="H8" i="34"/>
  <c r="H9" i="34"/>
  <c r="H10" i="34"/>
  <c r="H11" i="34"/>
  <c r="H12" i="34"/>
  <c r="H13" i="34"/>
  <c r="H14" i="34"/>
  <c r="H15" i="34"/>
  <c r="H16" i="34"/>
  <c r="H17" i="34"/>
  <c r="H18" i="34"/>
  <c r="H19" i="34"/>
  <c r="H20" i="34"/>
  <c r="H21" i="34"/>
  <c r="H22" i="34"/>
  <c r="H23" i="34"/>
  <c r="H24" i="34"/>
  <c r="H25" i="34"/>
  <c r="H26" i="34"/>
  <c r="H27" i="34"/>
  <c r="H28" i="34"/>
  <c r="H29" i="34"/>
  <c r="H30" i="34"/>
  <c r="H31" i="34"/>
  <c r="H32" i="34"/>
  <c r="H33" i="34"/>
  <c r="H34" i="34"/>
  <c r="H35" i="34"/>
  <c r="M35" i="34" s="1"/>
  <c r="H36" i="34"/>
  <c r="H37" i="34"/>
  <c r="H38" i="34"/>
  <c r="H39" i="34"/>
  <c r="H40" i="34"/>
  <c r="H41" i="34"/>
  <c r="H42" i="34"/>
  <c r="H43" i="34"/>
  <c r="H44" i="34"/>
  <c r="H45" i="34"/>
  <c r="H46" i="34"/>
  <c r="H47" i="34"/>
  <c r="H48" i="34"/>
  <c r="H49" i="34"/>
  <c r="H50" i="34"/>
  <c r="H51" i="34"/>
  <c r="M51" i="34" s="1"/>
  <c r="H52" i="34"/>
  <c r="H53" i="34"/>
  <c r="H54" i="34"/>
  <c r="H55" i="34"/>
  <c r="H56" i="34"/>
  <c r="H57" i="34"/>
  <c r="H58" i="34"/>
  <c r="H59" i="34"/>
  <c r="H60" i="34"/>
  <c r="H61" i="34"/>
  <c r="H62" i="34"/>
  <c r="H63" i="34"/>
  <c r="H64" i="34"/>
  <c r="H65" i="34"/>
  <c r="H66" i="34"/>
  <c r="H67" i="34"/>
  <c r="M67" i="34" s="1"/>
  <c r="H68" i="34"/>
  <c r="H69" i="34"/>
  <c r="H70" i="34"/>
  <c r="H71" i="34"/>
  <c r="H72" i="34"/>
  <c r="H73" i="34"/>
  <c r="H74" i="34"/>
  <c r="H75" i="34"/>
  <c r="H76" i="34"/>
  <c r="H77" i="34"/>
  <c r="H78" i="34"/>
  <c r="H79" i="34"/>
  <c r="H80" i="34"/>
  <c r="H81" i="34"/>
  <c r="H82" i="34"/>
  <c r="H83" i="34"/>
  <c r="M83" i="34" s="1"/>
  <c r="H84" i="34"/>
  <c r="H85" i="34"/>
  <c r="H86" i="34"/>
  <c r="H87" i="34"/>
  <c r="H88" i="34"/>
  <c r="H89" i="34"/>
  <c r="H90" i="34"/>
  <c r="H91" i="34"/>
  <c r="H92" i="34"/>
  <c r="H93" i="34"/>
  <c r="H94" i="34"/>
  <c r="H95" i="34"/>
  <c r="H96" i="34"/>
  <c r="H97" i="34"/>
  <c r="H98" i="34"/>
  <c r="H99" i="34"/>
  <c r="H100" i="34"/>
  <c r="H101" i="34"/>
  <c r="H102" i="34"/>
  <c r="H103" i="34"/>
  <c r="H104" i="34"/>
  <c r="H105" i="34"/>
  <c r="H106" i="34"/>
  <c r="H107" i="34"/>
  <c r="H108" i="34"/>
  <c r="H109" i="34"/>
  <c r="H110" i="34"/>
  <c r="H111" i="34"/>
  <c r="H112" i="34"/>
  <c r="H113" i="34"/>
  <c r="H114" i="34"/>
  <c r="H115" i="34"/>
  <c r="H116" i="34"/>
  <c r="H117" i="34"/>
  <c r="H118" i="34"/>
  <c r="H119" i="34"/>
  <c r="H120" i="34"/>
  <c r="H121" i="34"/>
  <c r="H122" i="34"/>
  <c r="H123" i="34"/>
  <c r="H124" i="34"/>
  <c r="H125" i="34"/>
  <c r="H126" i="34"/>
  <c r="H127" i="34"/>
  <c r="H128" i="34"/>
  <c r="H129" i="34"/>
  <c r="H130" i="34"/>
  <c r="H131" i="34"/>
  <c r="H132" i="34"/>
  <c r="H133" i="34"/>
  <c r="H134" i="34"/>
  <c r="H135" i="34"/>
  <c r="H136" i="34"/>
  <c r="H137" i="34"/>
  <c r="H138" i="34"/>
  <c r="H139" i="34"/>
  <c r="H140" i="34"/>
  <c r="H141" i="34"/>
  <c r="H142" i="34"/>
  <c r="H143" i="34"/>
  <c r="H144" i="34"/>
  <c r="H145" i="34"/>
  <c r="H146" i="34"/>
  <c r="H147" i="34"/>
  <c r="H148" i="34"/>
  <c r="H149" i="34"/>
  <c r="H150" i="34"/>
  <c r="H151" i="34"/>
  <c r="H152" i="34"/>
  <c r="H153" i="34"/>
  <c r="H154" i="34"/>
  <c r="H155" i="34"/>
  <c r="H156" i="34"/>
  <c r="H157" i="34"/>
  <c r="H158" i="34"/>
  <c r="H159" i="34"/>
  <c r="H160" i="34"/>
  <c r="H161" i="34"/>
  <c r="H162" i="34"/>
  <c r="H163" i="34"/>
  <c r="H164" i="34"/>
  <c r="H165" i="34"/>
  <c r="H166" i="34"/>
  <c r="H167" i="34"/>
  <c r="H168" i="34"/>
  <c r="H169" i="34"/>
  <c r="H170" i="34"/>
  <c r="H171" i="34"/>
  <c r="H172" i="34"/>
  <c r="H173" i="34"/>
  <c r="H174" i="34"/>
  <c r="H175" i="34"/>
  <c r="H176" i="34"/>
  <c r="H177" i="34"/>
  <c r="H178" i="34"/>
  <c r="H179" i="34"/>
  <c r="H180" i="34"/>
  <c r="H181" i="34"/>
  <c r="H182" i="34"/>
  <c r="H183" i="34"/>
  <c r="H184" i="34"/>
  <c r="H185" i="34"/>
  <c r="H186" i="34"/>
  <c r="H187" i="34"/>
  <c r="H188" i="34"/>
  <c r="H189" i="34"/>
  <c r="H190" i="34"/>
  <c r="H191" i="34"/>
  <c r="H192" i="34"/>
  <c r="H193" i="34"/>
  <c r="H194" i="34"/>
  <c r="H195" i="34"/>
  <c r="H196" i="34"/>
  <c r="H197" i="34"/>
  <c r="H198" i="34"/>
  <c r="H199" i="34"/>
  <c r="H200" i="34"/>
  <c r="H201" i="34"/>
  <c r="H202" i="34"/>
  <c r="H203" i="34"/>
  <c r="H204" i="34"/>
  <c r="H205" i="34"/>
  <c r="H206" i="34"/>
  <c r="H207" i="34"/>
  <c r="H208" i="34"/>
  <c r="H209" i="34"/>
  <c r="H210" i="34"/>
  <c r="H211" i="34"/>
  <c r="H212" i="34"/>
  <c r="H213" i="34"/>
  <c r="H214" i="34"/>
  <c r="H215" i="34"/>
  <c r="H216" i="34"/>
  <c r="H217" i="34"/>
  <c r="H218" i="34"/>
  <c r="H219" i="34"/>
  <c r="H220" i="34"/>
  <c r="H221" i="34"/>
  <c r="H222" i="34"/>
  <c r="H223" i="34"/>
  <c r="H224" i="34"/>
  <c r="H225" i="34"/>
  <c r="H226" i="34"/>
  <c r="H227" i="34"/>
  <c r="H228" i="34"/>
  <c r="H229" i="34"/>
  <c r="H230" i="34"/>
  <c r="H231" i="34"/>
  <c r="H232" i="34"/>
  <c r="H233" i="34"/>
  <c r="H234" i="34"/>
  <c r="H235" i="34"/>
  <c r="H236" i="34"/>
  <c r="H237" i="34"/>
  <c r="H238" i="34"/>
  <c r="H4" i="34"/>
  <c r="G5" i="34"/>
  <c r="G6" i="34"/>
  <c r="G7" i="34"/>
  <c r="G8" i="34"/>
  <c r="G9" i="34"/>
  <c r="G10" i="34"/>
  <c r="G11" i="34"/>
  <c r="G12" i="34"/>
  <c r="G13" i="34"/>
  <c r="G14" i="34"/>
  <c r="G15" i="34"/>
  <c r="G16" i="34"/>
  <c r="G17" i="34"/>
  <c r="L17" i="34" s="1"/>
  <c r="G18" i="34"/>
  <c r="G19" i="34"/>
  <c r="G20" i="34"/>
  <c r="G21" i="34"/>
  <c r="G22" i="34"/>
  <c r="G23" i="34"/>
  <c r="G24" i="34"/>
  <c r="G25" i="34"/>
  <c r="G26" i="34"/>
  <c r="G27" i="34"/>
  <c r="G28" i="34"/>
  <c r="G29" i="34"/>
  <c r="G30" i="34"/>
  <c r="G31" i="34"/>
  <c r="G32" i="34"/>
  <c r="G33" i="34"/>
  <c r="L33" i="34" s="1"/>
  <c r="G34" i="34"/>
  <c r="G35" i="34"/>
  <c r="G36" i="34"/>
  <c r="G37" i="34"/>
  <c r="G38" i="34"/>
  <c r="G39" i="34"/>
  <c r="G40" i="34"/>
  <c r="G41" i="34"/>
  <c r="G42" i="34"/>
  <c r="G43" i="34"/>
  <c r="G44" i="34"/>
  <c r="G45" i="34"/>
  <c r="G46" i="34"/>
  <c r="G47" i="34"/>
  <c r="G48" i="34"/>
  <c r="G49" i="34"/>
  <c r="L49" i="34" s="1"/>
  <c r="G50" i="34"/>
  <c r="G51" i="34"/>
  <c r="G52" i="34"/>
  <c r="G53" i="34"/>
  <c r="G54" i="34"/>
  <c r="G55" i="34"/>
  <c r="G56" i="34"/>
  <c r="G57" i="34"/>
  <c r="G58" i="34"/>
  <c r="G59" i="34"/>
  <c r="G60" i="34"/>
  <c r="G61" i="34"/>
  <c r="G62" i="34"/>
  <c r="G63" i="34"/>
  <c r="G64" i="34"/>
  <c r="G65" i="34"/>
  <c r="L65" i="34" s="1"/>
  <c r="G66" i="34"/>
  <c r="G67" i="34"/>
  <c r="G68" i="34"/>
  <c r="G69" i="34"/>
  <c r="G70" i="34"/>
  <c r="G71" i="34"/>
  <c r="G72" i="34"/>
  <c r="G73" i="34"/>
  <c r="G74" i="34"/>
  <c r="G75" i="34"/>
  <c r="G76" i="34"/>
  <c r="G77" i="34"/>
  <c r="G78" i="34"/>
  <c r="G79" i="34"/>
  <c r="G80" i="34"/>
  <c r="G81" i="34"/>
  <c r="L81" i="34" s="1"/>
  <c r="G82" i="34"/>
  <c r="G83" i="34"/>
  <c r="G84" i="34"/>
  <c r="G85" i="34"/>
  <c r="G86" i="34"/>
  <c r="G87" i="34"/>
  <c r="G88" i="34"/>
  <c r="G89" i="34"/>
  <c r="G90" i="34"/>
  <c r="G91" i="34"/>
  <c r="G92" i="34"/>
  <c r="G93" i="34"/>
  <c r="G94" i="34"/>
  <c r="G95" i="34"/>
  <c r="G96" i="34"/>
  <c r="G97" i="34"/>
  <c r="L97" i="34" s="1"/>
  <c r="G98" i="34"/>
  <c r="G99" i="34"/>
  <c r="G100" i="34"/>
  <c r="G101" i="34"/>
  <c r="G102" i="34"/>
  <c r="G103" i="34"/>
  <c r="G104" i="34"/>
  <c r="G105" i="34"/>
  <c r="G106" i="34"/>
  <c r="G107" i="34"/>
  <c r="G108" i="34"/>
  <c r="G109" i="34"/>
  <c r="G110" i="34"/>
  <c r="G111" i="34"/>
  <c r="G112" i="34"/>
  <c r="G113" i="34"/>
  <c r="L113" i="34" s="1"/>
  <c r="G114" i="34"/>
  <c r="G115" i="34"/>
  <c r="G116" i="34"/>
  <c r="G117" i="34"/>
  <c r="G118" i="34"/>
  <c r="G119" i="34"/>
  <c r="G120" i="34"/>
  <c r="G121" i="34"/>
  <c r="G122" i="34"/>
  <c r="G123" i="34"/>
  <c r="G124" i="34"/>
  <c r="G125" i="34"/>
  <c r="G126" i="34"/>
  <c r="G127" i="34"/>
  <c r="G128" i="34"/>
  <c r="G129" i="34"/>
  <c r="L129" i="34" s="1"/>
  <c r="G130" i="34"/>
  <c r="G131" i="34"/>
  <c r="G132" i="34"/>
  <c r="G133" i="34"/>
  <c r="G134" i="34"/>
  <c r="G135" i="34"/>
  <c r="G136" i="34"/>
  <c r="G137" i="34"/>
  <c r="G138" i="34"/>
  <c r="G139" i="34"/>
  <c r="G140" i="34"/>
  <c r="G141" i="34"/>
  <c r="G142" i="34"/>
  <c r="G143" i="34"/>
  <c r="G144" i="34"/>
  <c r="G145" i="34"/>
  <c r="L145" i="34" s="1"/>
  <c r="G146" i="34"/>
  <c r="G147" i="34"/>
  <c r="G148" i="34"/>
  <c r="G149" i="34"/>
  <c r="G150" i="34"/>
  <c r="G151" i="34"/>
  <c r="G152" i="34"/>
  <c r="G153" i="34"/>
  <c r="G154" i="34"/>
  <c r="G155" i="34"/>
  <c r="G156" i="34"/>
  <c r="G157" i="34"/>
  <c r="G158" i="34"/>
  <c r="G159" i="34"/>
  <c r="G160" i="34"/>
  <c r="G161" i="34"/>
  <c r="L161" i="34" s="1"/>
  <c r="G162" i="34"/>
  <c r="G163" i="34"/>
  <c r="G164" i="34"/>
  <c r="G165" i="34"/>
  <c r="G166" i="34"/>
  <c r="G167" i="34"/>
  <c r="G168" i="34"/>
  <c r="G169" i="34"/>
  <c r="G170" i="34"/>
  <c r="G171" i="34"/>
  <c r="G172" i="34"/>
  <c r="G173" i="34"/>
  <c r="G174" i="34"/>
  <c r="G175" i="34"/>
  <c r="G176" i="34"/>
  <c r="G177" i="34"/>
  <c r="G178" i="34"/>
  <c r="G179" i="34"/>
  <c r="G180" i="34"/>
  <c r="G181" i="34"/>
  <c r="G182" i="34"/>
  <c r="G183" i="34"/>
  <c r="G184" i="34"/>
  <c r="G185" i="34"/>
  <c r="G186" i="34"/>
  <c r="G187" i="34"/>
  <c r="G188" i="34"/>
  <c r="G189" i="34"/>
  <c r="G190" i="34"/>
  <c r="G191" i="34"/>
  <c r="G192" i="34"/>
  <c r="G193" i="34"/>
  <c r="G194" i="34"/>
  <c r="G195" i="34"/>
  <c r="G196" i="34"/>
  <c r="G197" i="34"/>
  <c r="G198" i="34"/>
  <c r="G199" i="34"/>
  <c r="G200" i="34"/>
  <c r="G201" i="34"/>
  <c r="G202" i="34"/>
  <c r="G203" i="34"/>
  <c r="G204" i="34"/>
  <c r="G205" i="34"/>
  <c r="G206" i="34"/>
  <c r="G207" i="34"/>
  <c r="G208" i="34"/>
  <c r="G209" i="34"/>
  <c r="G210" i="34"/>
  <c r="G211" i="34"/>
  <c r="G212" i="34"/>
  <c r="G213" i="34"/>
  <c r="G214" i="34"/>
  <c r="G215" i="34"/>
  <c r="G216" i="34"/>
  <c r="G217" i="34"/>
  <c r="G218" i="34"/>
  <c r="G219" i="34"/>
  <c r="G220" i="34"/>
  <c r="G221" i="34"/>
  <c r="G222" i="34"/>
  <c r="G223" i="34"/>
  <c r="G224" i="34"/>
  <c r="G225" i="34"/>
  <c r="G226" i="34"/>
  <c r="G227" i="34"/>
  <c r="G228" i="34"/>
  <c r="G229" i="34"/>
  <c r="G230" i="34"/>
  <c r="G231" i="34"/>
  <c r="G232" i="34"/>
  <c r="G233" i="34"/>
  <c r="G234" i="34"/>
  <c r="G235" i="34"/>
  <c r="G236" i="34"/>
  <c r="G237" i="34"/>
  <c r="G238" i="34"/>
  <c r="G4" i="34"/>
  <c r="K164" i="33" a="1"/>
  <c r="K164" i="33" s="1"/>
  <c r="P11" i="43"/>
  <c r="P10" i="43"/>
  <c r="P9" i="43"/>
  <c r="P8" i="43"/>
  <c r="I11" i="43"/>
  <c r="I10" i="43"/>
  <c r="I9" i="43"/>
  <c r="I8" i="43"/>
  <c r="B9" i="43"/>
  <c r="B10" i="43"/>
  <c r="B11" i="43"/>
  <c r="B8" i="43"/>
  <c r="P4" i="43"/>
  <c r="P5" i="43"/>
  <c r="P3" i="43"/>
  <c r="I4" i="43"/>
  <c r="I5" i="43"/>
  <c r="I3" i="43"/>
  <c r="D5" i="34"/>
  <c r="D6" i="34"/>
  <c r="D7" i="34"/>
  <c r="D8" i="34"/>
  <c r="D9" i="34"/>
  <c r="D10" i="34"/>
  <c r="D11" i="34"/>
  <c r="D12" i="34"/>
  <c r="D13" i="34"/>
  <c r="D14" i="34"/>
  <c r="D15" i="34"/>
  <c r="D16" i="34"/>
  <c r="D17" i="34"/>
  <c r="D18" i="34"/>
  <c r="D19" i="34"/>
  <c r="D20" i="34"/>
  <c r="D21" i="34"/>
  <c r="D22" i="34"/>
  <c r="D23" i="34"/>
  <c r="A23" i="34" s="1"/>
  <c r="D24" i="34"/>
  <c r="D25" i="34"/>
  <c r="D26" i="34"/>
  <c r="D27" i="34"/>
  <c r="D28" i="34"/>
  <c r="D29" i="34"/>
  <c r="D30" i="34"/>
  <c r="D31" i="34"/>
  <c r="D32" i="34"/>
  <c r="D33" i="34"/>
  <c r="D34" i="34"/>
  <c r="D35" i="34"/>
  <c r="D36" i="34"/>
  <c r="A36" i="34" s="1"/>
  <c r="D37" i="34"/>
  <c r="D38" i="34"/>
  <c r="D39" i="34"/>
  <c r="A39" i="34" s="1"/>
  <c r="D40" i="34"/>
  <c r="D41" i="34"/>
  <c r="D42" i="34"/>
  <c r="D43" i="34"/>
  <c r="D44" i="34"/>
  <c r="D45" i="34"/>
  <c r="D46" i="34"/>
  <c r="D47" i="34"/>
  <c r="D48" i="34"/>
  <c r="D49" i="34"/>
  <c r="D50" i="34"/>
  <c r="D51" i="34"/>
  <c r="D52" i="34"/>
  <c r="D53" i="34"/>
  <c r="D54" i="34"/>
  <c r="D55" i="34"/>
  <c r="A55" i="34" s="1"/>
  <c r="D56" i="34"/>
  <c r="D57" i="34"/>
  <c r="D58" i="34"/>
  <c r="D59" i="34"/>
  <c r="D60" i="34"/>
  <c r="D61" i="34"/>
  <c r="D62" i="34"/>
  <c r="D63" i="34"/>
  <c r="D64" i="34"/>
  <c r="D65" i="34"/>
  <c r="D66" i="34"/>
  <c r="D67" i="34"/>
  <c r="D68" i="34"/>
  <c r="D69" i="34"/>
  <c r="D70" i="34"/>
  <c r="D71" i="34"/>
  <c r="A71" i="34" s="1"/>
  <c r="D72" i="34"/>
  <c r="D73" i="34"/>
  <c r="D74" i="34"/>
  <c r="D75" i="34"/>
  <c r="D76" i="34"/>
  <c r="D77" i="34"/>
  <c r="D78" i="34"/>
  <c r="D79" i="34"/>
  <c r="D80" i="34"/>
  <c r="D81" i="34"/>
  <c r="D82" i="34"/>
  <c r="D83" i="34"/>
  <c r="D84" i="34"/>
  <c r="D85" i="34"/>
  <c r="D86" i="34"/>
  <c r="D87" i="34"/>
  <c r="A87" i="34" s="1"/>
  <c r="D88" i="34"/>
  <c r="D89" i="34"/>
  <c r="D90" i="34"/>
  <c r="D91" i="34"/>
  <c r="D92" i="34"/>
  <c r="A92" i="34" s="1"/>
  <c r="D93" i="34"/>
  <c r="D94" i="34"/>
  <c r="D95" i="34"/>
  <c r="D96" i="34"/>
  <c r="D97" i="34"/>
  <c r="D98" i="34"/>
  <c r="D99" i="34"/>
  <c r="D100" i="34"/>
  <c r="D101" i="34"/>
  <c r="D102" i="34"/>
  <c r="D103" i="34"/>
  <c r="D104" i="34"/>
  <c r="D105" i="34"/>
  <c r="D106" i="34"/>
  <c r="D107" i="34"/>
  <c r="D108" i="34"/>
  <c r="D109" i="34"/>
  <c r="D110" i="34"/>
  <c r="D111" i="34"/>
  <c r="D112" i="34"/>
  <c r="D113" i="34"/>
  <c r="D114" i="34"/>
  <c r="D115" i="34"/>
  <c r="D116" i="34"/>
  <c r="D117" i="34"/>
  <c r="D118" i="34"/>
  <c r="D119" i="34"/>
  <c r="A119" i="34" s="1"/>
  <c r="D120" i="34"/>
  <c r="D121" i="34"/>
  <c r="D122" i="34"/>
  <c r="D123" i="34"/>
  <c r="D124" i="34"/>
  <c r="D125" i="34"/>
  <c r="D126" i="34"/>
  <c r="D127" i="34"/>
  <c r="D128" i="34"/>
  <c r="D129" i="34"/>
  <c r="D130" i="34"/>
  <c r="D131" i="34"/>
  <c r="D132" i="34"/>
  <c r="D133" i="34"/>
  <c r="D134" i="34"/>
  <c r="D135" i="34"/>
  <c r="A135" i="34" s="1"/>
  <c r="D136" i="34"/>
  <c r="D137" i="34"/>
  <c r="D138" i="34"/>
  <c r="D139" i="34"/>
  <c r="D140" i="34"/>
  <c r="D141" i="34"/>
  <c r="D142" i="34"/>
  <c r="D143" i="34"/>
  <c r="D144" i="34"/>
  <c r="D145" i="34"/>
  <c r="D146" i="34"/>
  <c r="D147" i="34"/>
  <c r="D148" i="34"/>
  <c r="D149" i="34"/>
  <c r="D150" i="34"/>
  <c r="D151" i="34"/>
  <c r="A151" i="34" s="1"/>
  <c r="D152" i="34"/>
  <c r="D153" i="34"/>
  <c r="D154" i="34"/>
  <c r="D155" i="34"/>
  <c r="D156" i="34"/>
  <c r="A156" i="34" s="1"/>
  <c r="D157" i="34"/>
  <c r="A157" i="34" s="1"/>
  <c r="D158" i="34"/>
  <c r="D159" i="34"/>
  <c r="D160" i="34"/>
  <c r="D161" i="34"/>
  <c r="D162" i="34"/>
  <c r="D163" i="34"/>
  <c r="D164" i="34"/>
  <c r="D165" i="34"/>
  <c r="D166" i="34"/>
  <c r="D167" i="34"/>
  <c r="A167" i="34" s="1"/>
  <c r="D168" i="34"/>
  <c r="D169" i="34"/>
  <c r="D170" i="34"/>
  <c r="D171" i="34"/>
  <c r="D172" i="34"/>
  <c r="D173" i="34"/>
  <c r="D174" i="34"/>
  <c r="D175" i="34"/>
  <c r="D176" i="34"/>
  <c r="D177" i="34"/>
  <c r="D178" i="34"/>
  <c r="D179" i="34"/>
  <c r="D180" i="34"/>
  <c r="D181" i="34"/>
  <c r="D182" i="34"/>
  <c r="D183" i="34"/>
  <c r="A183" i="34" s="1"/>
  <c r="D184" i="34"/>
  <c r="D185" i="34"/>
  <c r="D186" i="34"/>
  <c r="D187" i="34"/>
  <c r="D188" i="34"/>
  <c r="D189" i="34"/>
  <c r="D190" i="34"/>
  <c r="D191" i="34"/>
  <c r="D192" i="34"/>
  <c r="D193" i="34"/>
  <c r="D194" i="34"/>
  <c r="D195" i="34"/>
  <c r="D196" i="34"/>
  <c r="D197" i="34"/>
  <c r="D198" i="34"/>
  <c r="D199" i="34"/>
  <c r="D200" i="34"/>
  <c r="D201" i="34"/>
  <c r="D202" i="34"/>
  <c r="D203" i="34"/>
  <c r="D204" i="34"/>
  <c r="D205" i="34"/>
  <c r="D206" i="34"/>
  <c r="D207" i="34"/>
  <c r="D208" i="34"/>
  <c r="D209" i="34"/>
  <c r="D210" i="34"/>
  <c r="D211" i="34"/>
  <c r="D212" i="34"/>
  <c r="D213" i="34"/>
  <c r="D214" i="34"/>
  <c r="D215" i="34"/>
  <c r="A215" i="34" s="1"/>
  <c r="D216" i="34"/>
  <c r="D217" i="34"/>
  <c r="D218" i="34"/>
  <c r="A218" i="34" s="1"/>
  <c r="D219" i="34"/>
  <c r="D220" i="34"/>
  <c r="A220" i="34" s="1"/>
  <c r="D221" i="34"/>
  <c r="D222" i="34"/>
  <c r="D223" i="34"/>
  <c r="D224" i="34"/>
  <c r="D225" i="34"/>
  <c r="D226" i="34"/>
  <c r="D227" i="34"/>
  <c r="D228" i="34"/>
  <c r="D229" i="34"/>
  <c r="D230" i="34"/>
  <c r="D231" i="34"/>
  <c r="A231" i="34" s="1"/>
  <c r="D232" i="34"/>
  <c r="D233" i="34"/>
  <c r="D234" i="34"/>
  <c r="D235" i="34"/>
  <c r="D236" i="34"/>
  <c r="D237" i="34"/>
  <c r="D238" i="34"/>
  <c r="D4" i="34"/>
  <c r="A6" i="34"/>
  <c r="A8" i="34"/>
  <c r="A9" i="34"/>
  <c r="A10" i="34"/>
  <c r="A12" i="34"/>
  <c r="A21" i="34"/>
  <c r="A38" i="34"/>
  <c r="A45" i="34"/>
  <c r="A52" i="34"/>
  <c r="A57" i="34"/>
  <c r="A58" i="34"/>
  <c r="A60" i="34"/>
  <c r="A61" i="34"/>
  <c r="A62" i="34"/>
  <c r="A67" i="34"/>
  <c r="A68" i="34"/>
  <c r="A70" i="34"/>
  <c r="A81" i="34"/>
  <c r="A83" i="34"/>
  <c r="A84" i="34"/>
  <c r="A86" i="34"/>
  <c r="A100" i="34"/>
  <c r="A101" i="34"/>
  <c r="A104" i="34"/>
  <c r="A105" i="34"/>
  <c r="A113" i="34"/>
  <c r="A116" i="34"/>
  <c r="A121" i="34"/>
  <c r="A126" i="34"/>
  <c r="A132" i="34"/>
  <c r="A134" i="34"/>
  <c r="A138" i="34"/>
  <c r="A142" i="34"/>
  <c r="A148" i="34"/>
  <c r="A153" i="34"/>
  <c r="A154" i="34"/>
  <c r="A164" i="34"/>
  <c r="A172" i="34"/>
  <c r="A177" i="34"/>
  <c r="A179" i="34"/>
  <c r="A180" i="34"/>
  <c r="A189" i="34"/>
  <c r="A195" i="34"/>
  <c r="A196" i="34"/>
  <c r="A198" i="34"/>
  <c r="A204" i="34"/>
  <c r="A205" i="34"/>
  <c r="A211" i="34"/>
  <c r="A212" i="34"/>
  <c r="A214" i="34"/>
  <c r="A216" i="34"/>
  <c r="A222" i="34"/>
  <c r="A227" i="34"/>
  <c r="A228" i="34"/>
  <c r="A230" i="34"/>
  <c r="A233" i="34"/>
  <c r="A236" i="34"/>
  <c r="A37" i="34"/>
  <c r="A44" i="34"/>
  <c r="A102" i="34"/>
  <c r="A103" i="34"/>
  <c r="A110" i="34"/>
  <c r="A145" i="34"/>
  <c r="A149" i="34"/>
  <c r="A169" i="34"/>
  <c r="A190" i="34"/>
  <c r="A193" i="34"/>
  <c r="A201" i="34"/>
  <c r="A15" i="34"/>
  <c r="A22" i="34"/>
  <c r="A79" i="34"/>
  <c r="A124" i="34"/>
  <c r="A143" i="34"/>
  <c r="A150" i="34"/>
  <c r="A182" i="34"/>
  <c r="A188" i="34"/>
  <c r="A207" i="34"/>
  <c r="A229" i="34"/>
  <c r="A24" i="34"/>
  <c r="A40" i="34"/>
  <c r="A54" i="34"/>
  <c r="A56" i="34"/>
  <c r="A72" i="34"/>
  <c r="A88" i="34"/>
  <c r="A118" i="34"/>
  <c r="A120" i="34"/>
  <c r="A136" i="34"/>
  <c r="A152" i="34"/>
  <c r="A166" i="34"/>
  <c r="A168" i="34"/>
  <c r="A184" i="34"/>
  <c r="A199" i="34"/>
  <c r="A200" i="34"/>
  <c r="A232" i="34"/>
  <c r="A4" i="34"/>
  <c r="A5" i="34"/>
  <c r="A11" i="34"/>
  <c r="A13" i="34"/>
  <c r="A14" i="34"/>
  <c r="A16" i="34"/>
  <c r="A17" i="34"/>
  <c r="A18" i="34"/>
  <c r="A19" i="34"/>
  <c r="A25" i="34"/>
  <c r="A26" i="34"/>
  <c r="A27" i="34"/>
  <c r="A28" i="34"/>
  <c r="A29" i="34"/>
  <c r="A30" i="34"/>
  <c r="A31" i="34"/>
  <c r="A32" i="34"/>
  <c r="A33" i="34"/>
  <c r="A34" i="34"/>
  <c r="A35" i="34"/>
  <c r="A41" i="34"/>
  <c r="A42" i="34"/>
  <c r="A43" i="34"/>
  <c r="A46" i="34"/>
  <c r="A47" i="34"/>
  <c r="A48" i="34"/>
  <c r="A49" i="34"/>
  <c r="A50" i="34"/>
  <c r="A51" i="34"/>
  <c r="A53" i="34"/>
  <c r="A59" i="34"/>
  <c r="A63" i="34"/>
  <c r="A64" i="34"/>
  <c r="A65" i="34"/>
  <c r="A66" i="34"/>
  <c r="A69" i="34"/>
  <c r="A73" i="34"/>
  <c r="A74" i="34"/>
  <c r="A75" i="34"/>
  <c r="A76" i="34"/>
  <c r="A77" i="34"/>
  <c r="A78" i="34"/>
  <c r="A80" i="34"/>
  <c r="A82" i="34"/>
  <c r="A85" i="34"/>
  <c r="A89" i="34"/>
  <c r="A90" i="34"/>
  <c r="A91" i="34"/>
  <c r="A93" i="34"/>
  <c r="A94" i="34"/>
  <c r="A95" i="34"/>
  <c r="A96" i="34"/>
  <c r="A97" i="34"/>
  <c r="A98" i="34"/>
  <c r="A99" i="34"/>
  <c r="A106" i="34"/>
  <c r="A107" i="34"/>
  <c r="A108" i="34"/>
  <c r="A109" i="34"/>
  <c r="A111" i="34"/>
  <c r="A112" i="34"/>
  <c r="A114" i="34"/>
  <c r="A115" i="34"/>
  <c r="A117" i="34"/>
  <c r="A122" i="34"/>
  <c r="A123" i="34"/>
  <c r="A125" i="34"/>
  <c r="A127" i="34"/>
  <c r="A128" i="34"/>
  <c r="A129" i="34"/>
  <c r="A130" i="34"/>
  <c r="A131" i="34"/>
  <c r="A133" i="34"/>
  <c r="A137" i="34"/>
  <c r="A139" i="34"/>
  <c r="A140" i="34"/>
  <c r="A141" i="34"/>
  <c r="A144" i="34"/>
  <c r="A146" i="34"/>
  <c r="A147" i="34"/>
  <c r="A155" i="34"/>
  <c r="A158" i="34"/>
  <c r="A159" i="34"/>
  <c r="A160" i="34"/>
  <c r="A161" i="34"/>
  <c r="A162" i="34"/>
  <c r="A163" i="34"/>
  <c r="A165" i="34"/>
  <c r="A170" i="34"/>
  <c r="A171" i="34"/>
  <c r="A173" i="34"/>
  <c r="A174" i="34"/>
  <c r="A175" i="34"/>
  <c r="A176" i="34"/>
  <c r="A178" i="34"/>
  <c r="A181" i="34"/>
  <c r="A185" i="34"/>
  <c r="A186" i="34"/>
  <c r="A187" i="34"/>
  <c r="A191" i="34"/>
  <c r="A192" i="34"/>
  <c r="A194" i="34"/>
  <c r="A197" i="34"/>
  <c r="A202" i="34"/>
  <c r="A203" i="34"/>
  <c r="A206" i="34"/>
  <c r="A208" i="34"/>
  <c r="A209" i="34"/>
  <c r="A210" i="34"/>
  <c r="A213" i="34"/>
  <c r="A217" i="34"/>
  <c r="A219" i="34"/>
  <c r="A221" i="34"/>
  <c r="A223" i="34"/>
  <c r="A224" i="34"/>
  <c r="A225" i="34"/>
  <c r="A226" i="34"/>
  <c r="A234" i="34"/>
  <c r="A235" i="34"/>
  <c r="A237" i="34"/>
  <c r="A238" i="34"/>
  <c r="AB5" i="34"/>
  <c r="Y5" i="34"/>
  <c r="Z5" i="34"/>
  <c r="AA5" i="34"/>
  <c r="Y6" i="34"/>
  <c r="Z6" i="34"/>
  <c r="AA6" i="34"/>
  <c r="AB7" i="34"/>
  <c r="Y7" i="34"/>
  <c r="Z7" i="34"/>
  <c r="AA7" i="34"/>
  <c r="AB8" i="34"/>
  <c r="Y8" i="34"/>
  <c r="Z8" i="34"/>
  <c r="AA8" i="34"/>
  <c r="Y9" i="34"/>
  <c r="Z9" i="34"/>
  <c r="AA9" i="34"/>
  <c r="Y10" i="34"/>
  <c r="Z10" i="34"/>
  <c r="AA10" i="34"/>
  <c r="Y11" i="34"/>
  <c r="Z11" i="34"/>
  <c r="AA11" i="34"/>
  <c r="Y12" i="34"/>
  <c r="Z12" i="34"/>
  <c r="AA12" i="34"/>
  <c r="AB13" i="34"/>
  <c r="Y13" i="34"/>
  <c r="Z13" i="34"/>
  <c r="AA13" i="34"/>
  <c r="AB14" i="34"/>
  <c r="Y14" i="34"/>
  <c r="Z14" i="34"/>
  <c r="AA14" i="34"/>
  <c r="Y15" i="34"/>
  <c r="Z15" i="34"/>
  <c r="AA15" i="34"/>
  <c r="AB16" i="34"/>
  <c r="Y16" i="34"/>
  <c r="Z16" i="34"/>
  <c r="AA16" i="34"/>
  <c r="AB17" i="34"/>
  <c r="Y17" i="34"/>
  <c r="Z17" i="34"/>
  <c r="AA17" i="34"/>
  <c r="AB18" i="34"/>
  <c r="Y18" i="34"/>
  <c r="Z18" i="34"/>
  <c r="AA18" i="34"/>
  <c r="AB19" i="34"/>
  <c r="Y19" i="34"/>
  <c r="Z19" i="34"/>
  <c r="AA19" i="34"/>
  <c r="Y20" i="34"/>
  <c r="Z20" i="34"/>
  <c r="AA20" i="34"/>
  <c r="AB21" i="34"/>
  <c r="Y21" i="34"/>
  <c r="Z21" i="34"/>
  <c r="AA21" i="34"/>
  <c r="Y22" i="34"/>
  <c r="Z22" i="34"/>
  <c r="AA22" i="34"/>
  <c r="AB23" i="34"/>
  <c r="Y23" i="34"/>
  <c r="Z23" i="34"/>
  <c r="AA23" i="34"/>
  <c r="AB24" i="34"/>
  <c r="Y24" i="34"/>
  <c r="Z24" i="34"/>
  <c r="AA24" i="34"/>
  <c r="Y25" i="34"/>
  <c r="Z25" i="34"/>
  <c r="AA25" i="34"/>
  <c r="Y26" i="34"/>
  <c r="Z26" i="34"/>
  <c r="AA26" i="34"/>
  <c r="Y27" i="34"/>
  <c r="Z27" i="34"/>
  <c r="AA27" i="34"/>
  <c r="Y28" i="34"/>
  <c r="Z28" i="34"/>
  <c r="AA28" i="34"/>
  <c r="AB29" i="34"/>
  <c r="Y29" i="34"/>
  <c r="Z29" i="34"/>
  <c r="AA29" i="34"/>
  <c r="AB30" i="34"/>
  <c r="Y30" i="34"/>
  <c r="Z30" i="34"/>
  <c r="AA30" i="34"/>
  <c r="Y31" i="34"/>
  <c r="Z31" i="34"/>
  <c r="AA31" i="34"/>
  <c r="AB32" i="34"/>
  <c r="Y32" i="34"/>
  <c r="Z32" i="34"/>
  <c r="AA32" i="34"/>
  <c r="AB33" i="34"/>
  <c r="Y33" i="34"/>
  <c r="Z33" i="34"/>
  <c r="AA33" i="34"/>
  <c r="AB34" i="34"/>
  <c r="Y34" i="34"/>
  <c r="Z34" i="34"/>
  <c r="AA34" i="34"/>
  <c r="AB35" i="34"/>
  <c r="Y35" i="34"/>
  <c r="Z35" i="34"/>
  <c r="AA35" i="34"/>
  <c r="Y36" i="34"/>
  <c r="Z36" i="34"/>
  <c r="AA36" i="34"/>
  <c r="AB37" i="34"/>
  <c r="Y37" i="34"/>
  <c r="Z37" i="34"/>
  <c r="AA37" i="34"/>
  <c r="Y38" i="34"/>
  <c r="Z38" i="34"/>
  <c r="AA38" i="34"/>
  <c r="AB39" i="34"/>
  <c r="Y39" i="34"/>
  <c r="Z39" i="34"/>
  <c r="AA39" i="34"/>
  <c r="Y40" i="34"/>
  <c r="Z40" i="34"/>
  <c r="AA40" i="34"/>
  <c r="Y41" i="34"/>
  <c r="Z41" i="34"/>
  <c r="AA41" i="34"/>
  <c r="Y42" i="34"/>
  <c r="Z42" i="34"/>
  <c r="AA42" i="34"/>
  <c r="Y43" i="34"/>
  <c r="Z43" i="34"/>
  <c r="AA43" i="34"/>
  <c r="Y44" i="34"/>
  <c r="Z44" i="34"/>
  <c r="AA44" i="34"/>
  <c r="AB45" i="34"/>
  <c r="Y45" i="34"/>
  <c r="Z45" i="34"/>
  <c r="AA45" i="34"/>
  <c r="AB46" i="34"/>
  <c r="Y46" i="34"/>
  <c r="Z46" i="34"/>
  <c r="AA46" i="34"/>
  <c r="Y47" i="34"/>
  <c r="Z47" i="34"/>
  <c r="AA47" i="34"/>
  <c r="AB48" i="34"/>
  <c r="Y48" i="34"/>
  <c r="Z48" i="34"/>
  <c r="AA48" i="34"/>
  <c r="AB49" i="34"/>
  <c r="Y49" i="34"/>
  <c r="Z49" i="34"/>
  <c r="AA49" i="34"/>
  <c r="AB50" i="34"/>
  <c r="Y50" i="34"/>
  <c r="Z50" i="34"/>
  <c r="AA50" i="34"/>
  <c r="AB51" i="34"/>
  <c r="Y51" i="34"/>
  <c r="Z51" i="34"/>
  <c r="AA51" i="34"/>
  <c r="Y52" i="34"/>
  <c r="Z52" i="34"/>
  <c r="AA52" i="34"/>
  <c r="AB53" i="34"/>
  <c r="Y53" i="34"/>
  <c r="Z53" i="34"/>
  <c r="AA53" i="34"/>
  <c r="Y54" i="34"/>
  <c r="Z54" i="34"/>
  <c r="AA54" i="34"/>
  <c r="AB55" i="34"/>
  <c r="Y55" i="34"/>
  <c r="Z55" i="34"/>
  <c r="AA55" i="34"/>
  <c r="AB56" i="34"/>
  <c r="Y56" i="34"/>
  <c r="Z56" i="34"/>
  <c r="AA56" i="34"/>
  <c r="Y57" i="34"/>
  <c r="Z57" i="34"/>
  <c r="AA57" i="34"/>
  <c r="Y58" i="34"/>
  <c r="Z58" i="34"/>
  <c r="AA58" i="34"/>
  <c r="Y59" i="34"/>
  <c r="Z59" i="34"/>
  <c r="AA59" i="34"/>
  <c r="Y60" i="34"/>
  <c r="Z60" i="34"/>
  <c r="AA60" i="34"/>
  <c r="AB61" i="34"/>
  <c r="Y61" i="34"/>
  <c r="Z61" i="34"/>
  <c r="AA61" i="34"/>
  <c r="AB62" i="34"/>
  <c r="Y62" i="34"/>
  <c r="Z62" i="34"/>
  <c r="AA62" i="34"/>
  <c r="Y63" i="34"/>
  <c r="Z63" i="34"/>
  <c r="AA63" i="34"/>
  <c r="AB64" i="34"/>
  <c r="Y64" i="34"/>
  <c r="Z64" i="34"/>
  <c r="AA64" i="34"/>
  <c r="AB65" i="34"/>
  <c r="Y65" i="34"/>
  <c r="Z65" i="34"/>
  <c r="AA65" i="34"/>
  <c r="AB66" i="34"/>
  <c r="Y66" i="34"/>
  <c r="Z66" i="34"/>
  <c r="AA66" i="34"/>
  <c r="AB67" i="34"/>
  <c r="Y67" i="34"/>
  <c r="Z67" i="34"/>
  <c r="AA67" i="34"/>
  <c r="Y68" i="34"/>
  <c r="Z68" i="34"/>
  <c r="AA68" i="34"/>
  <c r="AB69" i="34"/>
  <c r="Y69" i="34"/>
  <c r="Z69" i="34"/>
  <c r="AA69" i="34"/>
  <c r="AB70" i="34"/>
  <c r="Y70" i="34"/>
  <c r="Z70" i="34"/>
  <c r="AA70" i="34"/>
  <c r="AB71" i="34"/>
  <c r="Y71" i="34"/>
  <c r="Z71" i="34"/>
  <c r="AA71" i="34"/>
  <c r="AB72" i="34"/>
  <c r="Y72" i="34"/>
  <c r="Z72" i="34"/>
  <c r="AA72" i="34"/>
  <c r="Y73" i="34"/>
  <c r="Z73" i="34"/>
  <c r="AA73" i="34"/>
  <c r="Y74" i="34"/>
  <c r="Z74" i="34"/>
  <c r="AA74" i="34"/>
  <c r="Y75" i="34"/>
  <c r="Z75" i="34"/>
  <c r="AA75" i="34"/>
  <c r="AB76" i="34"/>
  <c r="Y76" i="34"/>
  <c r="Z76" i="34"/>
  <c r="AA76" i="34"/>
  <c r="AB77" i="34"/>
  <c r="Y77" i="34"/>
  <c r="Z77" i="34"/>
  <c r="AA77" i="34"/>
  <c r="AB78" i="34"/>
  <c r="Y78" i="34"/>
  <c r="Z78" i="34"/>
  <c r="AA78" i="34"/>
  <c r="Y79" i="34"/>
  <c r="Z79" i="34"/>
  <c r="AA79" i="34"/>
  <c r="AB80" i="34"/>
  <c r="Y80" i="34"/>
  <c r="Z80" i="34"/>
  <c r="AA80" i="34"/>
  <c r="AB81" i="34"/>
  <c r="Y81" i="34"/>
  <c r="Z81" i="34"/>
  <c r="AA81" i="34"/>
  <c r="AB82" i="34"/>
  <c r="Y82" i="34"/>
  <c r="Z82" i="34"/>
  <c r="AA82" i="34"/>
  <c r="AB83" i="34"/>
  <c r="Y83" i="34"/>
  <c r="Z83" i="34"/>
  <c r="AA83" i="34"/>
  <c r="Y84" i="34"/>
  <c r="Z84" i="34"/>
  <c r="AA84" i="34"/>
  <c r="AB85" i="34"/>
  <c r="Y85" i="34"/>
  <c r="Z85" i="34"/>
  <c r="AA85" i="34"/>
  <c r="Y86" i="34"/>
  <c r="Z86" i="34"/>
  <c r="AA86" i="34"/>
  <c r="AB87" i="34"/>
  <c r="Y87" i="34"/>
  <c r="Z87" i="34"/>
  <c r="AA87" i="34"/>
  <c r="AB88" i="34"/>
  <c r="Y88" i="34"/>
  <c r="Z88" i="34"/>
  <c r="AA88" i="34"/>
  <c r="Y89" i="34"/>
  <c r="Z89" i="34"/>
  <c r="AA89" i="34"/>
  <c r="Y90" i="34"/>
  <c r="Z90" i="34"/>
  <c r="AA90" i="34"/>
  <c r="Y91" i="34"/>
  <c r="Z91" i="34"/>
  <c r="AA91" i="34"/>
  <c r="Y92" i="34"/>
  <c r="Z92" i="34"/>
  <c r="AA92" i="34"/>
  <c r="AB93" i="34"/>
  <c r="Y93" i="34"/>
  <c r="Z93" i="34"/>
  <c r="AA93" i="34"/>
  <c r="AB94" i="34"/>
  <c r="Y94" i="34"/>
  <c r="Z94" i="34"/>
  <c r="AA94" i="34"/>
  <c r="Y95" i="34"/>
  <c r="Z95" i="34"/>
  <c r="AA95" i="34"/>
  <c r="AB96" i="34"/>
  <c r="Y96" i="34"/>
  <c r="Z96" i="34"/>
  <c r="AA96" i="34"/>
  <c r="AB97" i="34"/>
  <c r="Y97" i="34"/>
  <c r="Z97" i="34"/>
  <c r="AA97" i="34"/>
  <c r="AB98" i="34"/>
  <c r="Y98" i="34"/>
  <c r="Z98" i="34"/>
  <c r="AA98" i="34"/>
  <c r="AB99" i="34"/>
  <c r="Y99" i="34"/>
  <c r="Z99" i="34"/>
  <c r="AA99" i="34"/>
  <c r="Y100" i="34"/>
  <c r="Z100" i="34"/>
  <c r="AA100" i="34"/>
  <c r="AB101" i="34"/>
  <c r="Y101" i="34"/>
  <c r="Z101" i="34"/>
  <c r="AA101" i="34"/>
  <c r="Y102" i="34"/>
  <c r="Z102" i="34"/>
  <c r="AA102" i="34"/>
  <c r="AB103" i="34"/>
  <c r="Y103" i="34"/>
  <c r="Z103" i="34"/>
  <c r="AA103" i="34"/>
  <c r="AB104" i="34"/>
  <c r="Y104" i="34"/>
  <c r="Z104" i="34"/>
  <c r="AA104" i="34"/>
  <c r="AB105" i="34"/>
  <c r="Y105" i="34"/>
  <c r="Z105" i="34"/>
  <c r="AA105" i="34"/>
  <c r="Y106" i="34"/>
  <c r="Z106" i="34"/>
  <c r="AA106" i="34"/>
  <c r="Y107" i="34"/>
  <c r="Z107" i="34"/>
  <c r="AA107" i="34"/>
  <c r="Y108" i="34"/>
  <c r="Z108" i="34"/>
  <c r="AA108" i="34"/>
  <c r="AB109" i="34"/>
  <c r="Y109" i="34"/>
  <c r="Z109" i="34"/>
  <c r="AA109" i="34"/>
  <c r="AB110" i="34"/>
  <c r="Y110" i="34"/>
  <c r="Z110" i="34"/>
  <c r="AA110" i="34"/>
  <c r="Y111" i="34"/>
  <c r="Z111" i="34"/>
  <c r="AA111" i="34"/>
  <c r="AB112" i="34"/>
  <c r="Y112" i="34"/>
  <c r="Z112" i="34"/>
  <c r="AA112" i="34"/>
  <c r="AB113" i="34"/>
  <c r="Y113" i="34"/>
  <c r="Z113" i="34"/>
  <c r="AA113" i="34"/>
  <c r="AB114" i="34"/>
  <c r="Y114" i="34"/>
  <c r="Z114" i="34"/>
  <c r="AA114" i="34"/>
  <c r="AB115" i="34"/>
  <c r="Y115" i="34"/>
  <c r="Z115" i="34"/>
  <c r="AA115" i="34"/>
  <c r="Y116" i="34"/>
  <c r="Z116" i="34"/>
  <c r="AA116" i="34"/>
  <c r="AB117" i="34"/>
  <c r="Y117" i="34"/>
  <c r="Z117" i="34"/>
  <c r="AA117" i="34"/>
  <c r="Y118" i="34"/>
  <c r="Z118" i="34"/>
  <c r="AA118" i="34"/>
  <c r="AB119" i="34"/>
  <c r="Y119" i="34"/>
  <c r="Z119" i="34"/>
  <c r="AA119" i="34"/>
  <c r="Y120" i="34"/>
  <c r="Z120" i="34"/>
  <c r="AA120" i="34"/>
  <c r="AB121" i="34"/>
  <c r="Y121" i="34"/>
  <c r="Z121" i="34"/>
  <c r="AA121" i="34"/>
  <c r="Y122" i="34"/>
  <c r="Z122" i="34"/>
  <c r="AA122" i="34"/>
  <c r="AB123" i="34"/>
  <c r="Y123" i="34"/>
  <c r="Z123" i="34"/>
  <c r="AA123" i="34"/>
  <c r="AB124" i="34"/>
  <c r="Y124" i="34"/>
  <c r="Z124" i="34"/>
  <c r="AA124" i="34"/>
  <c r="AB125" i="34"/>
  <c r="Y125" i="34"/>
  <c r="Z125" i="34"/>
  <c r="AA125" i="34"/>
  <c r="AB126" i="34"/>
  <c r="Y126" i="34"/>
  <c r="Z126" i="34"/>
  <c r="AA126" i="34"/>
  <c r="Y127" i="34"/>
  <c r="Z127" i="34"/>
  <c r="AA127" i="34"/>
  <c r="AB128" i="34"/>
  <c r="Y128" i="34"/>
  <c r="Z128" i="34"/>
  <c r="AA128" i="34"/>
  <c r="AB129" i="34"/>
  <c r="Y129" i="34"/>
  <c r="Z129" i="34"/>
  <c r="AA129" i="34"/>
  <c r="AB130" i="34"/>
  <c r="Y130" i="34"/>
  <c r="Z130" i="34"/>
  <c r="AA130" i="34"/>
  <c r="AB131" i="34"/>
  <c r="Y131" i="34"/>
  <c r="Z131" i="34"/>
  <c r="AA131" i="34"/>
  <c r="Y132" i="34"/>
  <c r="Z132" i="34"/>
  <c r="AA132" i="34"/>
  <c r="AB133" i="34"/>
  <c r="Y133" i="34"/>
  <c r="Z133" i="34"/>
  <c r="AA133" i="34"/>
  <c r="Y134" i="34"/>
  <c r="Z134" i="34"/>
  <c r="AA134" i="34"/>
  <c r="AB135" i="34"/>
  <c r="Y135" i="34"/>
  <c r="Z135" i="34"/>
  <c r="AA135" i="34"/>
  <c r="AB136" i="34"/>
  <c r="Y136" i="34"/>
  <c r="Z136" i="34"/>
  <c r="AA136" i="34"/>
  <c r="AB137" i="34"/>
  <c r="Y137" i="34"/>
  <c r="Z137" i="34"/>
  <c r="AA137" i="34"/>
  <c r="Y138" i="34"/>
  <c r="Z138" i="34"/>
  <c r="AA138" i="34"/>
  <c r="AB139" i="34"/>
  <c r="Y139" i="34"/>
  <c r="Z139" i="34"/>
  <c r="AA139" i="34"/>
  <c r="Y140" i="34"/>
  <c r="Z140" i="34"/>
  <c r="AA140" i="34"/>
  <c r="AB141" i="34"/>
  <c r="Y141" i="34"/>
  <c r="Z141" i="34"/>
  <c r="AA141" i="34"/>
  <c r="Y142" i="34"/>
  <c r="Z142" i="34"/>
  <c r="AA142" i="34"/>
  <c r="Y143" i="34"/>
  <c r="Z143" i="34"/>
  <c r="AA143" i="34"/>
  <c r="AB144" i="34"/>
  <c r="Y144" i="34"/>
  <c r="Z144" i="34"/>
  <c r="AA144" i="34"/>
  <c r="AB145" i="34"/>
  <c r="Y145" i="34"/>
  <c r="Z145" i="34"/>
  <c r="AA145" i="34"/>
  <c r="AB146" i="34"/>
  <c r="Y146" i="34"/>
  <c r="Z146" i="34"/>
  <c r="AA146" i="34"/>
  <c r="AB147" i="34"/>
  <c r="Y147" i="34"/>
  <c r="Z147" i="34"/>
  <c r="AA147" i="34"/>
  <c r="Y148" i="34"/>
  <c r="Z148" i="34"/>
  <c r="AA148" i="34"/>
  <c r="AB149" i="34"/>
  <c r="Y149" i="34"/>
  <c r="Z149" i="34"/>
  <c r="AA149" i="34"/>
  <c r="AB150" i="34"/>
  <c r="Y150" i="34"/>
  <c r="Z150" i="34"/>
  <c r="AA150" i="34"/>
  <c r="AB151" i="34"/>
  <c r="Y151" i="34"/>
  <c r="Z151" i="34"/>
  <c r="AA151" i="34"/>
  <c r="Y152" i="34"/>
  <c r="Z152" i="34"/>
  <c r="AA152" i="34"/>
  <c r="AB153" i="34"/>
  <c r="Y153" i="34"/>
  <c r="Z153" i="34"/>
  <c r="AA153" i="34"/>
  <c r="Y154" i="34"/>
  <c r="Z154" i="34"/>
  <c r="AA154" i="34"/>
  <c r="AB155" i="34"/>
  <c r="Y155" i="34"/>
  <c r="Z155" i="34"/>
  <c r="AA155" i="34"/>
  <c r="Y156" i="34"/>
  <c r="Z156" i="34"/>
  <c r="AA156" i="34"/>
  <c r="AB157" i="34"/>
  <c r="Y157" i="34"/>
  <c r="Z157" i="34"/>
  <c r="AA157" i="34"/>
  <c r="Y158" i="34"/>
  <c r="Z158" i="34"/>
  <c r="AA158" i="34"/>
  <c r="Y159" i="34"/>
  <c r="Z159" i="34"/>
  <c r="AA159" i="34"/>
  <c r="AB160" i="34"/>
  <c r="Y160" i="34"/>
  <c r="Z160" i="34"/>
  <c r="AA160" i="34"/>
  <c r="AB161" i="34"/>
  <c r="Y161" i="34"/>
  <c r="Z161" i="34"/>
  <c r="AA161" i="34"/>
  <c r="AB162" i="34"/>
  <c r="Y162" i="34"/>
  <c r="Z162" i="34"/>
  <c r="AA162" i="34"/>
  <c r="AB163" i="34"/>
  <c r="Y163" i="34"/>
  <c r="Z163" i="34"/>
  <c r="AA163" i="34"/>
  <c r="Y164" i="34"/>
  <c r="Z164" i="34"/>
  <c r="AA164" i="34"/>
  <c r="AB165" i="34"/>
  <c r="Y165" i="34"/>
  <c r="Z165" i="34"/>
  <c r="AA165" i="34"/>
  <c r="AB166" i="34"/>
  <c r="Y166" i="34"/>
  <c r="Z166" i="34"/>
  <c r="AA166" i="34"/>
  <c r="AB167" i="34"/>
  <c r="Y167" i="34"/>
  <c r="Z167" i="34"/>
  <c r="AA167" i="34"/>
  <c r="Y168" i="34"/>
  <c r="Z168" i="34"/>
  <c r="AA168" i="34"/>
  <c r="AB169" i="34"/>
  <c r="Y169" i="34"/>
  <c r="Z169" i="34"/>
  <c r="AA169" i="34"/>
  <c r="Y170" i="34"/>
  <c r="Z170" i="34"/>
  <c r="AA170" i="34"/>
  <c r="AB171" i="34"/>
  <c r="Y171" i="34"/>
  <c r="Z171" i="34"/>
  <c r="AA171" i="34"/>
  <c r="Y172" i="34"/>
  <c r="Z172" i="34"/>
  <c r="AA172" i="34"/>
  <c r="AB173" i="34"/>
  <c r="Y173" i="34"/>
  <c r="Z173" i="34"/>
  <c r="AA173" i="34"/>
  <c r="Y174" i="34"/>
  <c r="Z174" i="34"/>
  <c r="AA174" i="34"/>
  <c r="Y175" i="34"/>
  <c r="Z175" i="34"/>
  <c r="AA175" i="34"/>
  <c r="AB176" i="34"/>
  <c r="Y176" i="34"/>
  <c r="Z176" i="34"/>
  <c r="AA176" i="34"/>
  <c r="AB177" i="34"/>
  <c r="Y177" i="34"/>
  <c r="Z177" i="34"/>
  <c r="AA177" i="34"/>
  <c r="AB178" i="34"/>
  <c r="Y178" i="34"/>
  <c r="Z178" i="34"/>
  <c r="AA178" i="34"/>
  <c r="AB179" i="34"/>
  <c r="Y179" i="34"/>
  <c r="Z179" i="34"/>
  <c r="AA179" i="34"/>
  <c r="Y180" i="34"/>
  <c r="Z180" i="34"/>
  <c r="AA180" i="34"/>
  <c r="AB181" i="34"/>
  <c r="Y181" i="34"/>
  <c r="Z181" i="34"/>
  <c r="AA181" i="34"/>
  <c r="AB182" i="34"/>
  <c r="Y182" i="34"/>
  <c r="Z182" i="34"/>
  <c r="AA182" i="34"/>
  <c r="AB183" i="34"/>
  <c r="Y183" i="34"/>
  <c r="Z183" i="34"/>
  <c r="AA183" i="34"/>
  <c r="Y184" i="34"/>
  <c r="Z184" i="34"/>
  <c r="AA184" i="34"/>
  <c r="AB185" i="34"/>
  <c r="Y185" i="34"/>
  <c r="Z185" i="34"/>
  <c r="AA185" i="34"/>
  <c r="Y186" i="34"/>
  <c r="Z186" i="34"/>
  <c r="AA186" i="34"/>
  <c r="AB187" i="34"/>
  <c r="Y187" i="34"/>
  <c r="Z187" i="34"/>
  <c r="AA187" i="34"/>
  <c r="Y188" i="34"/>
  <c r="Z188" i="34"/>
  <c r="AA188" i="34"/>
  <c r="AB189" i="34"/>
  <c r="Y189" i="34"/>
  <c r="Z189" i="34"/>
  <c r="AA189" i="34"/>
  <c r="Y190" i="34"/>
  <c r="Z190" i="34"/>
  <c r="AA190" i="34"/>
  <c r="Y191" i="34"/>
  <c r="Z191" i="34"/>
  <c r="AA191" i="34"/>
  <c r="AB192" i="34"/>
  <c r="Y192" i="34"/>
  <c r="Z192" i="34"/>
  <c r="AA192" i="34"/>
  <c r="AB193" i="34"/>
  <c r="Y193" i="34"/>
  <c r="Z193" i="34"/>
  <c r="AA193" i="34"/>
  <c r="AB194" i="34"/>
  <c r="Y194" i="34"/>
  <c r="Z194" i="34"/>
  <c r="AA194" i="34"/>
  <c r="AB195" i="34"/>
  <c r="Y195" i="34"/>
  <c r="Z195" i="34"/>
  <c r="AA195" i="34"/>
  <c r="Y196" i="34"/>
  <c r="Z196" i="34"/>
  <c r="AA196" i="34"/>
  <c r="AB197" i="34"/>
  <c r="Y197" i="34"/>
  <c r="Z197" i="34"/>
  <c r="AA197" i="34"/>
  <c r="AB198" i="34"/>
  <c r="Y198" i="34"/>
  <c r="Z198" i="34"/>
  <c r="AA198" i="34"/>
  <c r="AB199" i="34"/>
  <c r="Y199" i="34"/>
  <c r="Z199" i="34"/>
  <c r="AA199" i="34"/>
  <c r="Y200" i="34"/>
  <c r="Z200" i="34"/>
  <c r="AA200" i="34"/>
  <c r="AB201" i="34"/>
  <c r="Y201" i="34"/>
  <c r="Z201" i="34"/>
  <c r="AA201" i="34"/>
  <c r="Y202" i="34"/>
  <c r="Z202" i="34"/>
  <c r="AA202" i="34"/>
  <c r="AB203" i="34"/>
  <c r="Y203" i="34"/>
  <c r="Z203" i="34"/>
  <c r="AA203" i="34"/>
  <c r="Y204" i="34"/>
  <c r="Z204" i="34"/>
  <c r="AA204" i="34"/>
  <c r="AB205" i="34"/>
  <c r="Y205" i="34"/>
  <c r="Z205" i="34"/>
  <c r="AA205" i="34"/>
  <c r="Y206" i="34"/>
  <c r="Z206" i="34"/>
  <c r="AA206" i="34"/>
  <c r="Y207" i="34"/>
  <c r="Z207" i="34"/>
  <c r="AA207" i="34"/>
  <c r="AB208" i="34"/>
  <c r="Y208" i="34"/>
  <c r="Z208" i="34"/>
  <c r="AA208" i="34"/>
  <c r="AB209" i="34"/>
  <c r="Y209" i="34"/>
  <c r="Z209" i="34"/>
  <c r="AA209" i="34"/>
  <c r="AB210" i="34"/>
  <c r="Y210" i="34"/>
  <c r="Z210" i="34"/>
  <c r="AA210" i="34"/>
  <c r="AB211" i="34"/>
  <c r="Y211" i="34"/>
  <c r="Z211" i="34"/>
  <c r="AA211" i="34"/>
  <c r="Y212" i="34"/>
  <c r="Z212" i="34"/>
  <c r="AA212" i="34"/>
  <c r="AB213" i="34"/>
  <c r="Y213" i="34"/>
  <c r="Z213" i="34"/>
  <c r="AA213" i="34"/>
  <c r="AB214" i="34"/>
  <c r="Y214" i="34"/>
  <c r="Z214" i="34"/>
  <c r="AA214" i="34"/>
  <c r="AB215" i="34"/>
  <c r="Y215" i="34"/>
  <c r="Z215" i="34"/>
  <c r="AA215" i="34"/>
  <c r="Y216" i="34"/>
  <c r="Z216" i="34"/>
  <c r="AA216" i="34"/>
  <c r="AB217" i="34"/>
  <c r="Y217" i="34"/>
  <c r="Z217" i="34"/>
  <c r="AA217" i="34"/>
  <c r="Y218" i="34"/>
  <c r="Z218" i="34"/>
  <c r="AA218" i="34"/>
  <c r="AB219" i="34"/>
  <c r="Y219" i="34"/>
  <c r="Z219" i="34"/>
  <c r="AA219" i="34"/>
  <c r="Y220" i="34"/>
  <c r="Z220" i="34"/>
  <c r="AA220" i="34"/>
  <c r="AB221" i="34"/>
  <c r="Y221" i="34"/>
  <c r="Z221" i="34"/>
  <c r="AA221" i="34"/>
  <c r="Y222" i="34"/>
  <c r="Z222" i="34"/>
  <c r="AA222" i="34"/>
  <c r="Y223" i="34"/>
  <c r="Z223" i="34"/>
  <c r="AA223" i="34"/>
  <c r="AB224" i="34"/>
  <c r="Y224" i="34"/>
  <c r="Z224" i="34"/>
  <c r="AA224" i="34"/>
  <c r="AB225" i="34"/>
  <c r="Y225" i="34"/>
  <c r="Z225" i="34"/>
  <c r="AA225" i="34"/>
  <c r="AB226" i="34"/>
  <c r="Y226" i="34"/>
  <c r="Z226" i="34"/>
  <c r="AA226" i="34"/>
  <c r="AB227" i="34"/>
  <c r="Y227" i="34"/>
  <c r="Z227" i="34"/>
  <c r="AA227" i="34"/>
  <c r="Y228" i="34"/>
  <c r="Z228" i="34"/>
  <c r="AA228" i="34"/>
  <c r="AB229" i="34"/>
  <c r="Y229" i="34"/>
  <c r="Z229" i="34"/>
  <c r="AA229" i="34"/>
  <c r="AB230" i="34"/>
  <c r="Y230" i="34"/>
  <c r="Z230" i="34"/>
  <c r="AA230" i="34"/>
  <c r="AB231" i="34"/>
  <c r="Y231" i="34"/>
  <c r="Z231" i="34"/>
  <c r="AA231" i="34"/>
  <c r="Y232" i="34"/>
  <c r="Z232" i="34"/>
  <c r="AA232" i="34"/>
  <c r="AB233" i="34"/>
  <c r="Y233" i="34"/>
  <c r="Z233" i="34"/>
  <c r="AA233" i="34"/>
  <c r="Y234" i="34"/>
  <c r="Z234" i="34"/>
  <c r="AA234" i="34"/>
  <c r="AB235" i="34"/>
  <c r="Y235" i="34"/>
  <c r="Z235" i="34"/>
  <c r="AA235" i="34"/>
  <c r="Y236" i="34"/>
  <c r="Z236" i="34"/>
  <c r="AA236" i="34"/>
  <c r="AB237" i="34"/>
  <c r="Y237" i="34"/>
  <c r="Z237" i="34"/>
  <c r="AA237" i="34"/>
  <c r="Y238" i="34"/>
  <c r="Z238" i="34"/>
  <c r="AA238" i="34"/>
  <c r="AA4" i="34"/>
  <c r="Z4" i="34"/>
  <c r="Y4" i="34"/>
  <c r="AB4" i="34"/>
  <c r="T169" i="34"/>
  <c r="T173" i="34"/>
  <c r="U174" i="34"/>
  <c r="T175" i="34"/>
  <c r="T176" i="34"/>
  <c r="T177" i="34"/>
  <c r="T181" i="34"/>
  <c r="U182" i="34"/>
  <c r="T183" i="34"/>
  <c r="T184" i="34"/>
  <c r="T185" i="34"/>
  <c r="T189" i="34"/>
  <c r="U190" i="34"/>
  <c r="T191" i="34"/>
  <c r="T192" i="34"/>
  <c r="T193" i="34"/>
  <c r="T196" i="34"/>
  <c r="T197" i="34"/>
  <c r="U198" i="34"/>
  <c r="T199" i="34"/>
  <c r="T200" i="34"/>
  <c r="T201" i="34"/>
  <c r="T205" i="34"/>
  <c r="U206" i="34"/>
  <c r="T207" i="34"/>
  <c r="T208" i="34"/>
  <c r="T209" i="34"/>
  <c r="T213" i="34"/>
  <c r="U214" i="34"/>
  <c r="T215" i="34"/>
  <c r="T216" i="34"/>
  <c r="T217" i="34"/>
  <c r="T221" i="34"/>
  <c r="U222" i="34"/>
  <c r="T223" i="34"/>
  <c r="T224" i="34"/>
  <c r="T225" i="34"/>
  <c r="T229" i="34"/>
  <c r="U230" i="34"/>
  <c r="T231" i="34"/>
  <c r="T232" i="34"/>
  <c r="T233" i="34"/>
  <c r="T237" i="34"/>
  <c r="U238" i="34"/>
  <c r="T167" i="34"/>
  <c r="T168" i="34"/>
  <c r="T5" i="34"/>
  <c r="T8" i="34"/>
  <c r="T9" i="34"/>
  <c r="U10" i="34"/>
  <c r="T11" i="34"/>
  <c r="T13" i="34"/>
  <c r="T16" i="34"/>
  <c r="T17" i="34"/>
  <c r="U18" i="34"/>
  <c r="T19" i="34"/>
  <c r="T21" i="34"/>
  <c r="T24" i="34"/>
  <c r="T25" i="34"/>
  <c r="U26" i="34"/>
  <c r="T27" i="34"/>
  <c r="T29" i="34"/>
  <c r="T32" i="34"/>
  <c r="T33" i="34"/>
  <c r="U34" i="34"/>
  <c r="T35" i="34"/>
  <c r="T37" i="34"/>
  <c r="T40" i="34"/>
  <c r="T41" i="34"/>
  <c r="U42" i="34"/>
  <c r="T43" i="34"/>
  <c r="T44" i="34"/>
  <c r="T45" i="34"/>
  <c r="T48" i="34"/>
  <c r="T49" i="34"/>
  <c r="U50" i="34"/>
  <c r="T51" i="34"/>
  <c r="T53" i="34"/>
  <c r="T56" i="34"/>
  <c r="T57" i="34"/>
  <c r="U58" i="34"/>
  <c r="T59" i="34"/>
  <c r="T61" i="34"/>
  <c r="T64" i="34"/>
  <c r="T65" i="34"/>
  <c r="U66" i="34"/>
  <c r="T67" i="34"/>
  <c r="T69" i="34"/>
  <c r="T72" i="34"/>
  <c r="T73" i="34"/>
  <c r="U74" i="34"/>
  <c r="T75" i="34"/>
  <c r="T77" i="34"/>
  <c r="T80" i="34"/>
  <c r="T81" i="34"/>
  <c r="U82" i="34"/>
  <c r="T83" i="34"/>
  <c r="T85" i="34"/>
  <c r="T88" i="34"/>
  <c r="T89" i="34"/>
  <c r="U90" i="34"/>
  <c r="T93" i="34"/>
  <c r="T96" i="34"/>
  <c r="T97" i="34"/>
  <c r="U98" i="34"/>
  <c r="T99" i="34"/>
  <c r="T101" i="34"/>
  <c r="T104" i="34"/>
  <c r="T105" i="34"/>
  <c r="U106" i="34"/>
  <c r="T109" i="34"/>
  <c r="T112" i="34"/>
  <c r="T113" i="34"/>
  <c r="U114" i="34"/>
  <c r="T115" i="34"/>
  <c r="T117" i="34"/>
  <c r="T120" i="34"/>
  <c r="T121" i="34"/>
  <c r="U122" i="34"/>
  <c r="T125" i="34"/>
  <c r="T128" i="34"/>
  <c r="T129" i="34"/>
  <c r="U130" i="34"/>
  <c r="T131" i="34"/>
  <c r="T133" i="34"/>
  <c r="T136" i="34"/>
  <c r="T137" i="34"/>
  <c r="U138" i="34"/>
  <c r="T139" i="34"/>
  <c r="T141" i="34"/>
  <c r="T144" i="34"/>
  <c r="T145" i="34"/>
  <c r="U146" i="34"/>
  <c r="T147" i="34"/>
  <c r="T149" i="34"/>
  <c r="T152" i="34"/>
  <c r="T153" i="34"/>
  <c r="U154" i="34"/>
  <c r="T155" i="34"/>
  <c r="T156" i="34"/>
  <c r="T157" i="34"/>
  <c r="T160" i="34"/>
  <c r="T161" i="34"/>
  <c r="U162" i="34"/>
  <c r="T163" i="34"/>
  <c r="T165" i="34"/>
  <c r="T4" i="34"/>
  <c r="L168" i="34"/>
  <c r="L171" i="34"/>
  <c r="L172" i="34"/>
  <c r="L173" i="34"/>
  <c r="M175" i="34"/>
  <c r="L176" i="34"/>
  <c r="M178" i="34"/>
  <c r="L179" i="34"/>
  <c r="L180" i="34"/>
  <c r="L181" i="34"/>
  <c r="M183" i="34"/>
  <c r="L184" i="34"/>
  <c r="M186" i="34"/>
  <c r="L187" i="34"/>
  <c r="L188" i="34"/>
  <c r="L189" i="34"/>
  <c r="M191" i="34"/>
  <c r="L192" i="34"/>
  <c r="M194" i="34"/>
  <c r="L195" i="34"/>
  <c r="L196" i="34"/>
  <c r="L197" i="34"/>
  <c r="M199" i="34"/>
  <c r="L200" i="34"/>
  <c r="M202" i="34"/>
  <c r="L203" i="34"/>
  <c r="L204" i="34"/>
  <c r="M207" i="34"/>
  <c r="L208" i="34"/>
  <c r="M210" i="34"/>
  <c r="L211" i="34"/>
  <c r="L212" i="34"/>
  <c r="L216" i="34"/>
  <c r="M218" i="34"/>
  <c r="L219" i="34"/>
  <c r="L220" i="34"/>
  <c r="L224" i="34"/>
  <c r="M226" i="34"/>
  <c r="L227" i="34"/>
  <c r="L228" i="34"/>
  <c r="L232" i="34"/>
  <c r="M234" i="34"/>
  <c r="L235" i="34"/>
  <c r="L236" i="34"/>
  <c r="L5" i="34"/>
  <c r="L6" i="34"/>
  <c r="M7" i="34"/>
  <c r="L8" i="34"/>
  <c r="L9" i="34"/>
  <c r="L13" i="34"/>
  <c r="M15" i="34"/>
  <c r="L16" i="34"/>
  <c r="M19" i="34"/>
  <c r="L21" i="34"/>
  <c r="L22" i="34"/>
  <c r="M23" i="34"/>
  <c r="L24" i="34"/>
  <c r="L25" i="34"/>
  <c r="L29" i="34"/>
  <c r="M31" i="34"/>
  <c r="L32" i="34"/>
  <c r="L37" i="34"/>
  <c r="L38" i="34"/>
  <c r="M39" i="34"/>
  <c r="L40" i="34"/>
  <c r="L41" i="34"/>
  <c r="L45" i="34"/>
  <c r="M47" i="34"/>
  <c r="L48" i="34"/>
  <c r="L53" i="34"/>
  <c r="L54" i="34"/>
  <c r="M55" i="34"/>
  <c r="L56" i="34"/>
  <c r="L57" i="34"/>
  <c r="L61" i="34"/>
  <c r="M63" i="34"/>
  <c r="L64" i="34"/>
  <c r="L69" i="34"/>
  <c r="L70" i="34"/>
  <c r="M71" i="34"/>
  <c r="L72" i="34"/>
  <c r="L73" i="34"/>
  <c r="L77" i="34"/>
  <c r="M79" i="34"/>
  <c r="L80" i="34"/>
  <c r="L85" i="34"/>
  <c r="L86" i="34"/>
  <c r="M87" i="34"/>
  <c r="L88" i="34"/>
  <c r="L89" i="34"/>
  <c r="L93" i="34"/>
  <c r="M95" i="34"/>
  <c r="L96" i="34"/>
  <c r="L101" i="34"/>
  <c r="L102" i="34"/>
  <c r="M103" i="34"/>
  <c r="L105" i="34"/>
  <c r="L109" i="34"/>
  <c r="M111" i="34"/>
  <c r="L117" i="34"/>
  <c r="M119" i="34"/>
  <c r="L121" i="34"/>
  <c r="L125" i="34"/>
  <c r="M127" i="34"/>
  <c r="L128" i="34"/>
  <c r="L133" i="34"/>
  <c r="M135" i="34"/>
  <c r="L137" i="34"/>
  <c r="L141" i="34"/>
  <c r="M143" i="34"/>
  <c r="L149" i="34"/>
  <c r="M151" i="34"/>
  <c r="L153" i="34"/>
  <c r="L157" i="34"/>
  <c r="M159" i="34"/>
  <c r="L165" i="34"/>
  <c r="L4" i="34"/>
  <c r="Q167" i="34"/>
  <c r="R167" i="34"/>
  <c r="S167" i="34"/>
  <c r="Q168" i="34"/>
  <c r="R168" i="34"/>
  <c r="S168" i="34"/>
  <c r="Q169" i="34"/>
  <c r="R169" i="34"/>
  <c r="S169" i="34"/>
  <c r="Q170" i="34"/>
  <c r="R170" i="34"/>
  <c r="S170" i="34"/>
  <c r="Q171" i="34"/>
  <c r="R171" i="34"/>
  <c r="S171" i="34"/>
  <c r="Q172" i="34"/>
  <c r="R172" i="34"/>
  <c r="S172" i="34"/>
  <c r="Q173" i="34"/>
  <c r="R173" i="34"/>
  <c r="S173" i="34"/>
  <c r="Q174" i="34"/>
  <c r="R174" i="34"/>
  <c r="S174" i="34"/>
  <c r="Q175" i="34"/>
  <c r="R175" i="34"/>
  <c r="S175" i="34"/>
  <c r="Q176" i="34"/>
  <c r="R176" i="34"/>
  <c r="S176" i="34"/>
  <c r="Q177" i="34"/>
  <c r="R177" i="34"/>
  <c r="S177" i="34"/>
  <c r="Q178" i="34"/>
  <c r="R178" i="34"/>
  <c r="S178" i="34"/>
  <c r="Q179" i="34"/>
  <c r="R179" i="34"/>
  <c r="S179" i="34"/>
  <c r="Q180" i="34"/>
  <c r="R180" i="34"/>
  <c r="S180" i="34"/>
  <c r="Q181" i="34"/>
  <c r="R181" i="34"/>
  <c r="S181" i="34"/>
  <c r="Q182" i="34"/>
  <c r="R182" i="34"/>
  <c r="S182" i="34"/>
  <c r="Q183" i="34"/>
  <c r="R183" i="34"/>
  <c r="S183" i="34"/>
  <c r="Q184" i="34"/>
  <c r="R184" i="34"/>
  <c r="S184" i="34"/>
  <c r="Q185" i="34"/>
  <c r="R185" i="34"/>
  <c r="S185" i="34"/>
  <c r="Q186" i="34"/>
  <c r="R186" i="34"/>
  <c r="S186" i="34"/>
  <c r="Q187" i="34"/>
  <c r="R187" i="34"/>
  <c r="S187" i="34"/>
  <c r="Q188" i="34"/>
  <c r="R188" i="34"/>
  <c r="S188" i="34"/>
  <c r="Q189" i="34"/>
  <c r="R189" i="34"/>
  <c r="S189" i="34"/>
  <c r="Q190" i="34"/>
  <c r="R190" i="34"/>
  <c r="S190" i="34"/>
  <c r="Q191" i="34"/>
  <c r="R191" i="34"/>
  <c r="S191" i="34"/>
  <c r="Q192" i="34"/>
  <c r="R192" i="34"/>
  <c r="S192" i="34"/>
  <c r="Q193" i="34"/>
  <c r="R193" i="34"/>
  <c r="S193" i="34"/>
  <c r="Q194" i="34"/>
  <c r="R194" i="34"/>
  <c r="S194" i="34"/>
  <c r="Q195" i="34"/>
  <c r="R195" i="34"/>
  <c r="S195" i="34"/>
  <c r="Q196" i="34"/>
  <c r="R196" i="34"/>
  <c r="S196" i="34"/>
  <c r="Q197" i="34"/>
  <c r="R197" i="34"/>
  <c r="S197" i="34"/>
  <c r="Q198" i="34"/>
  <c r="R198" i="34"/>
  <c r="S198" i="34"/>
  <c r="Q199" i="34"/>
  <c r="R199" i="34"/>
  <c r="S199" i="34"/>
  <c r="Q200" i="34"/>
  <c r="R200" i="34"/>
  <c r="S200" i="34"/>
  <c r="Q201" i="34"/>
  <c r="R201" i="34"/>
  <c r="S201" i="34"/>
  <c r="Q202" i="34"/>
  <c r="R202" i="34"/>
  <c r="S202" i="34"/>
  <c r="Q203" i="34"/>
  <c r="R203" i="34"/>
  <c r="S203" i="34"/>
  <c r="Q204" i="34"/>
  <c r="R204" i="34"/>
  <c r="S204" i="34"/>
  <c r="Q205" i="34"/>
  <c r="R205" i="34"/>
  <c r="S205" i="34"/>
  <c r="Q206" i="34"/>
  <c r="R206" i="34"/>
  <c r="S206" i="34"/>
  <c r="Q207" i="34"/>
  <c r="R207" i="34"/>
  <c r="S207" i="34"/>
  <c r="Q208" i="34"/>
  <c r="R208" i="34"/>
  <c r="S208" i="34"/>
  <c r="Q209" i="34"/>
  <c r="R209" i="34"/>
  <c r="S209" i="34"/>
  <c r="Q210" i="34"/>
  <c r="R210" i="34"/>
  <c r="S210" i="34"/>
  <c r="Q211" i="34"/>
  <c r="R211" i="34"/>
  <c r="S211" i="34"/>
  <c r="Q212" i="34"/>
  <c r="R212" i="34"/>
  <c r="S212" i="34"/>
  <c r="Q213" i="34"/>
  <c r="R213" i="34"/>
  <c r="S213" i="34"/>
  <c r="Q214" i="34"/>
  <c r="R214" i="34"/>
  <c r="S214" i="34"/>
  <c r="Q215" i="34"/>
  <c r="R215" i="34"/>
  <c r="S215" i="34"/>
  <c r="Q216" i="34"/>
  <c r="R216" i="34"/>
  <c r="S216" i="34"/>
  <c r="Q217" i="34"/>
  <c r="R217" i="34"/>
  <c r="S217" i="34"/>
  <c r="Q218" i="34"/>
  <c r="R218" i="34"/>
  <c r="S218" i="34"/>
  <c r="Q219" i="34"/>
  <c r="R219" i="34"/>
  <c r="S219" i="34"/>
  <c r="Q220" i="34"/>
  <c r="R220" i="34"/>
  <c r="S220" i="34"/>
  <c r="Q221" i="34"/>
  <c r="R221" i="34"/>
  <c r="S221" i="34"/>
  <c r="Q222" i="34"/>
  <c r="R222" i="34"/>
  <c r="S222" i="34"/>
  <c r="Q223" i="34"/>
  <c r="R223" i="34"/>
  <c r="S223" i="34"/>
  <c r="Q224" i="34"/>
  <c r="R224" i="34"/>
  <c r="S224" i="34"/>
  <c r="Q225" i="34"/>
  <c r="R225" i="34"/>
  <c r="S225" i="34"/>
  <c r="Q226" i="34"/>
  <c r="R226" i="34"/>
  <c r="S226" i="34"/>
  <c r="Q227" i="34"/>
  <c r="R227" i="34"/>
  <c r="S227" i="34"/>
  <c r="Q228" i="34"/>
  <c r="R228" i="34"/>
  <c r="S228" i="34"/>
  <c r="Q229" i="34"/>
  <c r="R229" i="34"/>
  <c r="S229" i="34"/>
  <c r="Q230" i="34"/>
  <c r="R230" i="34"/>
  <c r="S230" i="34"/>
  <c r="Q231" i="34"/>
  <c r="R231" i="34"/>
  <c r="S231" i="34"/>
  <c r="Q232" i="34"/>
  <c r="R232" i="34"/>
  <c r="S232" i="34"/>
  <c r="Q233" i="34"/>
  <c r="R233" i="34"/>
  <c r="S233" i="34"/>
  <c r="Q234" i="34"/>
  <c r="R234" i="34"/>
  <c r="S234" i="34"/>
  <c r="Q235" i="34"/>
  <c r="R235" i="34"/>
  <c r="S235" i="34"/>
  <c r="Q236" i="34"/>
  <c r="R236" i="34"/>
  <c r="S236" i="34"/>
  <c r="Q237" i="34"/>
  <c r="R237" i="34"/>
  <c r="S237" i="34"/>
  <c r="Q238" i="34"/>
  <c r="R238" i="34"/>
  <c r="S238" i="34"/>
  <c r="Q5" i="34"/>
  <c r="R5" i="34"/>
  <c r="S5" i="34"/>
  <c r="Q6" i="34"/>
  <c r="R6" i="34"/>
  <c r="S6" i="34"/>
  <c r="Q7" i="34"/>
  <c r="R7" i="34"/>
  <c r="S7" i="34"/>
  <c r="Q8" i="34"/>
  <c r="R8" i="34"/>
  <c r="S8" i="34"/>
  <c r="Q9" i="34"/>
  <c r="R9" i="34"/>
  <c r="S9" i="34"/>
  <c r="Q10" i="34"/>
  <c r="R10" i="34"/>
  <c r="S10" i="34"/>
  <c r="Q11" i="34"/>
  <c r="R11" i="34"/>
  <c r="S11" i="34"/>
  <c r="Q12" i="34"/>
  <c r="R12" i="34"/>
  <c r="S12" i="34"/>
  <c r="Q13" i="34"/>
  <c r="R13" i="34"/>
  <c r="S13" i="34"/>
  <c r="Q14" i="34"/>
  <c r="R14" i="34"/>
  <c r="S14" i="34"/>
  <c r="Q15" i="34"/>
  <c r="R15" i="34"/>
  <c r="S15" i="34"/>
  <c r="Q16" i="34"/>
  <c r="R16" i="34"/>
  <c r="S16" i="34"/>
  <c r="Q17" i="34"/>
  <c r="R17" i="34"/>
  <c r="S17" i="34"/>
  <c r="Q18" i="34"/>
  <c r="R18" i="34"/>
  <c r="S18" i="34"/>
  <c r="Q19" i="34"/>
  <c r="R19" i="34"/>
  <c r="S19" i="34"/>
  <c r="Q20" i="34"/>
  <c r="R20" i="34"/>
  <c r="S20" i="34"/>
  <c r="Q21" i="34"/>
  <c r="R21" i="34"/>
  <c r="S21" i="34"/>
  <c r="Q22" i="34"/>
  <c r="R22" i="34"/>
  <c r="S22" i="34"/>
  <c r="Q23" i="34"/>
  <c r="R23" i="34"/>
  <c r="S23" i="34"/>
  <c r="Q24" i="34"/>
  <c r="R24" i="34"/>
  <c r="S24" i="34"/>
  <c r="Q25" i="34"/>
  <c r="R25" i="34"/>
  <c r="S25" i="34"/>
  <c r="Q26" i="34"/>
  <c r="R26" i="34"/>
  <c r="S26" i="34"/>
  <c r="Q27" i="34"/>
  <c r="R27" i="34"/>
  <c r="S27" i="34"/>
  <c r="Q28" i="34"/>
  <c r="R28" i="34"/>
  <c r="S28" i="34"/>
  <c r="Q29" i="34"/>
  <c r="R29" i="34"/>
  <c r="S29" i="34"/>
  <c r="Q30" i="34"/>
  <c r="R30" i="34"/>
  <c r="S30" i="34"/>
  <c r="Q31" i="34"/>
  <c r="R31" i="34"/>
  <c r="S31" i="34"/>
  <c r="Q32" i="34"/>
  <c r="R32" i="34"/>
  <c r="S32" i="34"/>
  <c r="Q33" i="34"/>
  <c r="R33" i="34"/>
  <c r="S33" i="34"/>
  <c r="Q34" i="34"/>
  <c r="R34" i="34"/>
  <c r="S34" i="34"/>
  <c r="Q35" i="34"/>
  <c r="R35" i="34"/>
  <c r="S35" i="34"/>
  <c r="Q36" i="34"/>
  <c r="R36" i="34"/>
  <c r="S36" i="34"/>
  <c r="Q37" i="34"/>
  <c r="R37" i="34"/>
  <c r="S37" i="34"/>
  <c r="Q38" i="34"/>
  <c r="R38" i="34"/>
  <c r="S38" i="34"/>
  <c r="Q39" i="34"/>
  <c r="R39" i="34"/>
  <c r="S39" i="34"/>
  <c r="Q40" i="34"/>
  <c r="R40" i="34"/>
  <c r="S40" i="34"/>
  <c r="Q41" i="34"/>
  <c r="R41" i="34"/>
  <c r="S41" i="34"/>
  <c r="Q42" i="34"/>
  <c r="R42" i="34"/>
  <c r="S42" i="34"/>
  <c r="Q43" i="34"/>
  <c r="R43" i="34"/>
  <c r="S43" i="34"/>
  <c r="Q44" i="34"/>
  <c r="R44" i="34"/>
  <c r="S44" i="34"/>
  <c r="Q45" i="34"/>
  <c r="R45" i="34"/>
  <c r="S45" i="34"/>
  <c r="Q46" i="34"/>
  <c r="R46" i="34"/>
  <c r="S46" i="34"/>
  <c r="Q47" i="34"/>
  <c r="R47" i="34"/>
  <c r="S47" i="34"/>
  <c r="Q48" i="34"/>
  <c r="R48" i="34"/>
  <c r="S48" i="34"/>
  <c r="Q49" i="34"/>
  <c r="R49" i="34"/>
  <c r="S49" i="34"/>
  <c r="Q50" i="34"/>
  <c r="R50" i="34"/>
  <c r="S50" i="34"/>
  <c r="Q51" i="34"/>
  <c r="R51" i="34"/>
  <c r="S51" i="34"/>
  <c r="Q52" i="34"/>
  <c r="R52" i="34"/>
  <c r="S52" i="34"/>
  <c r="Q53" i="34"/>
  <c r="R53" i="34"/>
  <c r="S53" i="34"/>
  <c r="Q54" i="34"/>
  <c r="R54" i="34"/>
  <c r="S54" i="34"/>
  <c r="Q55" i="34"/>
  <c r="R55" i="34"/>
  <c r="S55" i="34"/>
  <c r="Q56" i="34"/>
  <c r="R56" i="34"/>
  <c r="S56" i="34"/>
  <c r="Q57" i="34"/>
  <c r="R57" i="34"/>
  <c r="S57" i="34"/>
  <c r="Q58" i="34"/>
  <c r="R58" i="34"/>
  <c r="S58" i="34"/>
  <c r="Q59" i="34"/>
  <c r="R59" i="34"/>
  <c r="S59" i="34"/>
  <c r="Q60" i="34"/>
  <c r="R60" i="34"/>
  <c r="S60" i="34"/>
  <c r="Q61" i="34"/>
  <c r="R61" i="34"/>
  <c r="S61" i="34"/>
  <c r="Q62" i="34"/>
  <c r="R62" i="34"/>
  <c r="S62" i="34"/>
  <c r="Q63" i="34"/>
  <c r="R63" i="34"/>
  <c r="S63" i="34"/>
  <c r="Q64" i="34"/>
  <c r="R64" i="34"/>
  <c r="S64" i="34"/>
  <c r="Q65" i="34"/>
  <c r="R65" i="34"/>
  <c r="S65" i="34"/>
  <c r="Q66" i="34"/>
  <c r="R66" i="34"/>
  <c r="S66" i="34"/>
  <c r="Q67" i="34"/>
  <c r="R67" i="34"/>
  <c r="S67" i="34"/>
  <c r="Q68" i="34"/>
  <c r="R68" i="34"/>
  <c r="S68" i="34"/>
  <c r="Q69" i="34"/>
  <c r="R69" i="34"/>
  <c r="S69" i="34"/>
  <c r="Q70" i="34"/>
  <c r="R70" i="34"/>
  <c r="S70" i="34"/>
  <c r="Q71" i="34"/>
  <c r="R71" i="34"/>
  <c r="S71" i="34"/>
  <c r="Q72" i="34"/>
  <c r="R72" i="34"/>
  <c r="S72" i="34"/>
  <c r="Q73" i="34"/>
  <c r="R73" i="34"/>
  <c r="S73" i="34"/>
  <c r="Q74" i="34"/>
  <c r="R74" i="34"/>
  <c r="S74" i="34"/>
  <c r="Q75" i="34"/>
  <c r="R75" i="34"/>
  <c r="S75" i="34"/>
  <c r="Q76" i="34"/>
  <c r="R76" i="34"/>
  <c r="S76" i="34"/>
  <c r="Q77" i="34"/>
  <c r="R77" i="34"/>
  <c r="S77" i="34"/>
  <c r="Q78" i="34"/>
  <c r="R78" i="34"/>
  <c r="S78" i="34"/>
  <c r="Q79" i="34"/>
  <c r="R79" i="34"/>
  <c r="S79" i="34"/>
  <c r="Q80" i="34"/>
  <c r="R80" i="34"/>
  <c r="S80" i="34"/>
  <c r="Q81" i="34"/>
  <c r="R81" i="34"/>
  <c r="S81" i="34"/>
  <c r="Q82" i="34"/>
  <c r="R82" i="34"/>
  <c r="S82" i="34"/>
  <c r="Q83" i="34"/>
  <c r="R83" i="34"/>
  <c r="S83" i="34"/>
  <c r="Q84" i="34"/>
  <c r="R84" i="34"/>
  <c r="S84" i="34"/>
  <c r="Q85" i="34"/>
  <c r="R85" i="34"/>
  <c r="S85" i="34"/>
  <c r="Q86" i="34"/>
  <c r="R86" i="34"/>
  <c r="S86" i="34"/>
  <c r="Q87" i="34"/>
  <c r="R87" i="34"/>
  <c r="S87" i="34"/>
  <c r="Q88" i="34"/>
  <c r="R88" i="34"/>
  <c r="S88" i="34"/>
  <c r="Q89" i="34"/>
  <c r="R89" i="34"/>
  <c r="S89" i="34"/>
  <c r="Q90" i="34"/>
  <c r="R90" i="34"/>
  <c r="S90" i="34"/>
  <c r="Q91" i="34"/>
  <c r="R91" i="34"/>
  <c r="S91" i="34"/>
  <c r="Q92" i="34"/>
  <c r="R92" i="34"/>
  <c r="S92" i="34"/>
  <c r="Q93" i="34"/>
  <c r="R93" i="34"/>
  <c r="S93" i="34"/>
  <c r="Q94" i="34"/>
  <c r="R94" i="34"/>
  <c r="S94" i="34"/>
  <c r="Q95" i="34"/>
  <c r="R95" i="34"/>
  <c r="S95" i="34"/>
  <c r="Q96" i="34"/>
  <c r="R96" i="34"/>
  <c r="S96" i="34"/>
  <c r="Q97" i="34"/>
  <c r="R97" i="34"/>
  <c r="S97" i="34"/>
  <c r="Q98" i="34"/>
  <c r="R98" i="34"/>
  <c r="S98" i="34"/>
  <c r="Q99" i="34"/>
  <c r="R99" i="34"/>
  <c r="S99" i="34"/>
  <c r="Q100" i="34"/>
  <c r="R100" i="34"/>
  <c r="S100" i="34"/>
  <c r="Q101" i="34"/>
  <c r="R101" i="34"/>
  <c r="S101" i="34"/>
  <c r="Q102" i="34"/>
  <c r="R102" i="34"/>
  <c r="S102" i="34"/>
  <c r="Q103" i="34"/>
  <c r="R103" i="34"/>
  <c r="S103" i="34"/>
  <c r="Q104" i="34"/>
  <c r="R104" i="34"/>
  <c r="S104" i="34"/>
  <c r="Q105" i="34"/>
  <c r="R105" i="34"/>
  <c r="S105" i="34"/>
  <c r="Q106" i="34"/>
  <c r="R106" i="34"/>
  <c r="S106" i="34"/>
  <c r="Q107" i="34"/>
  <c r="R107" i="34"/>
  <c r="S107" i="34"/>
  <c r="Q108" i="34"/>
  <c r="R108" i="34"/>
  <c r="S108" i="34"/>
  <c r="Q109" i="34"/>
  <c r="R109" i="34"/>
  <c r="S109" i="34"/>
  <c r="Q110" i="34"/>
  <c r="R110" i="34"/>
  <c r="S110" i="34"/>
  <c r="Q111" i="34"/>
  <c r="R111" i="34"/>
  <c r="S111" i="34"/>
  <c r="Q112" i="34"/>
  <c r="R112" i="34"/>
  <c r="S112" i="34"/>
  <c r="Q113" i="34"/>
  <c r="R113" i="34"/>
  <c r="S113" i="34"/>
  <c r="Q114" i="34"/>
  <c r="R114" i="34"/>
  <c r="S114" i="34"/>
  <c r="Q115" i="34"/>
  <c r="R115" i="34"/>
  <c r="S115" i="34"/>
  <c r="Q116" i="34"/>
  <c r="R116" i="34"/>
  <c r="S116" i="34"/>
  <c r="Q117" i="34"/>
  <c r="R117" i="34"/>
  <c r="S117" i="34"/>
  <c r="Q118" i="34"/>
  <c r="R118" i="34"/>
  <c r="S118" i="34"/>
  <c r="Q119" i="34"/>
  <c r="R119" i="34"/>
  <c r="S119" i="34"/>
  <c r="Q120" i="34"/>
  <c r="R120" i="34"/>
  <c r="S120" i="34"/>
  <c r="Q121" i="34"/>
  <c r="R121" i="34"/>
  <c r="S121" i="34"/>
  <c r="Q122" i="34"/>
  <c r="R122" i="34"/>
  <c r="S122" i="34"/>
  <c r="Q123" i="34"/>
  <c r="R123" i="34"/>
  <c r="S123" i="34"/>
  <c r="Q124" i="34"/>
  <c r="R124" i="34"/>
  <c r="S124" i="34"/>
  <c r="Q125" i="34"/>
  <c r="R125" i="34"/>
  <c r="S125" i="34"/>
  <c r="Q126" i="34"/>
  <c r="R126" i="34"/>
  <c r="S126" i="34"/>
  <c r="Q127" i="34"/>
  <c r="R127" i="34"/>
  <c r="S127" i="34"/>
  <c r="Q128" i="34"/>
  <c r="R128" i="34"/>
  <c r="S128" i="34"/>
  <c r="Q129" i="34"/>
  <c r="R129" i="34"/>
  <c r="S129" i="34"/>
  <c r="Q130" i="34"/>
  <c r="R130" i="34"/>
  <c r="S130" i="34"/>
  <c r="Q131" i="34"/>
  <c r="R131" i="34"/>
  <c r="S131" i="34"/>
  <c r="Q132" i="34"/>
  <c r="R132" i="34"/>
  <c r="S132" i="34"/>
  <c r="Q133" i="34"/>
  <c r="R133" i="34"/>
  <c r="S133" i="34"/>
  <c r="Q134" i="34"/>
  <c r="R134" i="34"/>
  <c r="S134" i="34"/>
  <c r="Q135" i="34"/>
  <c r="R135" i="34"/>
  <c r="S135" i="34"/>
  <c r="Q136" i="34"/>
  <c r="R136" i="34"/>
  <c r="S136" i="34"/>
  <c r="Q137" i="34"/>
  <c r="R137" i="34"/>
  <c r="S137" i="34"/>
  <c r="Q138" i="34"/>
  <c r="R138" i="34"/>
  <c r="S138" i="34"/>
  <c r="Q139" i="34"/>
  <c r="R139" i="34"/>
  <c r="S139" i="34"/>
  <c r="Q140" i="34"/>
  <c r="R140" i="34"/>
  <c r="S140" i="34"/>
  <c r="Q141" i="34"/>
  <c r="R141" i="34"/>
  <c r="S141" i="34"/>
  <c r="Q142" i="34"/>
  <c r="R142" i="34"/>
  <c r="S142" i="34"/>
  <c r="Q143" i="34"/>
  <c r="R143" i="34"/>
  <c r="S143" i="34"/>
  <c r="Q144" i="34"/>
  <c r="R144" i="34"/>
  <c r="S144" i="34"/>
  <c r="Q145" i="34"/>
  <c r="R145" i="34"/>
  <c r="S145" i="34"/>
  <c r="Q146" i="34"/>
  <c r="R146" i="34"/>
  <c r="S146" i="34"/>
  <c r="Q147" i="34"/>
  <c r="R147" i="34"/>
  <c r="S147" i="34"/>
  <c r="Q148" i="34"/>
  <c r="R148" i="34"/>
  <c r="S148" i="34"/>
  <c r="Q149" i="34"/>
  <c r="R149" i="34"/>
  <c r="S149" i="34"/>
  <c r="Q150" i="34"/>
  <c r="R150" i="34"/>
  <c r="S150" i="34"/>
  <c r="Q151" i="34"/>
  <c r="R151" i="34"/>
  <c r="S151" i="34"/>
  <c r="Q152" i="34"/>
  <c r="R152" i="34"/>
  <c r="S152" i="34"/>
  <c r="Q153" i="34"/>
  <c r="R153" i="34"/>
  <c r="S153" i="34"/>
  <c r="Q154" i="34"/>
  <c r="R154" i="34"/>
  <c r="S154" i="34"/>
  <c r="Q155" i="34"/>
  <c r="R155" i="34"/>
  <c r="S155" i="34"/>
  <c r="Q156" i="34"/>
  <c r="R156" i="34"/>
  <c r="S156" i="34"/>
  <c r="Q157" i="34"/>
  <c r="R157" i="34"/>
  <c r="S157" i="34"/>
  <c r="Q158" i="34"/>
  <c r="R158" i="34"/>
  <c r="S158" i="34"/>
  <c r="Q159" i="34"/>
  <c r="R159" i="34"/>
  <c r="S159" i="34"/>
  <c r="Q160" i="34"/>
  <c r="R160" i="34"/>
  <c r="S160" i="34"/>
  <c r="Q161" i="34"/>
  <c r="R161" i="34"/>
  <c r="S161" i="34"/>
  <c r="Q162" i="34"/>
  <c r="R162" i="34"/>
  <c r="S162" i="34"/>
  <c r="Q163" i="34"/>
  <c r="R163" i="34"/>
  <c r="S163" i="34"/>
  <c r="Q164" i="34"/>
  <c r="R164" i="34"/>
  <c r="S164" i="34"/>
  <c r="Q165" i="34"/>
  <c r="R165" i="34"/>
  <c r="S165" i="34"/>
  <c r="Q166" i="34"/>
  <c r="R166" i="34"/>
  <c r="S166" i="34"/>
  <c r="S4" i="34"/>
  <c r="R4" i="34"/>
  <c r="Q4" i="34"/>
  <c r="K5" i="34"/>
  <c r="K6" i="34"/>
  <c r="K7" i="34"/>
  <c r="K8" i="34"/>
  <c r="K9" i="34"/>
  <c r="K10" i="34"/>
  <c r="K11" i="34"/>
  <c r="K12" i="34"/>
  <c r="K13" i="34"/>
  <c r="K14" i="34"/>
  <c r="K15" i="34"/>
  <c r="K16" i="34"/>
  <c r="K17" i="34"/>
  <c r="K18" i="34"/>
  <c r="K19" i="34"/>
  <c r="K20" i="34"/>
  <c r="K21" i="34"/>
  <c r="K22" i="34"/>
  <c r="K23" i="34"/>
  <c r="K24" i="34"/>
  <c r="K25" i="34"/>
  <c r="K26" i="34"/>
  <c r="K27" i="34"/>
  <c r="K28" i="34"/>
  <c r="K29" i="34"/>
  <c r="K30" i="34"/>
  <c r="K31" i="34"/>
  <c r="K32" i="34"/>
  <c r="K33" i="34"/>
  <c r="K34" i="34"/>
  <c r="K35" i="34"/>
  <c r="K36" i="34"/>
  <c r="K37" i="34"/>
  <c r="K38" i="34"/>
  <c r="K39" i="34"/>
  <c r="K40" i="34"/>
  <c r="K41" i="34"/>
  <c r="K42" i="34"/>
  <c r="K43" i="34"/>
  <c r="K44" i="34"/>
  <c r="K45" i="34"/>
  <c r="K46" i="34"/>
  <c r="K47" i="34"/>
  <c r="K48" i="34"/>
  <c r="K49" i="34"/>
  <c r="K50" i="34"/>
  <c r="K51" i="34"/>
  <c r="K52" i="34"/>
  <c r="K53" i="34"/>
  <c r="K54" i="34"/>
  <c r="K55" i="34"/>
  <c r="K56" i="34"/>
  <c r="K57" i="34"/>
  <c r="K58" i="34"/>
  <c r="K59" i="34"/>
  <c r="K60" i="34"/>
  <c r="K61" i="34"/>
  <c r="K62" i="34"/>
  <c r="K63" i="34"/>
  <c r="K64" i="34"/>
  <c r="K65" i="34"/>
  <c r="K66" i="34"/>
  <c r="K67" i="34"/>
  <c r="K68" i="34"/>
  <c r="K69" i="34"/>
  <c r="K70" i="34"/>
  <c r="K71" i="34"/>
  <c r="K72" i="34"/>
  <c r="K73" i="34"/>
  <c r="K74" i="34"/>
  <c r="K75" i="34"/>
  <c r="K76" i="34"/>
  <c r="K77" i="34"/>
  <c r="K78" i="34"/>
  <c r="K79" i="34"/>
  <c r="K80" i="34"/>
  <c r="K81" i="34"/>
  <c r="K82" i="34"/>
  <c r="K83" i="34"/>
  <c r="K84" i="34"/>
  <c r="K85" i="34"/>
  <c r="K86" i="34"/>
  <c r="K87" i="34"/>
  <c r="K88" i="34"/>
  <c r="K89" i="34"/>
  <c r="K90" i="34"/>
  <c r="K91" i="34"/>
  <c r="K92" i="34"/>
  <c r="K93" i="34"/>
  <c r="K94" i="34"/>
  <c r="K95" i="34"/>
  <c r="K96" i="34"/>
  <c r="K97" i="34"/>
  <c r="K98" i="34"/>
  <c r="K99" i="34"/>
  <c r="K100" i="34"/>
  <c r="K101" i="34"/>
  <c r="K102" i="34"/>
  <c r="K103" i="34"/>
  <c r="K104" i="34"/>
  <c r="K105" i="34"/>
  <c r="K106" i="34"/>
  <c r="K107" i="34"/>
  <c r="K108" i="34"/>
  <c r="K109" i="34"/>
  <c r="K110" i="34"/>
  <c r="K111" i="34"/>
  <c r="K112" i="34"/>
  <c r="K113" i="34"/>
  <c r="K114" i="34"/>
  <c r="K115" i="34"/>
  <c r="K116" i="34"/>
  <c r="K117" i="34"/>
  <c r="K118" i="34"/>
  <c r="K119" i="34"/>
  <c r="K120" i="34"/>
  <c r="K121" i="34"/>
  <c r="K122" i="34"/>
  <c r="K123" i="34"/>
  <c r="K124" i="34"/>
  <c r="K125" i="34"/>
  <c r="K126" i="34"/>
  <c r="K127" i="34"/>
  <c r="K128" i="34"/>
  <c r="K129" i="34"/>
  <c r="K130" i="34"/>
  <c r="K131" i="34"/>
  <c r="K132" i="34"/>
  <c r="K133" i="34"/>
  <c r="K134" i="34"/>
  <c r="K135" i="34"/>
  <c r="K136" i="34"/>
  <c r="K137" i="34"/>
  <c r="K138" i="34"/>
  <c r="K139" i="34"/>
  <c r="K140" i="34"/>
  <c r="K141" i="34"/>
  <c r="K142" i="34"/>
  <c r="K143" i="34"/>
  <c r="K144" i="34"/>
  <c r="K145" i="34"/>
  <c r="K146" i="34"/>
  <c r="K147" i="34"/>
  <c r="K148" i="34"/>
  <c r="K149" i="34"/>
  <c r="K150" i="34"/>
  <c r="K151" i="34"/>
  <c r="K152" i="34"/>
  <c r="K153" i="34"/>
  <c r="K154" i="34"/>
  <c r="K155" i="34"/>
  <c r="K156" i="34"/>
  <c r="K157" i="34"/>
  <c r="K158" i="34"/>
  <c r="K159" i="34"/>
  <c r="K160" i="34"/>
  <c r="K161" i="34"/>
  <c r="K162" i="34"/>
  <c r="K163" i="34"/>
  <c r="K164" i="34"/>
  <c r="K165" i="34"/>
  <c r="K166" i="34"/>
  <c r="K167" i="34"/>
  <c r="K168" i="34"/>
  <c r="K169" i="34"/>
  <c r="K170" i="34"/>
  <c r="K171" i="34"/>
  <c r="K172" i="34"/>
  <c r="K173" i="34"/>
  <c r="K174" i="34"/>
  <c r="K175" i="34"/>
  <c r="K176" i="34"/>
  <c r="K177" i="34"/>
  <c r="K178" i="34"/>
  <c r="K179" i="34"/>
  <c r="K180" i="34"/>
  <c r="K181" i="34"/>
  <c r="K182" i="34"/>
  <c r="K183" i="34"/>
  <c r="K184" i="34"/>
  <c r="K185" i="34"/>
  <c r="K186" i="34"/>
  <c r="K187" i="34"/>
  <c r="K188" i="34"/>
  <c r="K189" i="34"/>
  <c r="K190" i="34"/>
  <c r="K191" i="34"/>
  <c r="K192" i="34"/>
  <c r="K193" i="34"/>
  <c r="K194" i="34"/>
  <c r="K195" i="34"/>
  <c r="K196" i="34"/>
  <c r="K197" i="34"/>
  <c r="K198" i="34"/>
  <c r="K199" i="34"/>
  <c r="K200" i="34"/>
  <c r="K201" i="34"/>
  <c r="K202" i="34"/>
  <c r="K203" i="34"/>
  <c r="K204" i="34"/>
  <c r="K205" i="34"/>
  <c r="K206" i="34"/>
  <c r="K207" i="34"/>
  <c r="K208" i="34"/>
  <c r="K209" i="34"/>
  <c r="K210" i="34"/>
  <c r="K211" i="34"/>
  <c r="K212" i="34"/>
  <c r="K213" i="34"/>
  <c r="K214" i="34"/>
  <c r="K215" i="34"/>
  <c r="K216" i="34"/>
  <c r="K217" i="34"/>
  <c r="K218" i="34"/>
  <c r="K219" i="34"/>
  <c r="K220" i="34"/>
  <c r="K221" i="34"/>
  <c r="K222" i="34"/>
  <c r="K223" i="34"/>
  <c r="K224" i="34"/>
  <c r="K225" i="34"/>
  <c r="K226" i="34"/>
  <c r="K227" i="34"/>
  <c r="K228" i="34"/>
  <c r="K229" i="34"/>
  <c r="K230" i="34"/>
  <c r="K231" i="34"/>
  <c r="K232" i="34"/>
  <c r="K233" i="34"/>
  <c r="K234" i="34"/>
  <c r="K235" i="34"/>
  <c r="K236" i="34"/>
  <c r="K237" i="34"/>
  <c r="K238" i="34"/>
  <c r="K4" i="34"/>
  <c r="J5" i="34"/>
  <c r="J6" i="34"/>
  <c r="J7" i="34"/>
  <c r="J8" i="34"/>
  <c r="J9" i="34"/>
  <c r="J10" i="34"/>
  <c r="J11" i="34"/>
  <c r="J12" i="34"/>
  <c r="J13" i="34"/>
  <c r="J14" i="34"/>
  <c r="J15" i="34"/>
  <c r="J16" i="34"/>
  <c r="J17" i="34"/>
  <c r="J18" i="34"/>
  <c r="J19" i="34"/>
  <c r="J20" i="34"/>
  <c r="J21" i="34"/>
  <c r="J22" i="34"/>
  <c r="J23" i="34"/>
  <c r="J24" i="34"/>
  <c r="J25" i="34"/>
  <c r="J26" i="34"/>
  <c r="J27" i="34"/>
  <c r="J28" i="34"/>
  <c r="J29" i="34"/>
  <c r="J30" i="34"/>
  <c r="J31" i="34"/>
  <c r="J32" i="34"/>
  <c r="J33" i="34"/>
  <c r="J34" i="34"/>
  <c r="J35" i="34"/>
  <c r="J36" i="34"/>
  <c r="J37" i="34"/>
  <c r="J38" i="34"/>
  <c r="J39" i="34"/>
  <c r="J40" i="34"/>
  <c r="J41" i="34"/>
  <c r="J42" i="34"/>
  <c r="J43" i="34"/>
  <c r="J44" i="34"/>
  <c r="J45" i="34"/>
  <c r="J46" i="34"/>
  <c r="J47" i="34"/>
  <c r="J48" i="34"/>
  <c r="J49" i="34"/>
  <c r="J50" i="34"/>
  <c r="J51" i="34"/>
  <c r="J52" i="34"/>
  <c r="J53" i="34"/>
  <c r="J54" i="34"/>
  <c r="J55" i="34"/>
  <c r="J56" i="34"/>
  <c r="J57" i="34"/>
  <c r="J58" i="34"/>
  <c r="J59" i="34"/>
  <c r="J60" i="34"/>
  <c r="J61" i="34"/>
  <c r="J62" i="34"/>
  <c r="J63" i="34"/>
  <c r="J64" i="34"/>
  <c r="J65" i="34"/>
  <c r="J66" i="34"/>
  <c r="J67" i="34"/>
  <c r="J68" i="34"/>
  <c r="J69" i="34"/>
  <c r="J70" i="34"/>
  <c r="J71" i="34"/>
  <c r="J72" i="34"/>
  <c r="J73" i="34"/>
  <c r="J74" i="34"/>
  <c r="J75" i="34"/>
  <c r="J76" i="34"/>
  <c r="J77" i="34"/>
  <c r="J78" i="34"/>
  <c r="J79" i="34"/>
  <c r="J80" i="34"/>
  <c r="J81" i="34"/>
  <c r="J82" i="34"/>
  <c r="J83" i="34"/>
  <c r="J84" i="34"/>
  <c r="J85" i="34"/>
  <c r="J86" i="34"/>
  <c r="J87" i="34"/>
  <c r="J88" i="34"/>
  <c r="J89" i="34"/>
  <c r="J90" i="34"/>
  <c r="J91" i="34"/>
  <c r="J92" i="34"/>
  <c r="J93" i="34"/>
  <c r="J94" i="34"/>
  <c r="J95" i="34"/>
  <c r="J96" i="34"/>
  <c r="J97" i="34"/>
  <c r="J98" i="34"/>
  <c r="J99" i="34"/>
  <c r="J100" i="34"/>
  <c r="J101" i="34"/>
  <c r="J102" i="34"/>
  <c r="J103" i="34"/>
  <c r="J104" i="34"/>
  <c r="J105" i="34"/>
  <c r="J106" i="34"/>
  <c r="J107" i="34"/>
  <c r="J108" i="34"/>
  <c r="J109" i="34"/>
  <c r="J110" i="34"/>
  <c r="J111" i="34"/>
  <c r="J112" i="34"/>
  <c r="J113" i="34"/>
  <c r="J114" i="34"/>
  <c r="J115" i="34"/>
  <c r="J116" i="34"/>
  <c r="J117" i="34"/>
  <c r="J118" i="34"/>
  <c r="J119" i="34"/>
  <c r="J120" i="34"/>
  <c r="J121" i="34"/>
  <c r="J122" i="34"/>
  <c r="J123" i="34"/>
  <c r="J124" i="34"/>
  <c r="J125" i="34"/>
  <c r="J126" i="34"/>
  <c r="J127" i="34"/>
  <c r="J128" i="34"/>
  <c r="J129" i="34"/>
  <c r="J130" i="34"/>
  <c r="J131" i="34"/>
  <c r="J132" i="34"/>
  <c r="J133" i="34"/>
  <c r="J134" i="34"/>
  <c r="J135" i="34"/>
  <c r="J136" i="34"/>
  <c r="J137" i="34"/>
  <c r="J138" i="34"/>
  <c r="J139" i="34"/>
  <c r="J140" i="34"/>
  <c r="J141" i="34"/>
  <c r="J142" i="34"/>
  <c r="J143" i="34"/>
  <c r="J144" i="34"/>
  <c r="J145" i="34"/>
  <c r="J146" i="34"/>
  <c r="J147" i="34"/>
  <c r="J148" i="34"/>
  <c r="J149" i="34"/>
  <c r="J150" i="34"/>
  <c r="J151" i="34"/>
  <c r="J152" i="34"/>
  <c r="J153" i="34"/>
  <c r="J154" i="34"/>
  <c r="J155" i="34"/>
  <c r="J156" i="34"/>
  <c r="J157" i="34"/>
  <c r="J158" i="34"/>
  <c r="J159" i="34"/>
  <c r="J160" i="34"/>
  <c r="J161" i="34"/>
  <c r="J162" i="34"/>
  <c r="J163" i="34"/>
  <c r="J164" i="34"/>
  <c r="J165" i="34"/>
  <c r="J166" i="34"/>
  <c r="J167" i="34"/>
  <c r="J168" i="34"/>
  <c r="J169" i="34"/>
  <c r="J170" i="34"/>
  <c r="J171" i="34"/>
  <c r="J172" i="34"/>
  <c r="J173" i="34"/>
  <c r="J174" i="34"/>
  <c r="J175" i="34"/>
  <c r="J176" i="34"/>
  <c r="J177" i="34"/>
  <c r="J178" i="34"/>
  <c r="J179" i="34"/>
  <c r="J180" i="34"/>
  <c r="J181" i="34"/>
  <c r="J182" i="34"/>
  <c r="J183" i="34"/>
  <c r="J184" i="34"/>
  <c r="J185" i="34"/>
  <c r="J186" i="34"/>
  <c r="J187" i="34"/>
  <c r="J188" i="34"/>
  <c r="J189" i="34"/>
  <c r="J190" i="34"/>
  <c r="J191" i="34"/>
  <c r="J192" i="34"/>
  <c r="J193" i="34"/>
  <c r="J194" i="34"/>
  <c r="J195" i="34"/>
  <c r="J196" i="34"/>
  <c r="J197" i="34"/>
  <c r="J198" i="34"/>
  <c r="J199" i="34"/>
  <c r="J200" i="34"/>
  <c r="J201" i="34"/>
  <c r="J202" i="34"/>
  <c r="J203" i="34"/>
  <c r="J204" i="34"/>
  <c r="J205" i="34"/>
  <c r="J206" i="34"/>
  <c r="J207" i="34"/>
  <c r="J208" i="34"/>
  <c r="J209" i="34"/>
  <c r="J210" i="34"/>
  <c r="J211" i="34"/>
  <c r="J212" i="34"/>
  <c r="J213" i="34"/>
  <c r="J214" i="34"/>
  <c r="J215" i="34"/>
  <c r="J216" i="34"/>
  <c r="J217" i="34"/>
  <c r="J218" i="34"/>
  <c r="J219" i="34"/>
  <c r="J220" i="34"/>
  <c r="J221" i="34"/>
  <c r="J222" i="34"/>
  <c r="J223" i="34"/>
  <c r="J224" i="34"/>
  <c r="J225" i="34"/>
  <c r="J226" i="34"/>
  <c r="J227" i="34"/>
  <c r="J228" i="34"/>
  <c r="J229" i="34"/>
  <c r="J230" i="34"/>
  <c r="J231" i="34"/>
  <c r="J232" i="34"/>
  <c r="J233" i="34"/>
  <c r="J234" i="34"/>
  <c r="J235" i="34"/>
  <c r="J236" i="34"/>
  <c r="J237" i="34"/>
  <c r="J238" i="34"/>
  <c r="J4" i="34"/>
  <c r="I5" i="34"/>
  <c r="I6" i="34"/>
  <c r="I7" i="34"/>
  <c r="I8" i="34"/>
  <c r="I9" i="34"/>
  <c r="I10" i="34"/>
  <c r="I11" i="34"/>
  <c r="I12" i="34"/>
  <c r="I13" i="34"/>
  <c r="I14" i="34"/>
  <c r="I15" i="34"/>
  <c r="I16" i="34"/>
  <c r="I17" i="34"/>
  <c r="I18" i="34"/>
  <c r="I19" i="34"/>
  <c r="I20" i="34"/>
  <c r="I21" i="34"/>
  <c r="I22" i="34"/>
  <c r="I23" i="34"/>
  <c r="I24" i="34"/>
  <c r="I25" i="34"/>
  <c r="I26" i="34"/>
  <c r="I27" i="34"/>
  <c r="I28" i="34"/>
  <c r="I29" i="34"/>
  <c r="I30" i="34"/>
  <c r="I31" i="34"/>
  <c r="I32" i="34"/>
  <c r="I33" i="34"/>
  <c r="I34" i="34"/>
  <c r="I35" i="34"/>
  <c r="I36" i="34"/>
  <c r="I37" i="34"/>
  <c r="I38" i="34"/>
  <c r="I39" i="34"/>
  <c r="I40" i="34"/>
  <c r="I41" i="34"/>
  <c r="I42" i="34"/>
  <c r="I43" i="34"/>
  <c r="I44" i="34"/>
  <c r="I45" i="34"/>
  <c r="I46" i="34"/>
  <c r="I47" i="34"/>
  <c r="I48" i="34"/>
  <c r="I49" i="34"/>
  <c r="I50" i="34"/>
  <c r="I51" i="34"/>
  <c r="I52" i="34"/>
  <c r="I53" i="34"/>
  <c r="I54" i="34"/>
  <c r="I55" i="34"/>
  <c r="I56" i="34"/>
  <c r="I57" i="34"/>
  <c r="I58" i="34"/>
  <c r="I59" i="34"/>
  <c r="I60" i="34"/>
  <c r="I61" i="34"/>
  <c r="I62" i="34"/>
  <c r="I63" i="34"/>
  <c r="I64" i="34"/>
  <c r="I65" i="34"/>
  <c r="I66" i="34"/>
  <c r="I67" i="34"/>
  <c r="I68" i="34"/>
  <c r="I69" i="34"/>
  <c r="I70" i="34"/>
  <c r="I71" i="34"/>
  <c r="I72" i="34"/>
  <c r="I73" i="34"/>
  <c r="I74" i="34"/>
  <c r="I75" i="34"/>
  <c r="I76" i="34"/>
  <c r="I77" i="34"/>
  <c r="I78" i="34"/>
  <c r="I79" i="34"/>
  <c r="I80" i="34"/>
  <c r="I81" i="34"/>
  <c r="I82" i="34"/>
  <c r="I83" i="34"/>
  <c r="I84" i="34"/>
  <c r="I85" i="34"/>
  <c r="I86" i="34"/>
  <c r="I87" i="34"/>
  <c r="I88" i="34"/>
  <c r="I89" i="34"/>
  <c r="I90" i="34"/>
  <c r="I91" i="34"/>
  <c r="I92" i="34"/>
  <c r="I93" i="34"/>
  <c r="I94" i="34"/>
  <c r="I95" i="34"/>
  <c r="I96" i="34"/>
  <c r="I97" i="34"/>
  <c r="I98" i="34"/>
  <c r="I99" i="34"/>
  <c r="I100" i="34"/>
  <c r="I101" i="34"/>
  <c r="I102" i="34"/>
  <c r="I103" i="34"/>
  <c r="I104" i="34"/>
  <c r="I105" i="34"/>
  <c r="I106" i="34"/>
  <c r="I107" i="34"/>
  <c r="I108" i="34"/>
  <c r="I109" i="34"/>
  <c r="I110" i="34"/>
  <c r="I111" i="34"/>
  <c r="I112" i="34"/>
  <c r="I113" i="34"/>
  <c r="I114" i="34"/>
  <c r="I115" i="34"/>
  <c r="I116" i="34"/>
  <c r="I117" i="34"/>
  <c r="I118" i="34"/>
  <c r="I119" i="34"/>
  <c r="I120" i="34"/>
  <c r="I121" i="34"/>
  <c r="I122" i="34"/>
  <c r="I123" i="34"/>
  <c r="I124" i="34"/>
  <c r="I125" i="34"/>
  <c r="I126" i="34"/>
  <c r="I127" i="34"/>
  <c r="I128" i="34"/>
  <c r="I129" i="34"/>
  <c r="I130" i="34"/>
  <c r="I131" i="34"/>
  <c r="I132" i="34"/>
  <c r="I133" i="34"/>
  <c r="I134" i="34"/>
  <c r="I135" i="34"/>
  <c r="I136" i="34"/>
  <c r="I137" i="34"/>
  <c r="I138" i="34"/>
  <c r="I139" i="34"/>
  <c r="I140" i="34"/>
  <c r="I141" i="34"/>
  <c r="I142" i="34"/>
  <c r="I143" i="34"/>
  <c r="I144" i="34"/>
  <c r="I145" i="34"/>
  <c r="I146" i="34"/>
  <c r="I147" i="34"/>
  <c r="I148" i="34"/>
  <c r="I149" i="34"/>
  <c r="I150" i="34"/>
  <c r="I151" i="34"/>
  <c r="I152" i="34"/>
  <c r="I153" i="34"/>
  <c r="I154" i="34"/>
  <c r="I155" i="34"/>
  <c r="I156" i="34"/>
  <c r="I157" i="34"/>
  <c r="I158" i="34"/>
  <c r="I159" i="34"/>
  <c r="I160" i="34"/>
  <c r="I161" i="34"/>
  <c r="I162" i="34"/>
  <c r="I163" i="34"/>
  <c r="I164" i="34"/>
  <c r="I165" i="34"/>
  <c r="I166" i="34"/>
  <c r="I167" i="34"/>
  <c r="I168" i="34"/>
  <c r="I169" i="34"/>
  <c r="I170" i="34"/>
  <c r="I171" i="34"/>
  <c r="I172" i="34"/>
  <c r="I173" i="34"/>
  <c r="I174" i="34"/>
  <c r="I175" i="34"/>
  <c r="I176" i="34"/>
  <c r="I177" i="34"/>
  <c r="I178" i="34"/>
  <c r="I179" i="34"/>
  <c r="I180" i="34"/>
  <c r="I181" i="34"/>
  <c r="I182" i="34"/>
  <c r="I183" i="34"/>
  <c r="I184" i="34"/>
  <c r="I185" i="34"/>
  <c r="I186" i="34"/>
  <c r="I187" i="34"/>
  <c r="I188" i="34"/>
  <c r="I189" i="34"/>
  <c r="I190" i="34"/>
  <c r="I191" i="34"/>
  <c r="I192" i="34"/>
  <c r="I193" i="34"/>
  <c r="I194" i="34"/>
  <c r="I195" i="34"/>
  <c r="I196" i="34"/>
  <c r="I197" i="34"/>
  <c r="I198" i="34"/>
  <c r="I199" i="34"/>
  <c r="I200" i="34"/>
  <c r="I201" i="34"/>
  <c r="I202" i="34"/>
  <c r="I203" i="34"/>
  <c r="I204" i="34"/>
  <c r="I205" i="34"/>
  <c r="I206" i="34"/>
  <c r="I207" i="34"/>
  <c r="I208" i="34"/>
  <c r="I209" i="34"/>
  <c r="I210" i="34"/>
  <c r="I211" i="34"/>
  <c r="I212" i="34"/>
  <c r="I213" i="34"/>
  <c r="I214" i="34"/>
  <c r="I215" i="34"/>
  <c r="I216" i="34"/>
  <c r="I217" i="34"/>
  <c r="I218" i="34"/>
  <c r="I219" i="34"/>
  <c r="I220" i="34"/>
  <c r="I221" i="34"/>
  <c r="I222" i="34"/>
  <c r="I223" i="34"/>
  <c r="I224" i="34"/>
  <c r="I225" i="34"/>
  <c r="I226" i="34"/>
  <c r="I227" i="34"/>
  <c r="I228" i="34"/>
  <c r="I229" i="34"/>
  <c r="I230" i="34"/>
  <c r="I231" i="34"/>
  <c r="I232" i="34"/>
  <c r="I233" i="34"/>
  <c r="I234" i="34"/>
  <c r="I235" i="34"/>
  <c r="I236" i="34"/>
  <c r="I237" i="34"/>
  <c r="I238" i="34"/>
  <c r="I4" i="34"/>
  <c r="AK56" i="34" l="1"/>
  <c r="AJ8" i="34"/>
  <c r="AK24" i="34"/>
  <c r="AK40" i="34"/>
  <c r="AK236" i="34"/>
  <c r="AK228" i="34"/>
  <c r="AJ212" i="34"/>
  <c r="AF2" i="34"/>
  <c r="AK119" i="34"/>
  <c r="AJ119" i="34"/>
  <c r="AK191" i="34"/>
  <c r="AJ191" i="34"/>
  <c r="AK4" i="34"/>
  <c r="AL4" i="34" s="1"/>
  <c r="AK199" i="34"/>
  <c r="AJ199" i="34"/>
  <c r="AK69" i="34"/>
  <c r="AJ69" i="34"/>
  <c r="AK77" i="34"/>
  <c r="AJ77" i="34"/>
  <c r="AK85" i="34"/>
  <c r="AJ85" i="34"/>
  <c r="AK93" i="34"/>
  <c r="AJ93" i="34"/>
  <c r="AK101" i="34"/>
  <c r="AJ101" i="34"/>
  <c r="AK109" i="34"/>
  <c r="AJ109" i="34"/>
  <c r="AK117" i="34"/>
  <c r="AJ117" i="34"/>
  <c r="AK125" i="34"/>
  <c r="AJ125" i="34"/>
  <c r="AK133" i="34"/>
  <c r="AJ133" i="34"/>
  <c r="AK141" i="34"/>
  <c r="AJ141" i="34"/>
  <c r="AK149" i="34"/>
  <c r="AJ149" i="34"/>
  <c r="AK157" i="34"/>
  <c r="AJ157" i="34"/>
  <c r="AK165" i="34"/>
  <c r="AJ165" i="34"/>
  <c r="AK173" i="34"/>
  <c r="AJ173" i="34"/>
  <c r="AK181" i="34"/>
  <c r="AJ181" i="34"/>
  <c r="AK189" i="34"/>
  <c r="AJ189" i="34"/>
  <c r="AK197" i="34"/>
  <c r="AJ197" i="34"/>
  <c r="AK205" i="34"/>
  <c r="AJ205" i="34"/>
  <c r="AK213" i="34"/>
  <c r="AJ213" i="34"/>
  <c r="AK221" i="34"/>
  <c r="AJ221" i="34"/>
  <c r="AK229" i="34"/>
  <c r="AJ229" i="34"/>
  <c r="AK237" i="34"/>
  <c r="AJ237" i="34"/>
  <c r="AK103" i="34"/>
  <c r="AJ103" i="34"/>
  <c r="AK231" i="34"/>
  <c r="AJ231" i="34"/>
  <c r="AK87" i="34"/>
  <c r="AJ87" i="34"/>
  <c r="AK111" i="34"/>
  <c r="AJ111" i="34"/>
  <c r="AJ74" i="34"/>
  <c r="AJ82" i="34"/>
  <c r="AJ90" i="34"/>
  <c r="AJ98" i="34"/>
  <c r="AJ106" i="34"/>
  <c r="AJ114" i="34"/>
  <c r="AJ122" i="34"/>
  <c r="AJ130" i="34"/>
  <c r="AJ138" i="34"/>
  <c r="AJ146" i="34"/>
  <c r="AJ154" i="34"/>
  <c r="AJ162" i="34"/>
  <c r="AJ170" i="34"/>
  <c r="AJ178" i="34"/>
  <c r="AJ186" i="34"/>
  <c r="AJ194" i="34"/>
  <c r="AJ202" i="34"/>
  <c r="AJ210" i="34"/>
  <c r="AJ218" i="34"/>
  <c r="AJ226" i="34"/>
  <c r="AJ234" i="34"/>
  <c r="AK223" i="34"/>
  <c r="AJ223" i="34"/>
  <c r="AK127" i="34"/>
  <c r="AJ127" i="34"/>
  <c r="AK159" i="34"/>
  <c r="AJ159" i="34"/>
  <c r="AK183" i="34"/>
  <c r="AJ183" i="34"/>
  <c r="AK215" i="34"/>
  <c r="AJ215" i="34"/>
  <c r="AK75" i="34"/>
  <c r="AJ75" i="34"/>
  <c r="AK83" i="34"/>
  <c r="AJ83" i="34"/>
  <c r="AK91" i="34"/>
  <c r="AJ91" i="34"/>
  <c r="AK99" i="34"/>
  <c r="AJ99" i="34"/>
  <c r="AK107" i="34"/>
  <c r="AJ107" i="34"/>
  <c r="AK115" i="34"/>
  <c r="AJ115" i="34"/>
  <c r="AK123" i="34"/>
  <c r="AJ123" i="34"/>
  <c r="AK131" i="34"/>
  <c r="AJ131" i="34"/>
  <c r="AK139" i="34"/>
  <c r="AJ139" i="34"/>
  <c r="AK147" i="34"/>
  <c r="AJ147" i="34"/>
  <c r="AK155" i="34"/>
  <c r="AJ155" i="34"/>
  <c r="AK163" i="34"/>
  <c r="AJ163" i="34"/>
  <c r="AK171" i="34"/>
  <c r="AJ171" i="34"/>
  <c r="AK179" i="34"/>
  <c r="AJ179" i="34"/>
  <c r="AK187" i="34"/>
  <c r="AJ187" i="34"/>
  <c r="AK195" i="34"/>
  <c r="AJ195" i="34"/>
  <c r="AK203" i="34"/>
  <c r="AJ203" i="34"/>
  <c r="AK211" i="34"/>
  <c r="AJ211" i="34"/>
  <c r="AK219" i="34"/>
  <c r="AJ219" i="34"/>
  <c r="AK227" i="34"/>
  <c r="AJ227" i="34"/>
  <c r="AK235" i="34"/>
  <c r="AJ235" i="34"/>
  <c r="AK71" i="34"/>
  <c r="AJ71" i="34"/>
  <c r="AJ7" i="34"/>
  <c r="AJ15" i="34"/>
  <c r="AJ19" i="34"/>
  <c r="AJ25" i="34"/>
  <c r="AJ27" i="34"/>
  <c r="AJ33" i="34"/>
  <c r="AJ35" i="34"/>
  <c r="AJ41" i="34"/>
  <c r="AJ43" i="34"/>
  <c r="AJ49" i="34"/>
  <c r="AJ55" i="34"/>
  <c r="AJ59" i="34"/>
  <c r="AK135" i="34"/>
  <c r="AJ135" i="34"/>
  <c r="AJ9" i="34"/>
  <c r="AJ13" i="34"/>
  <c r="AJ23" i="34"/>
  <c r="AJ31" i="34"/>
  <c r="AJ39" i="34"/>
  <c r="AJ47" i="34"/>
  <c r="AJ51" i="34"/>
  <c r="AJ57" i="34"/>
  <c r="AK5" i="34"/>
  <c r="AK11" i="34"/>
  <c r="AK17" i="34"/>
  <c r="AK21" i="34"/>
  <c r="AK29" i="34"/>
  <c r="AK37" i="34"/>
  <c r="AK45" i="34"/>
  <c r="AK53" i="34"/>
  <c r="AK61" i="34"/>
  <c r="AJ72" i="34"/>
  <c r="AJ80" i="34"/>
  <c r="AJ88" i="34"/>
  <c r="AJ96" i="34"/>
  <c r="AJ104" i="34"/>
  <c r="AJ112" i="34"/>
  <c r="AJ120" i="34"/>
  <c r="AJ128" i="34"/>
  <c r="AJ136" i="34"/>
  <c r="AJ144" i="34"/>
  <c r="AJ152" i="34"/>
  <c r="AJ160" i="34"/>
  <c r="AJ168" i="34"/>
  <c r="AJ176" i="34"/>
  <c r="AJ184" i="34"/>
  <c r="AJ192" i="34"/>
  <c r="AJ200" i="34"/>
  <c r="AJ208" i="34"/>
  <c r="AJ216" i="34"/>
  <c r="AJ224" i="34"/>
  <c r="AJ232" i="34"/>
  <c r="AK95" i="34"/>
  <c r="AJ95" i="34"/>
  <c r="AK175" i="34"/>
  <c r="AJ175" i="34"/>
  <c r="AK207" i="34"/>
  <c r="AJ207" i="34"/>
  <c r="AK73" i="34"/>
  <c r="AJ73" i="34"/>
  <c r="AK81" i="34"/>
  <c r="AJ81" i="34"/>
  <c r="AK97" i="34"/>
  <c r="AJ97" i="34"/>
  <c r="AK105" i="34"/>
  <c r="AJ105" i="34"/>
  <c r="AK113" i="34"/>
  <c r="AJ113" i="34"/>
  <c r="AK121" i="34"/>
  <c r="AJ121" i="34"/>
  <c r="AK129" i="34"/>
  <c r="AJ129" i="34"/>
  <c r="AK137" i="34"/>
  <c r="AJ137" i="34"/>
  <c r="AK145" i="34"/>
  <c r="AJ145" i="34"/>
  <c r="AK153" i="34"/>
  <c r="AJ153" i="34"/>
  <c r="AK161" i="34"/>
  <c r="AJ161" i="34"/>
  <c r="AK169" i="34"/>
  <c r="AJ169" i="34"/>
  <c r="AK177" i="34"/>
  <c r="AJ177" i="34"/>
  <c r="AK185" i="34"/>
  <c r="AJ185" i="34"/>
  <c r="AK193" i="34"/>
  <c r="AJ193" i="34"/>
  <c r="AK201" i="34"/>
  <c r="AJ201" i="34"/>
  <c r="AK209" i="34"/>
  <c r="AJ209" i="34"/>
  <c r="AK217" i="34"/>
  <c r="AJ217" i="34"/>
  <c r="AK225" i="34"/>
  <c r="AJ225" i="34"/>
  <c r="AK233" i="34"/>
  <c r="AJ233" i="34"/>
  <c r="AK79" i="34"/>
  <c r="AJ79" i="34"/>
  <c r="AK143" i="34"/>
  <c r="AJ143" i="34"/>
  <c r="AK151" i="34"/>
  <c r="AJ151" i="34"/>
  <c r="AK89" i="34"/>
  <c r="AJ89" i="34"/>
  <c r="AJ70" i="34"/>
  <c r="AJ78" i="34"/>
  <c r="AJ86" i="34"/>
  <c r="AJ94" i="34"/>
  <c r="AJ102" i="34"/>
  <c r="AJ110" i="34"/>
  <c r="AJ118" i="34"/>
  <c r="AJ126" i="34"/>
  <c r="AJ134" i="34"/>
  <c r="AJ142" i="34"/>
  <c r="AJ150" i="34"/>
  <c r="AJ158" i="34"/>
  <c r="AJ166" i="34"/>
  <c r="AJ174" i="34"/>
  <c r="AJ182" i="34"/>
  <c r="AJ190" i="34"/>
  <c r="AJ198" i="34"/>
  <c r="AJ206" i="34"/>
  <c r="AJ214" i="34"/>
  <c r="AJ222" i="34"/>
  <c r="AJ230" i="34"/>
  <c r="AJ238" i="34"/>
  <c r="AK167" i="34"/>
  <c r="AJ167" i="34"/>
  <c r="M170" i="34"/>
  <c r="M162" i="34"/>
  <c r="M154" i="34"/>
  <c r="M146" i="34"/>
  <c r="M138" i="34"/>
  <c r="M130" i="34"/>
  <c r="M122" i="34"/>
  <c r="M114" i="34"/>
  <c r="M106" i="34"/>
  <c r="M98" i="34"/>
  <c r="M90" i="34"/>
  <c r="M82" i="34"/>
  <c r="M74" i="34"/>
  <c r="M66" i="34"/>
  <c r="M58" i="34"/>
  <c r="M50" i="34"/>
  <c r="M42" i="34"/>
  <c r="M34" i="34"/>
  <c r="M26" i="34"/>
  <c r="M18" i="34"/>
  <c r="M10" i="34"/>
  <c r="M237" i="34"/>
  <c r="M229" i="34"/>
  <c r="M221" i="34"/>
  <c r="M213" i="34"/>
  <c r="M205" i="34"/>
  <c r="M160" i="34"/>
  <c r="M152" i="34"/>
  <c r="M144" i="34"/>
  <c r="M136" i="34"/>
  <c r="M120" i="34"/>
  <c r="M112" i="34"/>
  <c r="M104" i="34"/>
  <c r="M164" i="34"/>
  <c r="M156" i="34"/>
  <c r="M148" i="34"/>
  <c r="M140" i="34"/>
  <c r="M132" i="34"/>
  <c r="M124" i="34"/>
  <c r="M116" i="34"/>
  <c r="M108" i="34"/>
  <c r="M100" i="34"/>
  <c r="M92" i="34"/>
  <c r="M84" i="34"/>
  <c r="M76" i="34"/>
  <c r="M68" i="34"/>
  <c r="M60" i="34"/>
  <c r="M52" i="34"/>
  <c r="M44" i="34"/>
  <c r="M36" i="34"/>
  <c r="M28" i="34"/>
  <c r="M20" i="34"/>
  <c r="M12" i="34"/>
  <c r="M167" i="34"/>
  <c r="M231" i="34"/>
  <c r="M223" i="34"/>
  <c r="M215" i="34"/>
  <c r="M163" i="34"/>
  <c r="M147" i="34"/>
  <c r="M131" i="34"/>
  <c r="M115" i="34"/>
  <c r="M99" i="34"/>
  <c r="M166" i="34"/>
  <c r="M158" i="34"/>
  <c r="M150" i="34"/>
  <c r="M142" i="34"/>
  <c r="M134" i="34"/>
  <c r="M126" i="34"/>
  <c r="M118" i="34"/>
  <c r="M110" i="34"/>
  <c r="M94" i="34"/>
  <c r="M78" i="34"/>
  <c r="M62" i="34"/>
  <c r="M46" i="34"/>
  <c r="M30" i="34"/>
  <c r="M14" i="34"/>
  <c r="M233" i="34"/>
  <c r="M225" i="34"/>
  <c r="M217" i="34"/>
  <c r="M209" i="34"/>
  <c r="M201" i="34"/>
  <c r="M193" i="34"/>
  <c r="M185" i="34"/>
  <c r="M177" i="34"/>
  <c r="M169" i="34"/>
  <c r="M227" i="34"/>
  <c r="M211" i="34"/>
  <c r="M155" i="34"/>
  <c r="M139" i="34"/>
  <c r="M123" i="34"/>
  <c r="M107" i="34"/>
  <c r="M91" i="34"/>
  <c r="M75" i="34"/>
  <c r="M59" i="34"/>
  <c r="M43" i="34"/>
  <c r="M27" i="34"/>
  <c r="M11" i="34"/>
  <c r="M238" i="34"/>
  <c r="M230" i="34"/>
  <c r="M222" i="34"/>
  <c r="M214" i="34"/>
  <c r="M206" i="34"/>
  <c r="M198" i="34"/>
  <c r="M190" i="34"/>
  <c r="M182" i="34"/>
  <c r="M174" i="34"/>
  <c r="M195" i="34"/>
  <c r="M179" i="34"/>
  <c r="M224" i="34"/>
  <c r="M208" i="34"/>
  <c r="M192" i="34"/>
  <c r="M176" i="34"/>
  <c r="M128" i="34"/>
  <c r="M96" i="34"/>
  <c r="M80" i="34"/>
  <c r="M64" i="34"/>
  <c r="M48" i="34"/>
  <c r="M32" i="34"/>
  <c r="M16" i="34"/>
  <c r="M189" i="34"/>
  <c r="M173" i="34"/>
  <c r="M157" i="34"/>
  <c r="M141" i="34"/>
  <c r="M125" i="34"/>
  <c r="M109" i="34"/>
  <c r="M93" i="34"/>
  <c r="M77" i="34"/>
  <c r="M61" i="34"/>
  <c r="M45" i="34"/>
  <c r="M29" i="34"/>
  <c r="M13" i="34"/>
  <c r="M236" i="34"/>
  <c r="M220" i="34"/>
  <c r="M204" i="34"/>
  <c r="M188" i="34"/>
  <c r="M172" i="34"/>
  <c r="M235" i="34"/>
  <c r="M219" i="34"/>
  <c r="M203" i="34"/>
  <c r="M187" i="34"/>
  <c r="M171" i="34"/>
  <c r="M153" i="34"/>
  <c r="M137" i="34"/>
  <c r="M121" i="34"/>
  <c r="M105" i="34"/>
  <c r="M89" i="34"/>
  <c r="M73" i="34"/>
  <c r="M57" i="34"/>
  <c r="M41" i="34"/>
  <c r="M25" i="34"/>
  <c r="M9" i="34"/>
  <c r="M232" i="34"/>
  <c r="M216" i="34"/>
  <c r="M200" i="34"/>
  <c r="M184" i="34"/>
  <c r="M168" i="34"/>
  <c r="M88" i="34"/>
  <c r="M72" i="34"/>
  <c r="M56" i="34"/>
  <c r="M40" i="34"/>
  <c r="M24" i="34"/>
  <c r="M8" i="34"/>
  <c r="M102" i="34"/>
  <c r="M86" i="34"/>
  <c r="M70" i="34"/>
  <c r="M54" i="34"/>
  <c r="M38" i="34"/>
  <c r="M22" i="34"/>
  <c r="M6" i="34"/>
  <c r="M197" i="34"/>
  <c r="M181" i="34"/>
  <c r="M165" i="34"/>
  <c r="M149" i="34"/>
  <c r="M133" i="34"/>
  <c r="M117" i="34"/>
  <c r="M101" i="34"/>
  <c r="M85" i="34"/>
  <c r="M69" i="34"/>
  <c r="M53" i="34"/>
  <c r="M37" i="34"/>
  <c r="M21" i="34"/>
  <c r="M5" i="34"/>
  <c r="M228" i="34"/>
  <c r="M212" i="34"/>
  <c r="M196" i="34"/>
  <c r="M180" i="34"/>
  <c r="M4" i="34"/>
  <c r="N4" i="34" s="1"/>
  <c r="M161" i="34"/>
  <c r="M145" i="34"/>
  <c r="M129" i="34"/>
  <c r="M113" i="34"/>
  <c r="M97" i="34"/>
  <c r="M81" i="34"/>
  <c r="M65" i="34"/>
  <c r="M49" i="34"/>
  <c r="M33" i="34"/>
  <c r="M17" i="34"/>
  <c r="A7" i="34"/>
  <c r="B3" i="43"/>
  <c r="B5" i="43"/>
  <c r="B4" i="43"/>
  <c r="A20" i="34"/>
  <c r="AC232" i="34"/>
  <c r="AC216" i="34"/>
  <c r="AC200" i="34"/>
  <c r="AC184" i="34"/>
  <c r="U123" i="34"/>
  <c r="U107" i="34"/>
  <c r="U91" i="34"/>
  <c r="U159" i="34"/>
  <c r="U151" i="34"/>
  <c r="U143" i="34"/>
  <c r="U135" i="34"/>
  <c r="U127" i="34"/>
  <c r="U119" i="34"/>
  <c r="U111" i="34"/>
  <c r="U103" i="34"/>
  <c r="U95" i="34"/>
  <c r="U87" i="34"/>
  <c r="U79" i="34"/>
  <c r="U71" i="34"/>
  <c r="U63" i="34"/>
  <c r="U55" i="34"/>
  <c r="U47" i="34"/>
  <c r="U39" i="34"/>
  <c r="U31" i="34"/>
  <c r="U23" i="34"/>
  <c r="U15" i="34"/>
  <c r="U7" i="34"/>
  <c r="U235" i="34"/>
  <c r="U227" i="34"/>
  <c r="U219" i="34"/>
  <c r="U211" i="34"/>
  <c r="U203" i="34"/>
  <c r="U195" i="34"/>
  <c r="U187" i="34"/>
  <c r="U179" i="34"/>
  <c r="U171" i="34"/>
  <c r="AC74" i="34"/>
  <c r="AC58" i="34"/>
  <c r="AC134" i="34"/>
  <c r="AC118" i="34"/>
  <c r="AC102" i="34"/>
  <c r="AC86" i="34"/>
  <c r="AC54" i="34"/>
  <c r="AC38" i="34"/>
  <c r="AC22" i="34"/>
  <c r="AC6" i="34"/>
  <c r="T15" i="34"/>
  <c r="T31" i="34"/>
  <c r="AC168" i="34"/>
  <c r="AC152" i="34"/>
  <c r="AC136" i="34"/>
  <c r="T47" i="34"/>
  <c r="AC43" i="34"/>
  <c r="AC27" i="34"/>
  <c r="AC11" i="34"/>
  <c r="T63" i="34"/>
  <c r="T79" i="34"/>
  <c r="T95" i="34"/>
  <c r="T111" i="34"/>
  <c r="T127" i="34"/>
  <c r="AC42" i="34"/>
  <c r="AC26" i="34"/>
  <c r="AC10" i="34"/>
  <c r="T143" i="34"/>
  <c r="T159" i="34"/>
  <c r="U166" i="34"/>
  <c r="U158" i="34"/>
  <c r="U150" i="34"/>
  <c r="U142" i="34"/>
  <c r="U134" i="34"/>
  <c r="U126" i="34"/>
  <c r="U118" i="34"/>
  <c r="U110" i="34"/>
  <c r="U102" i="34"/>
  <c r="U94" i="34"/>
  <c r="U86" i="34"/>
  <c r="U78" i="34"/>
  <c r="U70" i="34"/>
  <c r="U62" i="34"/>
  <c r="U54" i="34"/>
  <c r="U46" i="34"/>
  <c r="U38" i="34"/>
  <c r="U30" i="34"/>
  <c r="U22" i="34"/>
  <c r="U14" i="34"/>
  <c r="U6" i="34"/>
  <c r="U234" i="34"/>
  <c r="U226" i="34"/>
  <c r="U218" i="34"/>
  <c r="U210" i="34"/>
  <c r="U202" i="34"/>
  <c r="U194" i="34"/>
  <c r="U186" i="34"/>
  <c r="U178" i="34"/>
  <c r="U170" i="34"/>
  <c r="L36" i="34"/>
  <c r="AB232" i="34"/>
  <c r="AC138" i="34"/>
  <c r="AC122" i="34"/>
  <c r="AC106" i="34"/>
  <c r="AC90" i="34"/>
  <c r="AB152" i="34"/>
  <c r="S5" i="43" s="1"/>
  <c r="T18" i="34"/>
  <c r="T34" i="34"/>
  <c r="T50" i="34"/>
  <c r="T66" i="34"/>
  <c r="L4" i="43" s="1"/>
  <c r="T82" i="34"/>
  <c r="T98" i="34"/>
  <c r="T114" i="34"/>
  <c r="T130" i="34"/>
  <c r="T146" i="34"/>
  <c r="L5" i="43" s="1"/>
  <c r="T162" i="34"/>
  <c r="T178" i="34"/>
  <c r="T194" i="34"/>
  <c r="T210" i="34"/>
  <c r="T226" i="34"/>
  <c r="L148" i="34"/>
  <c r="T179" i="34"/>
  <c r="T195" i="34"/>
  <c r="T211" i="34"/>
  <c r="T227" i="34"/>
  <c r="L20" i="34"/>
  <c r="AB168" i="34"/>
  <c r="L237" i="34"/>
  <c r="T6" i="34"/>
  <c r="T22" i="34"/>
  <c r="T38" i="34"/>
  <c r="T54" i="34"/>
  <c r="T70" i="34"/>
  <c r="T86" i="34"/>
  <c r="T102" i="34"/>
  <c r="T118" i="34"/>
  <c r="T134" i="34"/>
  <c r="T150" i="34"/>
  <c r="T166" i="34"/>
  <c r="T182" i="34"/>
  <c r="T198" i="34"/>
  <c r="T214" i="34"/>
  <c r="T230" i="34"/>
  <c r="L229" i="34"/>
  <c r="L100" i="34"/>
  <c r="T7" i="34"/>
  <c r="T23" i="34"/>
  <c r="T39" i="34"/>
  <c r="T55" i="34"/>
  <c r="T71" i="34"/>
  <c r="T87" i="34"/>
  <c r="T103" i="34"/>
  <c r="T119" i="34"/>
  <c r="T135" i="34"/>
  <c r="T151" i="34"/>
  <c r="AB184" i="34"/>
  <c r="L221" i="34"/>
  <c r="L213" i="34"/>
  <c r="T10" i="34"/>
  <c r="T26" i="34"/>
  <c r="T42" i="34"/>
  <c r="T58" i="34"/>
  <c r="T74" i="34"/>
  <c r="T90" i="34"/>
  <c r="T106" i="34"/>
  <c r="T122" i="34"/>
  <c r="T138" i="34"/>
  <c r="T154" i="34"/>
  <c r="T170" i="34"/>
  <c r="T186" i="34"/>
  <c r="T202" i="34"/>
  <c r="T218" i="34"/>
  <c r="T234" i="34"/>
  <c r="AB200" i="34"/>
  <c r="T91" i="34"/>
  <c r="T107" i="34"/>
  <c r="T123" i="34"/>
  <c r="T171" i="34"/>
  <c r="T187" i="34"/>
  <c r="T203" i="34"/>
  <c r="T219" i="34"/>
  <c r="T235" i="34"/>
  <c r="AC120" i="34"/>
  <c r="AC104" i="34"/>
  <c r="AC88" i="34"/>
  <c r="AC72" i="34"/>
  <c r="AC56" i="34"/>
  <c r="AC40" i="34"/>
  <c r="L205" i="34"/>
  <c r="AB120" i="34"/>
  <c r="AB40" i="34"/>
  <c r="AC238" i="34"/>
  <c r="AC222" i="34"/>
  <c r="L52" i="34"/>
  <c r="AB216" i="34"/>
  <c r="T14" i="34"/>
  <c r="T30" i="34"/>
  <c r="T46" i="34"/>
  <c r="T62" i="34"/>
  <c r="T78" i="34"/>
  <c r="T94" i="34"/>
  <c r="T110" i="34"/>
  <c r="T126" i="34"/>
  <c r="T142" i="34"/>
  <c r="T158" i="34"/>
  <c r="T174" i="34"/>
  <c r="T190" i="34"/>
  <c r="T206" i="34"/>
  <c r="T222" i="34"/>
  <c r="T238" i="34"/>
  <c r="L147" i="34"/>
  <c r="L67" i="34"/>
  <c r="L19" i="34"/>
  <c r="AC132" i="34"/>
  <c r="AB132" i="34"/>
  <c r="L156" i="34"/>
  <c r="L140" i="34"/>
  <c r="L124" i="34"/>
  <c r="L108" i="34"/>
  <c r="L92" i="34"/>
  <c r="L76" i="34"/>
  <c r="L155" i="34"/>
  <c r="L222" i="34"/>
  <c r="AC180" i="34"/>
  <c r="AB180" i="34"/>
  <c r="L162" i="34"/>
  <c r="L154" i="34"/>
  <c r="L146" i="34"/>
  <c r="L138" i="34"/>
  <c r="L130" i="34"/>
  <c r="L122" i="34"/>
  <c r="L114" i="34"/>
  <c r="L106" i="34"/>
  <c r="L98" i="34"/>
  <c r="L90" i="34"/>
  <c r="L83" i="34"/>
  <c r="L27" i="34"/>
  <c r="L84" i="34"/>
  <c r="L163" i="34"/>
  <c r="L230" i="34"/>
  <c r="L164" i="34"/>
  <c r="L238" i="34"/>
  <c r="L107" i="34"/>
  <c r="L59" i="34"/>
  <c r="L35" i="34"/>
  <c r="L11" i="34"/>
  <c r="AC228" i="34"/>
  <c r="AB228" i="34"/>
  <c r="AC116" i="34"/>
  <c r="AB116" i="34"/>
  <c r="AC84" i="34"/>
  <c r="AB84" i="34"/>
  <c r="AC52" i="34"/>
  <c r="AB52" i="34"/>
  <c r="L160" i="34"/>
  <c r="L152" i="34"/>
  <c r="L144" i="34"/>
  <c r="L136" i="34"/>
  <c r="L120" i="34"/>
  <c r="L112" i="34"/>
  <c r="L104" i="34"/>
  <c r="L68" i="34"/>
  <c r="L115" i="34"/>
  <c r="L198" i="34"/>
  <c r="AC68" i="34"/>
  <c r="AB68" i="34"/>
  <c r="L99" i="34"/>
  <c r="L43" i="34"/>
  <c r="AC100" i="34"/>
  <c r="AB100" i="34"/>
  <c r="L159" i="34"/>
  <c r="L151" i="34"/>
  <c r="L143" i="34"/>
  <c r="L135" i="34"/>
  <c r="L127" i="34"/>
  <c r="L119" i="34"/>
  <c r="L111" i="34"/>
  <c r="L103" i="34"/>
  <c r="L95" i="34"/>
  <c r="L87" i="34"/>
  <c r="L79" i="34"/>
  <c r="L71" i="34"/>
  <c r="L63" i="34"/>
  <c r="L55" i="34"/>
  <c r="L47" i="34"/>
  <c r="L39" i="34"/>
  <c r="L31" i="34"/>
  <c r="L23" i="34"/>
  <c r="L15" i="34"/>
  <c r="L7" i="34"/>
  <c r="L234" i="34"/>
  <c r="L226" i="34"/>
  <c r="L218" i="34"/>
  <c r="L210" i="34"/>
  <c r="L202" i="34"/>
  <c r="L194" i="34"/>
  <c r="L186" i="34"/>
  <c r="L178" i="34"/>
  <c r="L170" i="34"/>
  <c r="AC236" i="34"/>
  <c r="AB236" i="34"/>
  <c r="AC220" i="34"/>
  <c r="AB220" i="34"/>
  <c r="AC204" i="34"/>
  <c r="AB204" i="34"/>
  <c r="AC188" i="34"/>
  <c r="AB188" i="34"/>
  <c r="AC172" i="34"/>
  <c r="AB172" i="34"/>
  <c r="AC156" i="34"/>
  <c r="AB156" i="34"/>
  <c r="L91" i="34"/>
  <c r="L182" i="34"/>
  <c r="AC223" i="34"/>
  <c r="AB223" i="34"/>
  <c r="AC207" i="34"/>
  <c r="AB207" i="34"/>
  <c r="AC191" i="34"/>
  <c r="AB191" i="34"/>
  <c r="AC175" i="34"/>
  <c r="AB175" i="34"/>
  <c r="AC159" i="34"/>
  <c r="AB159" i="34"/>
  <c r="AC143" i="34"/>
  <c r="AB143" i="34"/>
  <c r="AC127" i="34"/>
  <c r="AB127" i="34"/>
  <c r="AC111" i="34"/>
  <c r="AB111" i="34"/>
  <c r="AC95" i="34"/>
  <c r="AB95" i="34"/>
  <c r="AC79" i="34"/>
  <c r="AB79" i="34"/>
  <c r="AC63" i="34"/>
  <c r="AB63" i="34"/>
  <c r="AC47" i="34"/>
  <c r="AB47" i="34"/>
  <c r="AC31" i="34"/>
  <c r="AB31" i="34"/>
  <c r="AC15" i="34"/>
  <c r="AB15" i="34"/>
  <c r="L131" i="34"/>
  <c r="L214" i="34"/>
  <c r="L166" i="34"/>
  <c r="L158" i="34"/>
  <c r="L150" i="34"/>
  <c r="L142" i="34"/>
  <c r="L134" i="34"/>
  <c r="L126" i="34"/>
  <c r="L118" i="34"/>
  <c r="L132" i="34"/>
  <c r="L139" i="34"/>
  <c r="L206" i="34"/>
  <c r="AC196" i="34"/>
  <c r="AB196" i="34"/>
  <c r="L75" i="34"/>
  <c r="L174" i="34"/>
  <c r="AC20" i="34"/>
  <c r="AB20" i="34"/>
  <c r="L123" i="34"/>
  <c r="L51" i="34"/>
  <c r="L190" i="34"/>
  <c r="AC36" i="34"/>
  <c r="AB36" i="34"/>
  <c r="L116" i="34"/>
  <c r="AC89" i="34"/>
  <c r="AC73" i="34"/>
  <c r="AC57" i="34"/>
  <c r="AC41" i="34"/>
  <c r="AC25" i="34"/>
  <c r="AC9" i="34"/>
  <c r="AC70" i="34"/>
  <c r="U161" i="34"/>
  <c r="U153" i="34"/>
  <c r="U145" i="34"/>
  <c r="U137" i="34"/>
  <c r="U129" i="34"/>
  <c r="U121" i="34"/>
  <c r="U113" i="34"/>
  <c r="U105" i="34"/>
  <c r="U97" i="34"/>
  <c r="U89" i="34"/>
  <c r="U81" i="34"/>
  <c r="U73" i="34"/>
  <c r="U65" i="34"/>
  <c r="U57" i="34"/>
  <c r="U49" i="34"/>
  <c r="U41" i="34"/>
  <c r="U33" i="34"/>
  <c r="U25" i="34"/>
  <c r="U17" i="34"/>
  <c r="U9" i="34"/>
  <c r="U237" i="34"/>
  <c r="U229" i="34"/>
  <c r="U221" i="34"/>
  <c r="U213" i="34"/>
  <c r="U205" i="34"/>
  <c r="U197" i="34"/>
  <c r="U189" i="34"/>
  <c r="U181" i="34"/>
  <c r="U173" i="34"/>
  <c r="L82" i="34"/>
  <c r="L66" i="34"/>
  <c r="E4" i="43" s="1"/>
  <c r="L50" i="34"/>
  <c r="L34" i="34"/>
  <c r="L18" i="34"/>
  <c r="L225" i="34"/>
  <c r="L209" i="34"/>
  <c r="L193" i="34"/>
  <c r="L177" i="34"/>
  <c r="AC107" i="34"/>
  <c r="AC91" i="34"/>
  <c r="AC75" i="34"/>
  <c r="AC59" i="34"/>
  <c r="AC206" i="34"/>
  <c r="AC190" i="34"/>
  <c r="AC174" i="34"/>
  <c r="AC158" i="34"/>
  <c r="AC142" i="34"/>
  <c r="L223" i="34"/>
  <c r="L207" i="34"/>
  <c r="L191" i="34"/>
  <c r="L175" i="34"/>
  <c r="AB6" i="34"/>
  <c r="AB22" i="34"/>
  <c r="AB38" i="34"/>
  <c r="AB54" i="34"/>
  <c r="AB86" i="34"/>
  <c r="AB102" i="34"/>
  <c r="AB118" i="34"/>
  <c r="AB134" i="34"/>
  <c r="L110" i="34"/>
  <c r="L94" i="34"/>
  <c r="L78" i="34"/>
  <c r="L62" i="34"/>
  <c r="L46" i="34"/>
  <c r="L30" i="34"/>
  <c r="L14" i="34"/>
  <c r="AC231" i="34"/>
  <c r="AC215" i="34"/>
  <c r="AC199" i="34"/>
  <c r="AC183" i="34"/>
  <c r="AC167" i="34"/>
  <c r="AC151" i="34"/>
  <c r="AC135" i="34"/>
  <c r="AC119" i="34"/>
  <c r="AC103" i="34"/>
  <c r="AC87" i="34"/>
  <c r="AC71" i="34"/>
  <c r="AC23" i="34"/>
  <c r="AC7" i="34"/>
  <c r="L60" i="34"/>
  <c r="L44" i="34"/>
  <c r="L28" i="34"/>
  <c r="L12" i="34"/>
  <c r="AB9" i="34"/>
  <c r="AB25" i="34"/>
  <c r="AB41" i="34"/>
  <c r="AB57" i="34"/>
  <c r="AB73" i="34"/>
  <c r="AB89" i="34"/>
  <c r="U165" i="34"/>
  <c r="U157" i="34"/>
  <c r="U149" i="34"/>
  <c r="U141" i="34"/>
  <c r="U133" i="34"/>
  <c r="U125" i="34"/>
  <c r="U117" i="34"/>
  <c r="U109" i="34"/>
  <c r="U101" i="34"/>
  <c r="U93" i="34"/>
  <c r="U85" i="34"/>
  <c r="U77" i="34"/>
  <c r="U69" i="34"/>
  <c r="U61" i="34"/>
  <c r="U53" i="34"/>
  <c r="U45" i="34"/>
  <c r="U37" i="34"/>
  <c r="U29" i="34"/>
  <c r="U21" i="34"/>
  <c r="U13" i="34"/>
  <c r="U5" i="34"/>
  <c r="U233" i="34"/>
  <c r="U225" i="34"/>
  <c r="U217" i="34"/>
  <c r="U209" i="34"/>
  <c r="U201" i="34"/>
  <c r="U193" i="34"/>
  <c r="U185" i="34"/>
  <c r="U177" i="34"/>
  <c r="U169" i="34"/>
  <c r="AC234" i="34"/>
  <c r="AC218" i="34"/>
  <c r="AC202" i="34"/>
  <c r="AC186" i="34"/>
  <c r="AC170" i="34"/>
  <c r="AC154" i="34"/>
  <c r="AB10" i="34"/>
  <c r="AB26" i="34"/>
  <c r="AB42" i="34"/>
  <c r="AB58" i="34"/>
  <c r="AB74" i="34"/>
  <c r="AB90" i="34"/>
  <c r="AB106" i="34"/>
  <c r="AB122" i="34"/>
  <c r="AB138" i="34"/>
  <c r="AB154" i="34"/>
  <c r="AB170" i="34"/>
  <c r="AB186" i="34"/>
  <c r="AB202" i="34"/>
  <c r="AB218" i="34"/>
  <c r="AB234" i="34"/>
  <c r="L74" i="34"/>
  <c r="L58" i="34"/>
  <c r="L42" i="34"/>
  <c r="L26" i="34"/>
  <c r="L10" i="34"/>
  <c r="AB11" i="34"/>
  <c r="AB27" i="34"/>
  <c r="AB43" i="34"/>
  <c r="AB59" i="34"/>
  <c r="AB75" i="34"/>
  <c r="AB91" i="34"/>
  <c r="AB107" i="34"/>
  <c r="L233" i="34"/>
  <c r="L217" i="34"/>
  <c r="L201" i="34"/>
  <c r="L185" i="34"/>
  <c r="L169" i="34"/>
  <c r="U163" i="34"/>
  <c r="U155" i="34"/>
  <c r="U147" i="34"/>
  <c r="U139" i="34"/>
  <c r="U131" i="34"/>
  <c r="U115" i="34"/>
  <c r="U99" i="34"/>
  <c r="U83" i="34"/>
  <c r="U75" i="34"/>
  <c r="U67" i="34"/>
  <c r="U59" i="34"/>
  <c r="U51" i="34"/>
  <c r="U43" i="34"/>
  <c r="U35" i="34"/>
  <c r="U27" i="34"/>
  <c r="U19" i="34"/>
  <c r="U11" i="34"/>
  <c r="U167" i="34"/>
  <c r="U231" i="34"/>
  <c r="U223" i="34"/>
  <c r="U215" i="34"/>
  <c r="U207" i="34"/>
  <c r="U199" i="34"/>
  <c r="U191" i="34"/>
  <c r="U183" i="34"/>
  <c r="U175" i="34"/>
  <c r="AC4" i="34"/>
  <c r="AD4" i="34" s="1"/>
  <c r="AC230" i="34"/>
  <c r="AC214" i="34"/>
  <c r="AC198" i="34"/>
  <c r="AC182" i="34"/>
  <c r="AC166" i="34"/>
  <c r="AC150" i="34"/>
  <c r="L231" i="34"/>
  <c r="L215" i="34"/>
  <c r="L199" i="34"/>
  <c r="L183" i="34"/>
  <c r="L167" i="34"/>
  <c r="AB142" i="34"/>
  <c r="AB158" i="34"/>
  <c r="AB174" i="34"/>
  <c r="AB190" i="34"/>
  <c r="AB206" i="34"/>
  <c r="AB222" i="34"/>
  <c r="AB238" i="34"/>
  <c r="AC189" i="34"/>
  <c r="U164" i="34"/>
  <c r="U68" i="34"/>
  <c r="U12" i="34"/>
  <c r="AC224" i="34"/>
  <c r="AC227" i="34"/>
  <c r="AC211" i="34"/>
  <c r="AC195" i="34"/>
  <c r="AC179" i="34"/>
  <c r="AC163" i="34"/>
  <c r="AC147" i="34"/>
  <c r="AC131" i="34"/>
  <c r="AC115" i="34"/>
  <c r="AC99" i="34"/>
  <c r="AC83" i="34"/>
  <c r="AC67" i="34"/>
  <c r="AC51" i="34"/>
  <c r="AC35" i="34"/>
  <c r="AC19" i="34"/>
  <c r="U148" i="34"/>
  <c r="U224" i="34"/>
  <c r="AC128" i="34"/>
  <c r="AC45" i="34"/>
  <c r="AC13" i="34"/>
  <c r="U140" i="34"/>
  <c r="U60" i="34"/>
  <c r="AC160" i="34"/>
  <c r="AC64" i="34"/>
  <c r="AC32" i="34"/>
  <c r="AC233" i="34"/>
  <c r="AC217" i="34"/>
  <c r="AC201" i="34"/>
  <c r="AC185" i="34"/>
  <c r="AC169" i="34"/>
  <c r="AC153" i="34"/>
  <c r="AC137" i="34"/>
  <c r="AC121" i="34"/>
  <c r="AC105" i="34"/>
  <c r="AC205" i="34"/>
  <c r="U92" i="34"/>
  <c r="U44" i="34"/>
  <c r="U184" i="34"/>
  <c r="AC140" i="34"/>
  <c r="AC124" i="34"/>
  <c r="AC108" i="34"/>
  <c r="AC92" i="34"/>
  <c r="AC76" i="34"/>
  <c r="AC60" i="34"/>
  <c r="AC44" i="34"/>
  <c r="AC28" i="34"/>
  <c r="AC12" i="34"/>
  <c r="AC237" i="34"/>
  <c r="AC141" i="34"/>
  <c r="AC77" i="34"/>
  <c r="U84" i="34"/>
  <c r="U36" i="34"/>
  <c r="U176" i="34"/>
  <c r="AC96" i="34"/>
  <c r="AC29" i="34"/>
  <c r="U116" i="34"/>
  <c r="U208" i="34"/>
  <c r="AC208" i="34"/>
  <c r="AC226" i="34"/>
  <c r="AC210" i="34"/>
  <c r="AC194" i="34"/>
  <c r="AC178" i="34"/>
  <c r="AC162" i="34"/>
  <c r="AC146" i="34"/>
  <c r="AC130" i="34"/>
  <c r="AC114" i="34"/>
  <c r="AC98" i="34"/>
  <c r="AC82" i="34"/>
  <c r="AC66" i="34"/>
  <c r="AC50" i="34"/>
  <c r="AC34" i="34"/>
  <c r="AC18" i="34"/>
  <c r="U156" i="34"/>
  <c r="U232" i="34"/>
  <c r="AC176" i="34"/>
  <c r="AC157" i="34"/>
  <c r="AC61" i="34"/>
  <c r="U168" i="34"/>
  <c r="AC24" i="34"/>
  <c r="AC8" i="34"/>
  <c r="AC221" i="34"/>
  <c r="AC109" i="34"/>
  <c r="U108" i="34"/>
  <c r="U200" i="34"/>
  <c r="U4" i="34"/>
  <c r="V4" i="34" s="1"/>
  <c r="AC235" i="34"/>
  <c r="AC219" i="34"/>
  <c r="AC203" i="34"/>
  <c r="AC187" i="34"/>
  <c r="AC171" i="34"/>
  <c r="AC155" i="34"/>
  <c r="AC139" i="34"/>
  <c r="AC123" i="34"/>
  <c r="U100" i="34"/>
  <c r="U192" i="34"/>
  <c r="AC126" i="34"/>
  <c r="AC110" i="34"/>
  <c r="AC94" i="34"/>
  <c r="AC78" i="34"/>
  <c r="AC62" i="34"/>
  <c r="AC46" i="34"/>
  <c r="AC30" i="34"/>
  <c r="AC14" i="34"/>
  <c r="AC125" i="34"/>
  <c r="U76" i="34"/>
  <c r="U28" i="34"/>
  <c r="AC192" i="34"/>
  <c r="AC112" i="34"/>
  <c r="AC48" i="34"/>
  <c r="AC225" i="34"/>
  <c r="AC209" i="34"/>
  <c r="AC193" i="34"/>
  <c r="AC177" i="34"/>
  <c r="AC161" i="34"/>
  <c r="AC145" i="34"/>
  <c r="AC129" i="34"/>
  <c r="AC113" i="34"/>
  <c r="AC97" i="34"/>
  <c r="AC81" i="34"/>
  <c r="AC65" i="34"/>
  <c r="AC49" i="34"/>
  <c r="AC33" i="34"/>
  <c r="AC17" i="34"/>
  <c r="AC173" i="34"/>
  <c r="AC93" i="34"/>
  <c r="U132" i="34"/>
  <c r="U216" i="34"/>
  <c r="AC16" i="34"/>
  <c r="AC212" i="34"/>
  <c r="AC164" i="34"/>
  <c r="AC148" i="34"/>
  <c r="U124" i="34"/>
  <c r="U52" i="34"/>
  <c r="U20" i="34"/>
  <c r="AC144" i="34"/>
  <c r="Q5" i="43" s="1"/>
  <c r="AC80" i="34"/>
  <c r="AC55" i="34"/>
  <c r="AC39" i="34"/>
  <c r="AC229" i="34"/>
  <c r="AC213" i="34"/>
  <c r="AC197" i="34"/>
  <c r="AC181" i="34"/>
  <c r="AC165" i="34"/>
  <c r="AC149" i="34"/>
  <c r="AC133" i="34"/>
  <c r="AC117" i="34"/>
  <c r="AC101" i="34"/>
  <c r="AC85" i="34"/>
  <c r="AC69" i="34"/>
  <c r="AC53" i="34"/>
  <c r="AC37" i="34"/>
  <c r="AC21" i="34"/>
  <c r="AC5" i="34"/>
  <c r="U160" i="34"/>
  <c r="U152" i="34"/>
  <c r="U144" i="34"/>
  <c r="U136" i="34"/>
  <c r="U128" i="34"/>
  <c r="U120" i="34"/>
  <c r="U112" i="34"/>
  <c r="U104" i="34"/>
  <c r="U96" i="34"/>
  <c r="U88" i="34"/>
  <c r="U80" i="34"/>
  <c r="U72" i="34"/>
  <c r="U64" i="34"/>
  <c r="U56" i="34"/>
  <c r="U48" i="34"/>
  <c r="U40" i="34"/>
  <c r="U32" i="34"/>
  <c r="U24" i="34"/>
  <c r="U16" i="34"/>
  <c r="U8" i="34"/>
  <c r="U236" i="34"/>
  <c r="U228" i="34"/>
  <c r="U220" i="34"/>
  <c r="U212" i="34"/>
  <c r="U204" i="34"/>
  <c r="U196" i="34"/>
  <c r="U188" i="34"/>
  <c r="U180" i="34"/>
  <c r="U172" i="34"/>
  <c r="J2" i="34"/>
  <c r="X2" i="34"/>
  <c r="I2" i="34"/>
  <c r="Z2" i="34"/>
  <c r="Y2" i="34"/>
  <c r="Q2" i="34"/>
  <c r="W2" i="34"/>
  <c r="G2" i="34"/>
  <c r="H2" i="34"/>
  <c r="R2" i="34"/>
  <c r="P2" i="34"/>
  <c r="O2" i="34"/>
  <c r="AJ2" i="34" l="1"/>
  <c r="AJ1" i="34" s="1"/>
  <c r="AL2" i="34"/>
  <c r="AL1" i="34" s="1"/>
  <c r="L11" i="43"/>
  <c r="M11" i="43" s="1"/>
  <c r="C5" i="43"/>
  <c r="D5" i="43" s="1"/>
  <c r="E10" i="43"/>
  <c r="F10" i="43" s="1"/>
  <c r="S8" i="43"/>
  <c r="T8" i="43" s="1"/>
  <c r="L3" i="43"/>
  <c r="M3" i="43" s="1"/>
  <c r="E5" i="43"/>
  <c r="F5" i="43" s="1"/>
  <c r="L9" i="43"/>
  <c r="M9" i="43" s="1"/>
  <c r="C4" i="43"/>
  <c r="D4" i="43" s="1"/>
  <c r="S3" i="43"/>
  <c r="T3" i="43" s="1"/>
  <c r="E3" i="43"/>
  <c r="F3" i="43" s="1"/>
  <c r="L8" i="43"/>
  <c r="M8" i="43" s="1"/>
  <c r="S9" i="43"/>
  <c r="T9" i="43" s="1"/>
  <c r="E9" i="43"/>
  <c r="F9" i="43" s="1"/>
  <c r="C3" i="43"/>
  <c r="D3" i="43" s="1"/>
  <c r="Q9" i="43"/>
  <c r="R9" i="43" s="1"/>
  <c r="C10" i="43"/>
  <c r="D10" i="43" s="1"/>
  <c r="M4" i="43"/>
  <c r="J4" i="43"/>
  <c r="K4" i="43" s="1"/>
  <c r="Q4" i="43"/>
  <c r="R4" i="43" s="1"/>
  <c r="J8" i="43"/>
  <c r="K8" i="43" s="1"/>
  <c r="E8" i="43"/>
  <c r="F8" i="43" s="1"/>
  <c r="C9" i="43"/>
  <c r="D9" i="43" s="1"/>
  <c r="J9" i="43"/>
  <c r="K9" i="43" s="1"/>
  <c r="J10" i="43"/>
  <c r="K10" i="43" s="1"/>
  <c r="Q3" i="43"/>
  <c r="R3" i="43" s="1"/>
  <c r="J11" i="43"/>
  <c r="K11" i="43" s="1"/>
  <c r="L10" i="43"/>
  <c r="M10" i="43" s="1"/>
  <c r="Q10" i="43"/>
  <c r="R10" i="43" s="1"/>
  <c r="J3" i="43"/>
  <c r="K3" i="43" s="1"/>
  <c r="C8" i="43"/>
  <c r="D8" i="43" s="1"/>
  <c r="Q11" i="43"/>
  <c r="R11" i="43" s="1"/>
  <c r="M5" i="43"/>
  <c r="Q8" i="43"/>
  <c r="R8" i="43" s="1"/>
  <c r="J5" i="43"/>
  <c r="K5" i="43" s="1"/>
  <c r="S4" i="43"/>
  <c r="T4" i="43" s="1"/>
  <c r="E11" i="43"/>
  <c r="F11" i="43" s="1"/>
  <c r="S11" i="43"/>
  <c r="T11" i="43" s="1"/>
  <c r="S10" i="43"/>
  <c r="T10" i="43" s="1"/>
  <c r="C11" i="43"/>
  <c r="D11" i="43" s="1"/>
  <c r="T5" i="43"/>
  <c r="R5" i="43"/>
  <c r="F4" i="43"/>
  <c r="T2" i="34"/>
  <c r="T1" i="34" s="1"/>
  <c r="L2" i="34"/>
  <c r="L1" i="34" s="1"/>
  <c r="AB2" i="34"/>
  <c r="AB1" i="34" s="1"/>
  <c r="AD2" i="34"/>
  <c r="AD1" i="34" s="1"/>
  <c r="N2" i="34"/>
  <c r="N1" i="34" s="1"/>
  <c r="V2" i="34"/>
  <c r="V1" i="3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<sst xmlns="http://schemas.openxmlformats.org/spreadsheetml/2006/main" count="22180" uniqueCount="2447">
  <si>
    <t>sec</t>
  </si>
  <si>
    <t>expr</t>
  </si>
  <si>
    <t>RMSE</t>
  </si>
  <si>
    <t>R2</t>
  </si>
  <si>
    <t>TestRMSE</t>
  </si>
  <si>
    <t>TestR2</t>
  </si>
  <si>
    <t>size</t>
  </si>
  <si>
    <t>fitCalls</t>
  </si>
  <si>
    <t>mainIt</t>
  </si>
  <si>
    <t>lsIt</t>
  </si>
  <si>
    <t>maxTime</t>
  </si>
  <si>
    <t>maxFitCalls</t>
  </si>
  <si>
    <t>seed</t>
  </si>
  <si>
    <t>sizePenalty</t>
  </si>
  <si>
    <t>instance</t>
  </si>
  <si>
    <t>inf</t>
  </si>
  <si>
    <t>exprSimp</t>
  </si>
  <si>
    <t>random_03_01_0010000_00.data</t>
  </si>
  <si>
    <t>random_03_01_0010000_01.data</t>
  </si>
  <si>
    <t>random_03_01_0010000_02.data</t>
  </si>
  <si>
    <t>random_03_01_0010000_03.data</t>
  </si>
  <si>
    <t>random_03_01_0010000_04.data</t>
  </si>
  <si>
    <t>random_04_01_0010000_00.data</t>
  </si>
  <si>
    <t>random_04_01_0010000_01.data</t>
  </si>
  <si>
    <t>random_04_01_0010000_02.data</t>
  </si>
  <si>
    <t>random_04_01_0010000_03.data</t>
  </si>
  <si>
    <t>random_04_01_0010000_04.data</t>
  </si>
  <si>
    <t>random_04_02_0010000_00.data</t>
  </si>
  <si>
    <t>random_04_02_0010000_01.data</t>
  </si>
  <si>
    <t>random_04_02_0010000_02.data</t>
  </si>
  <si>
    <t>random_04_02_0010000_03.data</t>
  </si>
  <si>
    <t>random_04_02_0010000_04.data</t>
  </si>
  <si>
    <t>random_05_01_0010000_00.data</t>
  </si>
  <si>
    <t>random_05_01_0010000_01.data</t>
  </si>
  <si>
    <t>random_05_01_0010000_02.data</t>
  </si>
  <si>
    <t>random_05_01_0010000_03.data</t>
  </si>
  <si>
    <t>random_05_01_0010000_04.data</t>
  </si>
  <si>
    <t>random_05_02_0010000_00.data</t>
  </si>
  <si>
    <t>random_05_02_0010000_01.data</t>
  </si>
  <si>
    <t>random_05_02_0010000_02.data</t>
  </si>
  <si>
    <t>random_05_02_0010000_03.data</t>
  </si>
  <si>
    <t>random_05_02_0010000_04.data</t>
  </si>
  <si>
    <t>random_06_01_0010000_00.data</t>
  </si>
  <si>
    <t>random_06_01_0010000_01.data</t>
  </si>
  <si>
    <t>random_06_01_0010000_02.data</t>
  </si>
  <si>
    <t>random_06_01_0010000_03.data</t>
  </si>
  <si>
    <t>random_06_01_0010000_04.data</t>
  </si>
  <si>
    <t>random_06_02_0010000_00.data</t>
  </si>
  <si>
    <t>random_06_02_0010000_01.data</t>
  </si>
  <si>
    <t>random_06_02_0010000_02.data</t>
  </si>
  <si>
    <t>random_06_02_0010000_03.data</t>
  </si>
  <si>
    <t>random_06_02_0010000_04.data</t>
  </si>
  <si>
    <t>random_06_03_0010000_00.data</t>
  </si>
  <si>
    <t>random_06_03_0010000_01.data</t>
  </si>
  <si>
    <t>random_06_03_0010000_02.data</t>
  </si>
  <si>
    <t>random_06_03_0010000_03.data</t>
  </si>
  <si>
    <t>random_06_03_0010000_04.data</t>
  </si>
  <si>
    <t>random_07_01_0010000_00.data</t>
  </si>
  <si>
    <t>random_07_01_0010000_01.data</t>
  </si>
  <si>
    <t>random_07_01_0010000_02.data</t>
  </si>
  <si>
    <t>random_07_01_0010000_03.data</t>
  </si>
  <si>
    <t>random_07_01_0010000_04.data</t>
  </si>
  <si>
    <t>random_07_02_0010000_00.data</t>
  </si>
  <si>
    <t>random_07_02_0010000_01.data</t>
  </si>
  <si>
    <t>random_07_02_0010000_02.data</t>
  </si>
  <si>
    <t>random_07_02_0010000_03.data</t>
  </si>
  <si>
    <t>random_07_02_0010000_04.data</t>
  </si>
  <si>
    <t>random_07_03_0010000_00.data</t>
  </si>
  <si>
    <t>random_07_03_0010000_01.data</t>
  </si>
  <si>
    <t>random_07_03_0010000_02.data</t>
  </si>
  <si>
    <t>random_07_03_0010000_03.data</t>
  </si>
  <si>
    <t>random_07_03_0010000_04.data</t>
  </si>
  <si>
    <t>random_07_04_0010000_00.data</t>
  </si>
  <si>
    <t>random_07_04_0010000_01.data</t>
  </si>
  <si>
    <t>random_07_04_0010000_02.data</t>
  </si>
  <si>
    <t>random_07_04_0010000_03.data</t>
  </si>
  <si>
    <t>random_07_04_0010000_04.data</t>
  </si>
  <si>
    <t>random_08_01_0010000_00.data</t>
  </si>
  <si>
    <t>random_08_01_0010000_01.data</t>
  </si>
  <si>
    <t>random_08_01_0010000_02.data</t>
  </si>
  <si>
    <t>random_08_01_0010000_03.data</t>
  </si>
  <si>
    <t>random_08_01_0010000_04.data</t>
  </si>
  <si>
    <t>random_08_02_0010000_00.data</t>
  </si>
  <si>
    <t>random_08_02_0010000_01.data</t>
  </si>
  <si>
    <t>random_08_02_0010000_02.data</t>
  </si>
  <si>
    <t>random_08_02_0010000_03.data</t>
  </si>
  <si>
    <t>random_08_02_0010000_04.data</t>
  </si>
  <si>
    <t>random_08_03_0010000_00.data</t>
  </si>
  <si>
    <t>random_08_03_0010000_01.data</t>
  </si>
  <si>
    <t>random_08_03_0010000_02.data</t>
  </si>
  <si>
    <t>random_08_03_0010000_03.data</t>
  </si>
  <si>
    <t>random_08_03_0010000_04.data</t>
  </si>
  <si>
    <t>random_08_04_0010000_00.data</t>
  </si>
  <si>
    <t>random_08_04_0010000_01.data</t>
  </si>
  <si>
    <t>random_08_04_0010000_02.data</t>
  </si>
  <si>
    <t>random_08_04_0010000_03.data</t>
  </si>
  <si>
    <t>random_08_04_0010000_04.data</t>
  </si>
  <si>
    <t>random_09_01_0010000_00.data</t>
  </si>
  <si>
    <t>random_09_01_0010000_01.data</t>
  </si>
  <si>
    <t>random_09_01_0010000_02.data</t>
  </si>
  <si>
    <t>random_09_01_0010000_03.data</t>
  </si>
  <si>
    <t>random_09_01_0010000_04.data</t>
  </si>
  <si>
    <t>random_09_02_0010000_00.data</t>
  </si>
  <si>
    <t>random_09_02_0010000_01.data</t>
  </si>
  <si>
    <t>random_09_02_0010000_02.data</t>
  </si>
  <si>
    <t>random_09_02_0010000_03.data</t>
  </si>
  <si>
    <t>random_09_02_0010000_04.data</t>
  </si>
  <si>
    <t>random_09_03_0010000_00.data</t>
  </si>
  <si>
    <t>random_09_03_0010000_01.data</t>
  </si>
  <si>
    <t>random_09_03_0010000_02.data</t>
  </si>
  <si>
    <t>random_09_03_0010000_03.data</t>
  </si>
  <si>
    <t>random_09_03_0010000_04.data</t>
  </si>
  <si>
    <t>random_09_04_0010000_00.data</t>
  </si>
  <si>
    <t>random_09_04_0010000_01.data</t>
  </si>
  <si>
    <t>random_09_04_0010000_02.data</t>
  </si>
  <si>
    <t>random_09_04_0010000_03.data</t>
  </si>
  <si>
    <t>random_09_04_0010000_04.data</t>
  </si>
  <si>
    <t>random_10_01_0010000_00.data</t>
  </si>
  <si>
    <t>random_10_01_0010000_01.data</t>
  </si>
  <si>
    <t>random_10_01_0010000_02.data</t>
  </si>
  <si>
    <t>random_10_01_0010000_03.data</t>
  </si>
  <si>
    <t>random_10_01_0010000_04.data</t>
  </si>
  <si>
    <t>random_10_02_0010000_00.data</t>
  </si>
  <si>
    <t>random_10_02_0010000_01.data</t>
  </si>
  <si>
    <t>random_10_02_0010000_02.data</t>
  </si>
  <si>
    <t>random_10_02_0010000_03.data</t>
  </si>
  <si>
    <t>random_10_02_0010000_04.data</t>
  </si>
  <si>
    <t>random_10_03_0010000_00.data</t>
  </si>
  <si>
    <t>random_10_03_0010000_01.data</t>
  </si>
  <si>
    <t>random_10_03_0010000_02.data</t>
  </si>
  <si>
    <t>random_10_03_0010000_03.data</t>
  </si>
  <si>
    <t>random_10_03_0010000_04.data</t>
  </si>
  <si>
    <t>random_10_04_0010000_00.data</t>
  </si>
  <si>
    <t>random_10_04_0010000_01.data</t>
  </si>
  <si>
    <t>x0</t>
  </si>
  <si>
    <t>random_10_04_0010000_02.data</t>
  </si>
  <si>
    <t>random_10_04_0010000_03.data</t>
  </si>
  <si>
    <t>random_10_04_0010000_04.data</t>
  </si>
  <si>
    <t>random_11_01_0010000_00.data</t>
  </si>
  <si>
    <t>random_11_01_0010000_01.data</t>
  </si>
  <si>
    <t>random_11_01_0010000_02.data</t>
  </si>
  <si>
    <t>random_11_01_0010000_03.data</t>
  </si>
  <si>
    <t>random_11_01_0010000_04.data</t>
  </si>
  <si>
    <t>random_11_02_0010000_00.data</t>
  </si>
  <si>
    <t>random_11_02_0010000_01.data</t>
  </si>
  <si>
    <t>random_11_02_0010000_02.data</t>
  </si>
  <si>
    <t>random_11_02_0010000_03.data</t>
  </si>
  <si>
    <t>random_11_02_0010000_04.data</t>
  </si>
  <si>
    <t>random_11_03_0010000_00.data</t>
  </si>
  <si>
    <t>random_11_03_0010000_01.data</t>
  </si>
  <si>
    <t>random_11_03_0010000_02.data</t>
  </si>
  <si>
    <t>random_11_03_0010000_03.data</t>
  </si>
  <si>
    <t>random_11_03_0010000_04.data</t>
  </si>
  <si>
    <t>random_11_04_0010000_00.data</t>
  </si>
  <si>
    <t>random_11_04_0010000_01.data</t>
  </si>
  <si>
    <t>random_11_04_0010000_02.data</t>
  </si>
  <si>
    <t>random_11_04_0010000_03.data</t>
  </si>
  <si>
    <t>random_11_04_0010000_04.data</t>
  </si>
  <si>
    <t>random_12_01_0010000_00.data</t>
  </si>
  <si>
    <t>random_12_01_0010000_01.data</t>
  </si>
  <si>
    <t>random_12_01_0010000_02.data</t>
  </si>
  <si>
    <t>random_12_01_0010000_03.data</t>
  </si>
  <si>
    <t>random_12_01_0010000_04.data</t>
  </si>
  <si>
    <t>random_12_02_0010000_00.data</t>
  </si>
  <si>
    <t>random_12_02_0010000_01.data</t>
  </si>
  <si>
    <t>random_12_02_0010000_02.data</t>
  </si>
  <si>
    <t>random_12_02_0010000_03.data</t>
  </si>
  <si>
    <t>random_12_02_0010000_04.data</t>
  </si>
  <si>
    <t>random_12_03_0010000_00.data</t>
  </si>
  <si>
    <t>random_12_03_0010000_01.data</t>
  </si>
  <si>
    <t>random_12_03_0010000_02.data</t>
  </si>
  <si>
    <t>random_12_03_0010000_03.data</t>
  </si>
  <si>
    <t>random_12_03_0010000_04.data</t>
  </si>
  <si>
    <t>random_12_04_0010000_00.data</t>
  </si>
  <si>
    <t>random_12_04_0010000_01.data</t>
  </si>
  <si>
    <t>random_12_04_0010000_02.data</t>
  </si>
  <si>
    <t>random_12_04_0010000_03.data</t>
  </si>
  <si>
    <t>random_12_04_0010000_04.data</t>
  </si>
  <si>
    <t>random_13_01_0010000_00.data</t>
  </si>
  <si>
    <t>random_13_01_0010000_01.data</t>
  </si>
  <si>
    <t>random_13_01_0010000_02.data</t>
  </si>
  <si>
    <t>random_13_01_0010000_03.data</t>
  </si>
  <si>
    <t>random_13_01_0010000_04.data</t>
  </si>
  <si>
    <t>random_13_02_0010000_00.data</t>
  </si>
  <si>
    <t>random_13_02_0010000_01.data</t>
  </si>
  <si>
    <t>random_13_02_0010000_02.data</t>
  </si>
  <si>
    <t>random_13_02_0010000_03.data</t>
  </si>
  <si>
    <t>random_13_02_0010000_04.data</t>
  </si>
  <si>
    <t>random_13_03_0010000_00.data</t>
  </si>
  <si>
    <t>random_13_03_0010000_01.data</t>
  </si>
  <si>
    <t>random_13_03_0010000_02.data</t>
  </si>
  <si>
    <t>random_13_03_0010000_03.data</t>
  </si>
  <si>
    <t>random_13_03_0010000_04.data</t>
  </si>
  <si>
    <t>random_13_04_0010000_00.data</t>
  </si>
  <si>
    <t>random_13_04_0010000_01.data</t>
  </si>
  <si>
    <t>random_13_04_0010000_02.data</t>
  </si>
  <si>
    <t>random_13_04_0010000_03.data</t>
  </si>
  <si>
    <t>random_13_04_0010000_04.data</t>
  </si>
  <si>
    <t>random_13_05_0010000_00.data</t>
  </si>
  <si>
    <t>random_13_05_0010000_01.data</t>
  </si>
  <si>
    <t>random_13_05_0010000_02.data</t>
  </si>
  <si>
    <t>random_13_05_0010000_03.data</t>
  </si>
  <si>
    <t>random_13_05_0010000_04.data</t>
  </si>
  <si>
    <t>random_14_01_0010000_00.data</t>
  </si>
  <si>
    <t>random_14_01_0010000_01.data</t>
  </si>
  <si>
    <t>random_14_01_0010000_02.data</t>
  </si>
  <si>
    <t>random_14_01_0010000_03.data</t>
  </si>
  <si>
    <t>random_14_01_0010000_04.data</t>
  </si>
  <si>
    <t>random_14_02_0010000_00.data</t>
  </si>
  <si>
    <t>random_14_02_0010000_01.data</t>
  </si>
  <si>
    <t>random_14_02_0010000_02.data</t>
  </si>
  <si>
    <t>random_14_02_0010000_03.data</t>
  </si>
  <si>
    <t>random_14_02_0010000_04.data</t>
  </si>
  <si>
    <t>random_14_03_0010000_00.data</t>
  </si>
  <si>
    <t>random_14_03_0010000_01.data</t>
  </si>
  <si>
    <t>random_14_03_0010000_02.data</t>
  </si>
  <si>
    <t>random_14_03_0010000_03.data</t>
  </si>
  <si>
    <t>random_14_03_0010000_04.data</t>
  </si>
  <si>
    <t>random_14_04_0010000_00.data</t>
  </si>
  <si>
    <t>random_14_04_0010000_01.data</t>
  </si>
  <si>
    <t>random_14_04_0010000_02.data</t>
  </si>
  <si>
    <t>random_14_04_0010000_03.data</t>
  </si>
  <si>
    <t>random_14_04_0010000_04.data</t>
  </si>
  <si>
    <t>random_14_05_0010000_00.data</t>
  </si>
  <si>
    <t>random_14_05_0010000_01.data</t>
  </si>
  <si>
    <t>random_14_05_0010000_02.data</t>
  </si>
  <si>
    <t>random_14_05_0010000_03.data</t>
  </si>
  <si>
    <t>random_14_05_0010000_04.data</t>
  </si>
  <si>
    <t>random_15_01_0010000_00.data</t>
  </si>
  <si>
    <t>random_15_01_0010000_01.data</t>
  </si>
  <si>
    <t>random_15_01_0010000_02.data</t>
  </si>
  <si>
    <t>random_15_01_0010000_03.data</t>
  </si>
  <si>
    <t>random_15_01_0010000_04.data</t>
  </si>
  <si>
    <t>random_15_02_0010000_00.data</t>
  </si>
  <si>
    <t>random_15_02_0010000_01.data</t>
  </si>
  <si>
    <t>x0*exp(x1)</t>
  </si>
  <si>
    <t>random_15_02_0010000_02.data</t>
  </si>
  <si>
    <t>random_15_02_0010000_03.data</t>
  </si>
  <si>
    <t>random_15_02_0010000_04.data</t>
  </si>
  <si>
    <t>random_15_03_0010000_00.data</t>
  </si>
  <si>
    <t>random_15_03_0010000_01.data</t>
  </si>
  <si>
    <t>random_15_03_0010000_02.data</t>
  </si>
  <si>
    <t>random_15_03_0010000_03.data</t>
  </si>
  <si>
    <t>random_15_03_0010000_04.data</t>
  </si>
  <si>
    <t>random_15_04_0010000_00.data</t>
  </si>
  <si>
    <t>random_15_04_0010000_01.data</t>
  </si>
  <si>
    <t>random_15_04_0010000_02.data</t>
  </si>
  <si>
    <t>random_15_04_0010000_03.data</t>
  </si>
  <si>
    <t>random_15_04_0010000_04.data</t>
  </si>
  <si>
    <t>random_15_05_0010000_00.data</t>
  </si>
  <si>
    <t>random_15_05_0010000_01.data</t>
  </si>
  <si>
    <t>random_15_05_0010000_02.data</t>
  </si>
  <si>
    <t>random_15_05_0010000_03.data</t>
  </si>
  <si>
    <t>random_15_05_0010000_04.data</t>
  </si>
  <si>
    <t>x0*x1*x3/x2</t>
  </si>
  <si>
    <t>sin(x0*x1)</t>
  </si>
  <si>
    <t>errTol</t>
  </si>
  <si>
    <t>pow(x0,4.0)</t>
  </si>
  <si>
    <t>x0**4</t>
  </si>
  <si>
    <t>(1.0+x0)</t>
  </si>
  <si>
    <t>(0.31830989*x0)</t>
  </si>
  <si>
    <t>0.31830989*x0</t>
  </si>
  <si>
    <t>(-1.0+x0)</t>
  </si>
  <si>
    <t>(1.0+log(x0))</t>
  </si>
  <si>
    <t>(3.14159265+sin(x0))</t>
  </si>
  <si>
    <t>(3.14159265*exp(x0))</t>
  </si>
  <si>
    <t>3.14159265*exp(x0)</t>
  </si>
  <si>
    <t>(2.0+sin(x0))</t>
  </si>
  <si>
    <t>log((x0+x1))</t>
  </si>
  <si>
    <t>sin((x0+x1))</t>
  </si>
  <si>
    <t>(x1+log(x0))</t>
  </si>
  <si>
    <t>sin((x0*x1))</t>
  </si>
  <si>
    <t>(x0*exp(x1))</t>
  </si>
  <si>
    <t>(0.04321392*pow(x0,2.0))</t>
  </si>
  <si>
    <t>0.04321392*x0**2</t>
  </si>
  <si>
    <t>(4.54e-05*log(x0))</t>
  </si>
  <si>
    <t>4.54e-5*log(x0)</t>
  </si>
  <si>
    <t>pow(x0,x0)</t>
  </si>
  <si>
    <t>x0**x0</t>
  </si>
  <si>
    <t>(-0.41614684*log(x0))</t>
  </si>
  <si>
    <t>exp((-1.0*sin(x0)))</t>
  </si>
  <si>
    <t>exp(-sin(x0))</t>
  </si>
  <si>
    <t>(cos(x0)*sin(x1))</t>
  </si>
  <si>
    <t>sin(x1)*cos(x0)</t>
  </si>
  <si>
    <t>cos((x0*sin(x1)))</t>
  </si>
  <si>
    <t>cos(x0*sin(x1))</t>
  </si>
  <si>
    <t>(cos(x1)+log(x0))</t>
  </si>
  <si>
    <t>((0.5*log(pow(cos(x1),2.0)))+log(x0))</t>
  </si>
  <si>
    <t>(exp(x0)+sin(x1))</t>
  </si>
  <si>
    <t>(1.09345836+(-1.95195898*pow(0.4,cos(x0))))</t>
  </si>
  <si>
    <t>((0.86152412+(0.87244164*x0))+(0.66139054*pow(x0,0.25)))</t>
  </si>
  <si>
    <t>(4.60517019+(0.5*log(x0)))</t>
  </si>
  <si>
    <t>(1.0+(-1.0*exp(x0)))</t>
  </si>
  <si>
    <t>((-2.0*x1)+exp(x0))</t>
  </si>
  <si>
    <t>((3.14159265+x1)*cos(x0))</t>
  </si>
  <si>
    <t>((((-0.36323577+(0.08078532*pow(((1.0+x0)+x1),4.0)))+(-1.81636015*x1))+(-1.82728876*x0))+((-1.66596144*pow(x0,2.0))*pow(x1,2.0)))</t>
  </si>
  <si>
    <t>(exp(x1)*sin(cos(x0)))</t>
  </si>
  <si>
    <t>exp(x1)*sin(cos(x0))</t>
  </si>
  <si>
    <t>((-1.0+x1)+pow(x0,2.0))</t>
  </si>
  <si>
    <t>((x0+x2)*sin(x1))</t>
  </si>
  <si>
    <t>((x0*x1)+log(x2))</t>
  </si>
  <si>
    <t>((x0*x2)*pow(x1,0.5))</t>
  </si>
  <si>
    <t>x0*x1**0.5*x2</t>
  </si>
  <si>
    <t>((x0+x1)*cos(x2))</t>
  </si>
  <si>
    <t>((x0*x2)*pow(x1,2.0))</t>
  </si>
  <si>
    <t>x0*x1**2*x2</t>
  </si>
  <si>
    <t>(-4.14159265+(2.0*pow(x0,-1.0)))</t>
  </si>
  <si>
    <t>(0.76881412+(0.57139828*sin(x0)))</t>
  </si>
  <si>
    <t>(-2.0*pow((2.0+x0),-1.0))</t>
  </si>
  <si>
    <t>(0.69793185+(-0.55772538*x0))</t>
  </si>
  <si>
    <t>((9.43097248+(0.67822944*pow(0.05,x0)))+(0.6577517*exp(exp(x0))))</t>
  </si>
  <si>
    <t>(((10.0+x0)+(10.0*x1))+(x0*x1))</t>
  </si>
  <si>
    <t>((100.0*x0)*pow((1.0+(-0.1*x1)),2.0))</t>
  </si>
  <si>
    <t>((-1.0*x1)+cos(exp(x0)))</t>
  </si>
  <si>
    <t>((-1.0*x1)+log(x0))</t>
  </si>
  <si>
    <t>(pow(x0,2.0)+sin(exp(x1)))</t>
  </si>
  <si>
    <t>(((1.04188691+(1.62341698*x0))+(-0.3321093*pow(x0,0.5)))+((0.99840356*x1)*x2))</t>
  </si>
  <si>
    <t>(((-1.0+x0)+x1)+(-1.0*x2))</t>
  </si>
  <si>
    <t>((x1*x2)*pow(exp(x0),0.5))</t>
  </si>
  <si>
    <t>x1*x2*exp(x0)**0.5</t>
  </si>
  <si>
    <t>((-3.14159265*x1)+(x0*x2))</t>
  </si>
  <si>
    <t>(x0*(0.98930253+((-0.91222027*sin(x1))*sin(x2))))</t>
  </si>
  <si>
    <t>(((x0*x2)*x3)*pow(x1,-1.0))</t>
  </si>
  <si>
    <t>x0*x2*x3/x1</t>
  </si>
  <si>
    <t>(((x0*x1)*x3)*pow(x2,-1.0))</t>
  </si>
  <si>
    <t>((x2+x3)+((-1.0*x0)*x1))</t>
  </si>
  <si>
    <t>((x0*x2)+(x1*x3))</t>
  </si>
  <si>
    <t>(((x0+x1)+x2)+(-1.0*x3))</t>
  </si>
  <si>
    <t>(10.0+log((2.0+(-1.0*x0))))</t>
  </si>
  <si>
    <t>(6.54998457+(-1.0*x0))</t>
  </si>
  <si>
    <t>((0.25*pow(x0,2.0))+(0.25*pow(x0,3.0)))</t>
  </si>
  <si>
    <t>(0.2143883*pow(x0,-2.0))</t>
  </si>
  <si>
    <t>0.2143883/x0**2</t>
  </si>
  <si>
    <t>(-0.14436565+(2.0*pow(cos(x0),2.0)))</t>
  </si>
  <si>
    <t>((((10.0*x0)+(10.0*log(x0)))+(x0*x1))+(x1*log(x0)))</t>
  </si>
  <si>
    <t>((0.31830989*exp((2.0*x1)))*log(x0))</t>
  </si>
  <si>
    <t>0.31830989*exp(2*x1)*log(x0)</t>
  </si>
  <si>
    <t>(((1.00913964+(-0.44526053*x1))+(-0.49406412*pow(x0,2.0)))+((-0.37075286*pow(x0,2.0))*pow(x1,2.0)))</t>
  </si>
  <si>
    <t>((((((-3423.89514894+(0.94246959*log((x1*pow(x0,2.0)))))+(3204.52474539*x0))+(36217.64220032*pow(x0,10.0)))+(13709.52225595*pow((1.0+exp(x0)),-2.0)))+(-17.29305167*sin(((pow(x0,2.0)+(x0*pow((1.0+x0),2.0)))+((9.8696044*pow(x0,2.0))*pow((0.31830989+pow(x0,-1.0)),2.0))))))+(-199329.54650417*pow(sin(x0),15.0)))</t>
  </si>
  <si>
    <t>(((-0.78213959+(0.4066584*log(x1)))+(1.81892821*x0))+((-2.07408596*log(x1))*sin(pow(sin(x0),2.0))))</t>
  </si>
  <si>
    <t>cos(((3.14159265*x1)+(x0*x2)))</t>
  </si>
  <si>
    <t>((((0.37313722+(0.57660131*exp((x0+x1))))+(0.3755479*x1))+(0.37948201*x0))+((-0.6324346*pow(x2,2.0))*pow((x0+x1),2.0)))</t>
  </si>
  <si>
    <t>(((-1.0+x0)+x2)+(-1.0*exp(x1)))</t>
  </si>
  <si>
    <t>((x2*pow(x0,-1.0))+log(x1))</t>
  </si>
  <si>
    <t>((((((0.11336492+(0.70878551*x0))+(0.64936974*x2))+(0.66555477*x1))+(2.24574107*pow((((x0*x1)*x2)*x3),0.5)))+(-0.95911055*x3))+(-3.48711009*log((1.0+((x0*x1)*x2)))))</t>
  </si>
  <si>
    <t>(((x2*x3)*pow(x0,-1.0))*exp(x1))</t>
  </si>
  <si>
    <t>x2*x3*exp(x1)/x0</t>
  </si>
  <si>
    <t>((x0*x1)*(x3+pow(x2,0.5)))</t>
  </si>
  <si>
    <t>(((-1.0*x1)+(-1.0*x2))*log(pow((x0+x3),-1.0)))</t>
  </si>
  <si>
    <t>((x3+pow(x1,0.5))+(x0*x2))</t>
  </si>
  <si>
    <t>(-0.07117324+(0.3619269*pow(0.15915494,sin(x0))))</t>
  </si>
  <si>
    <t>(-2.40299796*cos((2.0*x0)))</t>
  </si>
  <si>
    <t>(0.54030231*pow(cos((10.0+x0)),-1.0))</t>
  </si>
  <si>
    <t>(17.15278971+(1.41421356*pow(x0,0.5)))</t>
  </si>
  <si>
    <t>(0.55251009+(0.38096756*sin(x0)))</t>
  </si>
  <si>
    <t>((220.26465795*pow(x1,2.0))*exp(x0))</t>
  </si>
  <si>
    <t>220.26465795*x1**2*exp(x0)</t>
  </si>
  <si>
    <t>((1.23834865+(0.14688848*x0))+(-1.6529416*sin((0.20053222*exp((x0+x1))))))</t>
  </si>
  <si>
    <t>(exp((-1.0*x0))*sin(pow(x1,2.0)))</t>
  </si>
  <si>
    <t>exp(-x0)*sin(x1**2)</t>
  </si>
  <si>
    <t>((11.0+pow(x1,2.0))+(-1.0*exp(x0)))</t>
  </si>
  <si>
    <t>(0.54030231+(2.0*exp((-1.0*x1))))</t>
  </si>
  <si>
    <t>(((-1.0+x0)+(-1.0*exp(x1)))+sin(x2))</t>
  </si>
  <si>
    <t>((-1.0*log(x1))+cos((x0*x2)))</t>
  </si>
  <si>
    <t>(((1.01796272+(-1.07169737*sin((x0*pow(x1,2.0)))))+((-1.80528022*x1)*pow(sin(x0),2.0)))+(((0.837311*x0)*x1)*x2))</t>
  </si>
  <si>
    <t>((0.99906868*log(((x0+x1)+(x0*exp(pow(x2,2.0))))))+(1.0108611*log(cos(x2))))</t>
  </si>
  <si>
    <t>(sin((x0*x2))+sin((x1*x2)))</t>
  </si>
  <si>
    <t>((x2+(-1.0*log((x0*pow(x1,-1.0)))))+log(x3))</t>
  </si>
  <si>
    <t>((x3+pow(x0,0.5))+(x1*cos(x2)))</t>
  </si>
  <si>
    <t>(cos((x1+x3))+sin((x0*x2)))</t>
  </si>
  <si>
    <t>(((-0.85593549+(0.99019222*sin(x2)))+(0.98854794*x3))+(0.68974105*exp((x0+x1))))</t>
  </si>
  <si>
    <t>(x0*((((0.98285891*x3)+(1.04379858*pow(x2,0.5)))+((-0.32926404*x1)*x2))+((-0.23037959*pow(x1,2.0))*exp(x3))))</t>
  </si>
  <si>
    <t>((38.83064877+(22.44609397*sin(x0)))+(-3.57240681*pow(cos(x0),2.0)))</t>
  </si>
  <si>
    <t>(11.0+(-1.18839511*log(x0)))</t>
  </si>
  <si>
    <t>(((-2.50102706+(0.00744059*pow(cos(exp(x0)),-1.0)))+(2.44713532*cos((0.06562175*pow(log(x0),2.0)))))+((-0.31009925*cos(((x0+(3.14159265*pow(x0,-1.0)))+sin((0.5+pow(x0,-1.0))))))*log(x0)))</t>
  </si>
  <si>
    <t>((-1.0*exp(x0))+(9.8696044*pow(x0,-2.0)))</t>
  </si>
  <si>
    <t>(0.04773606+(0.12926599*pow(x0,0.5)))</t>
  </si>
  <si>
    <t>((2.41581542+(-1.24732678*cos((0.10353727*pow((pow(x0,-1.0)*(1.0+pow(x1,-1.0))),0.5)))))+(-3.11977363*sin(pow((1.0+(x0*x1)),-5.0))))</t>
  </si>
  <si>
    <t>(-0.053615+((-0.58406962*pow(x0,2.0))*pow(x1,2.0)))</t>
  </si>
  <si>
    <t>((((((-27.61591858+(0.00951628*pow(x1,-1.0)))+(47.26994463*pow(x1,0.5)))+(-1.65484825*pow(x0,2.0)))+(-14.95693944*log(sin(x1))))+(-18.25256887*x1))+((0.58612441*exp(x0))*log(x1)))</t>
  </si>
  <si>
    <t>(0.00464813+(-1.00316518*sin((sin(x0)+sin((0.54030231+sin(x1)))))))</t>
  </si>
  <si>
    <t>((0.54695069+(-0.96181134*sin(x0)))+((-0.93793256*x1)*pow(x2,2.0)))</t>
  </si>
  <si>
    <t>((-0.10256384+(0.25583061*exp(pow(x0,(x0*(x1+x2))))))+(0.41579613*pow(x0,x0)))</t>
  </si>
  <si>
    <t>(-0.00028475+(0.99982925*cos(((-0.84084506+x1)+(x0*pow(x2,-2.0))))))</t>
  </si>
  <si>
    <t>(((((((-1.59356245+(0.1041267*pow(x1,-1.0)))+(1.62082284*x1))+(-0.83944864*pow(((10.0*x1)+(x1*pow(x0,-1.0))),-1.0)))+((3.41258525*x0)*x1))+((1.064988*x1)*x2))+((-1.25054286*x1)*x3))+((-2.60570233*x0)*pow(x1,2.0)))</t>
  </si>
  <si>
    <t>((0.00485406+((-0.55108285*pow(x0,2.0))*pow(x2,2.0)))+((-0.55744872*pow(x1,2.0))*pow(x3,2.0)))</t>
  </si>
  <si>
    <t>((-1019844.42284884+(1019856.31832513*pow(cos(pow(x0,46.0)),-25.0)))+((94606.64595846*x0)*sin(sin((2.0*pow(x0,27.0))))))</t>
  </si>
  <si>
    <t>(0.36676953+(0.00144541*pow(444.0,x0)))</t>
  </si>
  <si>
    <t>((4.94801115+(0.04087851*log(x0)))+(0.98788209*x0))</t>
  </si>
  <si>
    <t>(0.74547289+(0.14284804*pow(x0,2.0)))</t>
  </si>
  <si>
    <t>((0.00712453+(-2.00042835*log(sin(x0))))+((-0.72546518*pow(x0,(1.0+x1)))*sin(x1)))</t>
  </si>
  <si>
    <t>(-0.83873451+(0.24782168*cos(((1.8*x0)*pow(x1,2.0)))))</t>
  </si>
  <si>
    <t>(((1.03662138+(0.01115859*pow(x0,2.0)))+(0.15841006*x1))+(-0.07173792*pow(((1.0+pow(sin(x0),4.0))+exp(x1)),x1)))</t>
  </si>
  <si>
    <t>((2.67193861+(0.09423743*pow(x0,0.5)))+(1.00003375*sin(x1)))</t>
  </si>
  <si>
    <t>(((0.94462672+(4.88566242*sin(pow(x0,10.0))))+(25.67729749*sin(x0)))+(-25.99394235*x0))</t>
  </si>
  <si>
    <t>((4.60517019+(pow(x0,2.0)*log(x2)))+log(x1))</t>
  </si>
  <si>
    <t>(((0.69314718*pow(x2,-2.0))+cos(x0))+sin(x1))</t>
  </si>
  <si>
    <t>(((-0.41614684*pow(x1,2.0))+exp(x2))+sin(x0))</t>
  </si>
  <si>
    <t>(((0.97952986*pow((x2*pow(sin(x1),-1.0)),0.5))+((0.54274567*x1)*pow((x2*(x0+pow(x1,-1.0))),0.5)))+((0.62808618*x0)*pow((x2*(x0+pow(x1,-1.0))),0.5)))</t>
  </si>
  <si>
    <t>(((-0.39143475+(0.92622086*sin(x0)))+(0.93858146*x1))+(-0.92298384*sin(x2)))</t>
  </si>
  <si>
    <t>(0.99996411+(((((-0.50797989*pow(0.5,pow(x0,2.0)))*pow(x3,2.0))*pow((pow(x2,-0.5)*cos(x2)),pow(x2,2.0)))*pow(sin(x1),2.0))*cos((x2+sin(x0)))))</t>
  </si>
  <si>
    <t>((exp(x2)*sin(x3))+exp((x0*sin(x1))))</t>
  </si>
  <si>
    <t>((((1.8919197*pow((x0*cos(x1)),0.5))+(-0.42048096*pow(x0,0.5)))+((0.39476415*x2)*pow((x0*x2),0.5)))+((0.42775379*x3)*pow(x0,0.5)))</t>
  </si>
  <si>
    <t>(((((3.41925993+(-3.39137535*sin(pow(x3,x1))))+((-0.85478743*x0)*x2))+((-0.45828326*x2)*pow(x0,2.0)))+((-1.18908546*x1)*log(pow(x3,-1.0))))+((((0.77879313*x0)*x1)*x2)*log(pow(x3,-1.0))))</t>
  </si>
  <si>
    <t>((0.9777286+((0.9983205*x1)*pow((x0+x3),0.5)))+((-0.48369193*x1)*pow(x2,2.0)))</t>
  </si>
  <si>
    <t>((-0.38165426+(-1.30736384*x0))+(-1.4127434*pow(x0,0.5)))</t>
  </si>
  <si>
    <t>(85.57667812+(0.426032*cos(((((20.0+pow(x0,-40.0))+pow(x0,(-20.0+(2.0*x0))))+(2.0*pow(x0,-20.0)))+(pow(x0,(2.0*x0))*pow(cos(x0),-40.0))))))</t>
  </si>
  <si>
    <t>(10.03494876+(-0.04137986*sin(sin((1.8*x0)))))</t>
  </si>
  <si>
    <t>(4.05544307+(-2.21823507*pow((1.0+x0),0.5)))</t>
  </si>
  <si>
    <t>(pow(x0,-3.0)*(((0.24457626*pow(x0,2.0))+(x0*((2.3434516+(0.30237801*log(x0)))+(0.01315486*pow(log(x0),2.0)))))+(pow(x0,3.0)*(-0.13488683+(0.11766544*log(x0))))))</t>
  </si>
  <si>
    <t>((100.0+(-1.0*log(x1)))+(1618.17799191*exp(cos(x0))))</t>
  </si>
  <si>
    <t>((1.32727716+(0.36244588*sin(x1)))+(-0.1886303*pow(0.25,x0)))</t>
  </si>
  <si>
    <t>((pow(x0,-2.0)*pow(x1,-1.0))*(2.89727551+((-33.31433955*x1)*pow(sin(x1),-1.0))))</t>
  </si>
  <si>
    <t>((-0.93098287+pow(x1,4.0))+(-1.0*pow(x0,0.5)))</t>
  </si>
  <si>
    <t>(pow(x0,2.0)+(-1.0*pow(x1,2.0)))</t>
  </si>
  <si>
    <t>((-1.34405857090807e+30*pow((3.14159265+x0),-1.0))+(2.68811714181614e+43*pow(pow(x0,2.0),-0.5)))</t>
  </si>
  <si>
    <t>((-2.88066564+(0.99997711*log((x0*x2))))+(2.04830863*sin(cos(x1))))</t>
  </si>
  <si>
    <t>(((x0*x2)*pow(x3,0.5))+exp((x3*sin(x1))))</t>
  </si>
  <si>
    <t>(pow(x1,-1.0)*(((x1*((0.96673717+(0.04025626*cos(((x3*pow(x0,2.0))*pow(x1,-1.0)))))+(((0.0988669*x0)*x3)*log(x1))))+((-0.0138663*x0)*x3))+(((0.02769073*x0)*x2)*x3)))</t>
  </si>
  <si>
    <t>((((((((-1.35538726+(1.58786879*pow(x1,0.5)))+(-0.00040055*pow(x0,-1.0)))+((-3.2796733*x0)*pow(x3,2.0)))+(((9.12838019*x0)*pow(x2,2.0))*pow(x3,2.0)))+(((-1.02745155*pow(x1,-1.0))*pow(x2,10.0))*pow(x3,3.0)))+(((-18.37006216*x0)*x3)*pow(x2,2.0)))+((((13.02844279*x0)*x1)*x2)*x3))+((((-2.09342522*pow(x0,2.0))*pow(x1,-1.0))*pow(x2,2.0))*pow(x3,2.0)))</t>
  </si>
  <si>
    <t>((((((1.04194413+(0.06068734*x2))+(-0.06493374*x0))+((0.50711505*x1)*pow((x0*x3),0.5)))+((-0.0575809*x2)*x3))+((-0.18330762*x1)*exp(x3)))+(((-0.07769754*pow(x2,2.0))*exp(x3))*log(pow(x0,-1.0))))</t>
  </si>
  <si>
    <t>((1.01281603+((1.36540546*sin(x3))*sin((0.34042094*exp(x1)))))+((-0.0944771*x0)*x2))</t>
  </si>
  <si>
    <t>(1.1587668+(0.00662572*pow(77.0,x0)))</t>
  </si>
  <si>
    <t>(0.2577438+(-0.21937236*sin(cos(x0))))</t>
  </si>
  <si>
    <t>(-0.00297744+(0.00053471*x0))</t>
  </si>
  <si>
    <t>(0.43842021*cos((15.91549431+(0.31830989*pow(x0,(-1.5*pow(x0,-1.0)))))))</t>
  </si>
  <si>
    <t>(-1.83808758+(-1.7982551*exp((-1.0*pow(x0,-1.0)))))</t>
  </si>
  <si>
    <t>((1.88871912+(-0.72387655*cos(((1.64872127*x0)*exp((-1.0*x1))))))+((-2.06842707*x1)*exp((-0.9*sin(x1)))))</t>
  </si>
  <si>
    <t>(pow(x0,-2.0)*(-51.14099318+(1.62786837*cos(x1))))</t>
  </si>
  <si>
    <t>(((((54.59690092+(0.99768464*pow(x0,2.0)))+(6.29768438*sin(x1)))+(-12.77633017*x0))+((8.47853833*x1)*exp(x1)))+((-1.99950665*x0)*exp(x1)))</t>
  </si>
  <si>
    <t>((-0.3523603+(-0.13021356*pow(x1,2.0)))*exp((2.0*x0)))</t>
  </si>
  <si>
    <t>((((7.23536536+(3.53987176*pow(2.0,cos(x0))))+(10.23345588*x1))+(-5.35223596*exp(x1)))+((1.12885941*x1)*cos(x0)))</t>
  </si>
  <si>
    <t>(((-6.69641197+(1.00079294*sin(x0)))+(-0.26104335*pow(x1,2.0)))+(-1.00034736*x2))</t>
  </si>
  <si>
    <t>(((0.69314718*pow(x1,-1.0))*pow(x2,0.25))*log(x0))</t>
  </si>
  <si>
    <t>0.69314718*x2**0.25*log(x0)/x1</t>
  </si>
  <si>
    <t>(((-4.69452805+x0)+(3.69452805*cos((2.0*x1))))+exp(x2))</t>
  </si>
  <si>
    <t>((((-2.87162421+(2.43549148*x1))+(1.01280072*x3))+(-0.99726659*log((x1*pow(x2,-1.0)))))+(-1.03583859*x0))</t>
  </si>
  <si>
    <t>((((-0.20430547+(0.22803882*cos((3.14159265*pow(x1,-1.0)))))+((2.26181753*x0)*x2))+((-0.86526004*x0)*x3))+((-0.92160119*x2)*x3))</t>
  </si>
  <si>
    <t>((((535.49165552*x3)*pow(x0,-2.0))*pow(x2,-1.0))*pow(sin(x1),2.0))</t>
  </si>
  <si>
    <t>535.49165552*x3*sin(x1)**2/(x0**2*x2)</t>
  </si>
  <si>
    <t>((((((3.40938438+(0.98670384*x0))+(2.72772381*pow(x2,2.0)))+(-0.30334888*pow(x2,-0.5)))+(-0.46619078*pow(x3,2.0)))+(-0.99360758*x1))+(-5.44337041*x2))</t>
  </si>
  <si>
    <t>((((0.1669191+(0.90320096*pow(x1,0.5)))+(-0.2820905*log((x1+((x0*x3)*pow(x4,-1.0))))))+((0.34578402*x1)*x3))+((-0.43085876*x2)*x3))</t>
  </si>
  <si>
    <t>((((x2+x4)+(-1.0*sin(x1)))+(0.5*log(x0)))+sin(x3))</t>
  </si>
  <si>
    <t>(0.00887026+((0.89958503*x4)*pow(((((x0*x1)*sin(x3))+((x0*x3)*sin(x2)))+((x1*sin(x0))*sin(x2))),2.0)))</t>
  </si>
  <si>
    <t>(-0.84256969+(-0.0776333*pow(sin(x0),0.5)))</t>
  </si>
  <si>
    <t>(-0.13328932+(-0.83709546*sin((-1.69314718+log(x0)))))</t>
  </si>
  <si>
    <t>((-3.25255503+(0.35807003*x0))+(3.87918817*cos(x0)))</t>
  </si>
  <si>
    <t>((-0.00345285+(0.08752779*x0))+(0.29041887*pow(x0,0.5)))</t>
  </si>
  <si>
    <t>((139.0489064+(0.15594369*cos(log(x0))))+(-0.98776595*sin(log(x0))))</t>
  </si>
  <si>
    <t>((((2.35957798+(1.27502593*pow((x0+x1),0.5)))+(21.59568623*pow(3.0,x1)))+(-23.82742309*exp(x1)))+((-0.69646713*x0)*pow(x1,3.0)))</t>
  </si>
  <si>
    <t>((0.18097203+(-0.00159136*pow(x0,-1.0)))+(-0.82551983*sin(((0.605+(-0.5*pow(x1,2.0)))+log(sin(x0))))))</t>
  </si>
  <si>
    <t>((0.8918595+(0.10472727*cos(x1)))+(-0.22306422*x0))</t>
  </si>
  <si>
    <t>((((3.14159281+pow(x1,-4.0))+(-2.0*pow(x1,-3.0)))+(4.5449077*pow(x1,-2.0)))+(-3.54490774*pow(x1,-1.0)))</t>
  </si>
  <si>
    <t>((0.86747401+(3.04322468*pow(x1,2.5)))+(-3.19232495*pow(x1,2.0)))</t>
  </si>
  <si>
    <t>(((((1.01152368+(0.99719075*x0))+(2.55765173*pow(x2,2.0)))+(2.99015805*pow(x2,6.0)))+(-0.2061162*x2))+((1.00172109*x0)*x1))</t>
  </si>
  <si>
    <t>(6.887e-05*pow(x1,-1.0))</t>
  </si>
  <si>
    <t>6.887e-5/x1</t>
  </si>
  <si>
    <t>(((-2.00300261+(0.12726151*pow((3.14159265+x2),x1)))+(1.00206459*cos(x0)))+(1.71602118*x2))</t>
  </si>
  <si>
    <t>(pow(x1,-1.0)*(((-10.0*x3)+(-10.0*exp(x0)))+(10.0*x2)))</t>
  </si>
  <si>
    <t>((((0.31568431+(-0.72470333*cos(x0)))+(-1.29303877*log(sin((1.0+x1)))))+(-1.60597052*sin(pow(x1,2.0))))+((-1.00009216*x2)*x3))</t>
  </si>
  <si>
    <t>(((-0.52419292+(97.40954713*exp(x3)))+(-0.47460952*pow(cos(x1),2.0)))+((-1.00091286*x0)*x2))</t>
  </si>
  <si>
    <t>((((pow(cos(x0),2.0)+(3.14159265*x2))+((2.0*cos(x0))*exp(x1)))+((3.14159265*x2)*x3))+exp((2.0*x1)))</t>
  </si>
  <si>
    <t>(x3*((((x1*pow(x4,2.0))+((-1.0*x0)*pow(x4,2.0)))+((x1*x2)*x4))+(((-1.0*x0)*x2)*x4)))</t>
  </si>
  <si>
    <t>(((((((((3.40684506+(1.41985016*pow(x3,10.0)))+(-1.3893481*x0))+((6.6708511*x3)*pow(x4,0.5)))+((-2.89446052*x3)*pow(x4,1.5)))+((-1.07009286*x0)*pow(x4,0.5)))+((-4.86511702*x2)*pow(x1,0.5)))+(((2.51073784*x0)*x2)*pow(x1,0.5)))+(((3.24437658*x2)*x4)*pow(x1,0.5)))+(((-3.65959523*x2)*x3)*pow(x1,0.5)))</t>
  </si>
  <si>
    <t>(((0.95379843+(-0.97289782*pow(cos(x1),8.0)))+(-0.1297382*x0))+(((0.38515847*x0)*x3)*pow(x2,0.5)))</t>
  </si>
  <si>
    <t>((((1.6582239+(1.00012891*sin(x3)))+(0.79188376*cos((10.0+x0))))+(1.05415211*pow(x0,0.5)))+(((-0.99996906*x1)*x4)*pow(x2,-1.0)))</t>
  </si>
  <si>
    <t>((0.03011705+(0.75011558*x0))+(1.40816701*cos(exp(x0))))</t>
  </si>
  <si>
    <t>((((-5.07541217+(2.24824607*pow(x0,-0.5)))+(2.1710252*x0))+(-0.0471295*pow(x0,-1.0)))+(-0.97999135*log(x0)))</t>
  </si>
  <si>
    <t>(2.13885731*pow(((-1.0*x0)*log(x0)),0.5))</t>
  </si>
  <si>
    <t>2.13885731*(-x0*log(x0))**0.5</t>
  </si>
  <si>
    <t>(0.12770598+(0.02028438*exp((3.14159265*x0))))</t>
  </si>
  <si>
    <t>(0.95780739+(-1.0*cos((x0+(-1.0*pow(x1,2.0))))))</t>
  </si>
  <si>
    <t>(((((4.89757738+(0.53118713*x1))+(-0.32961158*sin(((-1.0*pow(x0,-1.0))+((2.0*x0)*x1)))))+(-2.16050803*x0))+(-4.982552*pow((x0+pow(x0,x0)),-1.0)))+((0.63588672*x1)*sin(((0.5+x0)+(0.5*pow(x0,-1.0))))))</t>
  </si>
  <si>
    <t>((((2.32397616+(1.66972272*pow(x0,2.0)))+(2.89821366*x1))+(-8.68316923*sin(pow(x1,2.0))))+((2.43683878*pow(x1,2.0))*cos((x0*x1))))</t>
  </si>
  <si>
    <t>(((5.01123562+(0.45023437*x1))+(4.39236981*pow(cos(x0),2.0)))+((2.24409661*x1)*cos(x0)))</t>
  </si>
  <si>
    <t>(x0*(-14.11331465+(-0.65901023*x1)))</t>
  </si>
  <si>
    <t>(((2.70810486+(-0.85182054*pow(x1,2.0)))+(-0.97371564*log((pow(cos(x2),1.5)*pow(cos((x1+(-1.0*pow(x2,2.0)))),0.5)))))+((-0.75213507*x0)*x1))</t>
  </si>
  <si>
    <t>(((91.48436474+(2.47704399*pow(x2,2.0)))+(-12.81534073*cos(x2)))+((0.50042829*x0)*x1))</t>
  </si>
  <si>
    <t>(((0.30289267+(-0.12778326*x0))+(-1.28519647*sin(((1.5*x1)+(x2*x3)))))+(((0.21529484*pow(x0,2.0))*pow(x1,2.0))*pow((x2+x3),2.0)))</t>
  </si>
  <si>
    <t>(-0.00138224+((0.00038545*pow(x0,-2.0))*pow(sin(((-2.0*x1)+(x1*x3))),4.0)))</t>
  </si>
  <si>
    <t>(30.00004682+(2.00000008*log((x0*pow(x2,-1.0)))))</t>
  </si>
  <si>
    <t>((((-6.89966926+(11.06930549*pow(2.0,log(x1))))+(-5.04928909*pow(sin(x1),2.0)))+(-1.62197225*log(x1)))+(((0.49999836*x3)*pow(x0,-1.0))*pow(x2,-1.0)))</t>
  </si>
  <si>
    <t>(-0.97955921*cos(((((10.0+x4)+(-1.0*sin(pow(x1,2.0))))+(10.0*x3))+(x0*x2))))</t>
  </si>
  <si>
    <t>(((((1.13227125+(0.78141238*pow(x4,0.5)))+(0.89688051*x4))+(-0.99990169*x3))+(-1.0015804*x2))+((0.99603391*x0)*x1))</t>
  </si>
  <si>
    <t>(((((2.0000112*pow(x4,-1.0))+(1.00000143*x2))+(1.002253*x0))+(1.19763605*x3))+((0.71874623*x3)*pow(x1,3.0)))</t>
  </si>
  <si>
    <t>(((2.3023637+(-0.10208905*x4))+((0.10054061*x2)*x3))+((0.0323443*x0)*pow(x1,2.0)))</t>
  </si>
  <si>
    <t>(((((((((0.59293681*x2)+(1.14467947*x0))+(-1.15559355*x3))+((0.89435374*x3)*x4))+((0.67926033*x1)*x3))+((-0.92141204*x0)*x4))+((-0.40529414*x1)*x2))+((-0.40529414*x2)*x4))+((-0.63106593*x0)*x1))</t>
  </si>
  <si>
    <t>x0 + 1</t>
  </si>
  <si>
    <t>x0 - 1</t>
  </si>
  <si>
    <t>log(x0) + 1</t>
  </si>
  <si>
    <t>sin(x0) + 2</t>
  </si>
  <si>
    <t>log(x0 + x1)</t>
  </si>
  <si>
    <t>sin(x0 + x1)</t>
  </si>
  <si>
    <t>x1 + log(x0)</t>
  </si>
  <si>
    <t>log(x0) + cos(x1)</t>
  </si>
  <si>
    <t>exp(x0) + sin(x1)</t>
  </si>
  <si>
    <t>1 - exp(x0)</t>
  </si>
  <si>
    <t>x0**2 + x1 - 1</t>
  </si>
  <si>
    <t>(x0 + x2)*sin(x1)</t>
  </si>
  <si>
    <t>x0*x1 + log(x2)</t>
  </si>
  <si>
    <t>(x0 + x1)*cos(x2)</t>
  </si>
  <si>
    <t>x0**2 + sin(exp(x1))</t>
  </si>
  <si>
    <t>x0 + x1 - x2 - 1</t>
  </si>
  <si>
    <t>x0*x2 + x1*x3</t>
  </si>
  <si>
    <t>x0 + x1 + x2 - x3</t>
  </si>
  <si>
    <t>log(2 - x0) + 10</t>
  </si>
  <si>
    <t>x0 + x2 - exp(x1) - 1</t>
  </si>
  <si>
    <t>log(x1) + x2/x0</t>
  </si>
  <si>
    <t>x1**2 - exp(x0) + 11</t>
  </si>
  <si>
    <t>x0 - exp(x1) + sin(x2) - 1</t>
  </si>
  <si>
    <t>sin(x0*x2) + sin(x1*x2)</t>
  </si>
  <si>
    <t>sin(x0*x2) + cos(x1 + x3)</t>
  </si>
  <si>
    <t>exp(x2)*sin(x3) + exp(x0*sin(x1))</t>
  </si>
  <si>
    <t>random_03_01_0010000_00</t>
  </si>
  <si>
    <t>log(exp(x0))</t>
  </si>
  <si>
    <t>random_03_01_0010000_01</t>
  </si>
  <si>
    <t>random_03_01_0010000_02</t>
  </si>
  <si>
    <t>random_03_01_0010000_03</t>
  </si>
  <si>
    <t>0.31830988618379*x0</t>
  </si>
  <si>
    <t>random_03_01_0010000_04</t>
  </si>
  <si>
    <t>random_04_01_0010000_00</t>
  </si>
  <si>
    <t>random_04_01_0010000_01</t>
  </si>
  <si>
    <t>sin(x0) + 3.1415926535898</t>
  </si>
  <si>
    <t>random_04_01_0010000_02</t>
  </si>
  <si>
    <t>3.1415926535898*exp(x0)</t>
  </si>
  <si>
    <t>random_04_01_0010000_03</t>
  </si>
  <si>
    <t>random_04_01_0010000_04</t>
  </si>
  <si>
    <t>exp(x0/10)</t>
  </si>
  <si>
    <t>random_04_02_0010000_00</t>
  </si>
  <si>
    <t>random_04_02_0010000_01</t>
  </si>
  <si>
    <t>random_04_02_0010000_02</t>
  </si>
  <si>
    <t>random_04_02_0010000_03</t>
  </si>
  <si>
    <t>random_04_02_0010000_04</t>
  </si>
  <si>
    <t>random_05_01_0010000_00</t>
  </si>
  <si>
    <t>0.0432139182637719*x0**2</t>
  </si>
  <si>
    <t>random_05_01_0010000_01</t>
  </si>
  <si>
    <t>exp(-10)*log(x0)</t>
  </si>
  <si>
    <t>random_05_01_0010000_02</t>
  </si>
  <si>
    <t>exp(x0*log(x0))</t>
  </si>
  <si>
    <t>random_05_01_0010000_03</t>
  </si>
  <si>
    <t>log(x0)*cos(2)</t>
  </si>
  <si>
    <t>random_05_01_0010000_04</t>
  </si>
  <si>
    <t>random_05_02_0010000_00</t>
  </si>
  <si>
    <t>random_05_02_0010000_01</t>
  </si>
  <si>
    <t>random_05_02_0010000_02</t>
  </si>
  <si>
    <t>random_05_02_0010000_03</t>
  </si>
  <si>
    <t>log(x0*cos(x1))</t>
  </si>
  <si>
    <t>random_05_02_0010000_04</t>
  </si>
  <si>
    <t>random_06_01_0010000_00</t>
  </si>
  <si>
    <t>log(cos(x0) + exp(-1))</t>
  </si>
  <si>
    <t>random_06_01_0010000_01</t>
  </si>
  <si>
    <t>exp(0.87356852683023*sqrt(x0))</t>
  </si>
  <si>
    <t>random_06_01_0010000_02</t>
  </si>
  <si>
    <t>log(100*sqrt(x0))</t>
  </si>
  <si>
    <t>random_06_01_0010000_03</t>
  </si>
  <si>
    <t>exp(2 - 2*x0)</t>
  </si>
  <si>
    <t>random_06_01_0010000_04</t>
  </si>
  <si>
    <t>random_06_02_0010000_00</t>
  </si>
  <si>
    <t>random_06_02_0010000_01</t>
  </si>
  <si>
    <t>(x1 + 3.1415926535898)*cos(x0)</t>
  </si>
  <si>
    <t>random_06_02_0010000_02</t>
  </si>
  <si>
    <t>cos(exp(x0) + exp(x1))</t>
  </si>
  <si>
    <t>random_06_02_0010000_03</t>
  </si>
  <si>
    <t>random_06_02_0010000_04</t>
  </si>
  <si>
    <t>random_06_03_0010000_00</t>
  </si>
  <si>
    <t>random_06_03_0010000_01</t>
  </si>
  <si>
    <t>random_06_03_0010000_02</t>
  </si>
  <si>
    <t>x0*sqrt(x1)*x2</t>
  </si>
  <si>
    <t>random_06_03_0010000_03</t>
  </si>
  <si>
    <t>random_06_03_0010000_04</t>
  </si>
  <si>
    <t>random_07_01_0010000_00</t>
  </si>
  <si>
    <t>random_07_01_0010000_01</t>
  </si>
  <si>
    <t>sqrt(x0 + cos(2) + 1)</t>
  </si>
  <si>
    <t>random_07_01_0010000_02</t>
  </si>
  <si>
    <t>random_07_01_0010000_03</t>
  </si>
  <si>
    <t>log(2 - sin(x0))</t>
  </si>
  <si>
    <t>random_07_01_0010000_04</t>
  </si>
  <si>
    <t>10/sin(cos(x0))</t>
  </si>
  <si>
    <t>random_07_02_0010000_00</t>
  </si>
  <si>
    <t>(x0 + 10)*(x1 + 1)</t>
  </si>
  <si>
    <t>random_07_02_0010000_01</t>
  </si>
  <si>
    <t>x0*(x1 - 10)**2</t>
  </si>
  <si>
    <t>random_07_02_0010000_02</t>
  </si>
  <si>
    <t>random_07_02_0010000_03</t>
  </si>
  <si>
    <t>log(x0*exp(-x1))</t>
  </si>
  <si>
    <t>random_07_02_0010000_04</t>
  </si>
  <si>
    <t>random_07_03_0010000_00</t>
  </si>
  <si>
    <t>x1*x2 + exp(sin(x0))</t>
  </si>
  <si>
    <t>random_07_03_0010000_01</t>
  </si>
  <si>
    <t>random_07_03_0010000_02</t>
  </si>
  <si>
    <t>x1*x2*sqrt(exp(x0))</t>
  </si>
  <si>
    <t>random_07_03_0010000_03</t>
  </si>
  <si>
    <t>x0*x2 - 3.1415926535898*x1</t>
  </si>
  <si>
    <t>random_07_03_0010000_04</t>
  </si>
  <si>
    <t>x0*exp(-x1*x2)</t>
  </si>
  <si>
    <t>random_07_04_0010000_00</t>
  </si>
  <si>
    <t>random_07_04_0010000_01</t>
  </si>
  <si>
    <t>random_07_04_0010000_02</t>
  </si>
  <si>
    <t>random_07_04_0010000_03</t>
  </si>
  <si>
    <t>random_07_04_0010000_04</t>
  </si>
  <si>
    <t>random_08_01_0010000_00</t>
  </si>
  <si>
    <t>random_08_01_0010000_01</t>
  </si>
  <si>
    <t>random_08_01_0010000_02</t>
  </si>
  <si>
    <t>x0**2*(x0 + 1)/4</t>
  </si>
  <si>
    <t>random_08_01_0010000_03</t>
  </si>
  <si>
    <t>cos(cos(1))/(4*x0**2)</t>
  </si>
  <si>
    <t>random_08_01_0010000_04</t>
  </si>
  <si>
    <t>cos(2*x0) + cos(sin(10))</t>
  </si>
  <si>
    <t>random_08_02_0010000_00</t>
  </si>
  <si>
    <t>(x0 + log(x0))*(x1 + 10)</t>
  </si>
  <si>
    <t>random_08_02_0010000_01</t>
  </si>
  <si>
    <t>0.31830988618379*exp(2*x1)*log(x0)</t>
  </si>
  <si>
    <t>random_08_02_0010000_02</t>
  </si>
  <si>
    <t>log(-x1 + exp(cos(x0)))</t>
  </si>
  <si>
    <t>random_08_02_0010000_03</t>
  </si>
  <si>
    <t>exp(10*x0) + log(sin(x1))</t>
  </si>
  <si>
    <t>random_08_02_0010000_04</t>
  </si>
  <si>
    <t>(log(x1) - 1.1447298858494)*cos(exp(x0))</t>
  </si>
  <si>
    <t>random_08_03_0010000_00</t>
  </si>
  <si>
    <t>cos(x0*x2 + 3.1415926535898*x1)</t>
  </si>
  <si>
    <t>random_08_03_0010000_01</t>
  </si>
  <si>
    <t>exp((x0 + x1)*sin(cos(x2)))</t>
  </si>
  <si>
    <t>random_08_03_0010000_02</t>
  </si>
  <si>
    <t>random_08_03_0010000_03</t>
  </si>
  <si>
    <t>random_08_03_0010000_04</t>
  </si>
  <si>
    <t>log(2*x0 + x1*x2)</t>
  </si>
  <si>
    <t>random_08_04_0010000_00</t>
  </si>
  <si>
    <t>sin(x0 + x1 + x2 - x3)</t>
  </si>
  <si>
    <t>random_08_04_0010000_01</t>
  </si>
  <si>
    <t>random_08_04_0010000_02</t>
  </si>
  <si>
    <t>x0*x1*(sqrt(x2) + x3)</t>
  </si>
  <si>
    <t>random_08_04_0010000_03</t>
  </si>
  <si>
    <t>(x1 + x2)*log(x0 + x3)</t>
  </si>
  <si>
    <t>random_08_04_0010000_04</t>
  </si>
  <si>
    <t>x0*x2 + sqrt(x1) + x3</t>
  </si>
  <si>
    <t>random_09_01_0010000_00</t>
  </si>
  <si>
    <t>exp(-2*exp(x0) + sin(log(10)))</t>
  </si>
  <si>
    <t>random_09_01_0010000_01</t>
  </si>
  <si>
    <t>cos(2*x0)/cos(2)</t>
  </si>
  <si>
    <t>random_09_01_0010000_02</t>
  </si>
  <si>
    <t>cos(1)/cos(x0 + 10)</t>
  </si>
  <si>
    <t>random_09_01_0010000_03</t>
  </si>
  <si>
    <t>sqrt(2)*sqrt(x0) + 17.152789708269</t>
  </si>
  <si>
    <t>random_09_01_0010000_04</t>
  </si>
  <si>
    <t>sin(sin(x0/2) + exp(sin(10)))</t>
  </si>
  <si>
    <t>random_09_02_0010000_00</t>
  </si>
  <si>
    <t>x1**2*exp(x0 + 10)/100</t>
  </si>
  <si>
    <t>random_09_02_0010000_01</t>
  </si>
  <si>
    <t>sin(cos(x0 + x1)*cos(sin(x1)))</t>
  </si>
  <si>
    <t>random_09_02_0010000_02</t>
  </si>
  <si>
    <t>random_09_02_0010000_03</t>
  </si>
  <si>
    <t>random_09_02_0010000_04</t>
  </si>
  <si>
    <t>cos(1) + 2*exp(-x1)</t>
  </si>
  <si>
    <t>random_09_03_0010000_00</t>
  </si>
  <si>
    <t>random_09_03_0010000_01</t>
  </si>
  <si>
    <t>random_09_03_0010000_02</t>
  </si>
  <si>
    <t>cos((x2 - 3.1415926535898)*sin(x0*x1))</t>
  </si>
  <si>
    <t>random_09_03_0010000_03</t>
  </si>
  <si>
    <t>log(2*x0 + x1*cos(x2))</t>
  </si>
  <si>
    <t>random_09_03_0010000_04</t>
  </si>
  <si>
    <t>random_09_04_0010000_00</t>
  </si>
  <si>
    <t>log(x1*x3*exp(x2)/x0)</t>
  </si>
  <si>
    <t>random_09_04_0010000_01</t>
  </si>
  <si>
    <t>sqrt(x0) + x1*cos(x2) + x3</t>
  </si>
  <si>
    <t>random_09_04_0010000_02</t>
  </si>
  <si>
    <t>random_09_04_0010000_03</t>
  </si>
  <si>
    <t>x3 + (x0 + x1)**2 + sin(x2)</t>
  </si>
  <si>
    <t>random_09_04_0010000_04</t>
  </si>
  <si>
    <t>x0*(sqrt(x2) + x3)*cos(x1)</t>
  </si>
  <si>
    <t>random_10_01_0010000_00</t>
  </si>
  <si>
    <t>35.2582419613379*(0.31830988618379*sin(x0) + 1.0)**2</t>
  </si>
  <si>
    <t>random_10_01_0010000_01</t>
  </si>
  <si>
    <t>random_10_01_0010000_02</t>
  </si>
  <si>
    <t>sin(exp(10 - x0)*sin(1))</t>
  </si>
  <si>
    <t>random_10_01_0010000_03</t>
  </si>
  <si>
    <t>-1.00000000000001*exp(x0) + 9.8696044010894/x0**2</t>
  </si>
  <si>
    <t>random_10_01_0010000_04</t>
  </si>
  <si>
    <t>0.413292116101592/log(10/x0)</t>
  </si>
  <si>
    <t>random_10_02_0010000_00</t>
  </si>
  <si>
    <t>cos(log(x0*x1)*cos(x1 - 10))</t>
  </si>
  <si>
    <t>random_10_02_0010000_01</t>
  </si>
  <si>
    <t>cos(x1*sin(x0) + log(2*x1))</t>
  </si>
  <si>
    <t>random_10_02_0010000_02</t>
  </si>
  <si>
    <t>log(cos(x0*x1) + sin(10)/10)</t>
  </si>
  <si>
    <t>random_10_02_0010000_03</t>
  </si>
  <si>
    <t>(log(x1) + cos(x0 + 3.1415926535898) - 1)**2</t>
  </si>
  <si>
    <t>random_10_02_0010000_04</t>
  </si>
  <si>
    <t>cos(0.564189583547756*sqrt(x1) + sin(x0) + 2)</t>
  </si>
  <si>
    <t>random_10_03_0010000_00</t>
  </si>
  <si>
    <t>sin(log(x1/x2)*cos(x0))</t>
  </si>
  <si>
    <t>random_10_03_0010000_01</t>
  </si>
  <si>
    <t>cos(x1*x2**2 + sin(x0) + 1)</t>
  </si>
  <si>
    <t>random_10_03_0010000_02</t>
  </si>
  <si>
    <t>log(sqrt(x0)*x1/cos(x2))</t>
  </si>
  <si>
    <t>random_10_03_0010000_03</t>
  </si>
  <si>
    <t>exp(x0*sqrt(x1 + x2)*log(x0))</t>
  </si>
  <si>
    <t>random_10_03_0010000_04</t>
  </si>
  <si>
    <t>cos(x0/x2**2 + x1 + cos(10))</t>
  </si>
  <si>
    <t>random_10_04_0010000_00</t>
  </si>
  <si>
    <t>cos(x3*(x0 + log(x2))/sqrt(x1))</t>
  </si>
  <si>
    <t>random_10_04_0010000_01</t>
  </si>
  <si>
    <t>sin((x1 + log(x0))*log(x2*x3))</t>
  </si>
  <si>
    <t>random_10_04_0010000_02</t>
  </si>
  <si>
    <t>sin(x0 - x3 + log(x1) + sin(x2))</t>
  </si>
  <si>
    <t>random_10_04_0010000_03</t>
  </si>
  <si>
    <t>sin(x1*x2)*cos(x0 + log(x3))</t>
  </si>
  <si>
    <t>random_10_04_0010000_04</t>
  </si>
  <si>
    <t>log(cos(x0*x2)*cos(x1*x3))</t>
  </si>
  <si>
    <t>random_11_01_0010000_00</t>
  </si>
  <si>
    <t>exp(2 - 2*x0)/log(x0)**4</t>
  </si>
  <si>
    <t>random_11_01_0010000_01</t>
  </si>
  <si>
    <t>exp(x0**4)/(log(2) + 2)</t>
  </si>
  <si>
    <t>random_11_01_0010000_02</t>
  </si>
  <si>
    <t>exp(exp(sqrt(x0) - 2) + sqrt(2))</t>
  </si>
  <si>
    <t>random_11_01_0010000_03</t>
  </si>
  <si>
    <t>sin(2*sin(1)/(cos(x0) + 1))</t>
  </si>
  <si>
    <t>random_11_01_0010000_04</t>
  </si>
  <si>
    <t>(log(10) + 9.8696044010894)*exp(sqrt(x0) + 2)</t>
  </si>
  <si>
    <t>random_11_02_0010000_00</t>
  </si>
  <si>
    <t>log(-x1*cos(x1) + sin(x0)**(-2))</t>
  </si>
  <si>
    <t>random_11_02_0010000_01</t>
  </si>
  <si>
    <t>sin(cos(x0*x1**2) - 2 + exp(-1))</t>
  </si>
  <si>
    <t>random_11_02_0010000_02</t>
  </si>
  <si>
    <t>sin(exp(x1 - 1) + cos(x0*log(x0)))</t>
  </si>
  <si>
    <t>random_11_02_0010000_03</t>
  </si>
  <si>
    <t>log(sqrt(x0) + 10) + sin(x1) + exp(-1)</t>
  </si>
  <si>
    <t>random_11_02_0010000_04</t>
  </si>
  <si>
    <t>cos(cos(x1 - 10)/log(sin(x0)))</t>
  </si>
  <si>
    <t>random_11_03_0010000_00</t>
  </si>
  <si>
    <t>x0**2*log(x2) + log(100*x1)</t>
  </si>
  <si>
    <t>random_11_03_0010000_01</t>
  </si>
  <si>
    <t>sin(x1) + cos(x0) + log(2)/x2**2</t>
  </si>
  <si>
    <t>random_11_03_0010000_02</t>
  </si>
  <si>
    <t>x1**2*cos(2) + exp(x2) + sin(x0)</t>
  </si>
  <si>
    <t>random_11_03_0010000_03</t>
  </si>
  <si>
    <t>sqrt(x2*exp(x0 + x1)/x1)</t>
  </si>
  <si>
    <t>random_11_03_0010000_04</t>
  </si>
  <si>
    <t>sin(x1 + sin(x0) - sin(x2) + cos(2))</t>
  </si>
  <si>
    <t>random_11_04_0010000_00</t>
  </si>
  <si>
    <t>cos(x3*sin(x1)*cos(x0 + x2**2))</t>
  </si>
  <si>
    <t>random_11_04_0010000_01</t>
  </si>
  <si>
    <t>random_11_04_0010000_02</t>
  </si>
  <si>
    <t>sqrt(x0*(exp(x2) + exp(x3))*cos(x1))</t>
  </si>
  <si>
    <t>random_11_04_0010000_03</t>
  </si>
  <si>
    <t>cos(x1*log(x3) + exp(x0*sin(x2)))</t>
  </si>
  <si>
    <t>random_11_04_0010000_04</t>
  </si>
  <si>
    <t>exp(sin(x1*cos(x2))*sin(x0 + x3))</t>
  </si>
  <si>
    <t>random_12_01_0010000_00</t>
  </si>
  <si>
    <t>3.1415926535898*(sqrt(x0) + cos(1))**2*cos(2)</t>
  </si>
  <si>
    <t>random_12_01_0010000_01</t>
  </si>
  <si>
    <t>random_12_01_0010000_02</t>
  </si>
  <si>
    <t>sqrt((x0 - sin(1))**2 + 100)</t>
  </si>
  <si>
    <t>random_12_01_0010000_03</t>
  </si>
  <si>
    <t>sqrt(-1 + exp(-1) + 4*exp(-x0))</t>
  </si>
  <si>
    <t>random_12_01_0010000_04</t>
  </si>
  <si>
    <t>sqrt(6)/x0**(1/cos(1))</t>
  </si>
  <si>
    <t>random_12_02_0010000_00</t>
  </si>
  <si>
    <t>exp(cos(x0) + exp(2)) - log(x1) + 100</t>
  </si>
  <si>
    <t>random_12_02_0010000_01</t>
  </si>
  <si>
    <t>sqrt(sin(x1) + cos(exp(-x0)) + log(2))</t>
  </si>
  <si>
    <t>random_12_02_0010000_02</t>
  </si>
  <si>
    <t>(cos(x1) - 31.415926535898)/(x0**2*sin(x1))</t>
  </si>
  <si>
    <t>random_12_02_0010000_03</t>
  </si>
  <si>
    <t>exp(sqrt(x1) + sin(1))/(2*x0)</t>
  </si>
  <si>
    <t>random_12_02_0010000_04</t>
  </si>
  <si>
    <t>-sqrt(x0) + x1**4 - 1.77245385090552 + sin(1)</t>
  </si>
  <si>
    <t>random_12_03_0010000_00</t>
  </si>
  <si>
    <t>cos((exp(x0) + exp(2))*exp(x2*cos(x1)))</t>
  </si>
  <si>
    <t>random_12_03_0010000_01</t>
  </si>
  <si>
    <t>x0**2 - x1**2 - 6.98296267768627e-15*x2</t>
  </si>
  <si>
    <t>random_12_03_0010000_02</t>
  </si>
  <si>
    <t>x1*log(x0)**2/(x0*x2**2)</t>
  </si>
  <si>
    <t>random_12_03_0010000_03</t>
  </si>
  <si>
    <t>sqrt(x2) + sin(x1) + exp(100)/x0</t>
  </si>
  <si>
    <t>random_12_03_0010000_04</t>
  </si>
  <si>
    <t>log(x0) + log(x2) - 3.1415926535898*exp(-cos(x1))</t>
  </si>
  <si>
    <t>random_12_04_0010000_00</t>
  </si>
  <si>
    <t>x0*x2*sqrt(x3) + exp(x3*sin(x1))</t>
  </si>
  <si>
    <t>random_12_04_0010000_01</t>
  </si>
  <si>
    <t>cos(sin(x0*cos(x2))*sin(x3*log(x1)))</t>
  </si>
  <si>
    <t>random_12_04_0010000_02</t>
  </si>
  <si>
    <t>x3*exp((x0 + x2**2)**2)*log(x1)</t>
  </si>
  <si>
    <t>random_12_04_0010000_03</t>
  </si>
  <si>
    <t>cos((sin(x1) + sin(x2))*cos(x0 + cos(x3)))</t>
  </si>
  <si>
    <t>random_12_04_0010000_04</t>
  </si>
  <si>
    <t>sqrt(x3*exp(x1) + cos(x2*sin(x0)))</t>
  </si>
  <si>
    <t>random_13_01_0010000_00</t>
  </si>
  <si>
    <t>exp((-cos(1) + log(2))/cos(x0)**2)</t>
  </si>
  <si>
    <t>random_13_01_0010000_01</t>
  </si>
  <si>
    <t>(x0**2/9 + exp(3.1415926535898*cos(2)))**2</t>
  </si>
  <si>
    <t>random_13_01_0010000_02</t>
  </si>
  <si>
    <t>(0.31830988618379*x0 - 1.77245385090552)*exp(1 - exp(2))</t>
  </si>
  <si>
    <t>random_13_01_0010000_03</t>
  </si>
  <si>
    <t>cos((23.1406926327794 + exp(10))**2/(100*log(x0)))</t>
  </si>
  <si>
    <t>random_13_01_0010000_04</t>
  </si>
  <si>
    <t>exp(exp(-1/sin(x0)))/sin(10)</t>
  </si>
  <si>
    <t>random_13_02_0010000_00</t>
  </si>
  <si>
    <t>(cos(cos(x0)) + cos(1))**2*exp(-1.74713705366046*x1)</t>
  </si>
  <si>
    <t>random_13_02_0010000_01</t>
  </si>
  <si>
    <t>(cos(x1) - 31.415926535898)/(x0**2*cos(sin(2)))</t>
  </si>
  <si>
    <t>random_13_02_0010000_02</t>
  </si>
  <si>
    <t>(x0 - exp(x1) - exp(2) + 1)**2</t>
  </si>
  <si>
    <t>random_13_02_0010000_03</t>
  </si>
  <si>
    <t>random_13_02_0010000_04</t>
  </si>
  <si>
    <t>exp(exp(exp(-1)*cos(x0)) + sin(x1 + sin(1)))</t>
  </si>
  <si>
    <t>random_13_03_0010000_00</t>
  </si>
  <si>
    <t>random_13_03_0010000_01</t>
  </si>
  <si>
    <t>x2**(1/4)*log(2)*log(x0)/sqrt(x1**2)</t>
  </si>
  <si>
    <t>random_13_03_0010000_02</t>
  </si>
  <si>
    <t>x0 + exp(x2) - exp(2)*sin(x1)**2 - 1</t>
  </si>
  <si>
    <t>random_13_03_0010000_03</t>
  </si>
  <si>
    <t>exp(-1.77245385090552*x0 + sqrt(x1/cos(x2)))</t>
  </si>
  <si>
    <t>random_13_03_0010000_04</t>
  </si>
  <si>
    <t>6.98296267768627e-15*x0**4/(x2**2*(x1 - 2))</t>
  </si>
  <si>
    <t>random_13_04_0010000_00</t>
  </si>
  <si>
    <t>random_13_04_0010000_01</t>
  </si>
  <si>
    <t>cos(x1**10 + exp(x3)/(x0 + x2))</t>
  </si>
  <si>
    <t>random_13_04_0010000_02</t>
  </si>
  <si>
    <t>535.491655524772*x3*sin(x1)**2/(x0**2*x2)</t>
  </si>
  <si>
    <t>random_13_04_0010000_03</t>
  </si>
  <si>
    <t>x0 - x1 + sin(log(x2) + exp(10)) + cos(x3)</t>
  </si>
  <si>
    <t>random_13_04_0010000_04</t>
  </si>
  <si>
    <t>sin(4.81047738096537*sqrt(x0) + x1 + x2 - cos(x3))</t>
  </si>
  <si>
    <t>random_13_05_0010000_00</t>
  </si>
  <si>
    <t>exp(sqrt(x2)*x3*log(x1)*sin(x0)/x4)</t>
  </si>
  <si>
    <t>random_13_05_0010000_01</t>
  </si>
  <si>
    <t>x2 + x4 + log(x0)/2 - sin(x1) + sin(x3)</t>
  </si>
  <si>
    <t>random_13_05_0010000_02</t>
  </si>
  <si>
    <t>exp(x2*log(x0)*cos(x4)/(x1**2*x3))</t>
  </si>
  <si>
    <t>random_13_05_0010000_03</t>
  </si>
  <si>
    <t>x2*x3*exp(2*x1)*sin(x0)**2*sin(x4)</t>
  </si>
  <si>
    <t>random_13_05_0010000_04</t>
  </si>
  <si>
    <t>x0*exp(x1 + x2 + sqrt(x4)/sqrt(x3))</t>
  </si>
  <si>
    <t>random_14_01_0010000_00</t>
  </si>
  <si>
    <t>sin(3.1415926535898*sqrt(0.101321183642337*sqrt(x0) + 1) + 1)</t>
  </si>
  <si>
    <t>random_14_01_0010000_01</t>
  </si>
  <si>
    <t>sin(cos(log(x0) - sin(x0))/sin(1))</t>
  </si>
  <si>
    <t>random_14_01_0010000_02</t>
  </si>
  <si>
    <t>cos(exp(2*x0)/(sqrt(x0) + x0 + 1))</t>
  </si>
  <si>
    <t>random_14_01_0010000_03</t>
  </si>
  <si>
    <t>log(sqrt(x0) + log(10))*sin(0.31830988618379*sqrt(x0))</t>
  </si>
  <si>
    <t>random_14_01_0010000_04</t>
  </si>
  <si>
    <t>cos(log(x0) + sqrt(2)) + sqrt(sin(2) + 19333.689074366)</t>
  </si>
  <si>
    <t>random_14_02_0010000_00</t>
  </si>
  <si>
    <t>(3.1415926535898*x0 + exp(2*x1))/(x0 + 2)</t>
  </si>
  <si>
    <t>random_14_02_0010000_01</t>
  </si>
  <si>
    <t>cos(log(x0)*cos(cos(2)) + sqrt(cos(x0)) + cos(x1))</t>
  </si>
  <si>
    <t>random_14_02_0010000_02</t>
  </si>
  <si>
    <t>sqrt(-x1**2/12 + sqrt(exp(-x0)))</t>
  </si>
  <si>
    <t>random_14_02_0010000_03</t>
  </si>
  <si>
    <t>3.1415926535898*(1 - 0.564189583547756*(x1 - 1)/x1**2)**2</t>
  </si>
  <si>
    <t>random_14_02_0010000_04</t>
  </si>
  <si>
    <t>cos(sin(cos(x0) + cos(x1))*cos(exp(x1) + exp(2)))</t>
  </si>
  <si>
    <t>random_14_03_0010000_00</t>
  </si>
  <si>
    <t>x0*x1 + x0 + exp(x2**2/cos(1))</t>
  </si>
  <si>
    <t>random_14_03_0010000_01</t>
  </si>
  <si>
    <t>sin(5.172318620381e-5*sqrt(cos(x0) + cos(x2))/sin(x1))</t>
  </si>
  <si>
    <t>random_14_03_0010000_02</t>
  </si>
  <si>
    <t>(log(sin(x0)) + sqrt(sin(x2)))*log(sin(x1)/100)</t>
  </si>
  <si>
    <t>random_14_03_0010000_03</t>
  </si>
  <si>
    <t>x2 + sin(sin(x2) - cos(sin(x1))) + cos(x0) - 1</t>
  </si>
  <si>
    <t>random_14_03_0010000_04</t>
  </si>
  <si>
    <t>cos(x2 - exp(x0**2)*log(x1) + 2 + exp(10))</t>
  </si>
  <si>
    <t>random_14_04_0010000_00</t>
  </si>
  <si>
    <t>10*(x2 - x3 - exp(x0))/x1</t>
  </si>
  <si>
    <t>random_14_04_0010000_01</t>
  </si>
  <si>
    <t>exp(-x0 + x1**2 + exp(x2) + cos(x3**2))</t>
  </si>
  <si>
    <t>random_14_04_0010000_02</t>
  </si>
  <si>
    <t>random_14_04_0010000_03</t>
  </si>
  <si>
    <t>random_14_04_0010000_04</t>
  </si>
  <si>
    <t>3.1415926535898*x2*(x3 + 1) + (exp(x1) + cos(x0))**2</t>
  </si>
  <si>
    <t>random_14_05_0010000_00</t>
  </si>
  <si>
    <t>random_14_05_0010000_01</t>
  </si>
  <si>
    <t>(x2 + x3 + sin(exp(x4)))*sin(x1**2*cos(x0))</t>
  </si>
  <si>
    <t>random_14_05_0010000_02</t>
  </si>
  <si>
    <t>exp(-x1*x2**2/x4 + x3 + cos(x0))</t>
  </si>
  <si>
    <t>random_14_05_0010000_03</t>
  </si>
  <si>
    <t>sin((x2 + x4 + cos(x0))*sin(x1**2*exp(x3)))</t>
  </si>
  <si>
    <t>random_14_05_0010000_04</t>
  </si>
  <si>
    <t>random_15_01_0010000_00</t>
  </si>
  <si>
    <t>random_15_01_0010000_01</t>
  </si>
  <si>
    <t>log(x0)**2*sin(exp(x0)) + sin(log(log(2)) + 23.1406926327794)</t>
  </si>
  <si>
    <t>random_15_01_0010000_02</t>
  </si>
  <si>
    <t>sqrt(1 - cos(cos(2))) + log(1 + exp(2))</t>
  </si>
  <si>
    <t>random_15_01_0010000_03</t>
  </si>
  <si>
    <t>1.64872127070013*sqrt(-x0*log(x0**2))*sqrt(sin(1))</t>
  </si>
  <si>
    <t>random_15_01_0010000_04</t>
  </si>
  <si>
    <t>1/((x0 + 10)*log(2 - sin(x0)))</t>
  </si>
  <si>
    <t>random_15_02_0010000_00</t>
  </si>
  <si>
    <t>cos(x0 - x1**2 + 3.1415926535898) + sin(cos(100) + 1)</t>
  </si>
  <si>
    <t>random_15_02_0010000_01</t>
  </si>
  <si>
    <t>cos(log(x0)**2 - log(x1**2 + exp(-1)))</t>
  </si>
  <si>
    <t>random_15_02_0010000_02</t>
  </si>
  <si>
    <t>(x1 + cos(x0) - cos(2*x1 - 1.0) - 2)**2</t>
  </si>
  <si>
    <t>random_15_02_0010000_03</t>
  </si>
  <si>
    <t>(x1 + 3.1415926535898)*exp(cos(x0)) + cos(cos(10)*cos(sin(1)))</t>
  </si>
  <si>
    <t>random_15_02_0010000_04</t>
  </si>
  <si>
    <t>(-x1 - 21.415926535898)*sqrt(x0**2)/sqrt(log(10))</t>
  </si>
  <si>
    <t>random_15_03_0010000_00</t>
  </si>
  <si>
    <t>(x2 - 1 + cos(exp(10)) + sqrt(x1)/x0)**2</t>
  </si>
  <si>
    <t>random_15_03_0010000_01</t>
  </si>
  <si>
    <t>sin((exp(x1) + 10)*cos(x1*x2 - sin(x0)))</t>
  </si>
  <si>
    <t>random_15_03_0010000_02</t>
  </si>
  <si>
    <t>exp(-0.31830988618379*x0*x1 + sqrt(cos(x1)/cos(x2)))</t>
  </si>
  <si>
    <t>random_15_03_0010000_03</t>
  </si>
  <si>
    <t>exp(sqrt(x2)*cos(100))/cos(x1 + log(x0))</t>
  </si>
  <si>
    <t>random_15_03_0010000_04</t>
  </si>
  <si>
    <t>x0*x1/2 + (cos(x2) - pi**2)**2</t>
  </si>
  <si>
    <t>random_15_04_0010000_00</t>
  </si>
  <si>
    <t>cos(x2*x3/cos(x0) + exp(sin(x1))*log(4))</t>
  </si>
  <si>
    <t>random_15_04_0010000_01</t>
  </si>
  <si>
    <t>x1*exp(-100*x0)/(x3*cos(x2**2))</t>
  </si>
  <si>
    <t>random_15_04_0010000_02</t>
  </si>
  <si>
    <t>log(x0**2*(x1 + x3 + exp(10))/x2**2) + 20</t>
  </si>
  <si>
    <t>random_15_04_0010000_03</t>
  </si>
  <si>
    <t>exp(-x2*exp(sin(x0))/x3 + 1/cos(x1))</t>
  </si>
  <si>
    <t>random_15_04_0010000_04</t>
  </si>
  <si>
    <t>cos(log(x1) - 0.979735932475817) + x3/(2*x0*x2)</t>
  </si>
  <si>
    <t>random_15_05_0010000_00</t>
  </si>
  <si>
    <t>cos(x0 + 10*x3 + x4 + (-x1 + x2)*sin(1))</t>
  </si>
  <si>
    <t>random_15_05_0010000_01</t>
  </si>
  <si>
    <t>x0*x1 - x2 - x3 + exp(sqrt(x4)) + 1/10</t>
  </si>
  <si>
    <t>random_15_05_0010000_02</t>
  </si>
  <si>
    <t>x0 + x2 + x3/sin(cos(x1)) + 2/x4</t>
  </si>
  <si>
    <t>random_15_05_0010000_03</t>
  </si>
  <si>
    <t>log(0.31830988618379*x0*x1**2 + x2*x3 - x4 + 10)</t>
  </si>
  <si>
    <t>random_15_05_0010000_04</t>
  </si>
  <si>
    <t>(x0 + x2/2 - x3)*cos(sqrt(x1) + x4)</t>
  </si>
  <si>
    <t>-2*x1 + exp(x0)</t>
  </si>
  <si>
    <t>-4.1415926535898 + 2/x0</t>
  </si>
  <si>
    <t>-2/(x0 + 2)</t>
  </si>
  <si>
    <t>-x1 + cos(exp(x0))</t>
  </si>
  <si>
    <t>-x0*x1 + x2 + x3</t>
  </si>
  <si>
    <t>-x0 + cos(10) + exp(2)</t>
  </si>
  <si>
    <t>-log(X1) + cos(x0*X2)</t>
  </si>
  <si>
    <t>-log(x0)/sin(1) + 11</t>
  </si>
  <si>
    <t>-cos(143205691646535*x0) + exp(2)*cosh(pi)</t>
  </si>
  <si>
    <t>=-1.31040651155679*exp(2*x0)/(exp(cos(X1)) + 1)</t>
  </si>
  <si>
    <t>-x2 + sin(x0) + sqrt(cos(x1)) - 10 + log(10)</t>
  </si>
  <si>
    <t>-x0 + x3 + log(x2) + sin(log(x1) + sin(10))</t>
  </si>
  <si>
    <t>-x2*x3 + cos(x0)*cos(exp(10)) + cos(exp(x1))</t>
  </si>
  <si>
    <t>-x0*x2 + 97.4090910340033*exp(x3) - cos(sin(x1))</t>
  </si>
  <si>
    <t>-x3*x4*(x0 - x1)*log(exp(x2 + x4))</t>
  </si>
  <si>
    <t>-x1*x4/x2 + exp(sqrt(x0)) + sin(x3)</t>
  </si>
  <si>
    <t>-sin(cos(exp(x0)) - sin(1.77245385090552 + log(10)) + 9)</t>
  </si>
  <si>
    <t>true model</t>
  </si>
  <si>
    <t>noise 0</t>
  </si>
  <si>
    <t>test R2</t>
  </si>
  <si>
    <t>test RMSE</t>
  </si>
  <si>
    <t>time</t>
  </si>
  <si>
    <t>model</t>
  </si>
  <si>
    <t>-0.41614684*log(x0)</t>
  </si>
  <si>
    <t>-2.40299796*cos(2*x0)</t>
  </si>
  <si>
    <t>0</t>
  </si>
  <si>
    <t>2.41906954</t>
  </si>
  <si>
    <t>correct</t>
  </si>
  <si>
    <t>correct ind</t>
  </si>
  <si>
    <t>((2207963958583.25+(-470416705845.753*pow(x0,-1.0)))+((-9238228413864870.0*pow((0.6+x0),-2.0))*pow(log((0.6+x0)),9.0)))</t>
  </si>
  <si>
    <t>(((1.53005367131551e+42+(2.68766458385073e+43*pow(x0,-1.0)))+((-1.87448902979363e+42*x2)*pow(x1,x0)))+((-8.46309497561576e+40*x2)*pow(x1,-1.0)))</t>
  </si>
  <si>
    <t>(((((((3.34537453543943e+67*pow(x3,40.0))+((-1.38136205080187e+66*x4)*pow(x1,-1.0)))+((2.25591847651268e+66*pow(x0,-1.0))*pow(x4,2.0)))+((1.36757876598933e+67*x0)*pow(x1,4.0)))+(((-2.91603863513819e+66*x1)*pow(x0,-1.0))*pow(x4,2.0)))+(((2.11220095170617e+66*x3)*x4)*pow(x1,-1.0)))+(((((3.2227537183967e+65*x2)*x3)*x4)*pow(x0,-1.0))*pow((0.5+(-1.0*x0)),-1.0)))</t>
  </si>
  <si>
    <t>noise 0.001</t>
  </si>
  <si>
    <t>noise 0.01</t>
  </si>
  <si>
    <t>((((4.42250959187303e+43+(-1.71909291908866e+43*x2))+(-1.56856844783235e+43*x1))+(-1.56856844783235e+43*pow(x1,-0.25)))+(2.67343953121782e+43*pow(x0,-1.0)))</t>
  </si>
  <si>
    <t>(((((((3.34537453543942e+68*pow(x3,40.0))+((-1.38136205080186e+67*x4)*pow(x1,-1.0)))+((2.25591847651269e+67*pow(x0,-1.0))*pow(x4,2.0)))+((1.36757876598926e+68*x0)*pow(x1,4.0)))+(((-2.91603863513821e+67*x1)*pow(x0,-1.0))*pow(x4,2.0)))+(((2.11220095170622e+67*x3)*x4)*pow(x1,-1.0)))+(((((3.22275371839671e+66*x2)*x3)*x4)*pow(x0,-1.0))*pow((0.5+(-1.0*x0)),-1.0)))</t>
  </si>
  <si>
    <t>R2&gt;0.999</t>
  </si>
  <si>
    <t>vars</t>
  </si>
  <si>
    <t>group</t>
  </si>
  <si>
    <t>size_class</t>
  </si>
  <si>
    <t>exact</t>
  </si>
  <si>
    <t>count</t>
  </si>
  <si>
    <t>exact%</t>
  </si>
  <si>
    <t>R^2&gt;0.999</t>
  </si>
  <si>
    <t>R^2&gt;0.999%</t>
  </si>
  <si>
    <t>3-7</t>
  </si>
  <si>
    <t>8-11</t>
  </si>
  <si>
    <t>12-15</t>
  </si>
  <si>
    <t>fitType</t>
  </si>
  <si>
    <t>FitnessType.PENALTY</t>
  </si>
  <si>
    <t>initSampleSize</t>
  </si>
  <si>
    <t>randomPert</t>
  </si>
  <si>
    <t>exp((0.1*x0))</t>
  </si>
  <si>
    <t>exp(0.1*x0)</t>
  </si>
  <si>
    <t>((-12.54608492+(21.93822515*pow((1.1+x0),-1.0)))+(3.10898414*x0))</t>
  </si>
  <si>
    <t>((0.03517779+(1.05195492*sin(x0)))+(1.44703504*log(sin((pow(x0,0.5)+(x1*x2))))))</t>
  </si>
  <si>
    <t>((((((-55.22090122+(44.43670368*exp(pow(x1,0.5))))+(-1.11499511*x0))+(-2.35402431*log(x1)))+(-4.97405683*pow(cos(x1),2.0)))+(-63.34855329*x1))+((1.28659622*x0)*pow(cos(x1),2.0)))</t>
  </si>
  <si>
    <t>((((1.79490509+(-3.74551047*sin(((0.01705567*x1)*pow(x2,-1.0)))))+(-3.58501879*pow((1.0+pow((pow(x1,2.0)*pow(x2,-2.0)),0.5)),-1.0)))+((0.04341255*x2)*pow(x1,-1.0)))+((2.11682089*x0)*sin(((0.01705567*x1)*pow(x2,-1.0)))))</t>
  </si>
  <si>
    <t>((-1.02291136+(1.02460693*pow(1.6,pow(x2,2.0))))+(1.00004032*log((x1*pow(x0,0.5)))))</t>
  </si>
  <si>
    <t>(((((0.21552554+(0.24140656*cos((x0+log(x2)))))+(0.80507077*cos((x3*log((x2*pow(x1,0.5)))))))+(-1.26553366*x2))+((1.0586865*x2)*cos((x0+log(x2)))))+((-0.00065441*pow(x1,-1.0))*pow(cos(((2.0*pow(x0,-1.0))+log(x2))),-1.0)))</t>
  </si>
  <si>
    <t>(((((((((-79.44233917+(0.18449955*pow((x0+x1),-1.0)))+(2.52025622*pow(cos(log(sin(x0))),20.0)))+(16.4094149*exp(x0)))+(59.98281155*cos(x0)))+((0.79666219*pow(cos((x0*pow(log(x0),-1.0))),40.0))*log(x2)))+((0.91635559*x2)*pow(cos(log(sin(x0))),20.0)))+((2.48203518*x3)*pow(cos((x0*pow(log(x0),-1.0))),40.0)))+((1.80842461*x1)*pow(cos((x0*pow((x0+log((x2*x3))),-1.0))),40.0)))+((-1.08402893*x0)*x1))</t>
  </si>
  <si>
    <t>(((0.01105112+(((0.80639028*x0)*x1)*x2))+(((1.498374*x1)*x2)*sin(((1.0+x0)+x3))))+((((-0.66070792*x1)*x2)*pow(x3,-1.0))*sin(pow(x3,0.5))))</t>
  </si>
  <si>
    <t>(89.94099102*exp(pow(x0,0.5)))</t>
  </si>
  <si>
    <t>89.94099102*exp(x0**0.5)</t>
  </si>
  <si>
    <t>((1.15988841*pow(x0,-1.0))*exp(pow(x1,0.5)))</t>
  </si>
  <si>
    <t>1.15988841*exp(x1**0.5)/x0</t>
  </si>
  <si>
    <t>((((-1.25311465+(0.85447558*pow(sin(pow(x2,-0.5)),20.0)))+(0.83488993*x0))+((2.50485353*x2)*pow(sin(pow((x0+x2),-0.5)),4.0)))+((-0.87606529*x0)*sin((10.0*pow(x2,0.5)))))</t>
  </si>
  <si>
    <t>(((((((2043.83935643+(4329.32727586*sin(x0)))+(-5671.35017597*pow(x0,0.5)))+((0.38535668*pow(x2,-2.0))*pow(sin(x0),-2.0)))+((449.99710615*pow((x1+sin(x2)),-2.0))*pow((((-1.0*x1)*pow(x2,2.0))+((x1*x2)*pow(x0,-1.0))),0.5)))+((-0.56582894*pow(x0,-1.0))*pow(x2,-2.0)))+((-379.54894012*log((pow(x0,-1.0)*pow(x2,-1.0))))*sin(x2)))+(((-115.58437211*pow(x0,-1.0))*pow((x1+sin(x2)),-2.0))*sin(pow(x1,0.5))))</t>
  </si>
  <si>
    <t>(((-0.03466969+(1.0218664*exp((pow(x1,0.5)+(-1.75588293*sin(x0))))))+((0.89702396*x1)*pow(x2,2.0)))+(((-0.85389029*x0)*x1)*x2))</t>
  </si>
  <si>
    <t>(((2.00220659+(-0.19908106*x3))+(-0.27687747*log((x1+pow(x0,-1.0)))))+(-2.83034192*sin(((x0+(x2*pow(x0,2.0)))+((x0*x1)*pow(x2,0.5))))))</t>
  </si>
  <si>
    <t>((((-21.89551865+(10.49596773*pow(x0,2.0)))+(22.67818321*cos(x0)))+(-0.78954991*pow(0.25,(((x0*x1)*x3)*pow(x2,-1.0)))))+((0.66269197*x1)*pow(x0,(1.0+x2))))</t>
  </si>
  <si>
    <t>((((((0.23801266+(0.01931477*pow(x2,-1.0)))+((1.54e-06*pow(x3,-5.0))*pow(sin((3.0*x0)),2.0)))+(((3.10087981*x0)*x2)*exp(x1)))+(((-0.00041166*pow(x2,2.0))*pow(x3,-2.0))*pow(x4,-1.0)))+((((1.88459279*x0)*pow(x3,-1.0))*exp(x1))*sin(x4)))+(((((2.23325544*x0)*x2)*pow(x3,-1.0))*exp(x1))*sin(x4)))</t>
  </si>
  <si>
    <t>((((((((-0.45818191+(0.00280028*pow(x1,-1.0)))+(-7.54758242*pow(sin(x2),0.5)))+(-8.76046974*log(x0)))+((4.5878004*x0)*pow(x1,0.5)))+((2.94697705*pow(x1,0.5))*pow(sin(x2),0.5)))+((6.59756118*pow(x1,0.5))*log(x0)))+((-3.67449316*x0)*x1))+((-2.74690555*x1)*log(x0)))</t>
  </si>
  <si>
    <t>((((-0.29283982+(0.23606828*log(x1)))+(0.61497414*sin((2.55212123*pow(x0,0.5)))))+(0.88935016*sin((((2.0+x2)+pow(((x0*pow(x1,-1.0))+((-1.0*x0)*x1)),0.5))+(-1.0*x1)))))+(((0.06325946*x0)*x2)*pow(x1,-1.0)))</t>
  </si>
  <si>
    <t>((((2.28454713+(2.6207955*exp((((-1.0*x0)+(2.0*x1))+((-1.0*x0)*x3)))))+((1.64816844*pow(x2,2.0))*exp((((-1.0*x0)+(2.0*x1))+((-1.0*x0)*x3)))))+((236.88155017*pow(x2,3.0))*exp(((-2.0*pow(x1,-1.0))+((-1.0*x0)*x3)))))+(((30.54478099*pow(x2,2.0))*cos(x3))*exp((-1.0*x0))))</t>
  </si>
  <si>
    <t>((((-0.7525868+(0.89996526*x2))+(0.89996526*x3))+(1.70799357*cos(x0)))*sin(pow(x1,2.0)))</t>
  </si>
  <si>
    <t>(((((((2.78086837+(-2.66890073*pow(x0,-1.0)))+(-2.4119505*x2))+((0.99990539*x1)*pow(x0,-2.0)))+((2.4107837*pow(x0,-1.0))*exp(((-1.0*pow(x1,0.5))+(0.23013755*x2)))))+((-1.94899467*pow(x0,-1.0))*sin(x1)))+(((3.53830767*x2)*pow(x0,-1.0))*sin(x1)))+(((-1.24592956*x1)*x2)*pow(x0,-1.0)))</t>
  </si>
  <si>
    <t>(((((-0.99554693+(6.62778227*exp((-1.45516805*pow(x0,-1.0)))))+(1.01328305*pow((x0+(-1.0*x1)),2.0)))+((2.55983879*x0)*pow((x0+(-1.0*x1)),2.0)))+((-1.72963978*pow(x2,0.5))*pow(((x0+(-1.0*pow(x1,2.0)))+(x0*x1)),2.0)))+(((2.63274018*x1)*pow(x2,5.0))*pow(((x0+(-1.0*pow(x2,2.0)))+(x0*x1)),2.0)))</t>
  </si>
  <si>
    <t>((((((-2.72259166+(8.94750426*sin(((x2+pow(x0,-1.0))+log(pow(sin(x0),2.0))))))+(-2.39086378*x0))+(-1.7007347*x2))+((27.70429464*pow(x1,20.0))*pow(x2,20.0)))+(((7.0329676*pow(x1,-1.0))*pow(x2,20.0))*pow((x0+x2),-10.0)))+(((-0.42939796*pow(x0,-1.0))*pow(x1,0.5))*sin(((x1+pow(x0,-1.0))+log(pow(sin(x0),2.0))))))</t>
  </si>
  <si>
    <t>(((0.02266744+(2.64831403*exp(((pow(x1,2.0)+((-1.0*x2)*pow(x3,-1.0)))+(((-1.0*x0)*x2)*pow(x3,-1.0))))))+(-0.08153574*x0))+((-1.14831129*pow(x1,2.0))*exp(((-1.0*x2)*pow(x3,-1.0)))))</t>
  </si>
  <si>
    <t>x0+1</t>
  </si>
  <si>
    <t>x0-1</t>
  </si>
  <si>
    <t>log(x0)+1</t>
  </si>
  <si>
    <t>sin(x0)+3.14159265</t>
  </si>
  <si>
    <t>sin(x0)+2</t>
  </si>
  <si>
    <t>log(x0+x1)</t>
  </si>
  <si>
    <t>sin(x0+x1)</t>
  </si>
  <si>
    <t>x1+log(x0)</t>
  </si>
  <si>
    <t>log(x0)+cos(x1)</t>
  </si>
  <si>
    <t>log(x0)+0.5*log(cos(x1)**2)</t>
  </si>
  <si>
    <t>exp(x0)+sin(x1)</t>
  </si>
  <si>
    <t>1.09345836-1.95195898*0.4**cos(x0)</t>
  </si>
  <si>
    <t>0.66139054*x0**0.25+0.87244164*x0+0.86152412</t>
  </si>
  <si>
    <t>0.5*log(x0)+4.60517019</t>
  </si>
  <si>
    <t>3.10898414*x0-12.54608492+21.93822515/(x0+1.1)</t>
  </si>
  <si>
    <t>1-exp(x0)</t>
  </si>
  <si>
    <t>-2*x1+exp(x0)</t>
  </si>
  <si>
    <t>(x1+3.14159265)*cos(x0)</t>
  </si>
  <si>
    <t>-1.66596144*x0**2*x1**2-1.82728876*x0-1.81636015*x1+0.08078532*(x0+x1+1)**4-0.36323577</t>
  </si>
  <si>
    <t>x0**2+x1-1</t>
  </si>
  <si>
    <t>(x0+x2)*sin(x1)</t>
  </si>
  <si>
    <t>x0*x1+log(x2)</t>
  </si>
  <si>
    <t>(x0+x1)*cos(x2)</t>
  </si>
  <si>
    <t>-4.14159265+2/x0</t>
  </si>
  <si>
    <t>0.57139828*sin(x0)+0.76881412</t>
  </si>
  <si>
    <t>-2/(x0+2)</t>
  </si>
  <si>
    <t>0.69793185-0.55772538*x0</t>
  </si>
  <si>
    <t>0.67822944*0.05**x0+0.6577517*exp(exp(x0))+9.43097248</t>
  </si>
  <si>
    <t>x0*x1+x0+10*x1+10</t>
  </si>
  <si>
    <t>100*x0*(1-0.1*x1)**2</t>
  </si>
  <si>
    <t>-x1+cos(exp(x0))</t>
  </si>
  <si>
    <t>-x1+log(x0)</t>
  </si>
  <si>
    <t>x0**2+sin(exp(x1))</t>
  </si>
  <si>
    <t>-0.3321093*x0**0.5+1.62341698*x0+0.99840356*x1*x2+1.04188691</t>
  </si>
  <si>
    <t>x0+x1-x2-1</t>
  </si>
  <si>
    <t>x0*x2-3.14159265*x1</t>
  </si>
  <si>
    <t>x0*(-0.91222027*sin(x1)*sin(x2)+0.98930253)</t>
  </si>
  <si>
    <t>-x0*x1+x2+x3</t>
  </si>
  <si>
    <t>x0*x2+x1*x3</t>
  </si>
  <si>
    <t>x0+x1+x2-x3</t>
  </si>
  <si>
    <t>log(2-x0)+10</t>
  </si>
  <si>
    <t>6.54998457-x0</t>
  </si>
  <si>
    <t>0.25*x0**3+0.25*x0**2</t>
  </si>
  <si>
    <t>2*cos(x0)**2-0.14436565</t>
  </si>
  <si>
    <t>x0*x1+10*x0+x1*log(x0)+10*log(x0)</t>
  </si>
  <si>
    <t>-0.37075286*x0**2*x1**2-0.49406412*x0**2-0.44526053*x1+1.00913964</t>
  </si>
  <si>
    <t>36217.64220032*x0**10+3204.52474539*x0+0.94246959*log(x0**2*x1)-199329.54650417*sin(x0)**15-17.29305167*sin(9.8696044*x0**2*(0.31830989+1/x0)**2+x0**2+x0*(x0+1)**2)-3423.89514894+13709.52225595/(exp(x0)+1)**2</t>
  </si>
  <si>
    <t>1.81892821*x0-2.07408596*log(x1)*sin(sin(x0)**2)+0.4066584*log(x1)-0.78213959</t>
  </si>
  <si>
    <t>cos(x0*x2+3.14159265*x1)</t>
  </si>
  <si>
    <t>0.37948201*x0+0.3755479*x1-0.6324346*x2**2*(x0+x1)**2+0.57660131*exp(x0+x1)+0.37313722</t>
  </si>
  <si>
    <t>x0+x2-exp(x1)-1</t>
  </si>
  <si>
    <t>log(x1)+x2/x0</t>
  </si>
  <si>
    <t>1.44703504*log(sin(x0**0.5+x1*x2))+1.05195492*sin(x0)+0.03517779</t>
  </si>
  <si>
    <t>0.70878551*x0+0.66555477*x1+0.64936974*x2-0.95911055*x3+2.24574107*(x0*x1*x2*x3)**0.5-3.48711009*log(x0*x1*x2+1)+0.11336492</t>
  </si>
  <si>
    <t>x0*x1*(x2**0.5+x3)</t>
  </si>
  <si>
    <t>(-x1-x2)*log(1/(x0+x3))</t>
  </si>
  <si>
    <t>x0*x2+x1**0.5+x3</t>
  </si>
  <si>
    <t>0.3619269*0.15915494**sin(x0)-0.07117324</t>
  </si>
  <si>
    <t>0.54030231/cos(x0+10)</t>
  </si>
  <si>
    <t>1.41421356*x0**0.5+17.15278971</t>
  </si>
  <si>
    <t>0.38096756*sin(x0)+0.55251009</t>
  </si>
  <si>
    <t>0.14688848*x0-1.6529416*sin(0.20053222*exp(x0+x1))+1.23834865</t>
  </si>
  <si>
    <t>x1**2-exp(x0)+11</t>
  </si>
  <si>
    <t>0.54030231+2*exp(-x1)</t>
  </si>
  <si>
    <t>x0-exp(x1)+sin(x2)-1</t>
  </si>
  <si>
    <t>-log(x1)+cos(x0*x2)</t>
  </si>
  <si>
    <t>0.837311*x0*x1*x2-1.80528022*x1*sin(x0)**2-1.07169737*sin(x0*x1**2)+1.01796272</t>
  </si>
  <si>
    <t>0.99906868*log(x0*exp(x2**2)+x0+x1)+1.0108611*log(cos(x2))</t>
  </si>
  <si>
    <t>sin(x0*x2)+sin(x1*x2)</t>
  </si>
  <si>
    <t>x2+log(x3)-log(x0/x1)</t>
  </si>
  <si>
    <t>x0**0.5+x1*cos(x2)+x3</t>
  </si>
  <si>
    <t>sin(x0*x2)+cos(x1+x3)</t>
  </si>
  <si>
    <t>0.98854794*x3+0.68974105*exp(x0+x1)+0.99019222*sin(x2)-0.85593549</t>
  </si>
  <si>
    <t>x0*(-0.23037959*x1**2*exp(x3)-0.32926404*x1*x2+1.04379858*x2**0.5+0.98285891*x3)</t>
  </si>
  <si>
    <t>22.44609397*sin(x0)-3.57240681*cos(x0)**2+38.83064877</t>
  </si>
  <si>
    <t>11-1.18839511*log(x0)</t>
  </si>
  <si>
    <t>-0.31009925*log(x0)*cos(x0+sin(0.5+1/x0)+3.14159265/x0)+2.44713532*cos(0.06562175*log(x0)**2)-2.50102706+0.00744059/cos(exp(x0))</t>
  </si>
  <si>
    <t>-exp(x0)+9.8696044/x0**2</t>
  </si>
  <si>
    <t>0.12926599*x0**0.5+0.04773606</t>
  </si>
  <si>
    <t>-3.11977363*sin((x0*x1+1)**(-5))-1.24732678*cos(0.10353727*((1+1/x1)/x0)**0.5)+2.41581542</t>
  </si>
  <si>
    <t>1.28659622*x0*cos(x1)**2-1.11499511*x0-63.34855329*x1+44.43670368*exp(x1**0.5)-2.35402431*log(x1)-4.97405683*cos(x1)**2-55.22090122</t>
  </si>
  <si>
    <t>-0.58406962*x0**2*x1**2-0.053615</t>
  </si>
  <si>
    <t>-1.65484825*x0**2+47.26994463*x1**0.5-18.25256887*x1+0.58612441*exp(x0)*log(x1)-14.95693944*log(sin(x1))-27.61591858+0.00951628/x1</t>
  </si>
  <si>
    <t>0.00464813-1.00316518*sin(sin(x0)+sin(sin(x1)+0.54030231))</t>
  </si>
  <si>
    <t>2.11682089*x0*sin(0.01705567*x1/x2)-3.74551047*sin(0.01705567*x1/x2)+1.79490509-3.58501879/((x1**2/x2**2)**0.5+1)+0.04341255*x2/x1</t>
  </si>
  <si>
    <t>-0.93793256*x1*x2**2-0.96181134*sin(x0)+0.54695069</t>
  </si>
  <si>
    <t>1.02460693*1.6**(x2**2)+1.00004032*log(x0**0.5*x1)-1.02291136</t>
  </si>
  <si>
    <t>0.41579613*x0**x0+0.25583061*exp(x0**(x0*(x1+x2)))-0.10256384</t>
  </si>
  <si>
    <t>0.99982925*cos(x0/x2**2+x1-0.84084506)-0.00028475</t>
  </si>
  <si>
    <t>1.0586865*x2*cos(x0+log(x2))-1.26553366*x2+0.80507077*cos(x3*log(x1**0.5*x2))+0.24140656*cos(x0+log(x2))+0.21552554-0.00065441/(x1*cos(log(x2)+2/x0))</t>
  </si>
  <si>
    <t>-1.08402893*x0*x1+1.80842461*x1*cos(x0/(x0+log(x2*x3)))**40+0.91635559*x2*cos(log(sin(x0)))**20+2.48203518*x3*cos(x0/log(x0))**40+16.4094149*exp(x0)+0.79666219*log(x2)*cos(x0/log(x0))**40+59.98281155*cos(x0)+2.52025622*cos(log(sin(x0)))**20-79.44233917+0.18449955/(x0+x1)</t>
  </si>
  <si>
    <t>-2.60570233*x0*x1**2+3.41258525*x0*x1+1.064988*x1*x2-1.25054286*x1*x3+1.62082284*x1-1.59356245-0.83944864/(10*x1+x1/x0)+0.1041267/x1</t>
  </si>
  <si>
    <t>0.80639028*x0*x1*x2+1.498374*x1*x2*sin(x0+x3+1)-0.66070792*x1*x2*sin(x3**0.5)/x3+0.01105112</t>
  </si>
  <si>
    <t>-0.55108285*x0**2*x2**2-0.55744872*x1**2*x3**2+0.00485406</t>
  </si>
  <si>
    <t>94606.64595846*x0*sin(sin(2*x0**27))-1019844.42284884+1019856.31832513/cos(x0**46)**25</t>
  </si>
  <si>
    <t>0.00144541*444**x0+0.36676953</t>
  </si>
  <si>
    <t>0.98788209*x0+0.04087851*log(x0)+4.94801115</t>
  </si>
  <si>
    <t>0.14284804*x0**2+0.74547289</t>
  </si>
  <si>
    <t>-0.72546518*x0**(x1+1)*sin(x1)-2.00042835*log(sin(x0))+0.00712453</t>
  </si>
  <si>
    <t>0.24782168*cos(1.8*x0*x1**2)-0.83873451</t>
  </si>
  <si>
    <t>0.01115859*x0**2+0.15841006*x1-0.07173792*(exp(x1)+sin(x0)**4+1)**x1+1.03662138</t>
  </si>
  <si>
    <t>0.09423743*x0**0.5+1.00003375*sin(x1)+2.67193861</t>
  </si>
  <si>
    <t>-25.99394235*x0+25.67729749*sin(x0)+4.88566242*sin(x0**10)+0.94462672</t>
  </si>
  <si>
    <t>x0**2*log(x2)+log(x1)+4.60517019</t>
  </si>
  <si>
    <t>sin(x1)+cos(x0)+0.69314718/x2**2</t>
  </si>
  <si>
    <t>-0.41614684*x1**2+exp(x2)+sin(x0)</t>
  </si>
  <si>
    <t>0.62808618*x0*(x2*(x0+1/x1))**0.5+0.54274567*x1*(x2*(x0+1/x1))**0.5+0.97952986*(x2/sin(x1))**0.5</t>
  </si>
  <si>
    <t>0.93858146*x1+0.92622086*sin(x0)-0.92298384*sin(x2)-0.39143475</t>
  </si>
  <si>
    <t>-0.50797989*0.5**(x0**2)*x3**2*(cos(x2)/x2**0.5)**(x2**2)*sin(x1)**2*cos(x2+sin(x0))+0.99996411</t>
  </si>
  <si>
    <t>exp(x2)*sin(x3)+exp(x0*sin(x1))</t>
  </si>
  <si>
    <t>0.42775379*x0**0.5*x3-0.42048096*x0**0.5+0.39476415*x2*(x0*x2)**0.5+1.8919197*(x0*cos(x1))**0.5</t>
  </si>
  <si>
    <t>-0.45828326*x0**2*x2+0.77879313*x0*x1*x2*log(1/x3)-0.85478743*x0*x2-1.18908546*x1*log(1/x3)-3.39137535*sin(x3**x1)+3.41925993</t>
  </si>
  <si>
    <t>-0.48369193*x1*x2**2+0.9983205*x1*(x0+x3)**0.5+0.9777286</t>
  </si>
  <si>
    <t>-1.4127434*x0**0.5-1.30736384*x0-0.38165426</t>
  </si>
  <si>
    <t>0.426032*cos(x0**(2*x0)/cos(x0)**40+x0**(2*x0-20)+20+2/x0**20+x0**(-40))+85.57667812</t>
  </si>
  <si>
    <t>10.03494876-0.04137986*sin(sin(1.8*x0))</t>
  </si>
  <si>
    <t>4.05544307-2.21823507*(x0+1)**0.5</t>
  </si>
  <si>
    <t>(x0**3*(0.11766544*log(x0)-0.13488683)+0.24457626*x0**2+x0*(0.01315486*log(x0)**2+0.30237801*log(x0)+2.3434516))/x0**3</t>
  </si>
  <si>
    <t>1618.17799191*exp(cos(x0))-log(x1)+100</t>
  </si>
  <si>
    <t>-0.1886303*0.25**x0+0.36244588*sin(x1)+1.32727716</t>
  </si>
  <si>
    <t>(-33.31433955*x1/sin(x1)+2.89727551)/(x0**2*x1)</t>
  </si>
  <si>
    <t>-x0**0.5+x1**4-0.93098287</t>
  </si>
  <si>
    <t>-0.87606529*x0*sin(10*x2**0.5)+0.83488993*x0+2.50485353*x2*sin((x0+x2)**(-0.5))**4+0.85447558*sin(x2**(-0.5))**20-1.25311465</t>
  </si>
  <si>
    <t>x0**2-x1**2</t>
  </si>
  <si>
    <t>-5671.35017597*x0**0.5-379.54894012*log(1/(x0*x2))*sin(x2)+4329.32727586*sin(x0)+2043.83935643+449.99710615*(-x1*x2**2+x1*x2/x0)**0.5/(x1+sin(x2))**2+0.38535668/(x2**2*sin(x0)**2)-115.58437211*sin(x1**0.5)/(x0*(x1+sin(x2))**2)-0.56582894/(x0*x2**2)</t>
  </si>
  <si>
    <t>26881171418161400000000000000000000000000000/(x0**2)**0.5-1344058570908070000000000000000/(x0+3.14159265)</t>
  </si>
  <si>
    <t>0.99997711*log(x0*x2)+2.04830863*sin(cos(x1))-2.88066564</t>
  </si>
  <si>
    <t>x0*x2*x3**0.5+exp(x3*sin(x1))</t>
  </si>
  <si>
    <t>(0.02769073*x0*x2*x3-0.0138663*x0*x3+x1*(0.0988669*x0*x3*log(x1)+0.04025626*cos(x0**2*x3/x1)+0.96673717))/x1</t>
  </si>
  <si>
    <t>-2.09342522*x0**2*x2**2*x3**2/x1+13.02844279*x0*x1*x2*x3+9.12838019*x0*x2**2*x3**2-18.37006216*x0*x2**2*x3-3.2796733*x0*x3**2+1.58786879*x1**0.5-1.35538726-1.02745155*x2**10*x3**3/x1-0.00040055/x0</t>
  </si>
  <si>
    <t>-0.06493374*x0+0.50711505*x1*(x0*x3)**0.5-0.18330762*x1*exp(x3)-0.07769754*x2**2*exp(x3)*log(1/x0)-0.0575809*x2*x3+0.06068734*x2+1.04194413</t>
  </si>
  <si>
    <t>-0.0944771*x0*x2+1.36540546*sin(x3)*sin(0.34042094*exp(x1))+1.01281603</t>
  </si>
  <si>
    <t>0.00662572*77**x0+1.1587668</t>
  </si>
  <si>
    <t>0.2577438-0.21937236*sin(cos(x0))</t>
  </si>
  <si>
    <t>0.00053471*x0-0.00297744</t>
  </si>
  <si>
    <t>0.43842021*cos(15.91549431+0.31830989/x0**(1.5/x0))</t>
  </si>
  <si>
    <t>-1.83808758-1.7982551*exp(-1/x0)</t>
  </si>
  <si>
    <t>-2.06842707*x1*exp(-0.9*sin(x1))-0.72387655*cos(1.64872127*x0*exp(-x1))+1.88871912</t>
  </si>
  <si>
    <t>(1.62786837*cos(x1)-51.14099318)/x0**2</t>
  </si>
  <si>
    <t>0.99768464*x0**2-1.99950665*x0*exp(x1)-12.77633017*x0+8.47853833*x1*exp(x1)+6.29768438*sin(x1)+54.59690092</t>
  </si>
  <si>
    <t>(-0.13021356*x1**2-0.3523603)*exp(2*x0)</t>
  </si>
  <si>
    <t>3.53987176*2**cos(x0)+1.12885941*x1*cos(x0)+10.23345588*x1-5.35223596*exp(x1)+7.23536536</t>
  </si>
  <si>
    <t>-0.26104335*x1**2-1.00034736*x2+1.00079294*sin(x0)-6.69641197</t>
  </si>
  <si>
    <t>x0+exp(x2)+3.69452805*cos(2*x1)-4.69452805</t>
  </si>
  <si>
    <t>-0.85389029*x0*x1*x2+0.89702396*x1*x2**2+1.0218664*exp(x1**0.5-1.75588293*sin(x0))-0.03466969</t>
  </si>
  <si>
    <t>-1.03583859*x0+2.43549148*x1+1.01280072*x3-0.99726659*log(x1/x2)-2.87162421</t>
  </si>
  <si>
    <t>2.26181753*x0*x2-0.86526004*x0*x3-0.92160119*x2*x3+0.22803882*cos(3.14159265/x1)-0.20430547</t>
  </si>
  <si>
    <t>0.98670384*x0-0.99360758*x1-0.30334888/x2**0.5+2.72772381*x2**2-5.44337041*x2-0.46619078*x3**2+3.40938438</t>
  </si>
  <si>
    <t>-0.19908106*x3-0.27687747*log(x1+1/x0)-2.83034192*sin(x0**2*x2+x0*x1*x2**0.5+x0)+2.00220659</t>
  </si>
  <si>
    <t>0.90320096*x1**0.5+0.34578402*x1*x3-0.43085876*x2*x3-0.2820905*log(x0*x3/x4+x1)+0.1669191</t>
  </si>
  <si>
    <t>x2+x4+0.5*log(x0)-sin(x1)+sin(x3)</t>
  </si>
  <si>
    <t>-0.78954991*0.25**(x0*x1*x3/x2)+10.49596773*x0**2+0.66269197*x0**(x2+1)*x1+22.67818321*cos(x0)-21.89551865</t>
  </si>
  <si>
    <t>0.89958503*x4*(x0*x1*sin(x3)+x0*x3*sin(x2)+x1*sin(x0)*sin(x2))**2+0.00887026</t>
  </si>
  <si>
    <t>3.10087981*x0*x2*exp(x1)+2.23325544*x0*x2*exp(x1)*sin(x4)/x3+1.88459279*x0*exp(x1)*sin(x4)/x3-0.00041166*x2**2/(x3**2*x4)+0.23801266+1.54e-6*sin(3*x0)**2/x3**5+0.01931477/x2</t>
  </si>
  <si>
    <t>-0.0776333*sin(x0)**0.5-0.84256969</t>
  </si>
  <si>
    <t>-0.83709546*sin(log(x0)-1.69314718)-0.13328932</t>
  </si>
  <si>
    <t>0.35807003*x0+3.87918817*cos(x0)-3.25255503</t>
  </si>
  <si>
    <t>0.29041887*x0**0.5+0.08752779*x0-0.00345285</t>
  </si>
  <si>
    <t>-0.98776595*sin(log(x0))+0.15594369*cos(log(x0))+139.0489064</t>
  </si>
  <si>
    <t>21.59568623*3**x1-0.69646713*x0*x1**3+1.27502593*(x0+x1)**0.5-23.82742309*exp(x1)+2.35957798</t>
  </si>
  <si>
    <t>-0.82551983*sin(-0.5*x1**2+log(sin(x0))+0.605)+0.18097203-0.00159136/x0</t>
  </si>
  <si>
    <t>-0.22306422*x0+0.10472727*cos(x1)+0.8918595</t>
  </si>
  <si>
    <t>3.14159281-3.54490774/x1+4.5449077/x1**2-2/x1**3+x1**(-4)</t>
  </si>
  <si>
    <t>-3.19232495*x1**2+3.04322468*x1**2.5+0.86747401</t>
  </si>
  <si>
    <t>1.00172109*x0*x1+0.99719075*x0+2.99015805*x2**6+2.55765173*x2**2-0.2061162*x2+1.01152368</t>
  </si>
  <si>
    <t>4.5878004*x0*x1**0.5-3.67449316*x0*x1+6.59756118*x1**0.5*log(x0)+2.94697705*x1**0.5*sin(x2)**0.5-2.74690555*x1*log(x0)-8.76046974*log(x0)-7.54758242*sin(x2)**0.5-0.45818191+0.00280028/x1</t>
  </si>
  <si>
    <t>1.71602118*x2+0.12726151*(x2+3.14159265)**x1+1.00206459*cos(x0)-2.00300261</t>
  </si>
  <si>
    <t>0.06325946*x0*x2/x1+0.23606828*log(x1)+0.61497414*sin(2.55212123*x0**0.5)+0.88935016*sin(-x1+x2+(-x0*x1+x0/x1)**0.5+2)-0.29283982</t>
  </si>
  <si>
    <t>(10*x2-10*x3-10*exp(x0))/x1</t>
  </si>
  <si>
    <t>236.88155017*x2**3*exp(-x0*x3-2/x1)+1.64816844*x2**2*exp(-x0*x3-x0+2*x1)+30.54478099*x2**2*exp(-x0)*cos(x3)+2.6207955*exp(-x0*x3-x0+2*x1)+2.28454713</t>
  </si>
  <si>
    <t>-1.00009216*x2*x3-1.29303877*log(sin(x1+1))-1.60597052*sin(x1**2)-0.72470333*cos(x0)+0.31568431</t>
  </si>
  <si>
    <t>-1.00091286*x0*x2+97.40954713*exp(x3)-0.47460952*cos(x1)**2-0.52419292</t>
  </si>
  <si>
    <t>3.14159265*x2*x3+3.14159265*x2+exp(2*x1)+2*exp(x1)*cos(x0)+cos(x0)**2</t>
  </si>
  <si>
    <t>x3*(-x0*x2*x4-x0*x4**2+x1*x2*x4+x1*x4**2)</t>
  </si>
  <si>
    <t>(0.89996526*x2+0.89996526*x3+1.70799357*cos(x0)-0.7525868)*sin(x1**2)</t>
  </si>
  <si>
    <t>2.51073784*x0*x1**0.5*x2-1.07009286*x0*x4**0.5-1.3893481*x0-3.65959523*x1**0.5*x2*x3+3.24437658*x1**0.5*x2*x4-4.86511702*x1**0.5*x2+1.41985016*x3**10+6.6708511*x3*x4**0.5-2.89446052*x3*x4**1.5+3.40684506</t>
  </si>
  <si>
    <t>0.38515847*x0*x2**0.5*x3-0.1297382*x0-0.97289782*cos(x1)**8+0.95379843</t>
  </si>
  <si>
    <t>1.05415211*x0**0.5-0.99996906*x1*x4/x2+1.00012891*sin(x3)+0.79188376*cos(x0+10)+1.6582239</t>
  </si>
  <si>
    <t>0.75011558*x0+1.40816701*cos(exp(x0))+0.03011705</t>
  </si>
  <si>
    <t>2.24824607/x0**0.5+2.1710252*x0-0.97999135*log(x0)-5.07541217-0.0471295/x0</t>
  </si>
  <si>
    <t>0.02028438*exp(3.14159265*x0)+0.12770598</t>
  </si>
  <si>
    <t>0.95780739-cos(x0-x1**2)</t>
  </si>
  <si>
    <t>-2.16050803*x0+0.63588672*x1*sin(x0+0.5+0.5/x0)+0.53118713*x1-0.32961158*sin(2*x0*x1-1/x0)+4.89757738-4.982552/(x0+x0**x0)</t>
  </si>
  <si>
    <t>1.66972272*x0**2+2.43683878*x1**2*cos(x0*x1)+2.89821366*x1-8.68316923*sin(x1**2)+2.32397616</t>
  </si>
  <si>
    <t>2.24409661*x1*cos(x0)+0.45023437*x1+4.39236981*cos(x0)**2+5.01123562</t>
  </si>
  <si>
    <t>x0*(-0.65901023*x1-14.11331465)</t>
  </si>
  <si>
    <t>-2.4119505*x2+2.78086837-1.24592956*x1*x2/x0+3.53830767*x2*sin(x1)/x0+2.4107837*exp(-x1**0.5+0.23013755*x2)/x0-1.94899467*sin(x1)/x0-2.66890073/x0+0.99990539*x1/x0**2</t>
  </si>
  <si>
    <t>2.55983879*x0*(x0-x1)**2+2.63274018*x1*x2**5*(x0*x1+x0-x2**2)**2-1.72963978*x2**0.5*(x0*x1+x0-x1**2)**2+1.01328305*(x0-x1)**2-0.99554693+6.62778227*exp(-1.45516805/x0)</t>
  </si>
  <si>
    <t>-0.75213507*x0*x1-0.85182054*x1**2-0.97371564*log(cos(x2)**1.5*cos(x1-x2**2)**0.5)+2.70810486</t>
  </si>
  <si>
    <t>-2.39086378*x0+27.70429464*x1**20*x2**20-1.7007347*x2+8.94750426*sin(x2+log(sin(x0)**2)+1/x0)-2.72259166+7.0329676*x2**20/(x1*(x0+x2)**10)-0.42939796*x1**0.5*sin(x1+log(sin(x0)**2)+1/x0)/x0</t>
  </si>
  <si>
    <t>0.50042829*x0*x1+2.47704399*x2**2-12.81534073*cos(x2)+91.48436474</t>
  </si>
  <si>
    <t>0.21529484*x0**2*x1**2*(x2+x3)**2-0.12778326*x0-1.28519647*sin(1.5*x1+x2*x3)+0.30289267</t>
  </si>
  <si>
    <t>-0.00138224+0.00038545*sin(x1*x3-2*x1)**4/x0**2</t>
  </si>
  <si>
    <t>2.00000008*log(x0/x2)+30.00004682</t>
  </si>
  <si>
    <t>-0.08153574*x0-1.14831129*x1**2*exp(-x2/x3)+2.64831403*exp(-x0*x2/x3+x1**2-x2/x3)+0.02266744</t>
  </si>
  <si>
    <t>11.06930549*2**log(x1)-1.62197225*log(x1)-5.04928909*sin(x1)**2-6.89966926+0.49999836*x3/(x0*x2)</t>
  </si>
  <si>
    <t>-0.97955921*cos(x0*x2+10*x3+x4-sin(x1**2)+10)</t>
  </si>
  <si>
    <t>0.99603391*x0*x1-1.0015804*x2-0.99990169*x3+0.78141238*x4**0.5+0.89688051*x4+1.13227125</t>
  </si>
  <si>
    <t>1.002253*x0+0.71874623*x1**3*x3+1.00000143*x2+1.19763605*x3+2.0000112/x4</t>
  </si>
  <si>
    <t>0.0323443*x0*x1**2+0.10054061*x2*x3-0.10208905*x4+2.3023637</t>
  </si>
  <si>
    <t>-0.63106593*x0*x1-0.92141204*x0*x4+1.14467947*x0-0.40529414*x1*x2+0.67926033*x1*x3-0.40529414*x2*x4+0.59293681*x2+0.89435374*x3*x4-1.15559355*x3</t>
  </si>
  <si>
    <t>(0.31832521*x0)</t>
  </si>
  <si>
    <t>0.31832521*x0</t>
  </si>
  <si>
    <t>(3.14322925+(0.99833465*sin(x0)))</t>
  </si>
  <si>
    <t>0.99833465*sin(x0)+3.14322925</t>
  </si>
  <si>
    <t>(3.14120821*exp(x0))</t>
  </si>
  <si>
    <t>3.14120821*exp(x0)</t>
  </si>
  <si>
    <t>(2.00112064+(0.99885968*sin(x0)))</t>
  </si>
  <si>
    <t>0.99885968*sin(x0)+2.00112064</t>
  </si>
  <si>
    <t>(0.99960681+(0.10472958*x0))</t>
  </si>
  <si>
    <t>0.10472958*x0+0.99960681</t>
  </si>
  <si>
    <t>(0.04321272*pow(x0,2.0))</t>
  </si>
  <si>
    <t>0.04321272*x0**2</t>
  </si>
  <si>
    <t>(4.539e-05*log(x0))</t>
  </si>
  <si>
    <t>4.539e-5*log(x0)</t>
  </si>
  <si>
    <t>(-0.41627132*log(x0))</t>
  </si>
  <si>
    <t>-0.41627132*log(x0)</t>
  </si>
  <si>
    <t>(1.00051944*exp((-1.0*sin(x0))))</t>
  </si>
  <si>
    <t>1.00051944*exp(-sin(x0))</t>
  </si>
  <si>
    <t>log((x0*cos(x1)))</t>
  </si>
  <si>
    <t>((0.99928717*sin(x1))+(1.00001163*exp(x0)))</t>
  </si>
  <si>
    <t>1.00001163*exp(x0)+0.99928717*sin(x1)</t>
  </si>
  <si>
    <t>(1.09365212+(-1.95226026*pow(0.4,cos(x0))))</t>
  </si>
  <si>
    <t>1.09365212-1.95226026*0.4**cos(x0)</t>
  </si>
  <si>
    <t>((0.86650588+(0.8759456*x0))+(0.65352995*pow(x0,0.25)))</t>
  </si>
  <si>
    <t>0.65352995*x0**0.25+0.8759456*x0+0.86650588</t>
  </si>
  <si>
    <t>(4.60528999+(0.49912707*log(x0)))</t>
  </si>
  <si>
    <t>0.49912707*log(x0)+4.60528999</t>
  </si>
  <si>
    <t>((-0.19450203+(7.58197403*pow(0.14112001,x0)))+(0.12864178*x0))</t>
  </si>
  <si>
    <t>7.58197403*0.14112001**x0+0.12864178*x0-0.19450203</t>
  </si>
  <si>
    <t>(1.00051436+(-1.00017726*exp(x0)))</t>
  </si>
  <si>
    <t>1.00051436-1.00017726*exp(x0)</t>
  </si>
  <si>
    <t>((1.00013635*exp(x0))+(-2.0003044*x1))</t>
  </si>
  <si>
    <t>-2.0003044*x1+1.00013635*exp(x0)</t>
  </si>
  <si>
    <t>((3.14254348+(0.99997943*x1))*cos(x0))</t>
  </si>
  <si>
    <t>(0.99997943*x1+3.14254348)*cos(x0)</t>
  </si>
  <si>
    <t>((((-0.36325502+(0.08068597*pow(((1.0+x0)+x1),4.0)))+(-1.81492393*x1))+(-1.82555315*x0))+((-1.66029587*pow(x0,2.0))*pow(x1,2.0)))</t>
  </si>
  <si>
    <t>-1.66029587*x0**2*x1**2-1.82555315*x0-1.81492393*x1+0.08068597*(x0+x1+1)**4-0.36325502</t>
  </si>
  <si>
    <t>((0.99993279*exp(x1))*sin(cos(x0)))</t>
  </si>
  <si>
    <t>0.99993279*exp(x1)*sin(cos(x0))</t>
  </si>
  <si>
    <t>((0.99970138*log(x2))+((1.0001647*x0)*x1))</t>
  </si>
  <si>
    <t>1.0001647*x0*x1+0.99970138*log(x2)</t>
  </si>
  <si>
    <t>(((1.00016962*x0)+(1.00033778*x1))*cos(x2))</t>
  </si>
  <si>
    <t>(1.00016962*x0+1.00033778*x1)*cos(x2)</t>
  </si>
  <si>
    <t>(-4.05587089+(2.01809413*pow(x0,-1.0)))</t>
  </si>
  <si>
    <t>-4.05587089+2.01809413/x0</t>
  </si>
  <si>
    <t>(0.76928595+(0.57091817*sin(x0)))</t>
  </si>
  <si>
    <t>0.57091817*sin(x0)+0.76928595</t>
  </si>
  <si>
    <t>(-0.39590291+(-0.60227186*pow(0.45,x0)))</t>
  </si>
  <si>
    <t>-0.60227186*0.45**x0-0.39590291</t>
  </si>
  <si>
    <t>(0.69812668+(-0.55789782*x0))</t>
  </si>
  <si>
    <t>0.69812668-0.55789782*x0</t>
  </si>
  <si>
    <t>(10.87163762+(1.06735757*pow((8.0*x0),x0)))</t>
  </si>
  <si>
    <t>1.06735757*(8*x0)**x0+10.87163762</t>
  </si>
  <si>
    <t>(((10.01065634+(0.99100215*x0))+(9.98389249*x1))+((1.02279735*x0)*x1))</t>
  </si>
  <si>
    <t>1.02279735*x0*x1+0.99100215*x0+9.98389249*x1+10.01065634</t>
  </si>
  <si>
    <t>(x0*((102.5186472+(-2.47580162*cos(x1)))+(-20.16881808*x1)))</t>
  </si>
  <si>
    <t>x0*(-20.16881808*x1-2.47580162*cos(x1)+102.5186472)</t>
  </si>
  <si>
    <t>((0.99996663*cos(exp(x0)))+(-0.99996663*x1))</t>
  </si>
  <si>
    <t>-0.99996663*x1+0.99996663*cos(exp(x0))</t>
  </si>
  <si>
    <t>((1.00009064*log(x0))+(-1.00009064*x1))</t>
  </si>
  <si>
    <t>-1.00009064*x1+1.00009064*log(x0)</t>
  </si>
  <si>
    <t>((0.99990419*pow(x0,2.0))+(1.00043658*sin(exp(x1))))</t>
  </si>
  <si>
    <t>0.99990419*x0**2+1.00043658*sin(exp(x1))</t>
  </si>
  <si>
    <t>(((1.04247732+(1.62273271*x0))+(-0.33138912*pow(x0,0.5)))+((0.99744828*x1)*x2))</t>
  </si>
  <si>
    <t>-0.33138912*x0**0.5+1.62273271*x0+0.99744828*x1*x2+1.04247732</t>
  </si>
  <si>
    <t>(((-0.99963351+(1.00008339*x0))+(1.00008339*x1))+(-1.00052146*x2))</t>
  </si>
  <si>
    <t>1.00008339*x0+1.00008339*x1-1.00052146*x2-0.99963351</t>
  </si>
  <si>
    <t>((-3.14064018*x1)+((0.99965253*x0)*x2))</t>
  </si>
  <si>
    <t>0.99965253*x0*x2-3.14064018*x1</t>
  </si>
  <si>
    <t>(x0*(0.98911394+((-0.91247755*sin(x1))*sin(x2))))</t>
  </si>
  <si>
    <t>x0*(-0.91247755*sin(x1)*sin(x2)+0.98911394)</t>
  </si>
  <si>
    <t>(0.10391374+(((((1.00849403*x0)*x2)*x3)*pow(x1,-1.0))*cos(x1)))</t>
  </si>
  <si>
    <t>1.00849403*x0*x2*x3*cos(x1)/x1+0.10391374</t>
  </si>
  <si>
    <t>((10.70132556+(0.95623131*sin(x0)))+(-1.50426489*x0))</t>
  </si>
  <si>
    <t>-1.50426489*x0+0.95623131*sin(x0)+10.70132556</t>
  </si>
  <si>
    <t>(6.55261072+(-1.00232435*x0))</t>
  </si>
  <si>
    <t>6.55261072-1.00232435*x0</t>
  </si>
  <si>
    <t>(0.00394515+(0.49673851*pow(x0,2.5)))</t>
  </si>
  <si>
    <t>0.49673851*x0**2.5+0.00394515</t>
  </si>
  <si>
    <t>((-274763.58322241+(275560.70358373*pow((1.0+pow(x0,0.5)),pow((1.0+x0),-50.0))))+(-162.24232198*pow(x0,-1.0)))</t>
  </si>
  <si>
    <t>275560.70358373*(x0**0.5+1)**((x0+1)**(-50))-274763.58322241-162.24232198/x0</t>
  </si>
  <si>
    <t>(-0.1444095+(2.00052267*pow(cos(x0),2.0)))</t>
  </si>
  <si>
    <t>2.00052267*cos(x0)**2-0.1444095</t>
  </si>
  <si>
    <t>((((9.99553642*x0)+(9.99553642*log(x0)))+((1.00141921*x0)*x1))+((1.00545218*x1)*log(x0)))</t>
  </si>
  <si>
    <t>1.00141921*x0*x1+9.99553642*x0+1.00545218*x1*log(x0)+9.99553642*log(x0)</t>
  </si>
  <si>
    <t>((0.3183773*exp((2.0*x1)))*log(x0))</t>
  </si>
  <si>
    <t>0.3183773*exp(2*x1)*log(x0)</t>
  </si>
  <si>
    <t>(((1.00953658+(-0.44575284*x1))+(-0.49438576*pow(x0,2.0)))+((-0.36973821*pow(x0,2.0))*pow(x1,2.0)))</t>
  </si>
  <si>
    <t>-0.36973821*x0**2*x1**2-0.49438576*x0**2-0.44575284*x1+1.00953658</t>
  </si>
  <si>
    <t>(((((-6045.64416849+(6045.57048844*pow(cos(pow(x0,2.0)),-2.0)))+(92354.71079139*pow(sin(x0),18.0)))+(68886.32334726*pow(sin(x0),16.0)))+(-0.03136566*pow(x1,-1.0)))+((-14790.47864381*pow(x0,-10.0))*pow(sin(x0),15.0)))</t>
  </si>
  <si>
    <t>92354.71079139*sin(x0)**18+68886.32334726*sin(x0)**16-6045.64416849+6045.57048844/cos(x0**2)**2-0.03136566/x1-14790.47864381*sin(x0)**15/x0**10</t>
  </si>
  <si>
    <t>(((-0.78226082+(0.40641742*log(x1)))+(1.81948471*x0))+((-2.07353006*log(x1))*sin(pow(sin(x0),2.0))))</t>
  </si>
  <si>
    <t>1.81948471*x0-2.07353006*log(x1)*sin(sin(x0)**2)+0.40641742*log(x1)-0.78226082</t>
  </si>
  <si>
    <t>(1.00018277*cos(((3.14159265*x1)+(x0*x2))))</t>
  </si>
  <si>
    <t>1.00018277*cos(x0*x2+3.14159265*x1)</t>
  </si>
  <si>
    <t>((((0.37348854+(0.37755649*x1))+(0.38109201*x0))+(0.57618053*exp((x0+x1))))+((-0.63318459*pow(x2,2.0))*pow((x0+x1),2.0)))</t>
  </si>
  <si>
    <t>0.38109201*x0+0.37755649*x1-0.63318459*x2**2*(x0+x1)**2+0.57618053*exp(x0+x1)+0.37348854</t>
  </si>
  <si>
    <t>(((-0.99915679+(0.99866241*x2))+(1.00004808*x0))+(-0.9998326*exp(x1)))</t>
  </si>
  <si>
    <t>1.00004808*x0+0.99866241*x2-0.9998326*exp(x1)-0.99915679</t>
  </si>
  <si>
    <t>log(((2.0*x0)+(x1*x2)))</t>
  </si>
  <si>
    <t>log(2*x0+x1*x2)</t>
  </si>
  <si>
    <t>((((((((0.23377337+(0.4963282*x1))+(0.57009491*x0))+(0.67317097*x2))+(1.72121074*pow((((x0*x1)*x2)*x3),0.5)))+(-1.1695229*x3))+(-2.54783574*sin(((x0*x1)*x2))))+((0.28504746*x0)*x3))+((0.35831618*x1)*x3))</t>
  </si>
  <si>
    <t>0.28504746*x0*x3+0.57009491*x0+0.35831618*x1*x3+0.4963282*x1+0.67317097*x2-1.1695229*x3+1.72121074*(x0*x1*x2*x3)**0.5-2.54783574*sin(x0*x1*x2)+0.23377337</t>
  </si>
  <si>
    <t>(0.02808974+((((1.00034799*x2)*x3)*pow(x0,-1.0))*exp(x1)))</t>
  </si>
  <si>
    <t>0.02808974+1.00034799*x2*x3*exp(x1)/x0</t>
  </si>
  <si>
    <t>((0.00014753+((-0.99975933*x1)*log(pow((x0+x3),-1.0))))+((-1.000091*x2)*log(pow((x0+x3),-1.0))))</t>
  </si>
  <si>
    <t>-0.99975933*x1*log(1/(x0+x3))-1.000091*x2*log(1/(x0+x3))+0.00014753</t>
  </si>
  <si>
    <t>(((1.00003565*pow(x1,0.5))+(1.00046004*x3))+((1.00046004*x0)*x2))</t>
  </si>
  <si>
    <t>1.00046004*x0*x2+1.00003565*x1**0.5+1.00046004*x3</t>
  </si>
  <si>
    <t>(-0.07118064+(0.36200763*pow(0.15915494,sin(x0))))</t>
  </si>
  <si>
    <t>0.36200763*0.15915494**sin(x0)-0.07118064</t>
  </si>
  <si>
    <t>(2.40294954+(-4.80541884*pow(cos(x0),2.0)))</t>
  </si>
  <si>
    <t>2.40294954-4.80541884*cos(x0)**2</t>
  </si>
  <si>
    <t>(0.05105365+(0.54296276*pow(cos((10.0+x0)),-1.0)))</t>
  </si>
  <si>
    <t>0.05105365+0.54296276/cos(x0+10)</t>
  </si>
  <si>
    <t>(17.16461406+(1.40299786*pow(x0,0.5)))</t>
  </si>
  <si>
    <t>1.40299786*x0**0.5+17.16461406</t>
  </si>
  <si>
    <t>(0.55284265+(0.38062916*sin(x0)))</t>
  </si>
  <si>
    <t>0.38062916*sin(x0)+0.55284265</t>
  </si>
  <si>
    <t>(0.04990087+((220.25260982*pow(x1,2.0))*exp(x0)))</t>
  </si>
  <si>
    <t>220.25260982*x1**2*exp(x0)+0.04990087</t>
  </si>
  <si>
    <t>((1.23804469+(0.14479448*x0))+(-1.64821451*sin((0.20050715*exp((x0+x1))))))</t>
  </si>
  <si>
    <t>0.14479448*x0-1.64821451*sin(0.20050715*exp(x0+x1))+1.23804469</t>
  </si>
  <si>
    <t>((0.99984996*exp((-1.0*x0)))*sin(pow(x1,2.0)))</t>
  </si>
  <si>
    <t>0.99984996*exp(-x0)*sin(x1**2)</t>
  </si>
  <si>
    <t>((11.00307021+(0.99770437*pow(x1,2.0)))+(-0.99999587*exp(x0)))</t>
  </si>
  <si>
    <t>0.99770437*x1**2-0.99999587*exp(x0)+11.00307021</t>
  </si>
  <si>
    <t>(0.54020614+(2.00083837*exp((-1.0*x1))))</t>
  </si>
  <si>
    <t>0.54020614+2.00083837*exp(-x1)</t>
  </si>
  <si>
    <t>(((-0.99907258+(0.99836828*sin(x2)))+(1.00004393*x0))+(-0.99982778*exp(x1)))</t>
  </si>
  <si>
    <t>1.00004393*x0-0.99982778*exp(x1)+0.99836828*sin(x2)-0.99907258</t>
  </si>
  <si>
    <t>(((1.01457415+((-1.81089214*x1)*pow(sin(x0),2.0)))+((-1.0262453*x0)*pow(x1,2.0)))+(((0.84727252*x0)*x1)*x2))</t>
  </si>
  <si>
    <t>-1.0262453*x0*x1**2+0.84727252*x0*x1*x2-1.81089214*x1*sin(x0)**2+1.01457415</t>
  </si>
  <si>
    <t>((0.99910852*log(((x0+x1)+(x0*exp(pow(x2,2.0))))))+(1.01152084*log(cos(x2))))</t>
  </si>
  <si>
    <t>0.99910852*log(x0*exp(x2**2)+x0+x1)+1.01152084*log(cos(x2))</t>
  </si>
  <si>
    <t>((1.00011009*x2)+(-1.00003382*log(((x0*pow(x1,-1.0))*pow(x3,-1.0)))))</t>
  </si>
  <si>
    <t>1.00011009*x2-1.00003382*log(x0/(x1*x3))</t>
  </si>
  <si>
    <t>(((0.99976856*pow(x0,0.5))+(1.00003876*x3))+((1.00076014*x1)*cos(x2)))</t>
  </si>
  <si>
    <t>0.99976856*x0**0.5+1.00076014*x1*cos(x2)+1.00003876*x3</t>
  </si>
  <si>
    <t>(((-0.85491328+(0.68952757*exp((x0+x1))))+(0.98853472*x3))+(0.99055042*sin(x2)))</t>
  </si>
  <si>
    <t>0.98853472*x3+0.68952757*exp(x0+x1)+0.99055042*sin(x2)-0.85491328</t>
  </si>
  <si>
    <t>(x0*((((0.98275882*x3)+(1.04426821*pow(x2,0.5)))+((-0.33009963*x1)*x2))+((-0.23049557*pow(x1,2.0))*exp(x3))))</t>
  </si>
  <si>
    <t>x0*(-0.23049557*x1**2*exp(x3)-0.33009963*x1*x2+1.04426821*x2**0.5+0.98275882*x3)</t>
  </si>
  <si>
    <t>((43.47672068+(22.15381186*sin(x0)))+(-8.17126241*cos(sin(x0))))</t>
  </si>
  <si>
    <t>22.15381186*sin(x0)-8.17126241*cos(sin(x0))+43.47672068</t>
  </si>
  <si>
    <t>(11.000355+(-1.19098172*log(x0)))</t>
  </si>
  <si>
    <t>11.000355-1.19098172*log(x0)</t>
  </si>
  <si>
    <t>(((-0.62852812+(0.00813047*pow(cos(exp(x0)),-1.0)))+(0.78448602*pow(x0,0.5)))+(0.41850851*cos((100.5*pow(log(x0),-2.0)))))</t>
  </si>
  <si>
    <t>0.78448602*x0**0.5+0.41850851*cos(100.5/log(x0)**2)-0.62852812+0.00813047/cos(exp(x0))</t>
  </si>
  <si>
    <t>((-12648998.4954656+(12685692.8917539*pow((1.0+pow(x0,0.5)),pow((1.0+x0),-50.0))))+(-7468.9402075*pow(x0,-1.0)))</t>
  </si>
  <si>
    <t>12685692.8917539*(x0**0.5+1)**((x0+1)**(-50))-12648998.4954656-7468.9402075/x0</t>
  </si>
  <si>
    <t>(0.04782569+(0.12918098*pow(x0,0.5)))</t>
  </si>
  <si>
    <t>0.12918098*x0**0.5+0.04782569</t>
  </si>
  <si>
    <t>((3.49871212+(0.80127879*pow(((0.5+(-0.69670671*sin((x0*x1))))+(-0.71735609*cos((x0*x1)))),-1.0)))+(-1.22701841*sin((0.87758235*pow((pow(x1,-1.0)*(-0.5+pow(x0,-1.0))),0.25)))))</t>
  </si>
  <si>
    <t>-1.22701841*sin(0.87758235*((-0.5+1/x0)/x1)**0.25)+3.49871212+0.80127879/(-0.69670671*sin(x0*x1)-0.71735609*cos(x0*x1)+0.5)</t>
  </si>
  <si>
    <t>(((0.00487928+(1.00983608*cos((0.69670671+log(x1)))))+((0.9785982*x0)*x1))+((-2.49077526*x0)*pow(sin(x1),2.0)))</t>
  </si>
  <si>
    <t>0.9785982*x0*x1-2.49077526*x0*sin(x1)**2+1.00983608*cos(log(x1)+0.69670671)+0.00487928</t>
  </si>
  <si>
    <t>(-0.05357821+((-0.58405437*pow(x0,2.0))*pow(x1,2.0)))</t>
  </si>
  <si>
    <t>-0.58405437*x0**2*x1**2-0.05357821</t>
  </si>
  <si>
    <t>(((-37.27779818+(0.00829778*pow(x1,-1.0)))+(13.81749395*log(((((((4.14159265+x0)+pow(x1,-1.0))+(3.0*pow(x1,-0.5)))+(1.5*pow(x0,2.0)))+(pow(x0,2.0)*pow(x1,-0.5)))+((-0.8*x0)*pow(x1,-0.5))))))+(12.1811139*cos(x0)))</t>
  </si>
  <si>
    <t>13.81749395*log(x0**2/x1**0.5+1.5*x0**2-0.8*x0/x1**0.5+x0+3/x1**0.5+4.14159265+1/x1)+12.1811139*cos(x0)-37.27779818+0.00829778/x1</t>
  </si>
  <si>
    <t>(0.00490927+(-1.00320385*sin((sin(x0)+sin((0.54030231+sin(x1)))))))</t>
  </si>
  <si>
    <t>0.00490927-1.00320385*sin(sin(x0)+sin(sin(x1)+0.54030231))</t>
  </si>
  <si>
    <t>(((((-1.34660248+(0.64799893*exp((pow(x1,-1.0)*(x1+(-1.0*x2))))))+(0.64799893*sin(pow((pow(x1,2.0)*pow(x2,-1.0)),0.5))))+(0.49798038*pow(((1.0+x2)+((-1.0*x0)*sin((-1.0+((-1.0+x1)*(-3.14159265+pow(x2,-1.0))))))),-1.0)))+(-0.01358028*pow(x2,-1.0)))+((0.00067926*pow(x1,-2.0))*pow(x2,2.0)))</t>
  </si>
  <si>
    <t>0.64799893*exp((x1-x2)/x1)+0.64799893*sin((x1**2/x2)**0.5)-1.34660248+0.49798038/(-x0*sin((-3.14159265+1/x2)*(x1-1)-1)+x2+1)-0.01358028/x2+0.00067926*x2**2/x1**2</t>
  </si>
  <si>
    <t>((0.54706606+(-0.96182686*sin(x0)))+((-0.93810829*x1)*pow(x2,2.0)))</t>
  </si>
  <si>
    <t>-0.93810829*x1*x2**2-0.96182686*sin(x0)+0.54706606</t>
  </si>
  <si>
    <t>((-1.48348746+(1.00012883*log((x1*pow(x0,0.5)))))+((1.48446789*pow(x2,2.0))*pow(sin(x2),-2.0)))</t>
  </si>
  <si>
    <t>1.48446789*x2**2/sin(x2)**2+1.00012883*log(x0**0.5*x1)-1.48348746</t>
  </si>
  <si>
    <t>((-0.10255285+(0.41495711*pow(x0,x0)))+(0.25621038*exp(pow(x0,(x0*(x1+x2))))))</t>
  </si>
  <si>
    <t>0.41495711*x0**x0+0.25621038*exp(x0**(x0*(x1+x2)))-0.10255285</t>
  </si>
  <si>
    <t>(0.99977375*cos(((-0.84084506+x1)+(x0*pow(x2,-2.0)))))</t>
  </si>
  <si>
    <t>0.99977375*cos(x0/x2**2+x1-0.84084506)</t>
  </si>
  <si>
    <t>(((((0.21574103+(0.2414603*cos((x0+log(x2)))))+(0.80489557*cos((x3*log((x2*pow(x1,0.5)))))))+(-1.26517093*x2))+((1.05844451*x2)*cos((x0+log(x2)))))+((-0.0006547*pow(x1,-1.0))*pow(cos(((2.0*pow(x0,-1.0))+log(x2))),-1.0)))</t>
  </si>
  <si>
    <t>1.05844451*x2*cos(x0+log(x2))-1.26517093*x2+0.80489557*cos(x3*log(x1**0.5*x2))+0.2414603*cos(x0+log(x2))+0.21574103-0.0006547/(x1*cos(log(x2)+2/x0))</t>
  </si>
  <si>
    <t>(((((((((-79.44239102+(0.18455562*pow((x0+x1),-1.0)))+(2.51984481*pow(cos(log(sin(x0))),20.0)))+(59.98209532*cos(x0)))+(16.40986283*exp(x0)))+((0.91634573*x2)*pow(cos(log(sin(x0))),20.0)))+((0.79696671*pow(cos((x0*pow(log(x0),-1.0))),40.0))*log(x2)))+((2.48307732*x3)*pow(cos((x0*pow(log(x0),-1.0))),40.0)))+((1.80903779*x1)*pow(cos((x0*pow((x0+log((x2*x3))),-1.0))),40.0)))+((-1.08459726*x0)*x1))</t>
  </si>
  <si>
    <t>-1.08459726*x0*x1+1.80903779*x1*cos(x0/(x0+log(x2*x3)))**40+0.91634573*x2*cos(log(sin(x0)))**20+2.48307732*x3*cos(x0/log(x0))**40+16.40986283*exp(x0)+0.79696671*log(x2)*cos(x0/log(x0))**40+59.98209532*cos(x0)+2.51984481*cos(log(sin(x0)))**20-79.44239102+0.18455562/(x0+x1)</t>
  </si>
  <si>
    <t>(((((((-1.88338259+(0.09038214*pow((x1+(0.31830989*x0)),-1.0)))+(0.02768172*pow(x1,-1.0)))+(1.9104071*x1))+((3.70135263*x0)*x1))+((1.0647224*x1)*x2))+((-1.23758008*x1)*x3))+((-3.03313868*x0)*pow(x1,2.0)))</t>
  </si>
  <si>
    <t>-3.03313868*x0*x1**2+3.70135263*x0*x1+1.0647224*x1*x2-1.23758008*x1*x3+1.9104071*x1-1.88338259+0.09038214/(0.31830989*x0+x1)+0.02768172/x1</t>
  </si>
  <si>
    <t>(((0.01113762+(((0.80604152*x0)*x1)*x2))+(((1.49844845*x1)*x2)*sin(((1.0+x0)+x3))))+((((-0.66069314*x1)*x2)*pow(x3,-1.0))*sin(pow(x3,0.5))))</t>
  </si>
  <si>
    <t>0.80604152*x0*x1*x2+1.49844845*x1*x2*sin(x0+x3+1)-0.66069314*x1*x2*sin(x3**0.5)/x3+0.01113762</t>
  </si>
  <si>
    <t>((0.0049114+((-0.55102762*pow(x0,2.0))*pow(x2,2.0)))+((-0.55761261*pow(x1,2.0))*pow(x3,2.0)))</t>
  </si>
  <si>
    <t>-0.55102762*x0**2*x2**2-0.55761261*x1**2*x3**2+0.0049114</t>
  </si>
  <si>
    <t>2207963958583.25-9238228413864870*log(x0+0.6)**9/(x0+0.6)**2-470416705845.753/x0</t>
  </si>
  <si>
    <t>(0.36588239+(0.00157662*pow(405.0,x0)))</t>
  </si>
  <si>
    <t>0.00157662*405**x0+0.36588239</t>
  </si>
  <si>
    <t>((4.94283346+(0.03785918*log(x0)))+(0.99482705*x0))</t>
  </si>
  <si>
    <t>0.99482705*x0+0.03785918*log(x0)+4.94283346</t>
  </si>
  <si>
    <t>(1.0513623+(-0.30666318*cos(x0)))</t>
  </si>
  <si>
    <t>1.0513623-0.30666318*cos(x0)</t>
  </si>
  <si>
    <t>(((116.01739398+(57.06964531*x0))+(84.97365726*pow(x0,0.5)))+(-25.28120236*cos(x0)))</t>
  </si>
  <si>
    <t>84.97365726*x0**0.5+57.06964531*x0-25.28120236*cos(x0)+116.01739398</t>
  </si>
  <si>
    <t>(((-0.01016035+(-0.6001142*pow(x0,2.0)))+(-2.00321754*log(x0)))+((0.96189533*pow(x0,2.0))*exp((-1.0*x1))))</t>
  </si>
  <si>
    <t>-0.6001142*x0**2+0.96189533*x0**2*exp(-x1)-2.00321754*log(x0)-0.01016035</t>
  </si>
  <si>
    <t>(-0.83852335+(0.24775567*cos(((1.8*x0)*pow(x1,2.0)))))</t>
  </si>
  <si>
    <t>0.24775567*cos(1.8*x0*x1**2)-0.83852335</t>
  </si>
  <si>
    <t>(((1.03765777+(0.16605564*x1))+(-0.07658345*pow(((1.0+pow(x0,2.0))+exp(x1)),x1)))+((0.01578798*x0)*pow((x1+exp(x1)),x1)))</t>
  </si>
  <si>
    <t>0.01578798*x0*(x1+exp(x1))**x1+0.16605564*x1-0.07658345*(x0**2+exp(x1)+1)**x1+1.03765777</t>
  </si>
  <si>
    <t>((2.67254712+(0.09509462*pow(x0,0.5)))+(0.99904015*sin(x1)))</t>
  </si>
  <si>
    <t>0.09509462*x0**0.5+0.99904015*sin(x1)+2.67254712</t>
  </si>
  <si>
    <t>(((0.94445504+(4.88575081*sin(pow(x0,10.0))))+(25.68514166*sin(x0)))+(-26.00053738*x0))</t>
  </si>
  <si>
    <t>-26.00053738*x0+25.68514166*sin(x0)+4.88575081*sin(x0**10)+0.94445504</t>
  </si>
  <si>
    <t>((4.60634707+(1.00045181*log(x1)))+((0.99946053*pow(x0,2.0))*log(x2)))</t>
  </si>
  <si>
    <t>0.99946053*x0**2*log(x2)+1.00045181*log(x1)+4.60634707</t>
  </si>
  <si>
    <t>((((162.10913941+(-73.67813333*x1))+(-73.67813333*sin(pow(x2,-1.0))))+((0.72805823*pow(x2,-2.0))*pow(pow(x2,2.0),(x0*x2))))+((-9.16105691*x2)*pow(x1,-1.0)))</t>
  </si>
  <si>
    <t>-73.67813333*x1-73.67813333*sin(1/x2)+162.10913941+0.72805823*(x2**2)**(x0*x2)/x2**2-9.16105691*x2/x1</t>
  </si>
  <si>
    <t>(((0.00191018+(0.99917326*exp(x2)))+(1.00003616*sin(x0)))+(-0.41601092*pow(x1,2.0)))</t>
  </si>
  <si>
    <t>-0.41601092*x1**2+0.99917326*exp(x2)+1.00003616*sin(x0)+0.00191018</t>
  </si>
  <si>
    <t>(((0.92946935*pow((x2*pow(x1,-1.0)),0.5))+((0.29702727*pow(x2,0.5))*exp(x1)))+((0.66356893*x0)*pow((x2*(x0+pow(x1,-1.0))),0.5)))</t>
  </si>
  <si>
    <t>0.66356893*x0*(x2*(x0+1/x1))**0.5+0.29702727*x2**0.5*exp(x1)+0.92946935*(x2/x1)**0.5</t>
  </si>
  <si>
    <t>(((-0.391199+(0.92622659*sin(x0)))+(0.93867454*x1))+(-0.92335872*sin(x2)))</t>
  </si>
  <si>
    <t>0.93867454*x1+0.92622659*sin(x0)-0.92335872*sin(x2)-0.391199</t>
  </si>
  <si>
    <t>(1.0002681+(((((-0.54627626*pow((pow(x2,-1.0)*sin(x3)),(x2*x3)))*pow(sin(x1),2.0))*pow(sin(x3),2.0))*cos(x0))*cos((x2+sin(x0)))))</t>
  </si>
  <si>
    <t>-0.54627626*(sin(x3)/x2)**(x2*x3)*sin(x1)**2*sin(x3)**2*cos(x0)*cos(x2+sin(x0))+1.0002681</t>
  </si>
  <si>
    <t>((0.99893487*exp((x0*sin(x1))))+((0.99994527*exp(x2))*sin(x3)))</t>
  </si>
  <si>
    <t>0.99994527*exp(x2)*sin(x3)+0.99893487*exp(x0*sin(x1))</t>
  </si>
  <si>
    <t>((((1.89546101*pow((x0*cos(x1)),0.5))+(-0.42387141*pow(x0,0.5)))+((0.3949261*x2)*pow((x0*x2),0.5)))+((0.42748995*x3)*pow(x0,0.5)))</t>
  </si>
  <si>
    <t>0.42748995*x0**0.5*x3-0.42387141*x0**0.5+0.3949261*x2*(x0*x2)**0.5+1.89546101*(x0*cos(x1))**0.5</t>
  </si>
  <si>
    <t>(((((3.41888189+(-3.3906168*sin(pow(x3,x1))))+((-0.45682808*x2)*pow(x0,2.0)))+((-0.85608051*x0)*x2))+((-1.18882927*x1)*log(pow(x3,-1.0))))+((((0.77894978*x0)*x1)*x2)*log(pow(x3,-1.0))))</t>
  </si>
  <si>
    <t>-0.45682808*x0**2*x2+0.77894978*x0*x1*x2*log(1/x3)-0.85608051*x0*x2-1.18882927*x1*log(1/x3)-3.3906168*sin(x3**x1)+3.41888189</t>
  </si>
  <si>
    <t>((0.97835739+((0.99779369*x1)*pow((x0+x3),0.5)))+((-0.48387855*x1)*pow(x2,2.0)))</t>
  </si>
  <si>
    <t>-0.48387855*x1*x2**2+0.99779369*x1*(x0+x3)**0.5+0.97835739</t>
  </si>
  <si>
    <t>((-0.37844302+(-1.30113337*x0))+(-1.4214841*pow(x0,0.5)))</t>
  </si>
  <si>
    <t>-1.4214841*x0**0.5-1.30113337*x0-0.37844302</t>
  </si>
  <si>
    <t>((85.45643607+(0.04816237*pow(sin((100.0+pow(x0,-1.0))),-1.0)))+(0.2089046*sin((100.0+pow(x0,-1.0)))))</t>
  </si>
  <si>
    <t>0.2089046*sin(100+1/x0)+85.45643607+0.04816237/sin(100+1/x0)</t>
  </si>
  <si>
    <t>(9.99964304+(-0.01286709*log(x0)))</t>
  </si>
  <si>
    <t>9.99964304-0.01286709*log(x0)</t>
  </si>
  <si>
    <t>(4.05740524+(-2.21957186*pow((1.0+x0),0.5)))</t>
  </si>
  <si>
    <t>4.05740524-2.21957186*(x0+1)**0.5</t>
  </si>
  <si>
    <t>(((884.56282321*pow(log(x0),2.0))+(4442.51846536*cos(pow(x0,-0.5))))+((8718.39539082*pow(x0,4.0))*sin((100.5*pow(x0,3.0)))))</t>
  </si>
  <si>
    <t>8718.39539082*x0**4*sin(100.5*x0**3.0)+884.56282321*log(x0)**2+4442.51846536*cos(x0**(-0.5))</t>
  </si>
  <si>
    <t>((((88.8190731+(6.51629396*x0))+(1623.9951139*exp(cos(x0))))+(-6.51629396*pow(x1,0.5)))+(-1.62143552*cos((pow(x1,-1.0)*exp(x0)))))</t>
  </si>
  <si>
    <t>6.51629396*x0-6.51629396*x1**0.5+1623.9951139*exp(cos(x0))-1.62143552*cos(exp(x0)/x1)+88.8190731</t>
  </si>
  <si>
    <t>((1.32801991+(0.36201366*sin(x1)))+(-0.18905538*pow(0.25,x0)))</t>
  </si>
  <si>
    <t>-0.18905538*0.25**x0+0.36201366*sin(x1)+1.32801991</t>
  </si>
  <si>
    <t>(36997.19577094+(-115.17925476*pow(x0,-2.0)))</t>
  </si>
  <si>
    <t>36997.19577094-115.17925476/x0**2</t>
  </si>
  <si>
    <t>(0.1623616+((1.15897733*pow(x0,-1.0))*exp(pow(x1,0.5))))</t>
  </si>
  <si>
    <t>0.1623616+1.15897733*exp(x1**0.5)/x0</t>
  </si>
  <si>
    <t>((-0.93080947+(0.99961013*pow(x1,4.0)))+(-0.99964111*pow(x0,0.5)))</t>
  </si>
  <si>
    <t>-0.99964111*x0**0.5+0.99961013*x1**4-0.93080947</t>
  </si>
  <si>
    <t>(((((7.03069553+(-0.97087613*x1))+(-8.13347774*pow(0.5,x2)))+((1.00391733*x0)*pow(0.5,x2)))+((2.46597308*pow(x1,2.0))*pow(sin(pow(x2,-0.5)),20.0)))+((-0.8955258*x2)*pow(((4.0+x0)+(-1.0*x1)),sin((pow(x2,-1.0)*pow((x0+x2),-0.5))))))</t>
  </si>
  <si>
    <t>1.00391733*0.5**x2*x0-8.13347774*0.5**x2+2.46597308*x1**2*sin(x2**(-0.5))**20-0.97087613*x1-0.8955258*x2*(x0-x1+4)**sin(1/(x2*(x0+x2)**0.5))+7.03069553</t>
  </si>
  <si>
    <t>(((((518.8375632+(-4.17988866*pow(x1,-1.0)))+(-599.22234432*x2))+((0.12527784*pow(x2,-2.0))*pow((x0+x2),-2.0)))+((-1.04322296*x1)*pow(x2,-2.0)))+(((0.3875121*x1)*pow(x0,-2.0))*pow(x2,-2.0)))</t>
  </si>
  <si>
    <t>-1.04322296*x1/x2**2-599.22234432*x2+518.8375632+0.12527784/(x2**2*(x0+x2)**2)-4.17988866/x1+0.3875121*x1/(x0**2*x2**2)</t>
  </si>
  <si>
    <t>-1874489029793630000000000000000000000000000*x1**x0*x2+1530053671315510000000000000000000000000000-84630949756157600000000000000000000000000*x2/x1+26876645838507300000000000000000000000000000/x0</t>
  </si>
  <si>
    <t>((-2.88079043+(0.99964272*log((x0*x2))))+(2.0487674*sin(cos(x1))))</t>
  </si>
  <si>
    <t>0.99964272*log(x0*x2)+2.0487674*sin(cos(x1))-2.88079043</t>
  </si>
  <si>
    <t>((0.99937911*exp((x3*sin(x1))))+(((0.99983502*x0)*x2)*pow(x3,0.5)))</t>
  </si>
  <si>
    <t>0.99983502*x0*x2*x3**0.5+0.99937911*exp(x3*sin(x1))</t>
  </si>
  <si>
    <t>(pow(x1,-1.0)*(((x1*((0.96672466+(0.04043843*cos(((x3*pow(x0,2.0))*pow(x1,-1.0)))))+(((0.09852984*x0)*x3)*log(x1))))+((-0.01382932*x0)*x3))+(((0.0276551*x0)*x2)*x3)))</t>
  </si>
  <si>
    <t>(0.0276551*x0*x2*x3-0.01382932*x0*x3+x1*(0.09852984*x0*x3*log(x1)+0.04043843*cos(x0**2*x3/x1)+0.96672466))/x1</t>
  </si>
  <si>
    <t>((((((((-1.35536792+(1.58909502*pow(x1,0.5)))+(-0.00039786*pow(x0,-1.0)))+((-3.27578479*x0)*pow(x3,2.0)))+(((9.09089024*x0)*pow(x2,2.0))*pow(x3,2.0)))+(((-1.02740874*pow(x1,-1.0))*pow(x2,10.0))*pow(x3,3.0)))+(((-18.34050041*x0)*x3)*pow(x2,2.0)))+((((13.01769447*x0)*x1)*x2)*x3))+((((-2.09326931*pow(x0,2.0))*pow(x1,-1.0))*pow(x2,2.0))*pow(x3,2.0)))</t>
  </si>
  <si>
    <t>-2.09326931*x0**2*x2**2*x3**2/x1+13.01769447*x0*x1*x2*x3+9.09089024*x0*x2**2*x3**2-18.34050041*x0*x2**2*x3-3.27578479*x0*x3**2+1.58909502*x1**0.5-1.35536792-1.02740874*x2**10*x3**3/x1-0.00039786/x0</t>
  </si>
  <si>
    <t>((((((1.02602051+(0.27097874*x2))+(-0.04229467*x0))+((0.50371963*x1)*pow((x0*x3),0.5)))+((-0.03850267*x2)*x3))+((-0.25381912*x2)*pow((pow(x0,2.0)+((x2*exp(x3))*log(pow(x0,-1.0)))),0.5)))+((-0.18467328*x1)*exp(x3)))</t>
  </si>
  <si>
    <t>-0.04229467*x0+0.50371963*x1*(x0*x3)**0.5-0.18467328*x1*exp(x3)-0.03850267*x2*x3-0.25381912*x2*(x0**2+x2*exp(x3)*log(1/x0))**0.5+0.27097874*x2+1.02602051</t>
  </si>
  <si>
    <t>((1.01195993+((1.3177176*sin(x3))*sin((0.35657598*exp(x1)))))+((-0.09391584*x0)*x2))</t>
  </si>
  <si>
    <t>-0.09391584*x0*x2+1.3177176*sin(x3)*sin(0.35657598*exp(x1))+1.01195993</t>
  </si>
  <si>
    <t>(1.15778109+(0.00706298*pow(72.0,x0)))</t>
  </si>
  <si>
    <t>0.00706298*72**x0+1.15778109</t>
  </si>
  <si>
    <t>(0.25770468+(-0.21928724*sin(cos(x0))))</t>
  </si>
  <si>
    <t>0.25770468-0.21928724*sin(cos(x0))</t>
  </si>
  <si>
    <t>(-0.00297626+(0.00053367*x0))</t>
  </si>
  <si>
    <t>0.00053367*x0-0.00297626</t>
  </si>
  <si>
    <t>(0.4384635*cos((15.91549431+(0.31830989*pow(x0,(-1.5*pow(x0,-1.0)))))))</t>
  </si>
  <si>
    <t>0.4384635*cos(15.91549431+0.31830989/x0**(1.5/x0))</t>
  </si>
  <si>
    <t>(-1.83738124+(-1.79954847*exp((-1.0*pow(x0,-1.0)))))</t>
  </si>
  <si>
    <t>-1.83738124-1.79954847*exp(-1/x0)</t>
  </si>
  <si>
    <t>((1.60396571+(0.18485201*pow((x0+x1),-0.5)))+(-1.6980381*cos((pow(exp(x0),0.5)*exp((-1.0*x1))))))</t>
  </si>
  <si>
    <t>0.18485201/(x0+x1)**0.5-1.6980381*cos(exp(x0)**0.5*exp(-x1))+1.60396571</t>
  </si>
  <si>
    <t>(44409.39455251+((-46.98198334*pow((x0+(-1.0*sin((1.5*x0)))),-2.0))*sin(x1)))</t>
  </si>
  <si>
    <t>44409.39455251-46.98198334*sin(x1)/(x0-sin(1.5*x0))**2</t>
  </si>
  <si>
    <t>((((54.5122963+(7.2372768*x1))+(-11.85740043*x0))+((7.79886769*x1)*exp(x1)))+((-2.26589392*exp(x1))*sin(x0)))</t>
  </si>
  <si>
    <t>-11.85740043*x0+7.79886769*x1*exp(x1)+7.2372768*x1-2.26589392*exp(x1)*sin(x0)+54.5122963</t>
  </si>
  <si>
    <t>(((-0.34310625+(-0.87746201*x0))+(-1.3736558*pow(x0,3.0)))+((-0.12935751*pow(x1,2.0))*exp((2.0*x0))))</t>
  </si>
  <si>
    <t>-1.3736558*x0**3-0.87746201*x0-0.12935751*x1**2*exp(2*x0)-0.34310625</t>
  </si>
  <si>
    <t>((((3.150335+(5.08616678*x1))+(2.74558751*pow(2.0,cos(x0))))+(-4.09757599*pow(x1,2.0)))+((1.20334445*pow(((-0.5+x1)+cos(x0)),2.0))*cos(x1)))</t>
  </si>
  <si>
    <t>2.74558751*2**cos(x0)-4.09757599*x1**2+5.08616678*x1+1.20334445*(x1+cos(x0)-0.5)**2*cos(x1)+3.150335</t>
  </si>
  <si>
    <t>(((-6.69239359+(1.00091299*sin(x0)))+(-0.26056927*pow(x1,2.0)))+(-1.00521818*x2))</t>
  </si>
  <si>
    <t>-0.26056927*x1**2-1.00521818*x2+1.00091299*sin(x0)-6.69239359</t>
  </si>
  <si>
    <t>(0.07642991+(((0.6972683*pow(x1,-1.0))*pow(x2,0.25))*log(x0)))</t>
  </si>
  <si>
    <t>0.07642991+0.6972683*x2**0.25*log(x0)/x1</t>
  </si>
  <si>
    <t>(((-8.38712057+(0.99924412*exp(x2)))+(1.00004869*x0))+(7.3888369*pow(cos(x1),2.0)))</t>
  </si>
  <si>
    <t>1.00004869*x0+0.99924412*exp(x2)+7.3888369*cos(x1)**2-8.38712057</t>
  </si>
  <si>
    <t>(((-0.30552824+(1.87981866*sin(pow((1.0+x0),-2.0))))+((1.47839295*x1)*pow((1.0+x0),-2.0)))+(((1.18172332*x1)*x2)*pow(((x0+pow(x0,2.0))+pow(x2,-1.0)),-2.0)))</t>
  </si>
  <si>
    <t>1.18172332*x1*x2/(x0**2+x0+1/x2)**2+1.47839295*x1/(x0+1)**2+1.87981866*sin((x0+1)**(-2))-0.30552824</t>
  </si>
  <si>
    <t>((((-2.87087874+(2.43501956*x1))+(1.01280775*x3))+(-0.99737786*log((x1*pow(x2,-1.0)))))+(-1.0358831*x0))</t>
  </si>
  <si>
    <t>-1.0358831*x0+2.43501956*x1+1.01280775*x3-0.99737786*log(x1/x2)-2.87087874</t>
  </si>
  <si>
    <t>((((-0.20413153+(0.22818591*cos((3.14159265*pow(x1,-1.0)))))+((2.26202716*x0)*x2))+((-0.92167414*x2)*x3))+((-0.86544041*x0)*x3))</t>
  </si>
  <si>
    <t>2.26202716*x0*x2-0.86544041*x0*x3-0.92167414*x2*x3+0.22818591*cos(3.14159265/x1)-0.20413153</t>
  </si>
  <si>
    <t>((132507.84985499+((-761540.71274947*x2)*cos((((-3.14159265*pow(x2,0.5))+((x2*pow(x0,-2.0))*pow(x3,2.0)))+((((3.14159265*x3)*pow(x0,-4.0))*pow(x1,4.0))*pow(x2,0.5))))))+(((47764.15443265*x3)*pow(x0,-1.0))*pow(x2,0.5)))</t>
  </si>
  <si>
    <t>-761540.71274947*x2*cos(-3.14159265*x2**0.5+x2*x3**2/x0**2+3.14159265*x1**4*x2**0.5*x3/x0**4)+132507.84985499+47764.15443265*x2**0.5*x3/x0</t>
  </si>
  <si>
    <t>((((((3.40995626+(0.98669394*x0))+(2.72745216*pow(x2,2.0)))+(-0.30340414*pow(x2,-0.5)))+(-0.46623072*pow(x3,2.0)))+(-0.9940019*x1))+(-5.44316641*x2))</t>
  </si>
  <si>
    <t>0.98669394*x0-0.9940019*x1-0.30340414/x2**0.5+2.72745216*x2**2-5.44316641*x2-0.46623072*x3**2+3.40995626</t>
  </si>
  <si>
    <t>(((2.00204921+(-0.27673735*log((x1+pow(x0,-1.0)))))+(-0.19910582*x3))+(-2.83005374*sin(((x0+(x2*pow(x0,2.0)))+((x0*x1)*pow(x2,0.5))))))</t>
  </si>
  <si>
    <t>-0.19910582*x3-0.27673735*log(x1+1/x0)-2.83005374*sin(x0**2*x2+x0*x1*x2**0.5+x0)+2.00204921</t>
  </si>
  <si>
    <t>(((((-0.13223063+(0.0035855*pow(x4,-1.0)))+(1.19200629*pow(x1,0.5)))+(-0.34098342*log((x1+((x0*x3)*pow(x4,-1.0))))))+((-0.06922297*x0)*log(x2)))+((-0.06922297*x3)*log(x2)))</t>
  </si>
  <si>
    <t>-0.06922297*x0*log(x2)+1.19200629*x1**0.5-0.06922297*x3*log(x2)-0.34098342*log(x0*x3/x4+x1)-0.13223063+0.0035855/x4</t>
  </si>
  <si>
    <t>(((((-0.00088854+(0.49983113*log(x0)))+(1.00103775*sin(x3)))+(1.00006904*x4))+(1.00016457*x2))+(-0.9992561*sin(x1)))</t>
  </si>
  <si>
    <t>1.00016457*x2+1.00006904*x4+0.49983113*log(x0)-0.9992561*sin(x1)+1.00103775*sin(x3)-0.00088854</t>
  </si>
  <si>
    <t>(((((0.81643049+(1.03725692*cos(x0)))+(1.09221662*pow(x0,(2.0*pow(x1,-1.0)))))+(-1.87274423*pow(x0,(((x0*x1)*x3)*log(pow(x2,-1.0))))))+((0.34641053*x0)*pow((x0*x3),x2)))+(((0.34641053*x0)*x1)*pow((x0*x3),x2)))</t>
  </si>
  <si>
    <t>0.34641053*x0*x1*(x0*x3)**x2+0.34641053*x0*(x0*x3)**x2+1.09221662*x0**(2/x1)-1.87274423*x0**(x0*x1*x3*log(1/x2))+1.03725692*cos(x0)+0.81643049</t>
  </si>
  <si>
    <t>(0.00891379+((0.89969501*x4)*pow(((((x0*x1)*sin(x3))+((x0*x3)*sin(x2)))+((x1*sin(x0))*sin(x2))),2.0)))</t>
  </si>
  <si>
    <t>0.89969501*x4*(x0*x1*sin(x3)+x0*x3*sin(x2)+x1*sin(x0)*sin(x2))**2+0.00891379</t>
  </si>
  <si>
    <t>13675787659893300000000000000000000000000000000000000000000000000000*x0*x1**4+33453745354394300000000000000000000000000000000000000000000000000000*x3**40+2112200951706170000000000000000000000000000000000000000000000000000*x3*x4/x1-1381362050801870000000000000000000000000000000000000000000000000000*x4/x1-2916038635138190000000000000000000000000000000000000000000000000000*x1*x4**2/x0+322275371839670000000000000000000000000000000000000000000000000000*x2*x3*x4/(x0*(0.5-x0))+2255918476512680000000000000000000000000000000000000000000000000000*x4**2/x0</t>
  </si>
  <si>
    <t>(-0.84188387+(-0.07839424*pow(sin(x0),0.5)))</t>
  </si>
  <si>
    <t>-0.07839424*sin(x0)**0.5-0.84188387</t>
  </si>
  <si>
    <t>(((-2.18902279+(0.01745632*pow(x0,-1.0)))+(4.00879287*pow(x0,0.5)))+((-1.25360975*pow(x0,2.0))*sin((pow(x0,-1.0)+pow(x0,2.0)))))</t>
  </si>
  <si>
    <t>4.00879287*x0**0.5-1.25360975*x0**2*sin(x0**2+1/x0)-2.18902279+0.01745632/x0</t>
  </si>
  <si>
    <t>((-3.25087868+(0.35725053*x0))+(3.87781821*cos(x0)))</t>
  </si>
  <si>
    <t>0.35725053*x0+3.87781821*cos(x0)-3.25087868</t>
  </si>
  <si>
    <t>((-0.00306765+(0.08827515*x0))+(0.2893704*pow(x0,0.5)))</t>
  </si>
  <si>
    <t>0.2893704*x0**0.5+0.08827515*x0-0.00306765</t>
  </si>
  <si>
    <t>((125.42500364+(9.7154422*pow(0.45,x0)))+(9.40171005*pow(x0,0.25)))</t>
  </si>
  <si>
    <t>9.7154422*0.45**x0+9.40171005*x0**0.25+125.42500364</t>
  </si>
  <si>
    <t>((((2.36035572+(1.27433789*pow((x0+x1),0.5)))+(21.5868078*pow(3.0,x1)))+(-23.81801887*exp(x1)))+((-0.69342209*x0)*pow(x1,3.0)))</t>
  </si>
  <si>
    <t>21.5868078*3**x1-0.69342209*x0*x1**3+1.27433789*(x0+x1)**0.5-23.81801887*exp(x1)+2.36035572</t>
  </si>
  <si>
    <t>((0.18112051+(-0.00159236*pow(x0,-1.0)))+(-0.82549502*sin(((0.605+(-0.5*pow(x1,2.0)))+log(sin(x0))))))</t>
  </si>
  <si>
    <t>-0.82549502*sin(-0.5*x1**2+log(sin(x0))+0.605)+0.18112051-0.00159236/x0</t>
  </si>
  <si>
    <t>((0.89166364+(0.10515831*cos(x1)))+(-0.22298589*x0))</t>
  </si>
  <si>
    <t>-0.22298589*x0+0.10515831*cos(x1)+0.89166364</t>
  </si>
  <si>
    <t>((3371618673460.58+(7674052792388.67*cos(((((1.0+x1)+pow((1.0+(2.0*pow(log(sin(x1)),-1.0))),-1.0))+(x0*pow(x1,-1.0)))+(pow(x0,-50.0)*pow(x1,-1.0))))))+((7756899297808.35*cos(((((((1.0+pow(x1,2.0))+pow((1.0+log(x1)),-1.0))+(2.0*x1))+(x0*pow(x1,-1.0)))+(x1*pow((1.0+log(x1)),-1.0)))+(pow(x0,-50.0)*pow(x1,-1.0)))))*log(x1)))</t>
  </si>
  <si>
    <t>7756899297808.35*log(x1)*cos(x0/x1+x1**2+2*x1+x1/(log(x1)+1)+1+1/(log(x1)+1)+1/(x0**50*x1))+7674052792388.67*cos(x0/x1+x1+1+1/(1+2/log(sin(x1)))+1/(x0**50*x1))+3371618673460.58</t>
  </si>
  <si>
    <t>((0.86769584+(3.04330413*pow(x1,2.5)))+(-3.19256512*pow(x1,2.0)))</t>
  </si>
  <si>
    <t>-3.19256512*x1**2+3.04330413*x1**2.5+0.86769584</t>
  </si>
  <si>
    <t>((((0.99337433+(0.99751265*x0))+(2.05967797*pow(x2,2.0)))+((1.00657383*x0)*x1))+((-5.40491564*x2)*log(cos(pow(x2,2.0)))))</t>
  </si>
  <si>
    <t>1.00657383*x0*x1+0.99751265*x0+2.05967797*x2**2-5.40491564*x2*log(cos(x2**2))+0.99337433</t>
  </si>
  <si>
    <t>(6.881e-05*pow(x1,-1.0))</t>
  </si>
  <si>
    <t>6.881e-5/x1</t>
  </si>
  <si>
    <t>((((-0.78746974+(-9.64282086*log(sin(x0))))+(-6.45945673*pow(x2,0.5)))+((1.1316682*pow(x1,0.5))*exp(pow(x2,0.5))))+((5.04676075*pow(x1,0.25))*log(sin(x0))))</t>
  </si>
  <si>
    <t>5.04676075*x1**0.25*log(sin(x0))+1.1316682*x1**0.5*exp(x2**0.5)-6.45945673*x2**0.5-9.64282086*log(sin(x0))-0.78746974</t>
  </si>
  <si>
    <t>(((-2.00266182+(0.12728874*pow((3.14159265+x2),x1)))+(1.00200367*cos(x0)))+(1.71561771*x2))</t>
  </si>
  <si>
    <t>1.71561771*x2+0.12728874*(x2+3.14159265)**x1+1.00200367*cos(x0)-2.00266182</t>
  </si>
  <si>
    <t>((((-0.292732+(0.88937385*sin((((2.0+x2)+pow(((x0*pow(x1,-1.0))+((-1.0*x0)*x1)),0.5))+(-1.0*x1)))))+(0.61506806*sin((2.55207028*pow(x0,0.5)))))+(0.23601888*log(x1)))+(((0.06321264*x0)*x2)*pow(x1,-1.0)))</t>
  </si>
  <si>
    <t>0.06321264*x0*x2/x1+0.23601888*log(x1)+0.61506806*sin(2.55207028*x0**0.5)+0.88937385*sin(-x1+x2+(-x0*x1+x0/x1)**0.5+2)-0.292732</t>
  </si>
  <si>
    <t>(pow(x1,-1.0)*((((-16.30799403*cos((1.0+x2)))+(-21.77087504*x0))+(x1*(7.6304603+((-1559.44034452*x0)*pow(x3,((200.0*x0)*pow(x2,-1.0)))))))+((-5.49804652*pow(x3,(2.0*x0)))*exp(x2))))</t>
  </si>
  <si>
    <t>(-21.77087504*x0+x1*(-1559.44034452*x0*x3**(200*x0/x2)+7.6304603)-5.49804652*x3**(2*x0)*exp(x2)-16.30799403*cos(x2+1))/x1</t>
  </si>
  <si>
    <t>(((((2.24364966+(3.8554975*exp((((-1.0*x0)+(2.0*x1))+((-1.0*x0)*x3)))))+((1.73424255*pow(x2,2.0))*exp((((-1.0*x0)+(2.0*x1))+((-1.0*x0)*x3)))))+((229.61175107*pow(x2,3.0))*exp(((-2.0*pow(x1,-1.0))+((-1.0*x0)*x3)))))+((-7.710995*x1)*exp(((-1.0*x0)+((-1.0*x0)*x3)))))+(((30.58393535*pow(x2,2.0))*cos(x3))*exp((-1.0*x0))))</t>
  </si>
  <si>
    <t>-7.710995*x1*exp(-x0*x3-x0)+229.61175107*x2**3*exp(-x0*x3-2/x1)+1.73424255*x2**2*exp(-x0*x3-x0+2*x1)+30.58393535*x2**2*exp(-x0)*cos(x3)+3.8554975*exp(-x0*x3-x0+2*x1)+2.24364966</t>
  </si>
  <si>
    <t>((((0.54113403+(-0.72479931*cos(x0)))+(-0.80664396*sin(x1)))+(-0.94590821*sin(pow(x1,2.0))))+((-1.00161212*x2)*x3))</t>
  </si>
  <si>
    <t>-1.00161212*x2*x3-0.80664396*sin(x1)-0.94590821*sin(x1**2)-0.72479931*cos(x0)+0.54113403</t>
  </si>
  <si>
    <t>(((-0.96985864+(0.29909704*x1))+(97.40383388*exp(x3)))+((-0.99462477*x0)*x2))</t>
  </si>
  <si>
    <t>-0.99462477*x0*x2+0.29909704*x1+97.40383388*exp(x3)-0.96985864</t>
  </si>
  <si>
    <t>(((((((-0.70738617+(3.14273569*x2))+(0.98848608*pow(cos(x0),2.0)))+(1.72980914*exp(x1)))+(-11.65156327*log(cos(x1))))+(-3.76616728*pow(x1,2.0)))+((3.14108448*x2)*x3))+((2.00762489*cos(x0))*exp(x1)))</t>
  </si>
  <si>
    <t>-3.76616728*x1**2+3.14108448*x2*x3+3.14273569*x2+2.00762489*exp(x1)*cos(x0)+1.72980914*exp(x1)-11.65156327*log(cos(x1))+0.98848608*cos(x0)**2-0.70738617</t>
  </si>
  <si>
    <t>(x3*(((((1.00020854*x1)*pow(x4,2.0))+((-1.00005591*x0)*pow(x4,2.0)))+(((1.00023785*x1)*x2)*x4))+(((-0.99999401*x0)*x2)*x4)))</t>
  </si>
  <si>
    <t>x3*(-0.99999401*x0*x2*x4-1.00005591*x0*x4**2+1.00023785*x1*x2*x4+1.00020854*x1*x4**2)</t>
  </si>
  <si>
    <t>((((-0.75150479+(0.90015113*x2))+(0.90015113*x3))+(1.70647165*cos(x0)))*sin(pow(x1,2.0)))</t>
  </si>
  <si>
    <t>(0.90015113*x2+0.90015113*x3+1.70647165*cos(x0)-0.75150479)*sin(x1**2)</t>
  </si>
  <si>
    <t>(((((((((3.40686416+(1.42555587*pow(x3,10.0)))+(-1.39061327*x0))+((6.67215394*x3)*pow(x4,0.5)))+((-4.86376847*x2)*pow(x1,0.5)))+((-1.07033631*x0)*pow(x4,0.5)))+((-2.89442491*x3)*pow(x4,1.5)))+(((3.24459776*x2)*x4)*pow(x1,0.5)))+(((2.51301848*x0)*x2)*pow(x1,0.5)))+(((-3.66087038*x2)*x3)*pow(x1,0.5)))</t>
  </si>
  <si>
    <t>2.51301848*x0*x1**0.5*x2-1.07033631*x0*x4**0.5-1.39061327*x0-3.66087038*x1**0.5*x2*x3+3.24459776*x1**0.5*x2*x4-4.86376847*x1**0.5*x2+1.42555587*x3**10+6.67215394*x3*x4**0.5-2.89442491*x3*x4**1.5+3.40686416</t>
  </si>
  <si>
    <t>(((0.95415127+(-0.13009066*x0))+(-0.97324383*pow(cos(x1),8.0)))+(((0.38587908*x0)*x3)*pow(x2,0.5)))</t>
  </si>
  <si>
    <t>0.38587908*x0*x2**0.5*x3-0.13009066*x0-0.97324383*cos(x1)**8+0.95415127</t>
  </si>
  <si>
    <t>(((1.25716379+(0.90273664*x3))+(1.53477556*x0))+(((-0.99916061*x1)*x4)*pow(x2,-1.0)))</t>
  </si>
  <si>
    <t>1.53477556*x0-0.99916061*x1*x4/x2+0.90273664*x3+1.25716379</t>
  </si>
  <si>
    <t>((0.03144342+(0.74725873*x0))+(1.40641905*cos(exp(x0))))</t>
  </si>
  <si>
    <t>0.74725873*x0+1.40641905*cos(exp(x0))+0.03144342</t>
  </si>
  <si>
    <t>(((-8.15804368+(10.04220869*pow(x0,-0.25)))+(-2.10178965*pow((0.5+x0),-1.0)))+(-2.17228685*cos(x0)))</t>
  </si>
  <si>
    <t>10.04220869/x0**0.25-2.17228685*cos(x0)-8.15804368-2.10178965/(x0+0.5)</t>
  </si>
  <si>
    <t>((2.42533891+(0.0023836*cos(pow(x0,-0.5))))+(-0.00724528*pow(x0,0.25)))</t>
  </si>
  <si>
    <t>-0.00724528*x0**0.25+0.0023836*cos(x0**(-0.5))+2.42533891</t>
  </si>
  <si>
    <t>(2.13823358*pow(((-1.0*x0)*log(x0)),0.5))</t>
  </si>
  <si>
    <t>2.13823358*(-x0*log(x0))**0.5</t>
  </si>
  <si>
    <t>(0.12780928+(0.0202799*exp((3.14159265*x0))))</t>
  </si>
  <si>
    <t>0.0202799*exp(3.14159265*x0)+0.12780928</t>
  </si>
  <si>
    <t>(0.95774053+(-0.999892*cos((x0+(-1.0*pow(x1,2.0))))))</t>
  </si>
  <si>
    <t>0.95774053-0.999892*cos(x0-x1**2)</t>
  </si>
  <si>
    <t>(((((4.89710707+(0.53068483*x1))+(-0.32958871*sin(((-1.0*pow(x0,-1.0))+((2.0*x0)*x1)))))+(-2.16021232*x0))+(-4.98176968*pow((x0+pow(x0,x0)),-1.0)))+((0.63626328*x1)*sin(((0.5+x0)+(0.5*pow(x0,-1.0))))))</t>
  </si>
  <si>
    <t>-2.16021232*x0+0.63626328*x1*sin(x0+0.5+0.5/x0)+0.53068483*x1-0.32958871*sin(2*x0*x1-1/x0)+4.89710707-4.98176968/(x0+x0**x0)</t>
  </si>
  <si>
    <t>((((2.32567524+(2.89449195*x1))+(1.66874632*pow(x0,2.0)))+(-8.66875725*sin(pow(x1,2.0))))+((2.4257074*pow(x1,2.0))*cos((x0*x1))))</t>
  </si>
  <si>
    <t>1.66874632*x0**2+2.4257074*x1**2*cos(x0*x1)+2.89449195*x1-8.66875725*sin(x1**2)+2.32567524</t>
  </si>
  <si>
    <t>(((5.00979818+(0.46751257*x1))+(4.39930042*pow(cos(x0),2.0)))+((2.22049437*x1)*cos(x0)))</t>
  </si>
  <si>
    <t>2.22049437*x1*cos(x0)+0.46751257*x1+4.39930042*cos(x0)**2+5.00979818</t>
  </si>
  <si>
    <t>(x0*(-14.10937597+(-0.66143135*x1)))</t>
  </si>
  <si>
    <t>x0*(-0.66143135*x1-14.10937597)</t>
  </si>
  <si>
    <t>(((-74.29921961+(134.24781038*pow((x1*pow((x0+x1),-2.0)),0.5)))+((0.08037029*x2)*pow(((0.5+x1)+(-1.0*x0)),-2.0)))+((1.19405602*pow(x0,-2.0))*pow(x1,2.0)))</t>
  </si>
  <si>
    <t>0.08037029*x2/(-x0+x1+0.5)**2+134.24781038*(x1/(x0+x1)**2)**0.5-74.29921961+1.19405602*x1**2/x0**2</t>
  </si>
  <si>
    <t>(((((-1.44668269+(0.81706308*pow((x0+(-1.0*x1)),2.0)))+(0.36119377*exp((1.45505226*x0))))+((2.91944456*x0)*pow((x0+(-1.0*x1)),2.0)))+((-1.53732288*x2)*pow(((x0+(-1.0*pow(x1,2.0)))+(x0*x1)),2.0)))+(((2.9872501*x1)*pow(x2,5.0))*pow(((x0+(-1.0*pow(x2,2.0)))+(x0*x1)),2.0)))</t>
  </si>
  <si>
    <t>2.91944456*x0*(x0-x1)**2+2.9872501*x1*x2**5*(x0*x1+x0-x2**2)**2-1.53732288*x2*(x0*x1+x0-x1**2)**2+0.81706308*(x0-x1)**2+0.36119377*exp(1.45505226*x0)-1.44668269</t>
  </si>
  <si>
    <t>(((2.70920513+(-0.85169965*pow(x1,2.0)))+(-0.97210142*log((pow(cos(x2),1.5)*pow(cos((x1+(-1.0*pow(x2,2.0)))),0.5)))))+((-0.75190262*x0)*x1))</t>
  </si>
  <si>
    <t>-0.75190262*x0*x1-0.85169965*x1**2-0.97210142*log(cos(x2)**1.5*cos(x1-x2**2)**0.5)+2.70920513</t>
  </si>
  <si>
    <t>(((((((4.66081136+(2.67291906*sin((x1+(-1.0*pow(x0,-1.0))))))+(3.79950499*sin((0.55800271*pow(x0,-1.0)))))+(-2.6105441*cos(pow(log((pow(x0,-1.0)*(1.0+x2))),2.0))))+(-47.18351297*sin((((0.00788312*pow(x1,-2.0))*pow(x2,20.0))*pow(log(pow(x0,-1.0)),2.0)))))+((-2.61491065*x1)*log(pow(x0,-1.0))))+((-9.79799254*x0)*pow(log(pow(x0,-1.0)),2.0)))+(((5.55100247*x1)*pow(x2,20.0))*pow(log(pow(x0,-1.0)),2.0)))</t>
  </si>
  <si>
    <t>-9.79799254*x0*log(1/x0)**2+5.55100247*x1*x2**20*log(1/x0)**2-2.61491065*x1*log(1/x0)+3.79950499*sin(0.55800271/x0)-47.18351297*sin(0.00788312*x2**20*log(1/x0)**2/x1**2)+2.67291906*sin(x1-1/x0)-2.6105441*cos(log((x2+1)/x0)**2)+4.66081136</t>
  </si>
  <si>
    <t>((114.83905261+(-36.11945848*cos((0.69314718*x2))))+((0.51876547*x0)*x1))</t>
  </si>
  <si>
    <t>0.51876547*x0*x1-36.11945848*cos(0.69314718*x2)+114.83905261</t>
  </si>
  <si>
    <t>((((0.22461377+(2.57074358*x1))+(-4.4707527*sin(x1)))+(((-0.84109796*x2)*x3)*cos((x1*(1.0+x3)))))+((((1.62188312*x0)*x2)*x3)*cos((-2.0+(x1*x2)))))</t>
  </si>
  <si>
    <t>1.62188312*x0*x2*x3*cos(x1*x2-2)+2.57074358*x1-0.84109796*x2*x3*cos(x1*(x3+1))-4.4707527*sin(x1)+0.22461377</t>
  </si>
  <si>
    <t>(((-0.00434831*pow(x0,-2.0))*pow(sin((x1*cos(x3))),4.0))*log(pow(sin(x1),sin((x1*pow(x2,-1.0))))))</t>
  </si>
  <si>
    <t>-0.00434831*log(sin(x1)**sin(x1/x2))*sin(x1*cos(x3))**4/x0**2</t>
  </si>
  <si>
    <t>(30.0073341+(1.99759643*log((x0*pow(x2,-1.0)))))</t>
  </si>
  <si>
    <t>1.99759643*log(x0/x2)+30.0073341</t>
  </si>
  <si>
    <t>(((0.02626446+(2.66668667*exp(((pow(x1,2.0)+((-1.0*x2)*pow(x3,-1.0)))+(((-1.0*x0)*x2)*pow(x3,-1.0))))))+(-0.07769286*x0))+((-1.10731773*exp(((-1.0*x2)*pow(x3,-1.0))))*sin((1.25153873*pow(x1,2.0)))))</t>
  </si>
  <si>
    <t>-0.07769286*x0+2.66668667*exp(-x0*x2/x3+x1**2-x2/x3)+0.02626446-1.10731773*exp(-x2/x3)*sin(1.25153873*x1**2)</t>
  </si>
  <si>
    <t>(((-1.86178175+(0.05016711*pow(x1,-1.0)))+(2.25821904*sin((1.97773454*x1))))+(((0.50009277*x3)*pow(x0,-1.0))*pow(x2,-1.0)))</t>
  </si>
  <si>
    <t>2.25821904*sin(1.97773454*x1)-1.86178175+0.05016711/x1+0.50009277*x3/(x0*x2)</t>
  </si>
  <si>
    <t>(-0.97950818*cos(((((10.0+x4)+(-1.0*sin(pow(x1,2.0))))+(10.0*x3))+(x0*x2))))</t>
  </si>
  <si>
    <t>-0.97950818*cos(x0*x2+10*x3+x4-sin(x1**2)+10)</t>
  </si>
  <si>
    <t>(((((1.13254776+(0.89984341*x4))+(0.77777147*pow(x4,0.5)))+(-1.0012419*x2))+(-0.99867459*x3))+((0.99702413*x0)*x1))</t>
  </si>
  <si>
    <t>0.99702413*x0*x1-1.0012419*x2-0.99867459*x3+0.77777147*x4**0.5+0.89984341*x4+1.13254776</t>
  </si>
  <si>
    <t>((((-2.95425085+(2.01125142*pow(x4,-1.0)))+(2.07146942*exp(x3)))+((0.5577679*x2)*pow(x0,-0.5)))+((3.9475084*x0)*x1))</t>
  </si>
  <si>
    <t>0.5577679*x2/x0**0.5+3.9475084*x0*x1+2.07146942*exp(x3)-2.95425085+2.01125142/x4</t>
  </si>
  <si>
    <t>(((2.30215771+(-0.10215169*x4))+((0.03476315*x0)*pow(x1,2.0)))+((0.10201539*x2)*x3))</t>
  </si>
  <si>
    <t>0.03476315*x0*x1**2+0.10201539*x2*x3-0.10215169*x4+2.30215771</t>
  </si>
  <si>
    <t>(((((((((0.59293172*x2)+(1.14438373*x0))+(-1.15529601*x3))+((0.67901905*x1)*x3))+((0.89457545*x3)*x4))+((-0.63047868*x0)*x1))+((-0.92163696*x0)*x4))+((-0.40524771*x1)*x2))+((-0.40524771*x2)*x4))</t>
  </si>
  <si>
    <t>-0.63047868*x0*x1-0.92163696*x0*x4+1.14438373*x0-0.40524771*x1*x2+0.67901905*x1*x3-0.40524771*x2*x4+0.59293172*x2+0.89457545*x3*x4-1.15529601*x3</t>
  </si>
  <si>
    <t>(0.31846309*x0)</t>
  </si>
  <si>
    <t>0.31846309*x0</t>
  </si>
  <si>
    <t>(3.15795865+(0.98334653*sin(x0)))</t>
  </si>
  <si>
    <t>0.98334653*sin(x0)+3.15795865</t>
  </si>
  <si>
    <t>(3.14795679*exp(x0))</t>
  </si>
  <si>
    <t>3.14795679*exp(x0)</t>
  </si>
  <si>
    <t>(2.01120636+(0.9885968*sin(x0)))</t>
  </si>
  <si>
    <t>0.9885968*sin(x0)+2.01120636</t>
  </si>
  <si>
    <t>(1.0201262+((0.08502663*x0)*cos(log(x0))))</t>
  </si>
  <si>
    <t>0.08502663*x0*cos(log(x0))+1.0201262</t>
  </si>
  <si>
    <t>(0.04320198*pow(x0,2.0))</t>
  </si>
  <si>
    <t>0.04320198*x0**2</t>
  </si>
  <si>
    <t>(4.526e-05*log(x0))</t>
  </si>
  <si>
    <t>4.526e-5*log(x0)</t>
  </si>
  <si>
    <t>(-0.41739162*log(x0))</t>
  </si>
  <si>
    <t>-0.41739162*log(x0)</t>
  </si>
  <si>
    <t>(0.23507229+(0.77236955*pow(0.25,x0)))</t>
  </si>
  <si>
    <t>0.77236955*0.25**x0+0.23507229</t>
  </si>
  <si>
    <t>((0.9928717*sin(x1))+(1.00011634*exp(x0)))</t>
  </si>
  <si>
    <t>1.00011634*exp(x0)+0.9928717*sin(x1)</t>
  </si>
  <si>
    <t>(1.09539597+(-1.95497184*pow(0.4,cos(x0))))</t>
  </si>
  <si>
    <t>1.09539597-1.95497184*0.4**cos(x0)</t>
  </si>
  <si>
    <t>(1.08875603+(1.30009545*pow(x0,0.75)))</t>
  </si>
  <si>
    <t>1.30009545*x0**0.75+1.08875603</t>
  </si>
  <si>
    <t>(4.60636823+(0.49127066*log(x0)))</t>
  </si>
  <si>
    <t>0.49127066*log(x0)+4.60636823</t>
  </si>
  <si>
    <t>(0.09590396+(7.34825794*pow(0.12682321,x0)))</t>
  </si>
  <si>
    <t>7.34825794*0.12682321**x0+0.09590396</t>
  </si>
  <si>
    <t>(1.00514362+(-1.00177258*exp(x0)))</t>
  </si>
  <si>
    <t>1.00514362-1.00177258*exp(x0)</t>
  </si>
  <si>
    <t>((1.00136346*exp(x0))+(-2.00304398*x1))</t>
  </si>
  <si>
    <t>-2.00304398*x1+1.00136346*exp(x0)</t>
  </si>
  <si>
    <t>((3.15739739+(0.99005103*x1))*cos(x0))</t>
  </si>
  <si>
    <t>(0.99005103*x1+3.15739739)*cos(x0)</t>
  </si>
  <si>
    <t>((((-0.36342831+(0.07979175*pow(((1.0+x0)+x1),4.0)))+(-1.80993269*x0))+(-1.80199792*x1))+((-1.60930573*pow(x0,2.0))*pow(x1,2.0)))</t>
  </si>
  <si>
    <t>-1.60930573*x0**2*x1**2-1.80993269*x0-1.80199792*x1+0.07979175*(x0+x1+1)**4-0.36342831</t>
  </si>
  <si>
    <t>((0.9993279*exp(x1))*sin(cos(x0)))</t>
  </si>
  <si>
    <t>0.9993279*exp(x1)*sin(cos(x0))</t>
  </si>
  <si>
    <t>((0.9970138*log(x2))+((1.001647*x0)*x1))</t>
  </si>
  <si>
    <t>1.001647*x0*x1+0.9970138*log(x2)</t>
  </si>
  <si>
    <t>(((1.00169368*x0)+(1.00337779*x1))*cos(x2))</t>
  </si>
  <si>
    <t>(1.00169368*x0+1.00337779*x1)*cos(x2)</t>
  </si>
  <si>
    <t>((-2.47682415+(1.46530704*pow((pow(x0,-2.0)*exp(x0)),0.5)))+(64.06622202*pow((1.0+(x0*exp((7.3890561*x0)))),-20.0)))</t>
  </si>
  <si>
    <t>1.46530704*(exp(x0)/x0**2)**0.5-2.47682415+64.06622202/(x0*exp(7.3890561*x0)+1)**20</t>
  </si>
  <si>
    <t>(0.77353235+(0.56659718*sin(x0)))</t>
  </si>
  <si>
    <t>0.56659718*sin(x0)+0.77353235</t>
  </si>
  <si>
    <t>(-0.98431995+(0.38137002*sin(x0)))</t>
  </si>
  <si>
    <t>0.38137002*sin(x0)-0.98431995</t>
  </si>
  <si>
    <t>(0.69988014+(-0.55944978*x0))</t>
  </si>
  <si>
    <t>0.69988014-0.55944978*x0</t>
  </si>
  <si>
    <t>((11.07526174+(0.41104915*exp((3.0*x0))))+(-0.14609404*log(x0)))</t>
  </si>
  <si>
    <t>0.41104915*exp(3*x0)-0.14609404*log(x0)+11.07526174</t>
  </si>
  <si>
    <t>(((10.05541702+(9.85202581*x1))+(1.09589982*sin(x0)))+((1.19834498*x0)*x1))</t>
  </si>
  <si>
    <t>1.19834498*x0*x1+9.85202581*x1+1.09589982*sin(x0)+10.05541702</t>
  </si>
  <si>
    <t>(x0*(100.03834641+(-19.0622471*x1)))</t>
  </si>
  <si>
    <t>x0*(100.03834641-19.0622471*x1)</t>
  </si>
  <si>
    <t>(((0.54094168+(-0.79058337*sin(x0)))+(-0.96027259*sin(pow(x0,2.0))))+(-1.00255913*x1))</t>
  </si>
  <si>
    <t>-1.00255913*x1-0.79058337*sin(x0)-0.96027259*sin(x0**2)+0.54094168</t>
  </si>
  <si>
    <t>((1.00090638*log(x0))+(-1.00090638*x1))</t>
  </si>
  <si>
    <t>-1.00090638*x1+1.00090638*log(x0)</t>
  </si>
  <si>
    <t>(((3.14130438+(1.01462272*x1))+(-0.16087669*pow(10.0,x1)))+(-2.15009734*cos(x0)))</t>
  </si>
  <si>
    <t>-0.16087669*10**x1+1.01462272*x1-2.15009734*cos(x0)+3.14130438</t>
  </si>
  <si>
    <t>((-2.62747504+(3.62362167*exp((0.31830989*x0))))+((0.99254472*x1)*x2))</t>
  </si>
  <si>
    <t>0.99254472*x1*x2+3.62362167*exp(0.31830989*x0)-2.62747504</t>
  </si>
  <si>
    <t>(((-0.99633508+(1.00083388*x0))+(1.00083388*x1))+(-1.00521461*x2))</t>
  </si>
  <si>
    <t>1.00083388*x0+1.00083388*x1-1.00521461*x2-0.99633508</t>
  </si>
  <si>
    <t>((-3.13206793*x1)+((0.99652526*x0)*x2))</t>
  </si>
  <si>
    <t>0.99652526*x0*x2-3.13206793*x1</t>
  </si>
  <si>
    <t>(x0*(1.42785384+(1.0319569*cos((2.0+(x1*x2))))))</t>
  </si>
  <si>
    <t>x0*(1.0319569*cos(x1*x2+2)+1.42785384)</t>
  </si>
  <si>
    <t>((((2.0514094*x3)+(((0.01357661*x2)*cos((9.8696044*x1)))*exp((6.64688309*x3))))+(((1.04472359*pow(x0,2.0))*pow(x1,-1.0))*pow(x2,2.0)))+(((4.56283852*x3)*cos((1550.31383402*x1)))*log((x0+x2))))</t>
  </si>
  <si>
    <t>1.04472359*x0**2*x2**2/x1+0.01357661*x2*exp(6.64688309*x3)*cos(9.8696044*x1)+4.56283852*x3*log(x0+x2)*cos(1550.31383402*x1)+2.0514094*x3</t>
  </si>
  <si>
    <t>(0.07014325+(((1.03498521*x0)*pow(x2,-1.0))*sin((x1*x3))))</t>
  </si>
  <si>
    <t>1.03498521*x0*sin(x1*x3)/x2+0.07014325</t>
  </si>
  <si>
    <t>((11.23148769+(0.10339437*sin((3.14159265*pow(x0,-0.25)))))+(-0.45218499*exp(x0)))</t>
  </si>
  <si>
    <t>-0.45218499*exp(x0)+0.10339437*sin(3.14159265/x0**0.25)+11.23148769</t>
  </si>
  <si>
    <t>((6.61650415+(0.06868938*cos(pow(x0,-0.5))))+(-1.10999046*x0))</t>
  </si>
  <si>
    <t>-1.10999046*x0+0.06868938*cos(x0**(-0.5))+6.61650415</t>
  </si>
  <si>
    <t>(-0.57786426+(0.57542283*pow(1.88495559,pow(x0,2.0))))</t>
  </si>
  <si>
    <t>0.57542283*1.88495559**(x0**2)-0.57786426</t>
  </si>
  <si>
    <t>((((-1259916.81248523+(364824.7996226*pow(x0,x0)))+(-19829.18334926*sin(((10.0*pow(3.14159265,x0))*pow(x0,(9.0*x0))))))+(-1029881.38678335*cos((9.0+x0))))+((-26285.84458572*pow(x0,x0))*sin((x0+(-5.5*pow(x0,(9.0*x0)))))))</t>
  </si>
  <si>
    <t>-26285.84458572*x0**x0*sin(x0-5.5*x0**(9*x0))+364824.7996226*x0**x0-19829.18334926*sin(10*3.14159265**x0*x0**(9*x0))-1029881.38678335*cos(x0+9)-1259916.81248523</t>
  </si>
  <si>
    <t>(1.86042249+(-2.00522671*pow(sin(x0),2.0)))</t>
  </si>
  <si>
    <t>1.86042249-2.00522671*sin(x0)**2</t>
  </si>
  <si>
    <t>((((0.07608069+(9.94967903*x0))+(9.99437016*log(x0)))+((1.07081807*x1)*log(sin(x0))))+((1.16312968*x0)*x1))</t>
  </si>
  <si>
    <t>1.16312968*x0*x1+9.94967903*x0+1.07081807*x1*log(sin(x0))+9.99437016*log(x0)+0.07608069</t>
  </si>
  <si>
    <t>((0.31898407*exp((2.0*x1)))*log(x0))</t>
  </si>
  <si>
    <t>0.31898407*exp(2*x1)*log(x0)</t>
  </si>
  <si>
    <t>(((1.01310901+(-0.45018368*x1))+(-0.49728052*pow(x0,2.0)))+((-0.36060638*pow(x0,2.0))*pow(x1,2.0)))</t>
  </si>
  <si>
    <t>-0.36060638*x0**2*x1**2-0.49728052*x0**2-0.45018368*x1+1.01310901</t>
  </si>
  <si>
    <t>((((-30256.70224778+(34511.19108035*cos((-0.5+x0))))+(28649.52534566*pow(x0,10.0)))+(14846.30285415*sin((pow(x0,4.0)+pow(x0,1.5)))))+(-20246.58869727*x0))</t>
  </si>
  <si>
    <t>28649.52534566*x0**10-20246.58869727*x0+14846.30285415*sin(x0**4+x0**1.5)+34511.19108035*cos(x0-0.5)-30256.70224778</t>
  </si>
  <si>
    <t>(((-0.50828111+(1.28466575*log(x1)))+((0.53641103*x0)*pow((1.0+sin(x0)),2.0)))+((-0.63209784*pow((cos((x1*pow(x0,2.0)))+sin(x0)),2.0))*log(x1)))</t>
  </si>
  <si>
    <t>0.53641103*x0*(sin(x0)+1)**2-0.63209784*(sin(x0)+cos(x0**2*x1))**2*log(x1)+1.28466575*log(x1)-0.50828111</t>
  </si>
  <si>
    <t>(1.00182765*cos(((3.14159265*x1)+(x0*x2))))</t>
  </si>
  <si>
    <t>1.00182765*cos(x0*x2+3.14159265*x1)</t>
  </si>
  <si>
    <t>(((((1.19578118+(0.45243468*cos(x2)))+(1.11952697*x0))+(1.13616227*x1))+(-1.27963987*cos(exp((x0*x1)))))+(((-2.23612456*x0)*x1)*pow(x2,2.0)))</t>
  </si>
  <si>
    <t>-2.23612456*x0*x1*x2**2+1.11952697*x0+1.13616227*x1+0.45243468*cos(x2)-1.27963987*cos(exp(x0*x1))+1.19578118</t>
  </si>
  <si>
    <t>(((-0.9915679+(0.9866241*x2))+(1.00048085*x0))+(-0.998326*exp(x1)))</t>
  </si>
  <si>
    <t>1.00048085*x0+0.9866241*x2-0.998326*exp(x1)-0.9915679</t>
  </si>
  <si>
    <t>((((0.82622764+(1.16757556*log(x1)))+(-0.37190345*cos(((1.1*x2)*pow(x1,-1.0)))))+(-0.78853559*x2))+((0.99831651*x2)*pow(x0,-1.0)))</t>
  </si>
  <si>
    <t>-0.78853559*x2+1.16757556*log(x1)-0.37190345*cos(1.1*x2/x1)+0.82622764+0.99831651*x2/x0</t>
  </si>
  <si>
    <t>((((((((0.10831653+(0.31786929*x2))+(0.55844204*pow(x1,0.5)))+(0.64315978*sin(x0)))+(0.93038055*pow((x2*x3),0.5)))+(-1.64507529*x3))+((0.63299261*x0)*x3))+((0.79713596*x1)*x3))+(((-1.39138899*x0)*x1)*x2))</t>
  </si>
  <si>
    <t>-1.39138899*x0*x1*x2+0.63299261*x0*x3+0.55844204*x1**0.5+0.79713596*x1*x3+0.31786929*x2-1.64507529*x3+0.93038055*(x2*x3)**0.5+0.64315978*sin(x0)+0.10831653</t>
  </si>
  <si>
    <t>(pow(x0,-1.0)*(((x0*(0.27001704+((-151.20229527*x2)*pow(x3,200.0))))+((0.96938193*x2)*x3))+(((1.60359476*x1)*x2)*x3)))</t>
  </si>
  <si>
    <t>(x0*(-151.20229527*x2*x3**200+0.27001704)+1.60359476*x1*x2*x3+0.96938193*x2*x3)/x0</t>
  </si>
  <si>
    <t>((0.00147534+((-0.99759326*x1)*log(pow((x0+x3),-1.0))))+((-1.00089989*x2)*log(pow((x0+x3),-1.0))))</t>
  </si>
  <si>
    <t>-0.99759326*x1*log(1/(x0+x3))-1.00089989*x2*log(1/(x0+x3))+0.00147534</t>
  </si>
  <si>
    <t>(((1.0046004*x3)+(1.00035649*pow(x1,0.5)))+((1.0046004*x0)*x2))</t>
  </si>
  <si>
    <t>1.0046004*x0*x2+1.00035649*x1**0.5+1.0046004*x3</t>
  </si>
  <si>
    <t>(-0.07124725+(0.36273414*pow(0.15915494,sin(x0))))</t>
  </si>
  <si>
    <t>0.36273414*0.15915494**sin(x0)-0.07124725</t>
  </si>
  <si>
    <t>(-2.40011254*cos((2.0*x0)))</t>
  </si>
  <si>
    <t>-2.40011254*cos(2*x0)</t>
  </si>
  <si>
    <t>(((4.85201295+(1.81088551*cos(pow(x0,-0.5))))+(-3.58925879*exp(x0)))+(-52.03312234*pow(x0,33.0)))</t>
  </si>
  <si>
    <t>-52.03312234*x0**33-3.58925879*exp(x0)+1.81088551*cos(x0**(-0.5))+4.85201295</t>
  </si>
  <si>
    <t>((17.61611038+(0.04512869*log(pow(sin(((-1.0+x0)+log(x0))),2.0))))+(1.17054686*x0))</t>
  </si>
  <si>
    <t>1.17054686*x0+0.04512869*log(sin(x0+log(x0)-1)**2)+17.61611038</t>
  </si>
  <si>
    <t>(0.55583568+(0.37758354*sin(x0)))</t>
  </si>
  <si>
    <t>0.37758354*sin(x0)+0.55583568</t>
  </si>
  <si>
    <t>((0.68622902+(-1.00236342*x1))+((220.66447077*pow(x1,2.0))*exp(x0)))</t>
  </si>
  <si>
    <t>220.66447077*x1**2*exp(x0)-1.00236342*x1+0.68622902</t>
  </si>
  <si>
    <t>((0.11809273+(0.75547664*cos(log(exp((x0+x1))))))+(-0.14694167*x1))</t>
  </si>
  <si>
    <t>-0.14694167*x1+0.75547664*cos(log(exp(x0+x1)))+0.11809273</t>
  </si>
  <si>
    <t>((0.99849957*exp((-1.0*x0)))*sin(pow(x1,2.0)))</t>
  </si>
  <si>
    <t>0.99849957*exp(-x0)*sin(x1**2)</t>
  </si>
  <si>
    <t>((13.12288472+(-2.09502842*cos(x1)))+(-1.00169085*exp(x0)))</t>
  </si>
  <si>
    <t>-1.00169085*exp(x0)-2.09502842*cos(x1)+13.12288472</t>
  </si>
  <si>
    <t>(0.56164969+(1.98776695*exp((-1.01793278*x1))))</t>
  </si>
  <si>
    <t>0.56164969+1.98776695*exp(-1.01793278*x1)</t>
  </si>
  <si>
    <t>(((-0.99072579+(0.98368281*sin(x2)))+(1.00043928*x0))+(-0.99827782*exp(x1)))</t>
  </si>
  <si>
    <t>1.00043928*x0-0.99827782*exp(x1)+0.98368281*sin(x2)-0.99072579</t>
  </si>
  <si>
    <t>(((1.01672186+((-1.79790934*x1)*pow(sin(x0),2.0)))+((-1.02688128*x0)*pow(x1,2.0)))+(((0.83322432*x0)*x1)*x2))</t>
  </si>
  <si>
    <t>-1.02688128*x0*x1**2+0.83322432*x0*x1*x2-1.79790934*x1*sin(x0)**2+1.01672186</t>
  </si>
  <si>
    <t>(((0.00828911+(0.99765498*log((x1+(2.0*x0)))))+((0.10162693*pow(x2,2.0))*log(x0)))+((-0.21238273*x1)*pow(x2,2.0)))</t>
  </si>
  <si>
    <t>-0.21238273*x1*x2**2+0.10162693*x2**2*log(x0)+0.99765498*log(2*x0+x1)+0.00828911</t>
  </si>
  <si>
    <t>((1.00110086*x2)+(-1.00033819*log(((x0*pow(x1,-1.0))*pow(x3,-1.0)))))</t>
  </si>
  <si>
    <t>1.00110086*x2-1.00033819*log(x0/(x1*x3))</t>
  </si>
  <si>
    <t>(((1.00508347*pow(x0,0.5))+(1.00619018*x3))+((0.99410704*x1)*cos(x2)))</t>
  </si>
  <si>
    <t>1.00508347*x0**0.5+0.99410704*x1*cos(x2)+1.00619018*x3</t>
  </si>
  <si>
    <t>((0.99999784*sin((x0*x2)))+(1.00252842*cos((x1+x3))))</t>
  </si>
  <si>
    <t>0.99999784*sin(x0*x2)+1.00252842*cos(x1+x3)</t>
  </si>
  <si>
    <t>(((-0.84571341+(0.9937742*sin(x2)))+(0.68760628*exp((x0+x1))))+(0.98841576*x3))</t>
  </si>
  <si>
    <t>0.98841576*x3+0.68760628*exp(x0+x1)+0.9937742*sin(x2)-0.84571341</t>
  </si>
  <si>
    <t>(x0*(((0.27564469+(1.24678744*x2))+(0.81830364*x3))+(-0.29167646*pow((x1+x2),2.0))))</t>
  </si>
  <si>
    <t>x0*(1.24678744*x2+0.81830364*x3-0.29167646*(x1+x2)**2+0.27564469)</t>
  </si>
  <si>
    <t>((37.05915291+(33.67085063*sin(x0)))+(-8.81113097*pow(x0,0.5)))</t>
  </si>
  <si>
    <t>-8.81113097*x0**0.5+33.67085063*sin(x0)+37.05915291</t>
  </si>
  <si>
    <t>(11.00354997+(-1.21426126*log(x0)))</t>
  </si>
  <si>
    <t>11.00354997-1.21426126*log(x0)</t>
  </si>
  <si>
    <t>(((-1.0*pow((-1.0+x0),12.0))+(2.0*pow((-1.0+sin(x0)),pow(x0,-1.0))))+((-5.56592256*x0)*pow(sin((-1.0+x0)),pow(x0,-1.0))))</t>
  </si>
  <si>
    <t>-5.56592256*x0*sin(x0-1)**(1/x0)-(x0-1)**12+2*(sin(x0)-1)**(1/x0)</t>
  </si>
  <si>
    <t>((((-58001702.343794+(16795122.2534944*pow(x0,x0)))+(-912858.51064677*sin(((10.0*pow(3.14159265,x0))*pow(x0,(9.0*x0))))))+(-47411759.591837*cos((9.0+x0))))+((-1210098.76012361*pow(x0,x0))*sin((x0+(-5.5*pow(x0,(9.0*x0)))))))</t>
  </si>
  <si>
    <t>-1210098.76012361*x0**x0*sin(x0-5.5*x0**(9*x0))+16795122.2534944*x0**x0-912858.51064677*sin(10*3.14159265**x0*x0**(9*x0))-47411759.591837*cos(x0+9)-58001702.343794</t>
  </si>
  <si>
    <t>(0.05339267+(0.12453039*pow(x0,0.54030231)))</t>
  </si>
  <si>
    <t>0.12453039*x0**0.54030231+0.05339267</t>
  </si>
  <si>
    <t>((3.49696771+(0.80030324*pow(((0.5+(-0.69670671*sin((x0*x1))))+(-0.71735609*cos((x0*x1)))),-1.0)))+(-1.22675672*sin((0.87697579*pow((pow(x1,-1.0)*(-0.5+pow(x0,-1.0))),0.25)))))</t>
  </si>
  <si>
    <t>-1.22675672*sin(0.87697579*((-0.5+1/x0)/x1)**0.25)+3.49696771+0.80030324/(-0.69670671*sin(x0*x1)-0.71735609*cos(x0*x1)+0.5)</t>
  </si>
  <si>
    <t>((((((-54.85741417+(44.09935009*exp(pow(x1,0.5))))+(-1.10378949*x0))+(-2.33542732*log(x1)))+(-4.87909717*pow(cos(x1),2.0)))+(-62.82517589*x1))+((1.27327288*x0)*pow(cos(x1),2.0)))</t>
  </si>
  <si>
    <t>1.27327288*x0*cos(x1)**2-1.10378949*x0-62.82517589*x1+44.09935009*exp(x1**0.5)-2.33542732*log(x1)-4.87909717*cos(x1)**2-54.85741417</t>
  </si>
  <si>
    <t>(-0.05324711+((-0.58391712*pow(x0,2.0))*pow(x1,2.0)))</t>
  </si>
  <si>
    <t>-0.58391712*x0**2*x1**2-0.05324711</t>
  </si>
  <si>
    <t>((((((-22.57143039+(0.0117872*pow(x1,-1.0)))+(35.39630945*pow(x1,0.5)))+(-8.91512604*x1))+(-1.68637851*pow(x0,2.0)))+(-13.31529763*log(x1)))+((0.91017113*pow(x0,2.0))*log(x1)))</t>
  </si>
  <si>
    <t>0.91017113*x0**2*log(x1)-1.68637851*x0**2+35.39630945*x1**0.5-8.91512604*x1-13.31529763*log(x1)-22.57143039+0.0117872/x1</t>
  </si>
  <si>
    <t>(-0.06678077+(-0.93102379*sin((sin(x0)+sin((0.5+sin(x1)))))))</t>
  </si>
  <si>
    <t>-0.93102379*sin(sin(x0)+sin(sin(x1)+0.5))-0.06678077</t>
  </si>
  <si>
    <t>((((-3.34366726+(2.21884517*cos(((0.00144441*pow(x0,-1.0))*pow(x2,-1.0)))))+(2.51320604*pow(0.45,(x2*pow(x1,-1.0)))))+(-0.01732767*pow(((0.5*x1)+((-1.0*x1)*pow(x2,-1.0))),-1.0)))+((-0.01566193*x1)*pow(x2,-1.0)))</t>
  </si>
  <si>
    <t>2.51320604*0.45**(x2/x1)-0.01566193*x1/x2+2.21884517*cos(0.00144441/(x0*x2))-3.34366726-0.01732767/(0.5*x1-x1/x2)</t>
  </si>
  <si>
    <t>((0.54810438+(-0.96196658*sin(x0)))+((-0.9396899*x1)*pow(x2,2.0)))</t>
  </si>
  <si>
    <t>-0.9396899*x1*x2**2-0.96196658*sin(x0)+0.54810438</t>
  </si>
  <si>
    <t>((-0.07582107+(0.06964869*pow(10.0,x2)))+(1.00297013*log((x1*pow(x0,0.5)))))</t>
  </si>
  <si>
    <t>0.06964869*10**x2+1.00297013*log(x0**0.5*x1)-0.07582107</t>
  </si>
  <si>
    <t>((-0.102454+(0.25962831*exp(pow(x0,(x0*(x1+x2))))))+(0.40740593*pow(x0,x0)))</t>
  </si>
  <si>
    <t>0.40740593*x0**x0+0.25962831*exp(x0**(x0*(x1+x2)))-0.102454</t>
  </si>
  <si>
    <t>(0.00173101+(0.99927427*cos(((-0.84084506+x1)+(x0*pow(x2,-2.0))))))</t>
  </si>
  <si>
    <t>0.99927427*cos(x0/x2**2+x1-0.84084506)+0.00173101</t>
  </si>
  <si>
    <t>((((0.79628581+(0.31598494*cos((x1+(x3*log((x1*x2)))))))+(-0.87907835*pow(x3,0.5)))+((0.80230698*pow(x3,0.5))*cos((x0+log(x2)))))+(((-0.00505028*x3)*pow(x1,-1.0))*pow(cos((x0+log(x2))),-1.0)))</t>
  </si>
  <si>
    <t>0.80230698*x3**0.5*cos(x0+log(x2))-0.87907835*x3**0.5+0.31598494*cos(x1+x3*log(x1*x2))+0.79628581-0.00505028*x3/(x1*cos(x0+log(x2)))</t>
  </si>
  <si>
    <t>(((((((((-79.44285873+(0.18506025*pow((x0+x1),-1.0)))+(2.51614228*pow(cos(log(sin(x0))),20.0)))+(16.41389445*exp(x0)))+(59.97565007*cos(x0)))+((0.79970735*pow(cos((x0*pow(log(x0),-1.0))),40.0))*log(x2)))+((0.91625684*x2)*pow(cos(log(sin(x0))),20.0)))+((2.49245656*x3)*pow(cos((x0*pow(log(x0),-1.0))),40.0)))+((1.81455644*x1)*pow(cos((x0*pow((x0+log((x2*x3))),-1.0))),40.0)))+((-1.08971223*x0)*x1))</t>
  </si>
  <si>
    <t>-1.08971223*x0*x1+1.81455644*x1*cos(x0/(x0+log(x2*x3)))**40+0.91625684*x2*cos(log(sin(x0)))**20+2.49245656*x3*cos(x0/log(x0))**40+16.41389445*exp(x0)+0.79970735*log(x2)*cos(x0/log(x0))**40+59.97565007*cos(x0)+2.51614228*cos(log(sin(x0)))**20-79.44285873+0.18506025/(x0+x1)</t>
  </si>
  <si>
    <t>(((((((-1.88702917+(0.09075296*pow((x1+(0.31830989*x0)),-1.0)))+(0.02780152*pow(x1,-1.0)))+(1.91827983*x1))+((1.06454043*x1)*x2))+((3.72325263*x0)*x1))+((-1.23877868*x1)*x3))+((-3.06576499*x0)*pow(x1,2.0)))</t>
  </si>
  <si>
    <t>-3.06576499*x0*x1**2+3.72325263*x0*x1+1.06454043*x1*x2-1.23877868*x1*x3+1.91827983*x1-1.88702917+0.09075296/(0.31830989*x0+x1)+0.02780152/x1</t>
  </si>
  <si>
    <t>(((0.01191611+(((0.8029026*x0)*x1)*x2))+(((1.49911854*x1)*x2)*sin(((1.0+x0)+x3))))+((((-0.66056018*x1)*x2)*pow(x3,-1.0))*sin(pow(x3,0.5))))</t>
  </si>
  <si>
    <t>0.8029026*x0*x1*x2+1.49911854*x1*x2*sin(x0+x3+1)-0.66056018*x1*x2*sin(x3**0.5)/x3+0.01191611</t>
  </si>
  <si>
    <t>((0.00542742+((-0.55908763*pow(x1,2.0))*pow(x3,2.0)))+((-0.55053052*pow(x0,2.0))*pow(x2,2.0)))</t>
  </si>
  <si>
    <t>-0.55053052*x0**2*x2**2-0.55908763*x1**2*x3**2+0.00542742</t>
  </si>
  <si>
    <t>(((14214398007192.2*log((1.0+x0)))+(-25276867616390.9*sin((x0+(14543595665449.9*log((10.84147098+(-1.0*x0))))))))+((1421439800719.22*pow((0.8+x0),-40.0))*log((1.0+x0))))</t>
  </si>
  <si>
    <t>14214398007192.2*log(x0+1)-25276867616390.9*sin(x0+14543595665449.9*log(10.84147098-x0))+1421439800719.22*log(x0+1)/(x0+0.8)**40</t>
  </si>
  <si>
    <t>(0.36749445+(0.00154275*pow(413.14159265,x0)))</t>
  </si>
  <si>
    <t>0.00154275*413.14159265**x0+0.36749445</t>
  </si>
  <si>
    <t>(4.86961309+(1.08925346*x0))</t>
  </si>
  <si>
    <t>1.08925346*x0+4.86961309</t>
  </si>
  <si>
    <t>(1.04944716+(-0.30232517*cos(x0)))</t>
  </si>
  <si>
    <t>1.04944716-0.30232517*cos(x0)</t>
  </si>
  <si>
    <t>(((107.14238124+(159.68352188*sin(x0)))+(-0.08085702*pow(x0,-1.0)))+(-1.96051184*sin((-0.31830989+(9.8696044*pow((1.0+(0.31830989*x0)),2.0))))))</t>
  </si>
  <si>
    <t>159.68352188*sin(x0)-1.96051184*sin(9.8696044*(0.31830989*x0+1)**2-0.31830989)+107.14238124-0.08085702/x0</t>
  </si>
  <si>
    <t>(((0.48724326*pow(x0,2.0))+(-1.99869804*log(x0)))+((-0.73092702*pow(x0,2.0))*pow(x1,0.5)))</t>
  </si>
  <si>
    <t>-0.73092702*x0**2*x1**0.5+0.48724326*x0**2-1.99869804*log(x0)</t>
  </si>
  <si>
    <t>(-1.33160086+(0.74148147*cos((x0*pow(x1,2.0)))))</t>
  </si>
  <si>
    <t>0.74148147*cos(x0*x1**2)-1.33160086</t>
  </si>
  <si>
    <t>(((0.99351366+(0.14234406*x1))+(-0.01999259*pow(10.0,x1)))+(-0.09010181*pow(x1,100.0)))</t>
  </si>
  <si>
    <t>-0.01999259*10**x1-0.09010181*x1**100+0.14234406*x1+0.99351366</t>
  </si>
  <si>
    <t>((2.70922909+(0.07588923*x0))+(0.99039033*sin(x1)))</t>
  </si>
  <si>
    <t>0.07588923*x0+0.99039033*sin(x1)+2.70922909</t>
  </si>
  <si>
    <t>((10.70837505+(-4.66895221*pow(cos(x0),-1.0)))+(-5.16277247*sin((1.2+cos(exp(pow(x0,4.0)))))))</t>
  </si>
  <si>
    <t>-5.16277247*sin(cos(exp(x0**4))+1.2)+10.70837505-4.66895221/cos(x0)</t>
  </si>
  <si>
    <t>((4.61693907+(1.0045181*log(x1)))+((0.99460526*pow(x0,2.0))*log(x2)))</t>
  </si>
  <si>
    <t>0.99460526*x0**2*log(x2)+1.0045181*log(x1)+4.61693907</t>
  </si>
  <si>
    <t>(((((788.37055733+(1240.07062593*cos((34.33125863*pow((2.0+(-1.0*x0)),-1.0)))))+((2.66151618*x1)*pow(x2,-2.0)))+((-780.14349905*pow((x0+x2),3.0))*cos((34.33125863*pow((2.0+(-1.0*x0)),-1.0)))))+(((-2.15069077*x0)*x1)*pow(x2,-2.0)))+(((-12.23756714*pow(x0,-1.0))*pow(x1,-1.0))*pow((x0+x2),3.0)))</t>
  </si>
  <si>
    <t>-2.15069077*x0*x1/x2**2+2.66151618*x1/x2**2-780.14349905*(x0+x2)**3*cos(34.33125863/(2-x0))+1240.07062593*cos(34.33125863/(2-x0))+788.37055733-12.23756714*(x0+x2)**3/(x0*x1)</t>
  </si>
  <si>
    <t>(((-0.86512061+(0.88691546*cos(x1)))+(0.99128991*exp(x2)))+(1.00211953*sin(x0)))</t>
  </si>
  <si>
    <t>0.99128991*exp(x2)+1.00211953*sin(x0)+0.88691546*cos(x1)-0.86512061</t>
  </si>
  <si>
    <t>((0.05518106+(0.94902985*pow((x2*((1.0+x1)+pow(x1,-1.0))),0.5)))+((0.65653217*x0)*pow((x2*(x0+pow(x1,-1.0))),0.5)))</t>
  </si>
  <si>
    <t>0.65653217*x0*(x2*(x0+1/x1))**0.5+0.94902985*(x2*(x1+1+1/x1))**0.5+0.05518106</t>
  </si>
  <si>
    <t>(((-0.38907728+(0.93951224*x1))+(0.92627808*sin(x0)))+(-0.92673261*sin(x2)))</t>
  </si>
  <si>
    <t>0.93951224*x1+0.92627808*sin(x0)-0.92673261*sin(x2)-0.38907728</t>
  </si>
  <si>
    <t>(1.00212283+((((-0.38381954*pow(x3,2.0))*pow((pow(x0,-1.0)*pow(sin(pow(x0,pow(x2,5.0))),2.0)),x0))*pow(sin(x1),2.0))*cos((x2+sin(x0)))))</t>
  </si>
  <si>
    <t>-0.38381954*x3**2*(sin(x0**(x2**5))**2/x0)**x0*sin(x1)**2*cos(x2+sin(x0))+1.00212283</t>
  </si>
  <si>
    <t>(((0.99836881+((2.81333985*x0)*x1))+((1.00279583*exp(x2))*sin(x3)))+((-1.80865112*x1)*sin(x0)))</t>
  </si>
  <si>
    <t>2.81333985*x0*x1-1.80865112*x1*sin(x0)+1.00279583*exp(x2)*sin(x3)+0.99836881</t>
  </si>
  <si>
    <t>(pow(x0,0.5)*(((1.49498088+(0.42594778*x3))+(0.40716184*x2))+(-0.06017573*pow(10.0,x1))))</t>
  </si>
  <si>
    <t>x0**0.5*(-0.06017573*10**x1+0.40716184*x2+0.42594778*x3+1.49498088)</t>
  </si>
  <si>
    <t>(((((((0.32557257+(0.19229889*x3))+(1.05500235*pow(x1,0.5)))+((0.20430559*x1)*x3))+((-0.0139775*pow(x1,10.0))*pow(x3,-2.0)))+((-0.62658677*x2)*pow(x0,2.0)))+((-1.17481746*x3)*pow(x1,0.5)))+(((-0.781388*x0)*x2)*x3))</t>
  </si>
  <si>
    <t>-0.62658677*x0**2*x2-0.781388*x0*x2*x3-1.17481746*x1**0.5*x3+1.05500235*x1**0.5-0.0139775*x1**10/x3**2+0.20430559*x1*x3+0.19229889*x3+0.32557257</t>
  </si>
  <si>
    <t>(((((0.98031794+((0.2558978*x0)*x1))+((1.1671359*x1)*sin(x3)))+(((0.87239236*x0)*x1)*cos(x2)))+(((-0.48541746*x1)*x3)*pow(x2,2.0)))+(((-0.79426114*x1)*x3)*pow(x0,2.0)))</t>
  </si>
  <si>
    <t>-0.79426114*x0**2*x1*x3+0.87239236*x0*x1*cos(x2)+0.2558978*x0*x1-0.48541746*x1*x2**2*x3+1.1671359*x1*sin(x3)+0.98031794</t>
  </si>
  <si>
    <t>(-0.47749898+(-2.61590206*pow(x0,0.75)))</t>
  </si>
  <si>
    <t>-2.61590206*x0**0.75-0.47749898</t>
  </si>
  <si>
    <t>((85.69287914+(-0.45508842*cos((pow(x0,-50.0)+log((x0+(-1.0*pow(x0,2.0))))))))+((0.27477271*pow(pow(x0,-1.0),0.5))*cos((1.0+log(pow(x0,2.0))))))</t>
  </si>
  <si>
    <t>0.27477271*(1/x0)**0.5*cos(log(x0**2)+1)-0.45508842*cos(log(-x0**2+x0)+x0**(-50))+85.69287914</t>
  </si>
  <si>
    <t>((10.31835903+(0.09646637*cos(pow(x0,-0.5))))+(-0.36069797*pow(x0,0.25)))</t>
  </si>
  <si>
    <t>-0.36069797*x0**0.25+0.09646637*cos(x0**(-0.5))+10.31835903</t>
  </si>
  <si>
    <t>(3.88782409+(-2.15249676*pow((0.9+x0),0.5)))</t>
  </si>
  <si>
    <t>3.88782409-2.15249676*(x0+0.9)**0.5</t>
  </si>
  <si>
    <t>((((-3143123.3739374+(874845.9530775*pow(x0,x0)))+(-46965.89363689*sin(((10.0*pow(3.14159265,x0))*pow(x0,(9.0*x0))))))+(-62709.01428185*sin((x0+(-5.0*pow(x0,(9.0*x0)))))))+(-2597223.99483024*cos((9.0+x0))))</t>
  </si>
  <si>
    <t>874845.9530775*x0**x0-46965.89363689*sin(10*3.14159265**x0*x0**(9*x0))-62709.01428185*sin(x0-5*x0**(9*x0))-2597223.99483024*cos(x0+9)-3143123.3739374</t>
  </si>
  <si>
    <t>(-871.79642859+(2447.4552736*pow((2.2+(-0.01*x1)),cos(x0))))</t>
  </si>
  <si>
    <t>2447.4552736*(2.2-0.01*x1)**cos(x0)-871.79642859</t>
  </si>
  <si>
    <t>((1.29617199+(0.35757968*sin(x1)))+(-0.16932633*pow(0.1,x0)))</t>
  </si>
  <si>
    <t>-0.16932633*0.1**x0+0.35757968*sin(x1)+1.29617199</t>
  </si>
  <si>
    <t>(308442.16866499+((11262.80899983*pow(x0,-1.0))*pow((x0+(-1.0*sin((-10.0+x0)))),-1.0)))</t>
  </si>
  <si>
    <t>308442.16866499+11262.80899983/(x0*(x0-sin(x0-10)))</t>
  </si>
  <si>
    <t>(pow(x0,-1.0)*((1.57603348+(1.37797783*x1))+(1.73774929*x0)))</t>
  </si>
  <si>
    <t>(1.73774929*x0+1.37797783*x1+1.57603348)/x0</t>
  </si>
  <si>
    <t>((-0.92924894+(0.99610128*pow(x1,4.0)))+(-0.99641109*pow(x0,0.5)))</t>
  </si>
  <si>
    <t>-0.99641109*x0**0.5+0.99610128*x1**4-0.92924894</t>
  </si>
  <si>
    <t>(((((7.0386613+(-0.9683908*x1))+(-8.13929792*pow(0.5,x2)))+((2.46144267*pow(x1,2.0))*pow(sin(pow(x2,-0.5)),20.0)))+((1.00408708*x0)*pow(0.5,x2)))+((-0.89762366*x2)*pow(((4.0+x0)+(-1.0*x1)),sin((pow(x2,-1.0)*pow((x0+x2),-0.5))))))</t>
  </si>
  <si>
    <t>1.00408708*0.5**x2*x0-8.13929792*0.5**x2+2.46144267*x1**2*sin(x2**(-0.5))**20-0.9683908*x1-0.89762366*x2*(x0-x1+4)**sin(1/(x2*(x0+x2)**0.5))+7.0386613</t>
  </si>
  <si>
    <t>(((((3080.30040087+(-3.95571505*pow(x2,-2.0)))+(-38.70726747*pow(x1,-1.0)))+(-2489.40854243*sin(pow(x2,-1.0))))+((2.59975488*pow(x0,-1.0))*pow(x2,-2.0)))+(((0.2659954*x1)*pow(x0,-2.0))*pow(x2,-2.0)))</t>
  </si>
  <si>
    <t>-2489.40854243*sin(1/x2)+3080.30040087-3.95571505/x2**2-38.70726747/x1+2.59975488/(x0*x2**2)+0.2659954*x1/(x0**2*x2**2)</t>
  </si>
  <si>
    <t>-15685684478323500000000000000000000000000000/x1**0.25-15685684478323500000000000000000000000000000*x1-17190929190886600000000000000000000000000000*x2+44225095918730300000000000000000000000000000+26734395312178200000000000000000000000000000/x0</t>
  </si>
  <si>
    <t>((-1.14560271+(0.99666446*log((x0*x2))))+(-0.65711448*pow(x1,2.0)))</t>
  </si>
  <si>
    <t>-0.65711448*x1**2+0.99666446*log(x0*x2)-1.14560271</t>
  </si>
  <si>
    <t>((1.0006389+((0.17221985*x2)*pow(sin((((x0*x2)*pow(x3,0.5))*log(x1))),2.0)))+((-0.32132323*x0)*pow(sin(((x3*pow(x0,0.5))*log(x1))),2.0)))</t>
  </si>
  <si>
    <t>-0.32132323*x0*sin(x0**0.5*x3*log(x1))**2+0.17221985*x2*sin(x0*x2*x3**0.5*log(x1))**2+1.0006389</t>
  </si>
  <si>
    <t>(pow(x1,-1.0)*((((-0.21195293*pow(x3,3.0))+(x1*(((((-1.15177031+(1.47400814*pow(x1,0.5)))+((-2.23970226*x0)*pow(x3,2.0)))+(((7.04962631*x0)*x2)*pow(x3,2.0)))+(((-21.29861418*x0)*x3)*pow(x2,2.0)))+((((17.9613245*x0)*x1)*x3)*pow(x2,2.0)))))+((-0.80835467*pow(x2,10.0))*pow(x3,3.0)))+(((-1.91016772*pow(x0,3.0))*pow(x2,2.0))*pow(x3,2.0))))</t>
  </si>
  <si>
    <t>(-1.91016772*x0**3*x2**2*x3**2+x1*(17.9613245*x0*x1*x2**2*x3-21.29861418*x0*x2**2*x3+7.04962631*x0*x2*x3**2-2.23970226*x0*x3**2+1.47400814*x1**0.5-1.15177031)-0.80835467*x2**10*x3**3-0.21195293*x3**3)/x1</t>
  </si>
  <si>
    <t>((1.00087798+(-0.04696205*pow(((pow(x3,2.0)+(x2*x3))+((-1.0*x0)*x3)),2.0)))+((-0.21027724*x1)*pow((((x2+pow(x3,0.5))+(-1.0*x0))+((-1.0*x0)*x2)),2.0)))</t>
  </si>
  <si>
    <t>-0.21027724*x1*(-x0*x2-x0+x2+x3**0.5)**2-0.04696205*(-x0*x3+x2*x3+x3**2)**2+1.00087798</t>
  </si>
  <si>
    <t>((1.01537352+((1.27995694*sin(x3))*sin((0.36787944*exp(x1)))))+((-0.09336072*x0)*x2))</t>
  </si>
  <si>
    <t>-0.09336072*x0*x2+1.27995694*sin(x3)*sin(0.36787944*exp(x1))+1.01537352</t>
  </si>
  <si>
    <t>(1.16239476+(0.00673468*pow(75.0,x0)))</t>
  </si>
  <si>
    <t>0.00673468*75**x0+1.16239476</t>
  </si>
  <si>
    <t>(0.25735267+(-0.21852114*sin(cos(x0))))</t>
  </si>
  <si>
    <t>0.25735267-0.21852114*sin(cos(x0))</t>
  </si>
  <si>
    <t>(-0.00296567+(0.00052429*x0))</t>
  </si>
  <si>
    <t>0.00052429*x0-0.00296567</t>
  </si>
  <si>
    <t>(0.43885317*cos((15.91549431+(0.31830989*pow(x0,(-1.5*pow(x0,-1.0)))))))</t>
  </si>
  <si>
    <t>0.43885317*cos(15.91549431+0.31830989/x0**(1.5/x0))</t>
  </si>
  <si>
    <t>(-1.83102422+(-1.81118881*exp((-1.0*pow(x0,-1.0)))))</t>
  </si>
  <si>
    <t>-1.83102422-1.81118881*exp(-1/x0)</t>
  </si>
  <si>
    <t>((1.6060605+(0.18554742*pow((x0+x1),-0.5)))+(-1.69985329*cos((pow(exp(x0),0.5)*exp((-1.0*x1))))))</t>
  </si>
  <si>
    <t>0.18554742/(x0+x1)**0.5-1.69985329*cos(exp(x0)**0.5*exp(-x1))+1.6060605</t>
  </si>
  <si>
    <t>((((198385.84067929+(21543.41566563*pow(x1,-1.0)))+((4241.46681905*pow(x1,-1.0))*pow(cos((pow(2.0,x1)*pow(x1,(-5.0+x1)))),-1.0)))+((-25019.6136269*pow(cos(pow(x1,-1.0)),-1.0))*cos(pow((pow(x0,2.0)+pow(x1,2.0)),-1.0))))+(((-3386.26062968*pow(x0,-1.0))*pow(x1,-1.0))*pow(cos(pow(x1,(-5.0+x1))),-1.0)))</t>
  </si>
  <si>
    <t>198385.84067929-25019.6136269*cos(1/(x0**2+x1**2))/cos(1/x1)+21543.41566563/x1+4241.46681905/(x1*cos(2**x1*x1**(x1-5)))-3386.26062968/(x0*x1*cos(x1**(x1-5)))</t>
  </si>
  <si>
    <t>((((37.44225464+(16.70010725*exp(x1)))+(-0.54222913*cos(log(x1))))+(-13.61274393*x0))+((-2.95408214*x0)*x1))</t>
  </si>
  <si>
    <t>-2.95408214*x0*x1-13.61274393*x0+16.70010725*exp(x1)-0.54222913*cos(log(x1))+37.44225464</t>
  </si>
  <si>
    <t>(((-0.36006685+(-0.79100371*x0))+(-1.4669398*pow(x0,3.0)))+((-0.38290979*pow(x1,2.0))*pow((0.5+x0),2.0)))</t>
  </si>
  <si>
    <t>-1.4669398*x0**3-0.79100371*x0-0.38290979*x1**2*(x0+0.5)**2-0.36006685</t>
  </si>
  <si>
    <t>(((9.83479871+(4.45475853*cos((x0+(0.1*x1)))))+(11.29021547*x1))+(-5.29000895*exp(x1)))</t>
  </si>
  <si>
    <t>11.29021547*x1-5.29000895*exp(x1)+4.45475853*cos(x0+0.1*x1)+9.83479871</t>
  </si>
  <si>
    <t>(((-6.65622818+(1.00199347*sin(x0)))+(-0.25630257*pow(x1,2.0)))+(-1.04905556*x2))</t>
  </si>
  <si>
    <t>-0.25630257*x1**2-1.04905556*x2+1.00199347*sin(x0)-6.65622818</t>
  </si>
  <si>
    <t>((0.8239869+((2.22930509*x0)*sin((1.0+exp((x2*pow(sin(x1),-1.0)))))))+(((0.7382892*pow(x1,-1.0))*log(x0))*sin((0.48627208+x2))))</t>
  </si>
  <si>
    <t>2.22930509*x0*sin(exp(x2/sin(x1))+1)+0.8239869+0.7382892*log(x0)*sin(x2+0.48627208)/x1</t>
  </si>
  <si>
    <t>(((-8.36970083+(0.99244119*exp(x2)))+(1.00048694*x0))+(7.38686413*pow(cos(x1),2.0)))</t>
  </si>
  <si>
    <t>1.00048694*x0+0.99244119*exp(x2)+7.38686413*cos(x1)**2-8.36970083</t>
  </si>
  <si>
    <t>(((-0.99971577+(2.26677812*pow((1.0+x0),-1.0)))+((1.51188213*x1)*pow((1.0+x0),-2.0)))+(((1.30512034*x1)*x2)*pow(((pow(x2,-1.0)+(x0*x1))+(x0*pow(x2,-1.0))),-2.0)))</t>
  </si>
  <si>
    <t>1.30512034*x1*x2/(x0*x1+x0/x2+1/x2)**2+1.51188213*x1/(x0+1)**2-0.99971577+2.26677812/(x0+1)</t>
  </si>
  <si>
    <t>(((-1.81135717+(2.50125616*cos((-2.0+x1))))+(-1.00010471*log(((x1*pow(x2,-1.0))*exp((-1.0*x3))))))+(-1.03521078*x0))</t>
  </si>
  <si>
    <t>-1.03521078*x0-1.00010471*log(x1*exp(-x3)/x2)+2.50125616*cos(x1-2)-1.81135717</t>
  </si>
  <si>
    <t>((((-0.20256606+(0.22950977*cos((3.14159265*pow(x1,-1.0)))))+((2.2639138*x0)*x2))+((-0.86706374*x0)*x3))+((-0.92233065*x2)*x3))</t>
  </si>
  <si>
    <t>2.2639138*x0*x2-0.86706374*x0*x3-0.92233065*x2*x3+0.22950977*cos(3.14159265/x1)-0.20256606</t>
  </si>
  <si>
    <t>((1850414.74850221+((368508.00900506*pow(x0,(-1.0*cos(x3))))*cos((17812777.0532523+(5669983.03643795*x2)))))+((-865635910.609322*x2)*pow(x3,200.0)))</t>
  </si>
  <si>
    <t>-865635910.609322*x2*x3**200+1850414.74850221+368508.00900506*cos(5669983.03643795*x2+17812777.0532523)/x0**cos(x3)</t>
  </si>
  <si>
    <t>((((((3.41510315+(0.98660483*x0))+(2.72500726*pow(x2,2.0)))+(-0.30390145*pow(x2,-0.5)))+(-0.4665902*pow(x3,2.0)))+(-0.99755074*x1))+(-5.44133043*x2))</t>
  </si>
  <si>
    <t>0.98660483*x0-0.99755074*x1-0.30390145/x2**0.5+2.72500726*x2**2-5.44133043*x2-0.4665902*x3**2+3.41510315</t>
  </si>
  <si>
    <t>(((2.00063277+(-0.27547627*log((x1+pow(x0,-1.0)))))+(-0.19932865*x3))+(-2.82746009*sin(((x0+(x2*pow(x0,2.0)))+((x0*x1)*pow(x2,0.5))))))</t>
  </si>
  <si>
    <t>-0.19932865*x3-0.27547627*log(x1+1/x0)-2.82746009*sin(x0**2*x2+x0*x1*x2**0.5+x0)+2.00063277</t>
  </si>
  <si>
    <t>(((((1.9124436+(1.7230047*pow((-1.0+(-1.0*x1)),-1.0)))+(-0.31529311*log((((x1+((x0*x3)*pow(x4,-1.0)))+(((-1.0*x0)*x1)*x3))+(((-1.0*x1)*x2)*x3)))))+((0.07657535*x3)*pow(x4,-0.5)))+((0.20018502*x0)*x3))+((-0.64822661*x2)*x3))</t>
  </si>
  <si>
    <t>0.20018502*x0*x3-0.64822661*x2*x3+0.07657535*x3/x4**0.5-0.31529311*log(-x0*x1*x3+x0*x3/x4-x1*x2*x3+x1)+1.9124436+1.7230047/(-x1-1)</t>
  </si>
  <si>
    <t>(((((-0.00888543+(0.49831127*log(x0)))+(1.00069038*x4))+(1.00164566*x2))+(1.01037745*sin(x3)))+(-0.99256095*sin(x1)))</t>
  </si>
  <si>
    <t>1.00164566*x2+1.00069038*x4+0.49831127*log(x0)-0.99256095*sin(x1)+1.01037745*sin(x3)-0.00888543</t>
  </si>
  <si>
    <t>(((-18.86191976+(9.25265575*pow(x0,2.0)))+(19.92091484*cos(x0)))+(((-1.05606264*pow(0.5,(((x0*x1)*x3)*pow(x2,-1.0))))*pow(0.1,(pow(x0,3.0)*pow(x1,2.0))))*pow(x2,(((2.0*x0)*x3)*pow(x1,2.0)))))</t>
  </si>
  <si>
    <t>-1.05606264*0.1**(x0**3*x1**2)*0.5**(x0*x1*x3/x2)*x2**(2*x0*x1**2*x3)+9.25265575*x0**2+19.92091484*cos(x0)-18.86191976</t>
  </si>
  <si>
    <t>(0.00930562+((0.90068489*x4)*pow(((((x0*x1)*sin(x3))+((x0*x3)*sin(x2)))+((x1*sin(x0))*sin(x2))),2.0)))</t>
  </si>
  <si>
    <t>0.90068489*x4*(x0*x1*sin(x3)+x0*x3*sin(x2)+x1*sin(x0)*sin(x2))**2+0.00930562</t>
  </si>
  <si>
    <t>136757876598926000000000000000000000000000000000000000000000000000000*x0*x1**4+334537453543942000000000000000000000000000000000000000000000000000000*x3**40+21122009517062200000000000000000000000000000000000000000000000000000*x3*x4/x1-13813620508018600000000000000000000000000000000000000000000000000000*x4/x1-29160386351382100000000000000000000000000000000000000000000000000000*x1*x4**2/x0+3222753718396710000000000000000000000000000000000000000000000000000*x2*x3*x4/(x0*(0.5-x0))+22559184765126900000000000000000000000000000000000000000000000000000*x4**2/x0</t>
  </si>
  <si>
    <t>((-0.8697001+(-0.04434958*x0))+((-0.00104216*pow(x0,-1.0))*cos(log(x0))))</t>
  </si>
  <si>
    <t>-0.04434958*x0-0.8697001-0.00104216*cos(log(x0))/x0</t>
  </si>
  <si>
    <t>(((-2.18919278+(0.01758825*pow(x0,-1.0)))+(4.00982389*pow(x0,0.5)))+((-1.2537094*pow(x0,2.0))*sin((pow(x0,-1.0)+pow(x0,2.0)))))</t>
  </si>
  <si>
    <t>4.00982389*x0**0.5-1.2537094*x0**2*sin(x0**2+1/x0)-2.18919278+0.01758825/x0</t>
  </si>
  <si>
    <t>((-3.2357916+(0.349875*x0))+(3.86548855*cos(x0)))</t>
  </si>
  <si>
    <t>0.349875*x0+3.86548855*cos(x0)-3.2357916</t>
  </si>
  <si>
    <t>(0.0214906+(0.35506829*pow(x0,0.66666667)))</t>
  </si>
  <si>
    <t>0.35506829*x0**0.66666667+0.0214906</t>
  </si>
  <si>
    <t>(((140.39843856+(-0.77317775*x0))+(-1.46220711*pow(sin((100.0*pow(x0,-10.0))),20.0)))+((25.42988011*pow(x0,2.0))*pow(sin(((-80.0*pow(x0,-10.0))+(160.0*pow(x0,-1.0)))),400.0)))</t>
  </si>
  <si>
    <t>25.42988011*x0**2*sin(160/x0-80/x0**10)**400-0.77317775*x0-1.46220711*sin(100/x0**10)**20+140.39843856</t>
  </si>
  <si>
    <t>(((0.07386391+(0.95571135*sin(x0)))+(0.48092413*exp((2.0*x1))))+((-0.93020008*x0)*pow(x1,2.0)))</t>
  </si>
  <si>
    <t>-0.93020008*x0*x1**2+0.48092413*exp(2*x1)+0.95571135*sin(x0)+0.07386391</t>
  </si>
  <si>
    <t>((((0.35109313+(0.18825085*x1))+(0.56646042*sin(((9.7607347+x0)+log(x0)))))+((0.39764544*x0)*pow(x1,2.0)))+((-0.01526483*x1)*pow(x0,-1.0)))</t>
  </si>
  <si>
    <t>0.39764544*x0*x1**2+0.18825085*x1+0.56646042*sin(x0+log(x0)+9.7607347)+0.35109313-0.01526483*x1/x0</t>
  </si>
  <si>
    <t>((1.0094731+(-0.0089883*pow(7.0,x1)))+(-0.22256672*x0))</t>
  </si>
  <si>
    <t>-0.0089883*7**x1-0.22256672*x0+1.0094731</t>
  </si>
  <si>
    <t>((29908427103786.9+(72770108967445.0*cos(((((1.0+x1)+pow((1.0+(2.0*pow(log(x1),-1.0))),-1.0))+(x0*pow(x1,-1.0)))+(pow(x0,-50.0)*pow(x1,-1.0))))))+((77900662009692.2*cos(((((((1.0+pow(x1,2.0))+pow((1.2+log(x1)),-1.0))+(2.0*x1))+(x0*pow(x1,-1.0)))+(x1*pow((1.0+log(x1)),-1.0)))+(pow(x0,-50.0)*pow(x1,-1.0)))))*log(x1)))</t>
  </si>
  <si>
    <t>77900662009692.2*log(x1)*cos(x0/x1+x1**2+2*x1+x1/(log(x1)+1)+1+1/(log(x1)+1.2)+1/(x0**50*x1))+72770108967445*cos(x0/x1+x1+1+1/(1+2/log(x1))+1/(x0**50*x1))+29908427103786.9</t>
  </si>
  <si>
    <t>(((1.42389751+(0.05763345*pow(x1,x0)))+(0.72173679*pow(x1,4.0)))+(-0.54248609*exp(x1)))</t>
  </si>
  <si>
    <t>0.72173679*x1**4+0.05763345*x1**x0-0.54248609*exp(x1)+1.42389751</t>
  </si>
  <si>
    <t>(((0.90554583+(0.08640741*exp((4.14159265*x2))))+(0.99212659*x0))+((1.00126636*x0)*x1))</t>
  </si>
  <si>
    <t>1.00126636*x0*x1+0.99212659*x0+0.08640741*exp(4.14159265*x2)+0.90554583</t>
  </si>
  <si>
    <t>(6.81e-05*pow(x1,-1.0))</t>
  </si>
  <si>
    <t>6.81e-5/x1</t>
  </si>
  <si>
    <t>(((((((-0.26569475+(-8.37219623*log(x0)))+(-6.06935376*pow(x2,0.5)))+((4.93713239*x0)*x1))+((5.79731766*pow(x1,0.5))*log(x0)))+((1.67031247*x1)*x2))+((-4.26655584*x0)*pow(x1,2.0)))+((-2.35690509*x1)*log(x0)))</t>
  </si>
  <si>
    <t>-4.26655584*x0*x1**2+4.93713239*x0*x1+5.79731766*x1**0.5*log(x0)+1.67031247*x1*x2-2.35690509*x1*log(x0)-6.06935376*x2**0.5-8.37219623*log(x0)-0.26569475</t>
  </si>
  <si>
    <t>(((-1.88680802+(0.32596342*pow(x1,1.57079633)))+(1.00283912*cos(x0)))+(1.75429853*x2))</t>
  </si>
  <si>
    <t>0.32596342*x1**1.57079633+1.75429853*x2+1.00283912*cos(x0)-1.88680802</t>
  </si>
  <si>
    <t>(((0.16162827+(1.0196356*sin(((10.0+x2)+((0.1*x0)*pow(x1,-1.0))))))+(1.41354469*sin((1.41481054*x1))))+((0.29600948*exp(x0))*sin(((1.0+x2)+(x0*pow(x1,-1.0))))))</t>
  </si>
  <si>
    <t>0.29600948*exp(x0)*sin(x0/x1+x2+1)+1.41354469*sin(1.41481054*x1)+1.0196356*sin(0.1*x0/x1+x2+10)+0.16162827</t>
  </si>
  <si>
    <t>((((-0.34440317*pow(x1,-2.0))+((0.04042741*exp((8.87306345*x0)))*log((pow(x3,-1.0)+(-1.0*x2)))))+((-5.57546523*pow(x3,-1.0))*pow(cos((((-1.0*x2)*pow(sin(x1),-2.0))+((2.0*x0)*x1))),-1.0)))+((-17.95634016*x1)*pow(cos(((x2*pow(x1,-2.0))+((-1.0*pow(x1,-2.0))*pow(x2,-1.0)))),-1.0)))</t>
  </si>
  <si>
    <t>-17.95634016*x1/cos(x2/x1**2-1/(x1**2*x2))+0.04042741*exp(8.87306345*x0)*log(-x2+1/x3)-5.57546523/(x3*cos(2*x0*x1-x2/sin(x1)**2))-0.34440317/x1**2</t>
  </si>
  <si>
    <t>(((((1.30962372+(2.28256734*exp((((-1.0*x0)+(2.0*x1))+((-1.0*x0)*x3)))))+((1.77282552*pow(x2,2.0))*exp((((-1.0*x0)+(2.0*x1))+((-1.0*x0)*x3)))))+((3.02632718*cos(x3))*exp((-1.0*x0))))+((247.51092303*pow(x2,3.0))*exp(((-2.0*pow(x1,-1.0))+((-1.0*x0)*x3)))))+(((29.40547315*pow(x2,2.0))*cos(x3))*exp((-1.0*x0))))</t>
  </si>
  <si>
    <t>247.51092303*x2**3*exp(-x0*x3-2/x1)+1.77282552*x2**2*exp(-x0*x3-x0+2*x1)+29.40547315*x2**2*exp(-x0)*cos(x3)+2.28256734*exp(-x0*x3-x0+2*x1)+1.30962372+3.02632718*exp(-x0)*cos(x3)</t>
  </si>
  <si>
    <t>((((2.04570989+(0.96963451*x1))+(-0.72630628*cos(x0)))+(-1.50540519*pow(3.14159265,sin(x1))))+((-1.00321063*x2)*x3))</t>
  </si>
  <si>
    <t>-1.50540519*3.14159265**sin(x1)+0.96963451*x1-1.00321063*x2*x3-0.72630628*cos(x0)+2.04570989</t>
  </si>
  <si>
    <t>(((13.34432653+(83.37707703*exp(x3)))+((5.15058874*x2)*x3))+((10.79044864*exp((x3*cos(x2))))*sin(x3)))</t>
  </si>
  <si>
    <t>5.15058874*x2*x3+83.37707703*exp(x3)+10.79044864*exp(x3*cos(x2))*sin(x3)+13.34432653</t>
  </si>
  <si>
    <t>((((((1.65983139+(3.33559692*x1))+(3.1835911*x2))+(3.4584706*cos(x0)))+(-1.05795183*exp((x0*x1))))+(-10.61411452*log(cos(x1))))+((3.08799455*x2)*x3))</t>
  </si>
  <si>
    <t>3.33559692*x1+3.08799455*x2*x3+3.1835911*x2-1.05795183*exp(x0*x1)-10.61411452*log(cos(x1))+3.4584706*cos(x0)+1.65983139</t>
  </si>
  <si>
    <t>(x3*(((((1.00208535*x1)*pow(x4,2.0))+((-1.00055911*x0)*pow(x4,2.0)))+(((-1.0*x0)*x2)*x4))+(((1.00237851*x1)*x2)*x4)))</t>
  </si>
  <si>
    <t>x3*(-x0*x2*x4-1.00055911*x0*x4**2+1.00237851*x1*x2*x4+1.00208535*x1*x4**2)</t>
  </si>
  <si>
    <t>((((-0.74176672+x3)+(0.90182393*x2))+(1.69277435*cos(x0)))*sin(pow(x1,2.0)))</t>
  </si>
  <si>
    <t>(0.90182393*x2+x3+1.69277435*cos(x0)-0.74176672)*sin(x1**2)</t>
  </si>
  <si>
    <t>(((((((((3.36461778+(0.69273871*x2))+(1.78670199*pow(x3,20.0)))+(-1.03588795*x0))+((4.82033116*x3)*pow(x4,0.5)))+((-5.50707639*x2)*pow(x1,0.5)))+((-1.83271724*x0)*x4))+(((2.36933599*x0)*x1)*x2))+(((3.82581461*x1)*x2)*x4))+(((-3.93758952*x1)*x2)*x3))</t>
  </si>
  <si>
    <t>2.36933599*x0*x1*x2-1.83271724*x0*x4-1.03588795*x0-5.50707639*x1**0.5*x2-3.93758952*x1*x2*x3+3.82581461*x1*x2*x4+0.69273871*x2+1.78670199*x3**20+4.82033116*x3*x4**0.5+3.36461778</t>
  </si>
  <si>
    <t>(((0.60985234+(-0.2785042*cos((((1.0+x1)+x2)+x4))))+(-0.86819928*pow(cos(x1),9.0)))+((0.2414772*x3)*pow(cos((x2*x4)),9.0)))</t>
  </si>
  <si>
    <t>0.2414772*x3*cos(x2*x4)**9-0.86819928*cos(x1)**9-0.2785042*cos(x1+x2+x4+1)+0.60985234</t>
  </si>
  <si>
    <t>(((1.39632477+(1.58149096*x3))+((0.7889026*pow(x0,2.0))*exp(x1)))+(((-1.00460425*x1)*x4)*pow(x2,-1.0)))</t>
  </si>
  <si>
    <t>0.7889026*x0**2*exp(x1)-1.00460425*x1*x4/x2+1.58149096*x3+1.39632477</t>
  </si>
  <si>
    <t>((0.04338077+(0.72154714*x0))+(1.39068739*cos(exp(x0))))</t>
  </si>
  <si>
    <t>0.72154714*x0+1.39068739*cos(exp(x0))+0.04338077</t>
  </si>
  <si>
    <t>((-16.17043166+(4.95719124*pow(x0,0.5)))+(10.47962925*pow(x0,-0.25)))</t>
  </si>
  <si>
    <t>10.47962925/x0**0.25+4.95719124*x0**0.5-16.17043166</t>
  </si>
  <si>
    <t>((2.48176325+(0.02383602*cos(pow(x0,-0.5))))+(-0.07245279*pow(x0,0.25)))</t>
  </si>
  <si>
    <t>-0.07245279*x0**0.25+0.02383602*cos(x0**(-0.5))+2.48176325</t>
  </si>
  <si>
    <t>(((0.15264267+(3.68485878*pow(sin(x0),0.5)))+(-0.44374007*pow(x0,10.0)))+(-2.89015689*x0))</t>
  </si>
  <si>
    <t>-0.44374007*x0**10-2.89015689*x0+3.68485878*sin(x0)**0.5+0.15264267</t>
  </si>
  <si>
    <t>(0.07855439+(0.02073292*pow(3.3,exp(x0))))</t>
  </si>
  <si>
    <t>0.02073292*3.3**exp(x0)+0.07855439</t>
  </si>
  <si>
    <t>(0.95713878+(-0.99892001*cos((x0+(-1.0*pow(x1,2.0))))))</t>
  </si>
  <si>
    <t>0.95713878-0.99892001*cos(x0-x1**2)</t>
  </si>
  <si>
    <t>(((((4.89287429+(0.52616413*x1))+(-0.32938283*sin(((-1.0*pow(x0,-1.0))+((2.0*x0)*x1)))))+(-4.97472878*pow((x0+pow(x0,x0)),-1.0)))+(-2.15755091*x0))+((0.63965239*x1)*sin(((0.5+x0)+(0.5*pow(x0,-1.0))))))</t>
  </si>
  <si>
    <t>-2.15755091*x0+0.63965239*x1*sin(x0+0.5+0.5/x0)+0.52616413*x1-0.32938283*sin(2*x0*x1-1/x0)+4.89287429-4.97472878/(x0+x0**x0)</t>
  </si>
  <si>
    <t>((((6.03254057+(2.99279482*x1))+(-7.40113255*sin(pow(x1,2.0))))+(-3.74438317*cos(x0)))+((1.22493009*pow(x1,2.0))*pow(cos(x0),2.0)))</t>
  </si>
  <si>
    <t>1.22493009*x1**2*cos(x0)**2+2.99279482*x1-7.40113255*sin(x1**2)-3.74438317*cos(x0)+6.03254057</t>
  </si>
  <si>
    <t>((-2.41833657+(5.92030915*pow(2.0,cos(x0))))+((1.09960224*x1)*pow(2.4,cos(x0))))</t>
  </si>
  <si>
    <t>5.92030915*2**cos(x0)+1.09960224*2.4**cos(x0)*x1-2.41833657</t>
  </si>
  <si>
    <t>(x0*(-14.07392786+(-0.6832214*x1)))</t>
  </si>
  <si>
    <t>x0*(-0.6832214*x1-14.07392786)</t>
  </si>
  <si>
    <t>(((1715.50656648+(-472.19169371*pow(((x2+(-1.0*x0))+(x2*pow(x1,-1.0))),0.5)))+((-1438.01987558*x1)*pow(x0,15.0)))+((-1438.01987558*pow(x1,0.5))*sin(((((pow(x0,-1.0)+pow(x2,2.0))+(3.14159265*pow(x0,15.0)))+((-1.0*pow(x0,12.0))*pow(x2,-1.0)))+((x2*pow(x0,-1.0))*log(x0))))))</t>
  </si>
  <si>
    <t>-1438.01987558*x0**15*x1-1438.01987558*x1**0.5*sin(3.14159265*x0**15-x0**12/x2+x2**2+x2*log(x0)/x0+1/x0)-472.19169371*(-x0+x2+x2/x1)**0.5+1715.50656648</t>
  </si>
  <si>
    <t>(((((-1.03942057+(0.86642916*pow((x0+(-1.0*x1)),2.0)))+(1.02906576*pow(x0,2.0)))+((3.31831432*x0)*pow((x0+(-1.0*x1)),2.0)))+((-1.70169847*x2)*pow(((x0+(-1.0*pow(x1,2.0)))+(x1*pow(x0,2.0))),2.0)))+(((17.3495241*x1)*pow(x2,5.0))*pow((((-0.5*x1)*pow(x2,2.0))+sin((x0*x1))),2.0)))</t>
  </si>
  <si>
    <t>1.02906576*x0**2+3.31831432*x0*(x0-x1)**2+17.3495241*x1*x2**5*(-0.5*x1*x2**2+sin(x0*x1))**2-1.70169847*x2*(x0**2*x1+x0-x1**2)**2+0.86642916*(x0-x1)**2-1.03942057</t>
  </si>
  <si>
    <t>((((2.71501747+(-0.58628985*pow(x1,2.0)))+(-3.41863646*log(cos(x2))))+((-0.7478221*x0)*x1))+((-1.3328661*pow(x2,2.0))*log((2.0+x1))))</t>
  </si>
  <si>
    <t>-0.7478221*x0*x1-0.58628985*x1**2-1.3328661*x2**2*log(x1+2)-3.41863646*log(cos(x2))+2.71501747</t>
  </si>
  <si>
    <t>(pow(cos((x1+log(x0))),-1.0)*((1.26855119+((-0.62291435*x2)*log(x0)))+(((2.20259847+(2.73745978*cos((pow(x2,-1.0)*(pow(x0,-1.0)+log(x0))))))*cos((x1+log(x0))))*sin((2.86955032*x1)))))</t>
  </si>
  <si>
    <t>(-0.62291435*x2*log(x0)+(2.73745978*cos((log(x0)+1/x0)/x2)+2.20259847)*sin(2.86955032*x1)*cos(x1+log(x0))+1.26855119)/cos(x1+log(x0))</t>
  </si>
  <si>
    <t>(((79.39074216+(7.87120328*pow(x2,2.0)))+(-0.10729204*pow(x1,-0.5)))+((0.00045999*x2)*pow(((0.5+x1)+(-1.0*x0)),-2.0)))</t>
  </si>
  <si>
    <t>-0.10729204/x1**0.5+7.87120328*x2**2+0.00045999*x2/(-x0+x1+0.5)**2+79.39074216</t>
  </si>
  <si>
    <t>((0.35488299+(-1.34671684*sin(((1.6*x1)+(x2*x3)))))+((-0.07089402*x0)*log((pow(x1,-1.0)+(-1.0*x0)))))</t>
  </si>
  <si>
    <t>-0.07089402*x0*log(-x0+1/x1)-1.34671684*sin(1.6*x1+x2*x3)+0.35488299</t>
  </si>
  <si>
    <t>(0.00304138+(((-0.00152069*pow((x3+log(x0)),4.0))*pow(sin(x1),2.0))*log(x0)))</t>
  </si>
  <si>
    <t>-0.00152069*(x3+log(x0))**4*log(x0)*sin(x1)**2+0.00304138</t>
  </si>
  <si>
    <t>(30.07291962+(1.97596361*log((x0*pow(x2,-1.0)))))</t>
  </si>
  <si>
    <t>1.97596361*log(x0/x2)+30.07291962</t>
  </si>
  <si>
    <t>(((-0.11951366+(2.88147933*exp((((-1.0*x0)+(0.9*pow(x1,2.0)))+((-1.0*x2)*pow(x3,-1.0))))))+((2.13780766*x0)*exp(((-3.14159265*x2)*pow(x3,-1.0)))))+(((-1.07985562*x2)*pow(x1,2.0))*exp(((-1.0*x2)*pow(x3,-1.0)))))</t>
  </si>
  <si>
    <t>2.13780766*x0*exp(-3.14159265*x2/x3)-1.07985562*x1**2*x2*exp(-x2/x3)+2.88147933*exp(-x0+0.9*x1**2-x2/x3)-0.11951366</t>
  </si>
  <si>
    <t>((((3.91760494+(2.3536738*pow(x0,-0.5)))+((1.36331323*pow(x0,-0.5))*log((x2*x3))))+((-10.19110833*x2)*x3))+(((0.55050272*pow(x2,-1.0))*pow(sin(x0),-1.0))*sin(x3)))</t>
  </si>
  <si>
    <t>1.36331323*log(x2*x3)/x0**0.5+2.3536738/x0**0.5-10.19110833*x2*x3+3.91760494+0.55050272*sin(x3)/(x2*sin(x0))</t>
  </si>
  <si>
    <t>(-0.97904894*cos(((((10.0+x4)+(-1.0*sin(pow(x1,2.0))))+(10.0*x3))+(x0*x2))))</t>
  </si>
  <si>
    <t>-0.97904894*cos(x0*x2+10*x3+x4-sin(x1**2)+10)</t>
  </si>
  <si>
    <t>(((((1.13503635+(0.92650955*x4))+(0.74500328*pow(x4,0.5)))+(-0.98763075*x3))+(-0.99819542*x2))+((1.00593615*x0)*x1))</t>
  </si>
  <si>
    <t>1.00593615*x0*x1-0.99819542*x2-0.98763075*x3+0.74500328*x4**0.5+0.92650955*x4+1.13503635</t>
  </si>
  <si>
    <t>((((((-27.53029846+(2.12458829*pow(x4,-1.0)))+(2.31000518*pow(x0,-0.5)))+(-19.80409898*pow(x0,2.0)))+((19.80409898*x0)*pow((x0+x1),2.0)))+((19.22245644*exp(x3))*exp((-1.0*x0))))+(((36.07892767*x3)*x4)*sin(((-19.47241303*x4)+(x3*x4)))))</t>
  </si>
  <si>
    <t>2.31000518/x0**0.5-19.80409898*x0**2+19.80409898*x0*(x0+x1)**2+36.07892767*x3*x4*sin(x3*x4-19.47241303*x4)-27.53029846+19.22245644*exp(-x0)*exp(x3)+2.12458829/x4</t>
  </si>
  <si>
    <t>((((2.28859015+(-0.00809734*log((x0*log(pow(x3,-1.0))))))+(-0.09839698*x4))+((0.09203569*x2)*x3))+((0.07712244*x0)*pow(x1,2.0)))</t>
  </si>
  <si>
    <t>0.07712244*x0*x1**2+0.09203569*x2*x3-0.09839698*x4-0.00809734*log(x0*log(1/x3))+2.28859015</t>
  </si>
  <si>
    <t>((((((((0.34988463*x2)+(0.95515774*x0))+(-0.75203231*x3))+((0.27776666*x3)*x4))+((-0.61843842*x0)*x4))+(((1.11033049*x1)*x3)*x4))+(((-0.33112006*x0)*x1)*exp(x4)))+(((-0.70651951*x1)*x2)*x4))</t>
  </si>
  <si>
    <t>-0.33112006*x0*x1*exp(x4)-0.61843842*x0*x4+0.95515774*x0-0.70651951*x1*x2*x4+1.11033049*x1*x3*x4+0.34988463*x2+0.27776666*x3*x4-0.75203231*x3</t>
  </si>
  <si>
    <t>((0.0631707+(0.06523125*cos(pow(x0,-0.5))))+(0.89554694*x0))</t>
  </si>
  <si>
    <t>0.89554694*x0+0.06523125*cos(x0**(-0.5))+0.0631707</t>
  </si>
  <si>
    <t>((1.98017079+(0.40867888*sin(log(x0))))+(0.24573123*log(x0)))</t>
  </si>
  <si>
    <t>0.24573123*log(x0)+0.40867888*sin(log(x0))+1.98017079</t>
  </si>
  <si>
    <t>(0.00793845+(0.31128372*x0))</t>
  </si>
  <si>
    <t>0.31128372*x0+0.00793845</t>
  </si>
  <si>
    <t>((-0.93654202+(0.06552791*cos(pow(x0,-0.5))))+(0.89507191*x0))</t>
  </si>
  <si>
    <t>0.89507191*x0+0.06552791*cos(x0**(-0.5))-0.93654202</t>
  </si>
  <si>
    <t>(1.00289914+(0.97887604*log(x0)))</t>
  </si>
  <si>
    <t>0.97887604*log(x0)+1.00289914</t>
  </si>
  <si>
    <t>(3.68265418+(0.37973189*sin((x0+(log(pow(x0,-1.0))*sin(log(x0)))))))</t>
  </si>
  <si>
    <t>0.37973189*sin(x0+log(1/x0)*sin(log(x0)))+3.68265418</t>
  </si>
  <si>
    <t>(((-36.19284685+(43.48919615*pow(x0,0.25)))+(-0.05870973*pow(x0,-1.0)))+(-6.90082478*log(sin(x0))))</t>
  </si>
  <si>
    <t>43.48919615*x0**0.25-6.90082478*log(sin(x0))-36.19284685-0.05870973/x0</t>
  </si>
  <si>
    <t>((((2.79149918+(0.13988621*sin((x0+(20.0*pow((1.0+(-1.0*x0)),-20.0))))))+(6.84745157*sin(x0)))+(-3.23143965*pow(x0,0.5)))+(-2.54605273*x0))</t>
  </si>
  <si>
    <t>-3.23143965*x0**0.5-2.54605273*x0+6.84745157*sin(x0)+0.13988621*sin(x0+20/(1-x0)**20)+2.79149918</t>
  </si>
  <si>
    <t>((1.04492644+(0.11222672*cos(pow(x0,-0.5))))+(-0.02715121*log(x0)))</t>
  </si>
  <si>
    <t>-0.02715121*log(x0)+0.11222672*cos(x0**(-0.5))+1.04492644</t>
  </si>
  <si>
    <t>(0.03550903+(0.97973705*sin((x0+x1))))</t>
  </si>
  <si>
    <t>0.97973705*sin(x0+x1)+0.03550903</t>
  </si>
  <si>
    <t>((1.02288766*x0)*exp(x1))</t>
  </si>
  <si>
    <t>1.02288766*x0*exp(x1)</t>
  </si>
  <si>
    <t>(0.09208841+(-0.09175379*cos(x0)))</t>
  </si>
  <si>
    <t>0.09208841-0.09175379*cos(x0)</t>
  </si>
  <si>
    <t>(4.404e-05*log(x0))</t>
  </si>
  <si>
    <t>4.404e-5*log(x0)</t>
  </si>
  <si>
    <t>(((3.38571847+(0.08186583*cos(pow(x0,-0.5))))+(-0.97094191*pow(x0,0.25)))+(-1.98006242*pow(cos(x0),0.5)))</t>
  </si>
  <si>
    <t>-0.97094191*x0**0.25+0.08186583*cos(x0**(-0.5))-1.98006242*cos(x0)**0.5+3.38571847</t>
  </si>
  <si>
    <t>(-0.4285947*log(x0))</t>
  </si>
  <si>
    <t>(-0.45144299+(1.62878618*cos(pow(x0,0.25))))</t>
  </si>
  <si>
    <t>1.62878618*cos(x0**0.25)-0.45144299</t>
  </si>
  <si>
    <t>((0.99037216+(0.07422468*sin(((x0+(-1.0*x1))+(0.5*pow(x0,-1.0))))))+(-0.0764538*pow((x1+pow(x0,2.0)),2.0)))</t>
  </si>
  <si>
    <t>-0.0764538*(x0**2+x1)**2+0.07422468*sin(x0-x1+0.5/x0)+0.99037216</t>
  </si>
  <si>
    <t>(0.05538479+(1.01630024*log((x0*cos(x1)))))</t>
  </si>
  <si>
    <t>1.01630024*log(x0*cos(x1))+0.05538479</t>
  </si>
  <si>
    <t>((0.92062776+(0.92233356*sin(x1)))+(1.75090849*x0))</t>
  </si>
  <si>
    <t>1.75090849*x0+0.92233356*sin(x1)+0.92062776</t>
  </si>
  <si>
    <t>(0.38761093+(-0.05469209*pow(9.0,x0)))</t>
  </si>
  <si>
    <t>0.38761093-0.05469209*9**x0</t>
  </si>
  <si>
    <t>((1.22192055+(0.09421302*cos(pow(x0,(-20.0+(-1.1*x0))))))+(1.39217032*sin(x0)))</t>
  </si>
  <si>
    <t>1.39217032*sin(x0)+0.09421302*cos(x0**(-1.1*x0-20))+1.22192055</t>
  </si>
  <si>
    <t>(3.31499829+((2.34166218*x0)*cos(x0)))</t>
  </si>
  <si>
    <t>2.34166218*x0*cos(x0)+3.31499829</t>
  </si>
  <si>
    <t>(9.09780358+(-9.6538155*sin(pow(x0,0.5))))</t>
  </si>
  <si>
    <t>9.09780358-9.6538155*sin(x0**0.5)</t>
  </si>
  <si>
    <t>((-3.27939926+(2.9253449*cos(x0)))+(-0.12117736*log(x0)))</t>
  </si>
  <si>
    <t>((3.00657886+(-2.17965677*sin((2.0+x0))))+(-2.03034117*x1))</t>
  </si>
  <si>
    <t>(((3.17992891+(0.75659*x1))+(0.19653261*sin((0.5*pow(x0,-1.0)))))+(-1.65735688*pow(x0,2.0)))</t>
  </si>
  <si>
    <t>-1.65735688*x0**2+0.75659*x1+0.19653261*sin(0.5/x0)+3.17992891</t>
  </si>
  <si>
    <t>(((-0.31070818+(2.35861741*x0))+(2.10251557*x1))+(-3.48139631*sin((x0+sin(x1)))))</t>
  </si>
  <si>
    <t>2.35861741*x0+2.10251557*x1-3.48139631*sin(x0+sin(x1))-0.31070818</t>
  </si>
  <si>
    <t>((0.90494311*exp(x1))+(-0.01999335*pow((x1+exp(x0)),3.0)))</t>
  </si>
  <si>
    <t>-0.01999335*(x1+exp(x0))**3+0.90494311*exp(x1)</t>
  </si>
  <si>
    <t>((1.15620437+(0.98687171*x1))+(-2.14672*cos(x0)))</t>
  </si>
  <si>
    <t>0.98687171*x1-2.14672*cos(x0)+1.15620437</t>
  </si>
  <si>
    <t>((0.970138*log(x2))+((1.01647001*x0)*x1))</t>
  </si>
  <si>
    <t>1.01647001*x0*x1+0.970138*log(x2)</t>
  </si>
  <si>
    <t>(((0.98085907*x0)+(1.16807064*sin(x1)))*cos(x2))</t>
  </si>
  <si>
    <t>(0.98085907*x0+1.16807064*sin(x1))*cos(x2)</t>
  </si>
  <si>
    <t>((42.47066041+(69.66254395*cos((x0+pow(sin(x0),-0.5)))))+(-2.83866463*pow(log(x0),3.0)))</t>
  </si>
  <si>
    <t>-2.83866463*log(x0)**3+69.66254395*cos(x0+sin(x0)**(-0.5))+42.47066041</t>
  </si>
  <si>
    <t>((1.31783008+(0.34677616*sin(log(sin(x0)))))+(-0.03955029*pow(log(x0),2.0)))</t>
  </si>
  <si>
    <t>-0.03955029*log(x0)**2+0.34677616*sin(log(sin(x0)))+1.31783008</t>
  </si>
  <si>
    <t>(((-0.62961979+(0.08449925*log(x0)))+(0.15300063*sin(log(x0))))+(-0.03728824*cos((50.0*pow(log(x0),2.0)))))</t>
  </si>
  <si>
    <t>0.08449925*log(x0)+0.15300063*sin(log(x0))-0.03728824*cos(50*log(x0)**2)-0.62961979</t>
  </si>
  <si>
    <t>((0.7458018+(0.04843471*cos(pow(x0,-0.5))))+(-0.63613689*x0))</t>
  </si>
  <si>
    <t>-0.63613689*x0+0.04843471*cos(x0**(-0.5))+0.7458018</t>
  </si>
  <si>
    <t>((14.13181897+(-1.87117999*pow(x0,0.5)))+(((7.01439396*pow(x0,(0.5+x0)))*pow(cos(x0),-1.0))*cos(pow(x0,-0.5))))</t>
  </si>
  <si>
    <t>-1.87117999*x0**0.5+7.01439396*x0**(x0+0.5)*cos(x0**(-0.5))/cos(x0)+14.13181897</t>
  </si>
  <si>
    <t>(11.14720708+((11.16209007*x1)*pow(x0,0.125)))</t>
  </si>
  <si>
    <t>11.16209007*x0**0.125*x1+11.14720708</t>
  </si>
  <si>
    <t>((-41.3618307+(40.37944051*cos((x0+(0.5*sin(x1))))))+(117.94754623*x0))</t>
  </si>
  <si>
    <t>117.94754623*x0+40.37944051*cos(x0+0.5*sin(x1))-41.3618307</t>
  </si>
  <si>
    <t>((0.96531893+(-0.42336171*pow(6.0,sin(x0))))+(-1.02428853*x1))</t>
  </si>
  <si>
    <t>-0.42336171*6**sin(x0)-1.02428853*x1+0.96531893</t>
  </si>
  <si>
    <t>((0.08225349+(1.01655991*log(x0)))+(-1.04924226*x1))</t>
  </si>
  <si>
    <t>(((0.17604053+(0.34141906*x1))+(0.6149134*exp(x0)))+(-0.86369702*pow(x1,4.0)))</t>
  </si>
  <si>
    <t>-0.86369702*x1**4+0.34141906*x1+0.6149134*exp(x0)+0.17604053</t>
  </si>
  <si>
    <t>(((0.67693656+(0.06780536*log(x1)))+(0.4896944*exp((x1*x2))))+(1.36430443*x0))</t>
  </si>
  <si>
    <t>1.36430443*x0+0.4896944*exp(x1*x2)+0.06780536*log(x1)+0.67693656</t>
  </si>
  <si>
    <t>(((-0.96369043+(1.00167548*x0))+(1.01537762*x1))+(-1.05217256*x2))</t>
  </si>
  <si>
    <t>1.00167548*x0+1.01537762*x1-1.05217256*x2-0.96369043</t>
  </si>
  <si>
    <t>((-0.53892765+(0.61423316*exp((x0*x2))))+(-3.10602689*x1))</t>
  </si>
  <si>
    <t>(x0*(1.00059705+((-0.75009796*x1)*x2)))</t>
  </si>
  <si>
    <t>x0*(-0.75009796*x1*x2+1.00059705)</t>
  </si>
  <si>
    <t>((((54.8858272+(-43.74992756*cos(x2)))+(-17.06046622*sin(pow(log((pow(x2,-1.0)*(x1+(pow(x3,-2.0)*pow((1.0+sin(x0)),2.0))))),2.0))))+(((-40.38914948*x0)*x2)*pow(x1,2.0)))+(((-40.38914948*x0)*x3)*pow(x1,2.0)))</t>
  </si>
  <si>
    <t>-40.38914948*x0*x1**2*x2-40.38914948*x0*x1**2*x3-17.06046622*sin(log((x1+(sin(x0)+1)**2/x3**2)/x2)**2)-43.74992756*cos(x2)+54.8858272</t>
  </si>
  <si>
    <t>(((((((-2.96105686+(2.49039411*cos((pow(((-1.0*x2)+((x1*pow(x2,-0.5))*sin((0.73269172*x0)))),-1.0)*sin(x2)))))+(2.49039411*sin(x2)))+(3.35227902*x0))+(-279.36160441*pow(x3,200.0)))+((1.21913785*x3)*pow(x2,-0.5)))+((-3.6181102*x2)*x3))+(((1.57075946*x1)*x3)*pow(x0,-0.5)))</t>
  </si>
  <si>
    <t>1.57075946*x1*x3/x0**0.5+3.35227902*x0+1.21913785*x3/x2**0.5-3.6181102*x2*x3-279.36160441*x3**200+2.49039411*sin(x2)+2.49039411*cos(sin(x2)/(x1*sin(0.73269172*x0)/x2**0.5-x2))-2.96105686</t>
  </si>
  <si>
    <t>(((1.03959039*x3)+(1.01137134*x2))+((-1.03959039*x0)*x1))</t>
  </si>
  <si>
    <t>((((0.45279311+(0.96835354*x1))+(1.01174785*x2))+(-0.99459888*x3))+(-0.6516451*cos(exp(x0))))</t>
  </si>
  <si>
    <t>0.96835354*x1+1.01174785*x2-0.99459888*x3-0.6516451*cos(exp(x0))+0.45279311</t>
  </si>
  <si>
    <t>((11.8390257+(-1.42880051*sin((1.0+(0.1*pow(x0,-1.0))))))+((-0.6747741*x0)*sin(((1.0+pow(x0,2.0))+(-20.0*x0)))))</t>
  </si>
  <si>
    <t>-0.6747741*x0*sin(x0**2-20*x0+1)-1.42880051*sin(1+0.1/x0)+11.8390257</t>
  </si>
  <si>
    <t>((((6.53598208+(0.56731635*cos(pow(x0,-0.5))))+(-0.23961262*log(x0)))+(-1.22991212*x0))+((-0.39149319*x0)*cos(pow(x0,-5.0))))</t>
  </si>
  <si>
    <t>-0.39149319*x0*cos(x0**(-5))-1.22991212*x0-0.23961262*log(x0)+0.56731635*cos(x0**(-0.5))+6.53598208</t>
  </si>
  <si>
    <t>(0.01045168+(0.4911304*pow(x0,2.5)))</t>
  </si>
  <si>
    <t>0.4911304*x0**2.5+0.01045168</t>
  </si>
  <si>
    <t>(((((-12464090.5058025+(12791632.9619966*pow(x0,(0.09090909*x0))))+(439711.87987198*pow(sin((1.0+exp((x0*pow((1.0+(-1.0*x0)),(-1.0*x0)))))),21.0)))+(-271053.21864876*pow(sin((1.1+sin((x0*pow((1.0+(-1.0*x0)),(-10.0+(0.2*x0))))))),21.0)))+(-448171.27594634*pow(x0,10.0)))+((106901.75708198*pow(sin((x0*pow((1.0+(-1.0*x0)),(-1.0*x0)))),-1.0))*pow(sin((1.0+sin((x0*pow((1.0+(-1.0*x0)),(-1.0*x0)))))),21.0)))</t>
  </si>
  <si>
    <t>-448171.27594634*x0**10+12791632.9619966*x0**(0.09090909*x0)+439711.87987198*sin(exp(x0/(1-x0)**x0)+1)**21-271053.21864876*sin(sin(x0*(1-x0)**(0.2*x0-10))+1.1)**21-12464090.5058025+106901.75708198*sin(sin(x0/(1-x0)**x0)+1)**21/sin(x0/(1-x0)**x0)</t>
  </si>
  <si>
    <t>(2.93789137+(-0.92766028*exp(x0)))</t>
  </si>
  <si>
    <t>2.93789137-0.92766028*exp(x0)</t>
  </si>
  <si>
    <t>(((-7.88585832+(8.56604269*log(x0)))+(17.86314525*pow((x0+(0.1*x1)),0.5)))+((2.37258068*x1)*log(x0)))</t>
  </si>
  <si>
    <t>2.37258068*x1*log(x0)+17.86314525*(x0+0.1*x1)**0.5+8.56604269*log(x0)-7.88585832</t>
  </si>
  <si>
    <t>(0.0586358+((0.32519701*exp((2.0*x1)))*log(x0)))</t>
  </si>
  <si>
    <t>0.32519701*exp(2*x1)*log(x0)+0.0586358</t>
  </si>
  <si>
    <t>(2.29877991+(-1.26249309*pow(pow(2.0,(x1+pow(x0,2.0))),0.5)))</t>
  </si>
  <si>
    <t>2.29877991-1.26249309*(2**(x0**2+x1))**0.5</t>
  </si>
  <si>
    <t>((-359.23187482+(270.90714881*pow(7.0,x0)))+(20098.42828814*pow(x0,10.0)))</t>
  </si>
  <si>
    <t>270.90714881*7**x0+20098.42828814*x0**10-359.23187482</t>
  </si>
  <si>
    <t>(0.02668957+((0.99898756*cos(exp(x0)))*log(sin((0.31830989*x1)))))</t>
  </si>
  <si>
    <t>0.99898756*log(sin(0.31830989*x1))*cos(exp(x0))+0.02668957</t>
  </si>
  <si>
    <t>(((1.10323671+(-0.54564893*x1))+((-0.74664975*x0)*x2))+((-1.99518951*sin(x1))*sin((x1*(2.0+(x0*x2))))))</t>
  </si>
  <si>
    <t>(((((0.51442027+(0.60384302*exp(x0)))+(1.08425666*x1))+(-0.38087548*pow(x2,2.0)))+((2.32411625*x0)*x1))+(((-2.33107942*x0)*x1)*x2))</t>
  </si>
  <si>
    <t>-2.33107942*x0*x1*x2+2.32411625*x0*x1+1.08425666*x1-0.38087548*x2**2+0.60384302*exp(x0)+0.51442027</t>
  </si>
  <si>
    <t>(((-3.09434032+(1.00363216*x0))+(0.86109496*x2))+(1.08516728*cos((2.0*x1))))</t>
  </si>
  <si>
    <t>1.00363216*x0+0.86109496*x2+1.08516728*cos(2*x1)-3.09434032</t>
  </si>
  <si>
    <t>(((1.7879254+(-2.09236725*sin((x0+((0.47942554*pow(x0,-1.0))*pow(x2,-1.0))))))+((1.0504008*pow(x0,-1.0))*sin(x2)))+((-0.24531071*x2)*pow(x1,-1.0)))</t>
  </si>
  <si>
    <t>(0.70680298+(0.99482353*log((x0+((0.5*x1)*x2)))))</t>
  </si>
  <si>
    <t>0.99482353*log(x0+0.5*x1*x2)+0.70680298</t>
  </si>
  <si>
    <t>((((((0.51324743+(0.85628368*sin(x1)))+(0.75263227*x2))+(0.80542482*x0))+(-0.53331544*exp(x3)))+((1.54649458*x3)*pow(((x0*x1)*x2),0.5)))+(((-2.18550603*x0)*x1)*x2))</t>
  </si>
  <si>
    <t>-2.18550603*x0*x1*x2+0.80542482*x0+0.75263227*x2+1.54649458*x3*(x0*x1*x2)**0.5-0.53331544*exp(x3)+0.85628368*sin(x1)+0.51324743</t>
  </si>
  <si>
    <t>(((3.8778731+((2.19689045*x2)*pow(x0,-1.0)))+((-0.24629416*pow(x0,-1.0))*pow(x3,-1.0)))+((-2099.58662176*pow(x2,2.0))*pow(x3,200.0)))</t>
  </si>
  <si>
    <t>-2099.58662176*x2**2*x3**200+3.8778731+2.19689045*x2/x0-0.24629416/(x0*x3)</t>
  </si>
  <si>
    <t>log(pow((x0+x3),(x1+x2)))</t>
  </si>
  <si>
    <t>log((x0+x3)**(x1+x2))</t>
  </si>
  <si>
    <t>(((-0.6274744+(0.99192954*x3))+(-1.58271005*sin((10.0+x1))))+((1.00290742*x0)*x2))</t>
  </si>
  <si>
    <t>1.00290742*x0*x2+0.99192954*x3-1.58271005*sin(x1+10)-0.6274744</t>
  </si>
  <si>
    <t>(-0.02351898+(0.32748128*pow(0.1,x0)))</t>
  </si>
  <si>
    <t>0.32748128*0.1**x0-0.02351898</t>
  </si>
  <si>
    <t>((-3.76727564+(4.79324815*x0))+(1.66251823*pow(0.005,x0)))</t>
  </si>
  <si>
    <t>1.66251823*0.005**x0+4.79324815*x0-3.76727564</t>
  </si>
  <si>
    <t>((((23.06211972+(9.07048652*sin((pow(log(x0),-2.0)*cos(x0)))))+(25.60948789*sin(log(x0))))+(-20.21597369*x0))+(((-0.08503691*pow(x0,-2.0))*pow(cos(x0),2.0))*pow(log(x0),-2.0)))</t>
  </si>
  <si>
    <t>-20.21597369*x0+9.07048652*sin(cos(x0)/log(x0)**2)+25.60948789*sin(log(x0))+23.06211972-0.08503691*cos(x0)**2/(x0**2*log(x0)**2)</t>
  </si>
  <si>
    <t>((((20.11707331+(-0.55753012*sin((pow(x0,-1.0)*log(pow(x0,-2.0))))))+((-2.74410752*x0)*sin((1.1*pow(((1.0+pow(x0,-3.0))+pow(log(x0),-1.0)),-1.0)))))+((-3.33068771*x0)*pow(sin(((10.0+pow(x0,-3.0))+pow(log(x0),-1.0))),2.0)))+(((-1.370368*log(x0))*sin(pow((1.0+pow(x0,-0.5)),0.5)))*sin(log(x0))))</t>
  </si>
  <si>
    <t>-2.74410752*x0*sin(1.1/(1+1/log(x0)+x0**(-3)))-3.33068771*x0*sin(10+1/log(x0)+x0**(-3))**2-1.370368*log(x0)*sin((x0**(-0.5)+1)**0.5)*sin(log(x0))-0.55753012*sin(log(x0**(-2))/x0)+20.11707331</t>
  </si>
  <si>
    <t>((0.79112163+(-4.404e-05*pow(x0,-2.0)))+(-0.19944942*sin((10.0+log(sin(x0))))))</t>
  </si>
  <si>
    <t>-0.19944942*sin(log(sin(x0))+10)+0.79112163-4.404e-5/x0**2</t>
  </si>
  <si>
    <t>((((10.74533698+(191.54730034*pow(x1,2.0)))+(-12.00591702*sin(((x1+((158276.25032705*pow(x0,3.0))*pow(x1,4.0)))+((-3.14159265*pow(x0,3.0))*pow(x1,3.0))))))+((305.12013949*pow(x1,2.0))*sin(x0)))+(((215.37110146*pow(x0,3.0))*pow(x0,x1))*pow(x1,3.0)))</t>
  </si>
  <si>
    <t>215.37110146*x0**3*x0**x1*x1**3+305.12013949*x1**2*sin(x0)+191.54730034*x1**2-12.00591702*sin(158276.25032705*x0**3*x1**4-3.14159265*x0**3*x1**3+x1)+10.74533698</t>
  </si>
  <si>
    <t>((0.95182799+(-0.44094357*pow(x0,2.0)))+((-0.64614875*x1)*exp((0.31830989*x0))))</t>
  </si>
  <si>
    <t>-0.44094357*x0**2-0.64614875*x1*exp(0.31830989*x0)+0.95182799</t>
  </si>
  <si>
    <t>((1.80342519+(-1.79250134*cos(x1)))+((-0.61648098*pow(x1,2.0))*sin(x0)))</t>
  </si>
  <si>
    <t>-0.61648098*x1**2*sin(x0)-1.79250134*cos(x1)+1.80342519</t>
  </si>
  <si>
    <t>((10.09514257+(0.62718431*cos(((0.6*pow(x1,-1.0))*pow((x0+x1),-0.5)))))+(-1.75653176*pow(x0,3.0)))</t>
  </si>
  <si>
    <t>-1.75653176*x0**3+0.62718431*cos(0.6/(x1*(x0+x1)**0.5))+10.09514257</t>
  </si>
  <si>
    <t>((2.94985466+(-0.00433663*pow(sin((3.14159265*x1)),-1.0)))+(-1.62982094*pow(x1,0.5)))</t>
  </si>
  <si>
    <t>-1.62982094*x1**0.5+2.94985466-0.00433663/sin(3.14159265*x1)</t>
  </si>
  <si>
    <t>(((-3.05426214+(0.70693712*x2))+(0.99834226*x0))+(1.08544192*cos((2.0*x1))))</t>
  </si>
  <si>
    <t>0.99834226*x0+0.70693712*x2+1.08544192*cos(2*x1)-3.05426214</t>
  </si>
  <si>
    <t>((1.20840256+(-0.96501174*log(x1)))+((-0.19902437*x2)*exp(x0)))</t>
  </si>
  <si>
    <t>(0.21295321+(0.80111111*cos(((x0*x1)*(1.0+(2.2*cos(x2)))))))</t>
  </si>
  <si>
    <t>0.80111111*cos(x0*x1*(2.2*cos(x2)+1))+0.21295321</t>
  </si>
  <si>
    <t>(((1.89003585+(0.97418515*sin(x0)))+(-2.04877204*pow((x1+pow(x0,0.5)),-0.5)))+((-0.41777571*x1)*x2))</t>
  </si>
  <si>
    <t>-0.41777571*x1*x2-2.04877204/(x0**0.5+x1)**0.5+0.97418515*sin(x0)+1.89003585</t>
  </si>
  <si>
    <t>((0.04306851+((0.89890705*x0)*x2))+((0.90131987*x1)*x2))</t>
  </si>
  <si>
    <t>0.89890705*x0*x2+0.90131987*x1*x2+0.04306851</t>
  </si>
  <si>
    <t>((1.17588741*sin(x2))+(-1.00376392*log(((x0*pow(x1,-1.0))*pow(x3,-1.0)))))</t>
  </si>
  <si>
    <t>((((0.18382668+(0.90180385*x0))+(1.09927504*x3))+(1.11828277*x1))+((-0.47005335*x2)*pow((x1+((0.5*x0)*x3)),2.0)))</t>
  </si>
  <si>
    <t>0.90180385*x0+1.11828277*x1-0.47005335*x2*(0.5*x0*x3+x1)**2+1.09927504*x3+0.18382668</t>
  </si>
  <si>
    <t>((1.32115823+(-0.27239971*exp((x1+x3))))+((0.96320876*x0)*x2))</t>
  </si>
  <si>
    <t>0.96320876*x0*x2-0.27239971*exp(x1+x3)+1.32115823</t>
  </si>
  <si>
    <t>(((0.97644457*pow((x0+x1),2.0))+(1.17447468*x2))+((1.13207506*x3)*cos(x2)))</t>
  </si>
  <si>
    <t>1.17447468*x2+1.13207506*x3*cos(x2)+0.97644457*(x0+x1)**2</t>
  </si>
  <si>
    <t>(((1.02241483*x0)*(x3+pow(x2,0.5)))*cos(x1))</t>
  </si>
  <si>
    <t>1.02241483*x0*(x2**0.5+x3)*cos(x1)</t>
  </si>
  <si>
    <t>((46.3764278+(-8.69707874*cos(exp(x0))))+(-5.41056653*sin((11.0+pow(x0,-0.5)))))</t>
  </si>
  <si>
    <t>-5.41056653*sin(x0**(-0.5)+11)-8.69707874*cos(exp(x0))+46.3764278</t>
  </si>
  <si>
    <t>(((13.89117754+(0.26992766*pow(x0,-1.0)))+(-0.00231507*pow(x0,-2.0)))+(-3.22114832*pow(x0,x0)))</t>
  </si>
  <si>
    <t>-3.22114832*x0**x0+13.89117754+0.26992766/x0-0.00231507/x0**2</t>
  </si>
  <si>
    <t>(((-0.33984007+(0.26983587*cos((6.28318531*pow(x0,-1.0)))))+(0.48508484*cos((pow(sin(x0),-1.0)+exp(pow(x0,-1.0))))))+(0.48508484*sin(x0)))</t>
  </si>
  <si>
    <t>0.48508484*sin(x0)+0.26983587*cos(6.28318531/x0)+0.48508484*cos(exp(1/x0)+1/sin(x0))-0.33984007</t>
  </si>
  <si>
    <t>(((((-573798303.951628+(588877084.360246*pow(x0,(0.09090909*x0))))+(20242626.0215266*pow(sin((1.0+exp((x0*pow((1.0+(-1.0*x0)),(-1.0*x0)))))),21.0)))+(-20632066.4087294*pow(x0,10.0)))+(-12478236.6038811*pow(sin((1.1+sin((x0*pow((1.0+(-1.0*x0)),(-10.0+(0.2*x0))))))),21.0)))+((4921341.61309913*pow(sin((x0*pow((1.0+(-1.0*x0)),(-1.0*x0)))),-1.0))*pow(sin((1.0+sin((x0*pow((1.0+(-1.0*x0)),(-1.0*x0)))))),21.0)))</t>
  </si>
  <si>
    <t>-20632066.4087294*x0**10+588877084.360246*x0**(0.09090909*x0)+20242626.0215266*sin(exp(x0/(1-x0)**x0)+1)**21-12478236.6038811*sin(sin(x0*(1-x0)**(0.2*x0-10))+1.1)**21-573798303.951628+4921341.61309913*sin(sin(x0/(1-x0)**x0)+1)**21/sin(x0/(1-x0)**x0)</t>
  </si>
  <si>
    <t>((0.17988362+(0.028316*log(x0)))+(0.02991135*sin(log(x0))))</t>
  </si>
  <si>
    <t>0.028316*log(x0)+0.02991135*sin(log(x0))+0.17988362</t>
  </si>
  <si>
    <t>((((2.79764841+(-0.00158957*pow(x1,-1.0)))+(-0.75295031*pow((0.2+sin((x0*x1))),-1.0)))+(-0.93564929*cos((0.15915494*pow((pow(x0,-1.0)*pow(x1,-1.0)),0.5)))))+((0.00222048*pow(x0,-1.0))*pow(x1,-1.0)))</t>
  </si>
  <si>
    <t>-0.93564929*cos(0.15915494*(1/(x0*x1))**0.5)+2.79764841-0.75295031/(sin(x0*x1)+0.2)-0.00158957/x1+0.00222048/(x0*x1)</t>
  </si>
  <si>
    <t>((((6.10140181+(1.15118198*log(x1)))+(-3.1410649*cos((0.01168019*pow(x1,-1.0)))))+(-2.23372163*x1))+((-1.57515913*x0)*pow(cos((-1.8+x1)),2.0)))</t>
  </si>
  <si>
    <t>-1.57515913*x0*cos(x1-1.8)**2-2.23372163*x1+1.15118198*log(x1)-3.1410649*cos(0.01168019/x1)+6.10140181</t>
  </si>
  <si>
    <t>(-0.04993613+((-0.58254462*pow(x0,2.0))*pow(x1,2.0)))</t>
  </si>
  <si>
    <t>-0.58254462*x0**2*x1**2-0.04993613</t>
  </si>
  <si>
    <t>((((-18.48332124+(24.26003376*pow(sin(x1),0.5)))+(-4.58093971*pow(x0,3.0)))+(-12.86709983*log(x1)))+((3.99063497*x1)*pow(x0,3.0)))</t>
  </si>
  <si>
    <t>3.99063497*x0**3*x1-4.58093971*x0**3-12.86709983*log(x1)+24.26003376*sin(x1)**0.5-18.48332124</t>
  </si>
  <si>
    <t>(((-0.62480841+(9e-07*pow(cos(pow(x1,-1.0)),-2.0)))+(-0.35946917*pow(sin((x0+pow(x1,0.5))),2.0)))+((0.00016206*pow(x1,-1.0))*pow(log(x0),-1.0)))</t>
  </si>
  <si>
    <t>-0.35946917*sin(x0+x1**0.5)**2-0.62480841+9.0e-7/cos(1/x1)**2+0.00016206/(x1*log(x0))</t>
  </si>
  <si>
    <t>(((((0.44047293+(0.06762918*pow(x2,-1.0)))+(0.89329438*log(x1)))+(-0.88444828*sin((0.58029082+log(x2)))))+((0.08268222*x2)*pow(x1,-1.0)))+((-0.10564435*x1)*pow(x2,-1.0)))</t>
  </si>
  <si>
    <t>((0.55848759+(-0.96336381*sin(x0)))+((-0.95550597*x1)*pow(x2,2.0)))</t>
  </si>
  <si>
    <t>-0.95550597*x1*x2**2-0.96336381*sin(x0)+0.55848759</t>
  </si>
  <si>
    <t>((0.17273709+(0.51380978*log((x0*pow(x1,2.0)))))+(0.52267023*pow(x2,4.0)))</t>
  </si>
  <si>
    <t>0.52267023*x2**4+0.51380978*log(x0*x1**2)+0.17273709</t>
  </si>
  <si>
    <t>(((1.20731215+(0.38325785*pow(x0,50.0)))+((-0.07119029*x2)*pow(x0,(-3.14159265*x0))))+((-0.2156962*pow(x0,(-1.0*x0)))*pow(x0,((-1.0*x0)*x1))))</t>
  </si>
  <si>
    <t>0.38325785*x0**50+1.20731215-0.07119029*x2/x0**(3.14159265*x0)-0.2156962/(x0**x0*x0**(x0*x1))</t>
  </si>
  <si>
    <t>(0.01830428+(0.99332183*sin(((0.72+x1)+(x0*pow(x2,-2.0))))))</t>
  </si>
  <si>
    <t>0.99332183*sin(x0/x2**2+x1+0.72)+0.01830428</t>
  </si>
  <si>
    <t>((((0.87516125+((0.15983193*pow((x1+x2),-1.0))*cos((pow((x2+pow(x1,2.0)),0.5)+log(sin(x2))))))+((0.04110469*x0)*pow(x2,-1.0)))+((0.67960329*x3)*pow(cos((pow((x0+pow(x1,2.0)),0.5)+log(sin(x2)))),4.0)))+((0.35123873*x3)*log((x1*pow(x2,2.0)))))</t>
  </si>
  <si>
    <t>0.04110469*x0/x2+0.35123873*x3*log(x1*x2**2)+0.67960329*x3*cos((x0+x1**2)**0.5+log(sin(x2)))**4+0.87516125+0.15983193*cos((x1**2+x2)**0.5+log(sin(x2)))/(x1+x2)</t>
  </si>
  <si>
    <t>(((((((0.43961577+(0.46601778*sin(((x2+(-1.0*x0))+log((x1*pow(x0,3.0)))))))+(-0.38030395*pow(x0,3.0)))+((0.02490281*x3)*pow(x0,-1.0)))+((0.67430894*x1)*sin(((x2+(-1.0*x0))+log((x1*pow(x0,3.0)))))))+((-0.00369873*pow(x0,-1.0))*pow(x2,-1.0)))+((-0.04788455*x1)*pow(x0,-1.0)))+(((-0.9967165*x2)*x3)*sin((((-1.0*x0)+(x1*pow(x2,-1.0)))+log((x1*pow(x0,3.0)))))))</t>
  </si>
  <si>
    <t>-0.38030395*x0**3+0.67430894*x1*sin(-x0+x2+log(x0**3*x1))-0.9967165*x2*x3*sin(-x0+x1/x2+log(x0**3*x1))+0.46601778*sin(-x0+x2+log(x0**3*x1))+0.43961577-0.04788455*x1/x0+0.02490281*x3/x0-0.00369873/(x0*x2)</t>
  </si>
  <si>
    <t>(((((((-1.92349498+(0.09446116*pow((x1+(0.31830989*x0)),-1.0)))+(0.02899944*pow(x1,-1.0)))+(1.99700715*x1))+((1.06272074*x1)*x2))+((3.94225256*x0)*x1))+((-3.39202807*x0)*pow(x1,2.0)))+((-1.25076474*x1)*x3))</t>
  </si>
  <si>
    <t>-3.39202807*x0*x1**2+3.94225256*x0*x1+1.06272074*x1*x2-1.25076474*x1*x3+1.99700715*x1-1.92349498+0.09446116/(0.31830989*x0+x1)+0.02899944/x1</t>
  </si>
  <si>
    <t>((1.90017435+(-1.90371197*pow(0.5,((x1*x2)*sin(((2.0*x3)+(x0*cos(x3))))))))+(((-0.08409582*x1)*x2)*pow(x3,-1.0)))</t>
  </si>
  <si>
    <t>-1.90371197*0.5**(x1*x2*sin(x0*cos(x3)+2*x3))-0.08409582*x1*x2/x3+1.90017435</t>
  </si>
  <si>
    <t>((0.0105876+((-0.54555952*pow(x0,2.0))*pow(x2,2.0)))+((-0.57383783*pow(x1,2.0))*pow(x3,2.0)))</t>
  </si>
  <si>
    <t>-0.54555952*x0**2*x2**2-0.57383783*x1**2*x3**2+0.0105876</t>
  </si>
  <si>
    <t>((-214942909354148.0*sin((pow((1.0+(0.47942554*log(x0))),-1.0)*log(x0))))+((57295701098190.8*pow(log(x0),2.0))*sin(((-1.44+x0)+log(x0)))))</t>
  </si>
  <si>
    <t>57295701098190.8*log(x0)**2*sin(x0+log(x0)-1.44)-214942909354148*sin(log(x0)/(0.47942554*log(x0)+1))</t>
  </si>
  <si>
    <t>(((0.43054875+(0.00489015*pow(144.0,x0)))+(0.05563038*cos(pow(x0,-0.5))))+(-0.18003804*x0))</t>
  </si>
  <si>
    <t>0.00489015*144**x0-0.18003804*x0+0.05563038*cos(x0**(-0.5))+0.43054875</t>
  </si>
  <si>
    <t>(((4.67232331+(0.60924229*cos(pow(x0,-0.5))))+(1.06252358*pow(x0,x0)))+((-0.54288512*pow(x0,2.0))*cos((10.0+(306.01968479*pow(x0,x0))))))</t>
  </si>
  <si>
    <t>-0.54288512*x0**2*cos(306.01968479*x0**x0+10)+1.06252358*x0**x0+0.60924229*cos(x0**(-0.5))+4.67232331</t>
  </si>
  <si>
    <t>((0.8220083+(0.09177474*cos((0.31830989+pow(x0,-0.5)))))+((-0.08310514*x0)*cos(pow((1.0+(0.21213203*pow(x0,-5.0))),2.0))))</t>
  </si>
  <si>
    <t>-0.08310514*x0*cos((1+0.21213203/x0**5)**2)+0.09177474*cos(x0**(-0.5)+0.31830989)+0.8220083</t>
  </si>
  <si>
    <t>(((243.30387868+(0.31336626*pow(sin((400.0*pow((1.0+(0.05*exp((10.0*x0)))),2.0))),-1.0)))+(36.03617574*log(x0)))+(47.54198555*sin(log(x0))))</t>
  </si>
  <si>
    <t>36.03617574*log(x0)+47.54198555*sin(log(x0))+243.30387868+0.31336626/sin(400*(0.05*exp(10*x0)+1)**2)</t>
  </si>
  <si>
    <t>((0.16272287+(-0.14824093*cos(log(x1))))+(-1.96885464*log(x0)))</t>
  </si>
  <si>
    <t>((-0.52907856+(-0.02772105*exp((pow(x1,2.0)*exp(x0)))))+(-0.1734878*pow((-0.5+x0),2.0)))</t>
  </si>
  <si>
    <t>-0.1734878*(x0-0.5)**2-0.02772105*exp(x1**2*exp(x0))-0.52907856</t>
  </si>
  <si>
    <t>((1.01421197+(0.00241104*pow(cos(((3.14159265*exp(x1))+log((1.0+x1)))),-1.0)))+(-8.3e-06*exp(((-1.0*x0)+(10.0*x1)))))</t>
  </si>
  <si>
    <t>(((2.7295473+(0.48491704*x1))+((0.54109732*x0)*x1))+((-0.59965777*x0)*log(x0)))</t>
  </si>
  <si>
    <t>0.54109732*x0*x1-0.59965777*x0*log(x0)+0.48491704*x1+2.7295473</t>
  </si>
  <si>
    <t>(((((1.01171492+(3.87868453*pow(x0,10.0)))+(25.29653133*sin(x0)))+(-0.14952123*x1))+(-25.5632431*x0))+((1.21189454*x1)*pow(x0,10.0)))</t>
  </si>
  <si>
    <t>1.21189454*x0**10*x1+3.87868453*x0**10-25.5632431*x0-0.14952123*x1+25.29653133*sin(x0)+1.01171492</t>
  </si>
  <si>
    <t>(((4.99506806+(1.09138829*log(sin(x1))))+(-0.28029251*x2))+((1.0219105*x0)*log(pow(x2,x0))))</t>
  </si>
  <si>
    <t>1.0219105*x0*log(x2**x0)-0.28029251*x2+1.09138829*log(sin(x1))+4.99506806</t>
  </si>
  <si>
    <t>(((30818.10778858+(12262.98567128*log((x1*pow(x2,-0.5)))))+(-36703.08822035*x1))+((5423.31725044*exp((2.0*pow(x2,2.0))))*sin((((10.0+(10.0*exp(x2)))+(200.0*x1))+((10.0*x1)*sin(x0))))))</t>
  </si>
  <si>
    <t>-36703.08822035*x1+5423.31725044*exp(2*x2**2)*sin(10*x1*sin(x0)+200*x1+10*exp(x2)+10)+12262.98567128*log(x1/x2**0.5)+30818.10778858</t>
  </si>
  <si>
    <t>((((-0.7259016+(0.06450532*log((x0*x1))))+(0.66110504*x0))+(0.91781215*exp(x2)))+(1.23879853*cos(x1)))</t>
  </si>
  <si>
    <t>0.66110504*x0+0.91781215*exp(x2)+0.06450532*log(x0*x1)+1.23879853*cos(x1)-0.7259016</t>
  </si>
  <si>
    <t>(0.75820766+((0.7531049*pow((x2*pow(x1,-1.0)),0.5))*exp((0.72510139*x0))))</t>
  </si>
  <si>
    <t>0.7531049*(x2/x1)**0.5*exp(0.72510139*x0)+0.75820766</t>
  </si>
  <si>
    <t>(((-0.36786007+(0.92679306*sin(x0)))+(0.94788923*x1))+(-0.96047148*sin(x2)))</t>
  </si>
  <si>
    <t>0.94788923*x1+0.92679306*sin(x0)-0.96047148*sin(x2)-0.36786007</t>
  </si>
  <si>
    <t>(1.12116421+(-0.04146075*exp(((((x3*pow(sin(x1),2.0))+((pow(x1,2.0)*pow(x3,2.0))*pow(((0.54030231*sin(pow(x1,-1.0)))+(0.84147098*cos(pow(x1,-1.0)))),-1.0)))+(((-1.0*x2)*pow(x3,3.0))*pow(sin((x3+pow(x1,-1.0))),-1.0)))+sin(pow((x1*pow(x0,-1.0)),x2))))))</t>
  </si>
  <si>
    <t>1.12116421-0.04146075*exp(x1**2*x3**2/(0.54030231*sin(1/x1)+0.84147098*cos(1/x1))-x2*x3**3/sin(x3+1/x1)+x3*sin(x1)**2+sin((x1/x0)**x2))</t>
  </si>
  <si>
    <t>((((0.88993235+(1.06235762*x3))+((1.25702473*x0)*sin(x1)))+((1.28262711*x2)*pow(x3,0.5)))+((-4.2363137*x2)*pow(x3,100.0)))</t>
  </si>
  <si>
    <t>1.25702473*x0*sin(x1)+1.28262711*x2*x3**0.5-4.2363137*x2*x3**100+1.06235762*x3+0.88993235</t>
  </si>
  <si>
    <t>((((-0.09712192+(0.29798958*x3))+(1.60420369*pow(x0,0.5)))+((0.55214225*x0)*x2))+((-0.02129067*x0)*pow(40.0,x1)))</t>
  </si>
  <si>
    <t>-0.02129067*40**x1*x0+1.60420369*x0**0.5+0.55214225*x0*x2+0.29798958*x3-0.09712192</t>
  </si>
  <si>
    <t>(((((0.53416497+(1.2212301*x1))+((-0.12201736*pow(x1,4.0))*pow(x3,-1.0)))+((-1.09833047*x1)*x3))+(((1.47514924*x0)*x2)*pow(x3,2.0)))+(((-2.65723048*x0)*x2)*x3))</t>
  </si>
  <si>
    <t>1.47514924*x0*x2*x3**2-2.65723048*x0*x2*x3-0.12201736*x1**4/x3-1.09833047*x1*x3+1.2212301*x1+0.53416497</t>
  </si>
  <si>
    <t>(((1.02829279+((0.37868761*x1)*x3))+((0.99637586*x0)*x1))+(((0.64177875*x1)*x3)*cos(pow((x0+x2),(pow(x2,2.0)+(2.0*x3))))))</t>
  </si>
  <si>
    <t>0.99637586*x0*x1+0.64177875*x1*x3*cos((x0+x2)**(x2**2+2*x3))+0.37868761*x1*x3+1.02829279</t>
  </si>
  <si>
    <t>((-0.84834244+(-2.21675575*x0))+((-0.02038189*pow(x0,-1.0))*cos(log(x0))))</t>
  </si>
  <si>
    <t>((64.5382441+(8.04073553*cos(pow(x0,-0.5))))+((36.75869188*pow(x0,x0))*pow((1.0+(-1.0*x0)),0.25)))</t>
  </si>
  <si>
    <t>36.75869188*x0**x0*(1-x0)**0.25+8.04073553*cos(x0**(-0.5))+64.5382441</t>
  </si>
  <si>
    <t>(((9.65268292+(0.7391463*cos(pow(x0,-0.5))))+(-0.50299061*log(x0)))+(((0.84021385*pow(x0,-1.0))*pow(sin(pow(x0,-4.0)),200.0))*sin(pow(sin(x0),-1.0))))</t>
  </si>
  <si>
    <t>-0.50299061*log(x0)+0.7391463*cos(x0**(-0.5))+9.65268292+0.84021385*sin(x0**(-4))**200*sin(1/sin(x0))/x0</t>
  </si>
  <si>
    <t>((1.79932295+(124618.96347303*pow(x0,(2.71828183*exp((10.0*x0))))))+(-0.86501017*x0))</t>
  </si>
  <si>
    <t>-0.86501017*x0+124618.96347303*x0**(2.71828183*exp(10*x0))+1.79932295</t>
  </si>
  <si>
    <t>(((((-31738134.1051721+(905426.83884278*pow(sin((1.0+exp((x0*pow((1.0+(-1.0*x0)),(-1.0*x0)))))),21.0)))+(32609745.8960205*pow(x0,(0.09090909*x0))))+(-714882.12806108*pow(sin((1.1+sin(((0.2*x0)+((x0*pow((1.0+(-1.0*x0)),-10.0))*pow((1.0+(-1.0*x0)),(0.2*x0))))))),21.0)))+(-1296929.42938951*pow(x0,10.0)))+((251416.20639857*pow(sin((x0*pow((1.0+(-1.0*x0)),(-1.0*x0)))),-1.0))*pow(sin((1.0+sin((x0*pow((1.0+(-1.0*x0)),(-1.0*x0)))))),21.0)))</t>
  </si>
  <si>
    <t>-1296929.42938951*x0**10+32609745.8960205*x0**(0.09090909*x0)+905426.83884278*sin(exp(x0/(1-x0)**x0)+1)**21-714882.12806108*sin(sin(0.2*x0+x0*(1-x0)**(0.2*x0)/(1-x0)**10)+1.1)**21-31738134.1051721+251416.20639857*sin(sin(x0/(1-x0)**x0)+1)**21/sin(x0/(1-x0)**x0)</t>
  </si>
  <si>
    <t>((4519.89277795+(-1627.41151418*pow(x0,2.0)))+(((-290.8751194*pow(x1,-1.0))*log(((pow(x1,2.0)+(x0*x1))+sin((1.0+x0)))))*sin((2.14159265+((-1.0*pow(x0,-50.0))*pow(x1,-1.0))))))</t>
  </si>
  <si>
    <t>-1627.41151418*x0**2+4519.89277795-290.8751194*log(x0*x1+x1**2+sin(x0+1))*sin(2.14159265-1/(x0**50*x1))/x1</t>
  </si>
  <si>
    <t>((1.20475221+(0.30483327*pow((x0*pow(x1,0.5)),0.5)))+(0.11012423*sin(((x0+pow(x0,(-1.0+x1)))+((-1.0*pow(x0,2.0))*pow(x1,-1.0))))))</t>
  </si>
  <si>
    <t>0.30483327*(x0*x1**0.5)**0.5+0.11012423*sin(-x0**2/x1+x0+x0**(x1-1))+1.20475221</t>
  </si>
  <si>
    <t>(((3684791.09014521+(1136788.86288537*pow(((1.0+x0)+log(sin(x0))),-1.0)))+(-4317279.64891924*x1))+((-2158639.82445962*x1)*pow(((10.0*log(x0))+log((1.0+x0))),-1.0)))</t>
  </si>
  <si>
    <t>(pow(x0,-1.0)*((-1.77659598+(4.59462385*cos(pow(log(x1),-2.0))))+(x0*(20.99591406+(-34.55277933*cos(pow(sin(log((pow(x1,-1.0)*(2.0+x0)))),-40.0)))))))</t>
  </si>
  <si>
    <t>(x0*(20.99591406-34.55277933*cos(sin(log((x0+2)/x1))**(-40)))+4.59462385*cos(log(x1)**(-2))-1.77659598)/x0</t>
  </si>
  <si>
    <t>(((-1.32026347+(0.95565459*pow(x1,4.0)))+(-0.05967461*log(x0)))+(-0.5947015*x0))</t>
  </si>
  <si>
    <t>-0.5947015*x0+0.95565459*x1**4-0.05967461*log(x0)-1.32026347</t>
  </si>
  <si>
    <t>(((((((-1.36150592+(0.61780557*x0))+(0.77999007*pow(sin(pow((x1+x2),-0.5)),20.0)))+((2.05581315*x2)*pow(sin(pow((x2+(0.1*x0)),-0.5)),4.0)))+((2.26793153*x1)*pow(sin(pow(x2,-0.5)),40.0)))+((-1.00805645*x0)*sin((10.0*pow(x2,0.5)))))+(((3.30118621*x1)*x2)*pow(sin(pow(x2,-0.5)),20.0)))+(((-3.24044976*x0)*x1)*pow(sin(pow(x2,-0.5)),20.0)))</t>
  </si>
  <si>
    <t>-3.24044976*x0*x1*sin(x2**(-0.5))**20-1.00805645*x0*sin(10*x2**0.5)+0.61780557*x0+3.30118621*x1*x2*sin(x2**(-0.5))**20+2.26793153*x1*sin(x2**(-0.5))**40+2.05581315*x2*sin((0.1*x0+x2)**(-0.5))**4+0.77999007*sin((x1+x2)**(-0.5))**20-1.36150592</t>
  </si>
  <si>
    <t>((((33600.15225947*sin(((x0*x2)+((-62364.99200056*x2)*log(x2)))))+((-3402.60176917*pow(cos((x1*pow(x2,-1.0))),-1.0))*log(pow(x2,-1.0))))+((-47855.5811478*pow(x1,2.0))*log(x2)))+(((48047.59623161*pow(x1,0.5))*cos((((-1.0+x1)+(-1.0*pow(x2,-1.0)))+(x1*pow(x2,-1.0)))))*log(x2)))</t>
  </si>
  <si>
    <t>48047.59623161*x1**0.5*log(x2)*cos(x1+x1/x2-1-1/x2)-47855.5811478*x1**2*log(x2)-3402.60176917*log(1/x2)/cos(x1/x2)+33600.15225947*sin(x0*x2-62364.99200056*x2*log(x2))</t>
  </si>
  <si>
    <t>(((2.97269272460422e+44+(-2.50973791437171e+44*x1))+(2.5473819024682e+43*pow(x0,-1.0)))+(9.27421682223838e+43*log((x1*pow((0.6+x2),-2.0)))))</t>
  </si>
  <si>
    <t>-250973791437171000000000000000000000000000000*x1+92742168222383800000000000000000000000000000*log(x1/(x2+0.6)**2)+297269272460422000000000000000000000000000000+25473819024682000000000000000000000000000000/x0</t>
  </si>
  <si>
    <t>((((-2.11432241+(2.04186707*pow(x1,0.25)))+(0.91430348*log(x2)))+(1.01485701*log(x0)))+(-1.71109276*x1))</t>
  </si>
  <si>
    <t>2.04186707*x1**0.25-1.71109276*x1+1.01485701*log(x0)+0.91430348*log(x2)-2.11432241</t>
  </si>
  <si>
    <t>((((0.87790298+(0.27463867*x3))+(0.14616304*x2))+((0.74180263*x2)*pow(x0,2.0)))+((1.12441806*x1)*x3))</t>
  </si>
  <si>
    <t>0.74180263*x0**2*x2+1.12441806*x1*x3+0.14616304*x2+0.27463867*x3+0.87790298</t>
  </si>
  <si>
    <t>(((((0.9749244+(0.07376249*cos((pow(x1,(-0.9*x2))*log(pow(x1,-1.0))))))+(0.11363549*x2))+(-0.10467491*x3))+((-0.04398473*x3)*log(x0)))+((-0.22226948*x2)*pow(x1,4.0)))</t>
  </si>
  <si>
    <t>-0.22226948*x1**4*x2+0.11363549*x2-0.04398473*x3*log(x0)-0.10467491*x3+0.07376249*cos(log(1/x1)/x1**(0.9*x2))+0.9749244</t>
  </si>
  <si>
    <t>(pow(x1,-1.0)*(((x1*((((-1.35205414+(4.33290942*x1))+(-3.13329902*pow(x1,2.0)))+(((2.04145716*x0)*pow(x2,2.0))*pow((x1+x3),3.0)))+(((-13.08271923*x0)*x3)*pow(x2,2.0))))+((-0.59282136*x0)*pow(x3,3.0)))+(((-2.72060269*x0)*pow(x2,4.0))*pow(x3,3.0))))</t>
  </si>
  <si>
    <t>(-2.72060269*x0*x2**4*x3**3-0.59282136*x0*x3**3+x1*(-13.08271923*x0*x2**2*x3+2.04145716*x0*x2**2*(x1+x3)**3-3.13329902*x1**2+4.33290942*x1-1.35205414))/x1</t>
  </si>
  <si>
    <t>((((1.01986621+(6.013e-05*pow(x0,-1.0)))+((-0.00048949*pow(x2,-1.0))*pow((x0+x2),-1.0)))+(((0.33678001*x2)*exp((x1*x3)))*sin(x0)))+(((-0.12271033*x2)*exp(x1))*exp(pow(x3,2.0))))</t>
  </si>
  <si>
    <t>-0.12271033*x2*exp(x1)*exp(x3**2)+0.33678001*x2*exp(x1*x3)*sin(x0)+1.01986621-0.00048949/(x2*(x0+x2))+6.013e-5/x0</t>
  </si>
  <si>
    <t>(((0.95958175+(0.56858562*x3))+((0.01002963*pow(x2,2.0))*pow(log(x3),-1.0)))+((0.1599149*x1)*exp(x3)))</t>
  </si>
  <si>
    <t>0.1599149*x1*exp(x3)+0.01002963*x2**2/log(x3)+0.56858562*x3+0.95958175</t>
  </si>
  <si>
    <t>((1.45793807+(1.68012028*pow(pow(sin(x0),8.0),x0)))+(-0.23121744*pow(0.69314718,log(x0))))</t>
  </si>
  <si>
    <t>-0.23121744*0.69314718**log(x0)+1.68012028*(sin(x0)**8)**x0+1.45793807</t>
  </si>
  <si>
    <t>((0.10804119+(0.19705174*x0))+(-0.16275304*pow(x0,0.5)))</t>
  </si>
  <si>
    <t>-0.16275304*x0**0.5+0.19705174*x0+0.10804119</t>
  </si>
  <si>
    <t>(((-0.00270065+(0.00013521*pow(x0,2.0)))+(0.00027666*cos(pow(x0,-0.5))))+((-0.00027041*pow(x0,2.0))*cos((10.0+(306.01968479*pow(x0,x0))))))</t>
  </si>
  <si>
    <t>-0.00027041*x0**2*cos(306.01968479*x0**x0+10)+0.00013521*x0**2+0.00027666*cos(x0**(-0.5))-0.00270065</t>
  </si>
  <si>
    <t>(0.44274985*cos((15.91549431+(0.31830989*pow(x0,(-1.5*pow(x0,-1.0)))))))</t>
  </si>
  <si>
    <t>0.44274985*cos(15.91549431+0.31830989/x0**(1.5/x0))</t>
  </si>
  <si>
    <t>((-1.51328882+(0.21333731*cos(pow(x0,-0.5))))+(-1.10299536*x0))</t>
  </si>
  <si>
    <t>-1.10299536*x0+0.21333731*cos(x0**(-0.5))-1.51328882</t>
  </si>
  <si>
    <t>((0.32359969+(0.74538268*exp(((-2.0*x1)+(0.8*x0)))))+(-0.22987331*x1))</t>
  </si>
  <si>
    <t>((3512855.66496135+(8584257.4754315*cos(((((1.0+x1)+pow((1.0+(2.0*pow(log(x1),-1.0))),-1.0))+(x0*pow(x1,-1.0)))+(pow(x0,-50.0)*pow(x1,-1.0))))))+((9242249.78624749*cos(((((((1.0+pow(x1,2.0))+pow((1.2+log(x1)),-1.0))+(2.0*x1))+(x0*pow(x1,-1.0)))+(x1*pow((1.0+log(x1)),-1.0)))+(pow(x0,-50.0)*pow(x1,-1.0)))))*log(x1)))</t>
  </si>
  <si>
    <t>9242249.78624749*log(x1)*cos(x0/x1+x1**2+2*x1+x1/(log(x1)+1)+1+1/(log(x1)+1.2)+1/(x0**50*x1))+8584257.4754315*cos(x0/x1+x1+1+1/(1+2/log(x1))+1/(x0**50*x1))+3512855.66496135</t>
  </si>
  <si>
    <t>((57.6153234+(29.80133233*cos(x0)))+(-32.05496009*pow(cos(x1),2.0)))</t>
  </si>
  <si>
    <t>29.80133233*cos(x0)-32.05496009*cos(x1)**2+57.6153234</t>
  </si>
  <si>
    <t>((-0.4009255+(-1.69720936*pow(x0,3.0)))+((-0.47400656*x0)*exp(x1)))</t>
  </si>
  <si>
    <t>-1.69720936*x0**3-0.47400656*x0*exp(x1)-0.4009255</t>
  </si>
  <si>
    <t>(((13.17387129+(18.63774971*sin(x1)))+(-4.15583119*pow((0.5+x0),x0)))+(-14.09448332*x1))</t>
  </si>
  <si>
    <t>-14.09448332*x1-4.15583119*(x0+0.5)**x0+18.63774971*sin(x1)+13.17387129</t>
  </si>
  <si>
    <t>(((-5.75024707+(-0.01164572*pow(x0,-1.0)))+(-0.81555846*sin(((((((1.0+pow(x2,2.0))+(-1.0*cos(pow(x1,-1.0))))+(x2*cos(pow(x2,-1.0))))+((x0*x1)*pow(x2,-1.0)))+((x1*x2)*cos(pow(x1,-10.0))))+(((-1.0*x0)*x2)*cos(pow(x1,-1.0)))))))+(-1.18401927*pow(x2,2.0)))</t>
  </si>
  <si>
    <t>-1.18401927*x2**2-0.81555846*sin(x0*x1/x2-x0*x2*cos(1/x1)+x1*x2*cos(x1**(-10))+x2**2+x2*cos(1/x2)-cos(1/x1)+1)-5.75024707-0.01164572/x0</t>
  </si>
  <si>
    <t>((((12.73666886+(-11.75976091*sin((2.0*pow(x1,-2.0)))))+((-0.1267473*pow(x0,-1.0))*pow(x1,-1.0)))+((-1.05276217*x2)*pow(x1,-1.0)))+(((53.61749336*x0)*pow(x2,2.0))*sin((0.5+((-1.0*x2)*pow(x1,-2.0))))))</t>
  </si>
  <si>
    <t>53.61749336*x0*x2**2*sin(0.5-x2/x1**2)-11.75976091*sin(2/x1**2)+12.73666886-1.05276217*x2/x1-0.1267473/(x0*x1)</t>
  </si>
  <si>
    <t>(((-8.19550343+(0.92441186*exp(x2)))+(1.00486943*x0))+(7.36713639*pow(cos(x1),2.0)))</t>
  </si>
  <si>
    <t>1.00486943*x0+0.92441186*exp(x2)+7.36713639*cos(x1)**2-8.19550343</t>
  </si>
  <si>
    <t>(((0.75997885+(1.00687568*pow(((-1.0*x1)*log(sin(x0))),0.5)))+(-0.84324118*sin(x0)))+((1.50460858*pow(x1,4.0))*pow((x0+(-1.0*x2)),2.0)))</t>
  </si>
  <si>
    <t>1.50460858*x1**4*(x0-x2)**2+1.00687568*(-x1*log(sin(x0)))**0.5-0.84324118*sin(x0)+0.75997885</t>
  </si>
  <si>
    <t>(((((-2.80075457+(0.09494845*cos((10.0*x1))))+(0.98690143*x3))+(2.41720867*x1))+(-1.01274098*x0))+(-1.00414605*log((x1*pow(x2,-1.0)))))</t>
  </si>
  <si>
    <t>(((((((((-0.9503669+(2.08827666*pow((x0+x3),2.0)))+(1.51044551*pow(x2,2.0)))+(1.70245188*x3))+(-0.00045477*pow(x0,-1.0)))+((1.03983202*x0)*x2))+((-4.03852268*x2)*pow(((-1.0*x3)+(x0*x2)),2.0)))+((-8.57269817*x0)*x3))+((-2.61455157*x2)*x3))+((((-0.1183777*x0)*x1)*x3)*pow(x2,-1.0)))</t>
  </si>
  <si>
    <t>-0.1183777*x0*x1*x3/x2+1.03983202*x0*x2-8.57269817*x0*x3+1.51044551*x2**2-2.61455157*x2*x3-4.03852268*x2*(x0*x2-x3)**2+1.70245188*x3+2.08827666*(x0+x3)**2-0.9503669-0.00045477/x0</t>
  </si>
  <si>
    <t>(((25210815.5759017+(-41205111.9346232*x1))+((133641690.882305*cos(((3.14159265*x1)*pow(x0,-1.0))))*sin(log((pow(x0,(x0+(-1.0*x2)))+(x2*pow(x0,(3.14159265*pow(x2,-1.0)))))))))+((-46784951.4072586*x1)*cos(((3.14159265*x1)*pow(x0,-1.0)))))</t>
  </si>
  <si>
    <t>-46784951.4072586*x1*cos(3.14159265*x1/x0)-41205111.9346232*x1+133641690.882305*sin(log(x0**(3.14159265/x2)*x2+x0**(x0-x2)))*cos(3.14159265*x1/x0)+25210815.5759017</t>
  </si>
  <si>
    <t>((((((3.46657201+(0.98571371*x0))+(2.70055832*pow(x2,2.0)))+(-0.30887458*pow(x2,-0.5)))+(-0.47018505*pow(x3,2.0)))+(-5.42297066*x2))+(-1.03303914*x1))</t>
  </si>
  <si>
    <t>0.98571371*x0-1.03303914*x1-0.30887458/x2**0.5+2.70055832*x2**2-5.42297066*x2-0.47018505*x3**2+3.46657201</t>
  </si>
  <si>
    <t>(((1.31004655+(-0.02248092*pow(log(x0),2.0)))+(-0.18692766*x3))+(-2.24488123*sin((((x0*x1)+(x0*x2))+sin(pow(x0,2.0))))))</t>
  </si>
  <si>
    <t>-0.18692766*x3-0.02248092*log(x0)**2-2.24488123*sin(x0*x1+x0*x2+sin(x0**2))+1.31004655</t>
  </si>
  <si>
    <t>((((0.98097252+(0.12783582*x3))+(-0.97475376*exp((((((-2.0*x1)*x4)*pow(x0,-1.0))*pow(x2,-0.5))*pow(x3,-1.0)))))+((1.53681202*pow(x1,2.0))*exp((((((-1.0*x1)*x4)*pow(x0,-1.0))*pow(x2,-0.5))*pow(x3,-1.0)))))+((-1.11189851*x1)*exp((((((-1.0*x4)*pow(x0,-1.0))*pow(x1,2.0))*pow(x2,-0.5))*pow(x3,-1.0)))))</t>
  </si>
  <si>
    <t>1.53681202*x1**2*exp(-x1*x4/(x0*x2**0.5*x3))-1.11189851*x1*exp(-x1**2*x4/(x0*x2**0.5*x3))+0.12783582*x3+0.98097252-0.97475376*exp(-2*x1*x4/(x0*x2**0.5*x3))</t>
  </si>
  <si>
    <t>((((((-1.87910089+(0.45751376*log(x0)))+(0.94767112*x3))+(1.02115701*x4))+(1.00439776*x2))+(1.82248313*pow(0.5,x1)))+((0.23653026*x0)*x1))</t>
  </si>
  <si>
    <t>1.82248313*0.5**x1+0.23653026*x0*x1+1.00439776*x2+0.94767112*x3+1.02115701*x4+0.45751376*log(x0)-1.87910089</t>
  </si>
  <si>
    <t>((-0.04226038+(0.85469912*exp(((x2+((x0*x2)*pow(x1,-1.0)))+(((-1.8*x2)*pow(x0,-1.0))*pow(x1,-1.0))))))+((((0.42419494*x1)*x3)*exp((x0*x3)))*sin(exp(x2))))</t>
  </si>
  <si>
    <t>0.42419494*x1*x3*exp(x0*x3)*sin(exp(x2))+0.85469912*exp(x0*x2/x1+x2-1.8*x2/(x0*x1))-0.04226038</t>
  </si>
  <si>
    <t>((x2*x3)*(((0.68824906*x0)*sin(x4))+(((4.53351879*x4)*pow(x0,2.0))*pow(x1,2.0))))</t>
  </si>
  <si>
    <t>x2*x3*(4.53351879*x0**2*x1**2*x4+0.68824906*x0*sin(x4))</t>
  </si>
  <si>
    <t>(((((((3.3453745354395e+69*pow(x3,40.0))+((-1.38136205080187e+68*x4)*pow(x1,-1.0)))+((2.25591847651268e+68*pow(x0,-1.0))*pow(x4,2.0)))+((1.36757876598924e+69*x0)*pow(x1,4.0)))+(((-2.91603863513819e+68*x1)*pow(x0,-1.0))*pow(x4,2.0)))+(((2.11220095170617e+68*x3)*x4)*pow(x1,-1.0)))+(((((3.2227537183967e+67*x2)*x3)*x4)*pow(x0,-1.0))*pow((0.5+(-1.0*x0)),-1.0)))</t>
  </si>
  <si>
    <t>1367578765989240000000000000000000000000000000000000000000000000000000*x0*x1**4+3345374535439500000000000000000000000000000000000000000000000000000000*x3**40+211220095170617000000000000000000000000000000000000000000000000000000*x3*x4/x1-138136205080187000000000000000000000000000000000000000000000000000000*x4/x1-291603863513819000000000000000000000000000000000000000000000000000000*x1*x4**2/x0+32227537183967000000000000000000000000000000000000000000000000000000*x2*x3*x4/(x0*(0.5-x0))+225591847651268000000000000000000000000000000000000000000000000000000*x4**2/x0</t>
  </si>
  <si>
    <t>((-0.58270856+(0.08540895*cos(pow(x0,-0.5))))+(-0.36523729*pow(x0,0.25)))</t>
  </si>
  <si>
    <t>-0.36523729*x0**0.25+0.08540895*cos(x0**(-0.5))-0.58270856</t>
  </si>
  <si>
    <t>(((-8.18811193+(0.01419626*pow(x0,-1.0)))+(6.68815137*pow(cos(x0),2.0)))+(6.96238863*x0))</t>
  </si>
  <si>
    <t>6.96238863*x0+6.68815137*cos(x0)**2-8.18811193+0.01419626/x0</t>
  </si>
  <si>
    <t>(3.55454202+(-7.18755442*pow(0.4,cos(x0))))</t>
  </si>
  <si>
    <t>3.55454202-7.18755442*0.4**cos(x0)</t>
  </si>
  <si>
    <t>(0.06647336+(0.32652307*sin((1.2*x0))))</t>
  </si>
  <si>
    <t>0.32652307*sin(1.2*x0)+0.06647336</t>
  </si>
  <si>
    <t>((106.72106972+(11.95224433*cos(pow(x0,-0.5))))+((57.67492934*pow(x0,x0))*pow((1.0+(-1.0*x0)),0.25)))</t>
  </si>
  <si>
    <t>57.67492934*x0**x0*(1-x0)**0.25+11.95224433*cos(x0**(-0.5))+106.72106972</t>
  </si>
  <si>
    <t>((12.06539178+(6.45473564*sin(x0)))+(-11.39717128*pow((x0+cos(x1)),0.5)))</t>
  </si>
  <si>
    <t>-11.39717128*(x0+cos(x1))**0.5+6.45473564*sin(x0)+12.06539178</t>
  </si>
  <si>
    <t>((0.16959024+(-0.00138735*pow(x0,-1.0)))+(-0.83530866*cos(((1.0+(0.5*pow(x1,2.0)))+log(pow(sin(x0),-1.0))))))</t>
  </si>
  <si>
    <t>-0.83530866*cos(0.5*x1**2+log(1/sin(x0))+1)+0.16959024-0.00138735/x0</t>
  </si>
  <si>
    <t>(((0.48492268+(0.44348062*cos(x0)))+(-1.635e-05*pow(x1,(-3.0+(2.0*x0)))))+(-0.03162724*log(x1)))</t>
  </si>
  <si>
    <t>-1.635e-5*x1**(2*x0-3)-0.03162724*log(x1)+0.44348062*cos(x0)+0.48492268</t>
  </si>
  <si>
    <t>((634083323299901.0*x0)+((634083323299901.0*cos(((((1.0+pow(x1,0.5))+(x0*pow(x1,-1.0)))+(pow(x0,-1.0)*pow((1.0+log(sin(x1))),-1.0)))+(pow(x0,-50.0)*pow(x1,-1.0)))))*log(x1)))</t>
  </si>
  <si>
    <t>634083323299901*x0+634083323299901*log(x1)*cos(x0/x1+x1**0.5+1+1/(x0*(log(sin(x1))+1))+1/(x0**50*x1))</t>
  </si>
  <si>
    <t>(((-19.65123668+(17.96668504*log((3.14159265+x1))))+(-0.00026118*pow(cos(pow(x1,-1.0)),-1.0)))+(-6.14354385*sin(x1)))</t>
  </si>
  <si>
    <t>17.96668504*log(x1+3.14159265)-6.14354385*sin(x1)-19.65123668-0.00026118/cos(1/x1)</t>
  </si>
  <si>
    <t>(((1.26652944+(0.06009274*pow(88.0,x2)))+(0.16109397*log(x1)))+(1.49936944*x0))</t>
  </si>
  <si>
    <t>0.06009274*88**x2+1.49936944*x0+0.16109397*log(x1)+1.26652944</t>
  </si>
  <si>
    <t>((0.00116949+(-0.00120516*x2))+((6.541e-05*pow(0.5,x2))*pow(x1,-1.0)))</t>
  </si>
  <si>
    <t>6.541e-5*0.5**x2/x1-0.00120516*x2+0.00116949</t>
  </si>
  <si>
    <t>((((0.98099182+(-4.08281534*log(sin(pow(x0,2.0)))))+(-5.4604067*pow(sin(x2),0.5)))+((0.80528126*pow(sin(x2),0.5))*log(x1)))+((1.76818534*log(sin(pow(x0,2.0))))*sin((1.4152685*pow(x1,0.5)))))</t>
  </si>
  <si>
    <t>0.80528126*log(x1)*sin(x2)**0.5+1.76818534*log(sin(x0**2))*sin(1.4152685*x1**0.5)-4.08281534*log(sin(x0**2))-5.4604067*sin(x2)**0.5+0.98099182</t>
  </si>
  <si>
    <t>(((-2.07471121+(0.20271984*exp(x1)))+(0.99955167*cos(x0)))+(1.71836947*x2))</t>
  </si>
  <si>
    <t>1.71836947*x2+0.20271984*exp(x1)+0.99955167*cos(x0)-2.07471121</t>
  </si>
  <si>
    <t>(((((0.15936451+(0.37748201*x2))+(1.26049624*x1))+(0.24003386*sin(((1.0+x2)+(x0*pow(x1,-1.0))))))+(-1.17669031*sin(((0.2+x2)+((0.1*x0)*pow(x1,-1.0))))))+((0.48006772*x0)*sin(((1.0+x2)+(x0*pow(x1,-1.0))))))</t>
  </si>
  <si>
    <t>0.48006772*x0*sin(x0/x1+x2+1)+1.26049624*x1+0.37748201*x2-1.17669031*sin(0.1*x0/x1+x2+0.2)+0.24003386*sin(x0/x1+x2+1)+0.15936451</t>
  </si>
  <si>
    <t>(((658.57642844+((1767.71437123*x3)*cos((0.5+(1799.09929037*x1)))))+((-79.72974439*pow(x2,-1.0))*cos(((1088.10520106*x1)+((108.81052011*x1)*x3)))))+(((4502.88988467*x1)*x3)*sin((-100.0+(50.0*x0)))))</t>
  </si>
  <si>
    <t>4502.88988467*x1*x3*sin(50*x0-100)+1767.71437123*x3*cos(1799.09929037*x1+0.5)+658.57642844-79.72974439*cos(108.81052011*x1*x3+1088.10520106*x1)/x2</t>
  </si>
  <si>
    <t>((((1.3567606+(8.08772612*exp(((pow(x1,2.0)+(-1.0*x0))+(-1.0*x2)))))+(-0.04491796*pow(x2,-1.0)))+((34.65739242*pow(x2,2.0))*exp((pow(x1,2.0)+(-1.0*x0)))))+(((-18.53089956*x3)*pow(((x2*x3)+((x0*x1)*x3)),2.0))*exp((-1.5*x0))))</t>
  </si>
  <si>
    <t>34.65739242*x2**2*exp(-x0+x1**2)-18.53089956*x3*(x0*x1*x3+x2*x3)**2*exp(-1.5*x0)+8.08772612*exp(-x0+x1**2-x2)+1.3567606-0.04491796/x2</t>
  </si>
  <si>
    <t>(((0.71477995+(1.02065678*cos(exp(x1))))+(-0.69050056*exp((x2*x3))))+(-0.75552098*cos(x0)))</t>
  </si>
  <si>
    <t>((((71.80487068+(208.49636438*x3))+((27.04913911*x2)*sin((x0+pow(x0,-1.5)))))+((21.89625893*x1)*cos(((41.08897042*sin(pow(x3,3.0)))+(x2*sin((1000.0*pow((-1.0+(0.1*x3)),3.0))))))))+((-14.45240079*x3)*exp((x2*(x0+pow((x0*x1),0.5))))))</t>
  </si>
  <si>
    <t>21.89625893*x1*cos(x2*sin(1000*(0.1*x3-1)**3)+41.08897042*sin(x3**3))+27.04913911*x2*sin(x0**(-1.5)+x0)-14.45240079*x3*exp(x2*(x0+(x0*x1)**0.5))+208.49636438*x3+71.80487068</t>
  </si>
  <si>
    <t>((((-1.57070548+(4.84706883*cos(((2.0+(-1.0*x2))+(x0*x1)))))+(6.41369642*exp(x1)))+(1.76217483*x3))+(-0.01798633*pow(x2,-1.0)))</t>
  </si>
  <si>
    <t>1.76217483*x3+6.41369642*exp(x1)+4.84706883*cos(x0*x1-x2+2)-1.57070548-0.01798633/x2</t>
  </si>
  <si>
    <t>(x3*(((((1.02085351*x1)*pow(x4,2.0))+((-1.00559111*x0)*pow(x4,2.0)))+(((1.0237851*x1)*x2)*x4))+(((-0.99941472*x0)*x2)*x4)))</t>
  </si>
  <si>
    <t>x3*(-0.99941472*x0*x2*x4-1.00559111*x0*x4**2+1.0237851*x1*x2*x4+1.02085351*x1*x4**2)</t>
  </si>
  <si>
    <t>((((0.63168872*x2)*pow(x1,2.0))+((0.63168872*pow(x1,2.0))*exp(x3)))+(((0.70397043*x1)*pow(x2,0.5))*cos((1.0+pow(x0,2.0)))))</t>
  </si>
  <si>
    <t>0.63168872*x1**2*x2+0.63168872*x1**2*exp(x3)+0.70397043*x1*x2**0.5*cos(x0**2+1)</t>
  </si>
  <si>
    <t>(((((2.96149028+((2.75462847*x3)*x4))+((1.52152644*x4)*sin((1.77213387*x2))))+((4.05242464*x3)*exp(((((-1.0*x1)*x2)+((-3.86542432*x0)*x1))+(((-1.0*x1)*pow(x2,2.0))*pow(x4,-1.0))))))+((-3.80323125*x2)*pow(x1,0.5)))+((-1.94526146*x0)*exp((x4+((-3.86542432*x0)*x1)))))</t>
  </si>
  <si>
    <t>-1.94526146*x0*exp(-3.86542432*x0*x1+x4)-3.80323125*x1**0.5*x2+2.75462847*x3*x4+4.05242464*x3*exp(-3.86542432*x0*x1-x1*x2**2/x4-x1*x2)+1.52152644*x4*sin(1.77213387*x2)+2.96149028</t>
  </si>
  <si>
    <t>(((-0.19276023+(0.11316496*x2))+(1.36220666*sin(x1)))+(((0.62057657*pow(x3,2.0))*sin((3.14159265*x1)))*sin((x1*pow(x0,-1.0)))))</t>
  </si>
  <si>
    <t>0.11316496*x2+0.62057657*x3**2*sin(3.14159265*x1)*sin(x1/x0)+1.36220666*sin(x1)-0.19276023</t>
  </si>
  <si>
    <t>((((((0.06550983*pow(x4,-1.0))+(0.039838*pow(x0,-1.0)))+(-1.94487072*pow(x4,2.0)))+((0.01164014*x3)*exp((x0+(6.56238255*x1)))))+((-0.01231151*pow(x2,-2.0))*pow(x4,2.0)))+(((-16.42333401*x3)*x4)*cos((1.0+pow(x2,-1.0)))))</t>
  </si>
  <si>
    <t>-16.42333401*x3*x4*cos(1+1/x2)+0.01164014*x3*exp(x0+6.56238255*x1)-1.94487072*x4**2+0.06550983/x4-0.01231151*x4**2/x2**2+0.039838/x0</t>
  </si>
  <si>
    <t>(1.69036011+(-0.84187285*exp(x0)))</t>
  </si>
  <si>
    <t>1.69036011-0.84187285*exp(x0)</t>
  </si>
  <si>
    <t>(-0.59328767+(0.88748084*pow(log(x0),2.0)))</t>
  </si>
  <si>
    <t>0.88748084*log(x0)**2-0.59328767</t>
  </si>
  <si>
    <t>((3.04600661+(0.23836016*cos(pow(x0,-0.5))))+(-0.72452794*pow(x0,0.25)))</t>
  </si>
  <si>
    <t>-0.72452794*x0**0.25+0.23836016*cos(x0**(-0.5))+3.04600661</t>
  </si>
  <si>
    <t>((0.63077168+(-0.57395776*pow(x0,15.0)))+(-1.85494807*log(pow(x0,x0))))</t>
  </si>
  <si>
    <t>-0.57395776*x0**15-1.85494807*log(x0**x0)+0.63077168</t>
  </si>
  <si>
    <t>(0.18648379*pow((3.14159265*x0),x0))</t>
  </si>
  <si>
    <t>0.18648379*(3.14159265*x0)**x0</t>
  </si>
  <si>
    <t>(-0.03565989+(0.46434992*pow((x0+(-1.0*pow(x1,2.0))),2.0)))</t>
  </si>
  <si>
    <t>0.46434992*(x0-x1**2)**2-0.03565989</t>
  </si>
  <si>
    <t>((((-0.41180315+(0.0672684*pow(x0,-0.5)))+(1.09954177*cos((0.6*pow(x0,-1.0)))))+((3.63323812*x1)*pow(x0,0.5)))+((-3.14731703*x0)*x1))</t>
  </si>
  <si>
    <t>0.0672684/x0**0.5+3.63323812*x0**0.5*x1-3.14731703*x0*x1+1.09954177*cos(0.6/x0)-0.41180315</t>
  </si>
  <si>
    <t>((((1.14301387+(1.0748448*exp(x0)))+(2.95654894*x1))+(-6.06614846*sin(pow(x1,2.0))))+((-0.62939341*x0)*x1))</t>
  </si>
  <si>
    <t>-0.62939341*x0*x1+2.95654894*x1+1.0748448*exp(x0)-6.06614846*sin(x1**2)+1.14301387</t>
  </si>
  <si>
    <t>((10.91983106+(-0.91661932*cos((2.88761699*x1))))+(-3.7692989*pow(x0,2.0)))</t>
  </si>
  <si>
    <t>-3.7692989*x0**2-0.91661932*cos(2.88761699*x1)+10.91983106</t>
  </si>
  <si>
    <t>((37.49211083+(-0.46097819*cos((((-1.0*x0)+(0.69314718*pow(x1,-1.0)))+log(x1)))))+(-37.57959157*exp((0.31830989*x0))))</t>
  </si>
  <si>
    <t>((((8735.38098314+(-3652.93703478*sin(pow(x2,-1.0))))+(-2803.42133363*pow((x1*pow(x2,-1.0)),-0.5)))+((7531.05427542*x2)*cos((3493.19889534*x1))))+((-18197.94657723*pow(x0,4.0))*sin((3595.56938541*x1))))</t>
  </si>
  <si>
    <t>-18197.94657723*x0**4*sin(3595.56938541*x1)+7531.05427542*x2*cos(3493.19889534*x1)-2803.42133363/(x1/x2)**0.5-3652.93703478*sin(1/x2)+8735.38098314</t>
  </si>
  <si>
    <t>((((-0.95174633+(0.9944433*pow((x0+(pow(x1,2.0)*pow(x2,2.0))),2.0)))+((0.00067079*pow(x0,-1.0))*pow(x2,-1.0)))+((4.2006965*x0)*pow((x0+(-1.0*x1)),2.0)))+((-2.28127637*x2)*pow(x0,2.0)))</t>
  </si>
  <si>
    <t>-2.28127637*x0**2*x2+4.2006965*x0*(x0-x1)**2+0.9944433*(x0+x1**2*x2**2)**2-0.95174633+0.00067079/(x0*x2)</t>
  </si>
  <si>
    <t>((((3.16809665+(0.93304741*pow(x2,3.0)))+(0.1159306*log(x1)))+((-1.04491483*x1)*pow((x1*x2),x0)))+((-1.36887773*x0)*x1))</t>
  </si>
  <si>
    <t>-1.36887773*x0*x1-1.04491483*x1*(x1*x2)**x0+0.93304741*x2**3+0.1159306*log(x1)+3.16809665</t>
  </si>
  <si>
    <t>(((13.72108509+(-0.21929687*pow(x1,-1.0)))+((9.498166*exp(((x0+x2)+(-1.0*x1))))*sin(((-1.0*pow(x2,-1.0))+(100.0*pow(x0,2.0))))))+((-23.8808241*x1)*sin(((-10.0*pow(x2,-1.0))+(9869.60440109*pow(x0,2.0))))))</t>
  </si>
  <si>
    <t>-23.8808241*x1*sin(9869.60440109*x0**2-10/x2)+9.498166*exp(x0-x1+x2)*sin(100*x0**2-1/x2)+13.72108509-0.21929687/x1</t>
  </si>
  <si>
    <t>((((85.69540249+(3.14018785*log(pow(x1,x0))))+(2.77589284*cos((((3.0*pow(x0,-1.0))+(pow(x0,-1.0)*pow(x1,2.0)))+((x2*pow(x0,-1.0))*pow(x1,-1.0))))))+(3.47246703*cos((((3.0+pow(x1,2.0))+(10.0*pow(x1,-1.0)))+((-1.0*x2)*pow(x1,-0.5))))))+(((94.19021407*pow(x2,2.0))*pow(((3.0+pow(x1,2.0))+(x2*pow(x1,-1.0))),-1.0))*cos(((3.0+pow(x1,2.0))+(x2*pow(x1,-1.0))))))</t>
  </si>
  <si>
    <t>94.19021407*x2**2*cos(x1**2+3+x2/x1)/(x1**2+3+x2/x1)+3.14018785*log(x1**x0)+2.77589284*cos(x1**2/x0+3/x0+x2/(x0*x1))+3.47246703*cos(-x2/x1**0.5+x1**2+3+10/x1)+85.69540249</t>
  </si>
  <si>
    <t>(0.17429098+(-1.15202573*sin(((x1+(x2*x3))+(pow((0.5+(pow(x0,2.0)*pow(x1,-2.0))),(x2*x3))*pow(sin(x1),2.0))))))</t>
  </si>
  <si>
    <t>0.17429098-1.15202573*sin(x1+x2*x3+(x0**2/x1**2+0.5)**(x2*x3)*sin(x1)**2)</t>
  </si>
  <si>
    <t>((((0.02212161*pow(x0,-1.0))*pow(x1,(-0.8*x2)))*pow((x0+x1),2.0))+(((-0.89760283*x2)*x3)*pow(x1,8.0)))</t>
  </si>
  <si>
    <t>-0.89760283*x1**8*x2*x3+0.02212161*(x0+x1)**2/(x0*x1**(0.8*x2))</t>
  </si>
  <si>
    <t>(((((29.96649759+(-2.28377645*log((x2*pow(x0,-1.0)))))+((9.19181557*x0)*pow(x3,2.0)))+((1.62059287*x3)*log((x2*pow(x0,-1.0)))))+(((-3.23161643*pow(x2,2.0))*pow((x0+x1),2.0))*log(x1)))+(((-18.38363113*x0)*x2)*pow(x3,2.0)))</t>
  </si>
  <si>
    <t>-18.38363113*x0*x2*x3**2+9.19181557*x0*x3**2-3.23161643*x2**2*(x0+x1)**2*log(x1)+1.62059287*x3*log(x2/x0)-2.28377645*log(x2/x0)+29.96649759</t>
  </si>
  <si>
    <t>((0.06938231+(0.79921795*exp((((-1.0*x2)*pow(x3,-1.0))+(((-1.0*x0)*x2)*pow(x3,-1.0))))))+(1.87429735*exp((((pow(x1,2.0)+((-1.0*x0)*x2))+((-1.0*x2)*pow(x3,-1.0)))+(((-1.0*x0)*x2)*pow(x3,-1.0))))))</t>
  </si>
  <si>
    <t>0.79921795*exp(-x0*x2/x3-x2/x3)+1.87429735*exp(-x0*x2-x0*x2/x3+x1**2-x2/x3)+0.06938231</t>
  </si>
  <si>
    <t>(((-7.10014824+(48.06993729*x3))+((2.14110537*x3)*pow(x0,-1.0)))+((65.38762557*x3)*cos(pow(((x3*pow(x2,-1.0))+(pow(x1,0.5)*pow(x2,2.0))),2.0))))</t>
  </si>
  <si>
    <t>65.38762557*x3*cos((x1**0.5*x2**2+x3/x2)**2)+48.06993729*x3-7.10014824+2.14110537*x3/x0</t>
  </si>
  <si>
    <t>((0.98997283*cos(((((0.9+(-1.0*x1))+(10.0*x3))+(x2*pow(x0,0.5)))+(x4*pow(x0,0.5)))))+(0.01080949*pow(x0,(-1.0+x2))))</t>
  </si>
  <si>
    <t>0.01080949*x0**(x2-1)+0.98997283*cos(x0**0.5*x2+x0**0.5*x4-x1+10*x3+0.9)</t>
  </si>
  <si>
    <t>(((((1.13115825+(1.57276344*x4))+(-0.06214878*log(x0)))+(-0.85081506*x3))+(-0.97443157*x2))+((1.26507521*x0)*x1))</t>
  </si>
  <si>
    <t>1.26507521*x0*x1-0.97443157*x2-0.85081506*x3+1.57276344*x4-0.06214878*log(x0)+1.13115825</t>
  </si>
  <si>
    <t>((((((2.00671841*pow(x4,-1.0))+(128.40735988*x3))+(-128.40735988*x0))+(-127.26425022*sin(((-1.0*x3)+(((370.83302824*x1)*pow(x2,-10.0))*pow(x3,10.0))))))+((410.92279537*x1)*pow((pow(x3,10.0)+(x0*x1)),2.0)))+(((4.31015765*x2)*x3)*pow(x0,-1.0)))</t>
  </si>
  <si>
    <t>-128.40735988*x0+410.92279537*x1*(x0*x1+x3**10)**2+128.40735988*x3-127.26425022*sin(370.83302824*x1*x3**10/x2**10-x3)+2.00671841/x4+4.31015765*x2*x3/x0</t>
  </si>
  <si>
    <t>(((((3.3033333+(0.26980195*pow(x3,2.0)))+(0.10092551*pow(x4,(-0.31830989*x0))))+(-0.21620038*x0))+(-1.14266253*cos((x0*x1))))+((0.00285497*x2)*pow(x0,-1.0)))</t>
  </si>
  <si>
    <t>-0.21620038*x0+0.26980195*x3**2-1.14266253*cos(x0*x1)+3.3033333+0.10092551/x4**(0.31830989*x0)+0.00285497*x2/x0</t>
  </si>
  <si>
    <t>(((((((((0.59242734*x2)+(1.11510566*x0))+(-1.12584044*x3))+((0.91652479*x3)*x4))+((0.6551324*x1)*x3))+((-0.94390361*x0)*x4))+((-0.57234117*x0)*x1))+((-0.40065059*x1)*x2))+((-0.40065059*x2)*x4))</t>
  </si>
  <si>
    <t>noise 0.1</t>
  </si>
  <si>
    <t>var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</si>
</sst>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8">
    <xf numFmtId="0" fontId="0" fillId="0" borderId="0" xfId="0"/>
    <xf numFmtId="0" fontId="0" fillId="0" borderId="4" xfId="0" applyBorder="1"/>
    <xf numFmtId="0" fontId="0" fillId="0" borderId="5" xfId="0" applyBorder="1"/>
    <xf numFmtId="11" fontId="0" fillId="0" borderId="0" xfId="0" applyNumberFormat="1"/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2" fontId="0" fillId="0" borderId="0" xfId="0" applyNumberFormat="1"/>
    <xf numFmtId="0" fontId="1" fillId="0" borderId="0" xfId="0" applyFont="1" applyAlignment="1">
      <alignment horizontal="center"/>
    </xf>
    <xf numFmtId="0" fontId="1" fillId="0" borderId="5" xfId="0" applyFont="1" applyBorder="1"/>
    <xf numFmtId="0" fontId="1" fillId="0" borderId="2" xfId="0" applyFont="1" applyBorder="1"/>
    <xf numFmtId="0" fontId="2" fillId="2" borderId="3" xfId="1" applyBorder="1" applyAlignment="1"/>
    <xf numFmtId="0" fontId="2" fillId="2" borderId="2" xfId="1" applyBorder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1E9C1-3E02-4D3B-97F7-BF2B0273B311}">
  <dimension ref="A1:AA11"/>
  <sheetViews>
    <sheetView tabSelected="1" workbookViewId="0">
      <selection activeCell="N9" sqref="N9"/>
    </sheetView>
  </sheetViews>
  <sheetFormatPr defaultRowHeight="15" x14ac:dyDescent="0.25"/>
  <cols>
    <col min="1" max="2" width="11" bestFit="1" customWidth="1"/>
    <col min="3" max="3" width="9.7109375" bestFit="1" customWidth="1"/>
    <col min="5" max="5" width="9.7109375" bestFit="1" customWidth="1"/>
    <col min="6" max="6" width="11.28515625" bestFit="1" customWidth="1"/>
    <col min="17" max="17" width="11" bestFit="1" customWidth="1"/>
    <col min="24" max="24" width="11" bestFit="1" customWidth="1"/>
  </cols>
  <sheetData>
    <row r="1" spans="1:27" x14ac:dyDescent="0.25">
      <c r="A1" t="s">
        <v>946</v>
      </c>
      <c r="H1" t="s">
        <v>960</v>
      </c>
      <c r="O1" t="s">
        <v>961</v>
      </c>
      <c r="V1" t="s">
        <v>2445</v>
      </c>
    </row>
    <row r="2" spans="1:27" x14ac:dyDescent="0.25">
      <c r="A2" t="s">
        <v>6</v>
      </c>
      <c r="B2" t="s">
        <v>969</v>
      </c>
      <c r="C2" t="s">
        <v>968</v>
      </c>
      <c r="D2" t="s">
        <v>970</v>
      </c>
      <c r="E2" t="s">
        <v>971</v>
      </c>
      <c r="F2" t="s">
        <v>972</v>
      </c>
      <c r="H2" t="s">
        <v>6</v>
      </c>
      <c r="I2" t="s">
        <v>969</v>
      </c>
      <c r="J2" t="s">
        <v>968</v>
      </c>
      <c r="K2" t="s">
        <v>970</v>
      </c>
      <c r="L2" t="s">
        <v>971</v>
      </c>
      <c r="M2" t="s">
        <v>972</v>
      </c>
      <c r="O2" t="s">
        <v>6</v>
      </c>
      <c r="P2" t="s">
        <v>969</v>
      </c>
      <c r="Q2" t="s">
        <v>968</v>
      </c>
      <c r="R2" t="s">
        <v>970</v>
      </c>
      <c r="S2" t="s">
        <v>971</v>
      </c>
      <c r="T2" t="s">
        <v>972</v>
      </c>
      <c r="V2" t="s">
        <v>6</v>
      </c>
      <c r="W2" t="s">
        <v>969</v>
      </c>
      <c r="X2" t="s">
        <v>968</v>
      </c>
      <c r="Y2" t="s">
        <v>970</v>
      </c>
      <c r="Z2" t="s">
        <v>971</v>
      </c>
      <c r="AA2" t="s">
        <v>972</v>
      </c>
    </row>
    <row r="3" spans="1:27" x14ac:dyDescent="0.25">
      <c r="A3" s="7" t="s">
        <v>973</v>
      </c>
      <c r="B3">
        <f>COUNTIFS(Random!$D$4:$D$238,"="&amp;A3)</f>
        <v>60</v>
      </c>
      <c r="C3">
        <f>SUMIFS(Random!N$4:N$238,Random!$D$4:$D$238,"="&amp;A3)</f>
        <v>51</v>
      </c>
      <c r="D3">
        <f>C3*100/$B3</f>
        <v>85</v>
      </c>
      <c r="E3">
        <f>SUMIFS(Random!L$4:L$238,Random!$D$4:$D$238,"="&amp;A3)</f>
        <v>59</v>
      </c>
      <c r="F3">
        <f>E3*100/$B3</f>
        <v>98.333333333333329</v>
      </c>
      <c r="H3" s="7" t="s">
        <v>973</v>
      </c>
      <c r="I3">
        <f>COUNTIFS(Random!$D$4:$D$238,"="&amp;H3)</f>
        <v>60</v>
      </c>
      <c r="J3">
        <f>SUMIFS(Random!V$4:V$238,Random!$D$4:$D$238,"="&amp;H3)</f>
        <v>44</v>
      </c>
      <c r="K3">
        <f>J3*100/$B3</f>
        <v>73.333333333333329</v>
      </c>
      <c r="L3">
        <f>SUMIFS(Random!T$4:T$238,Random!$D$4:$D$238,"="&amp;H3)</f>
        <v>59</v>
      </c>
      <c r="M3">
        <f>L3*100/$B3</f>
        <v>98.333333333333329</v>
      </c>
      <c r="O3" s="7" t="s">
        <v>973</v>
      </c>
      <c r="P3">
        <f>COUNTIFS(Random!$D$4:$D$238,"="&amp;O3)</f>
        <v>60</v>
      </c>
      <c r="Q3">
        <f>SUMIFS(Random!AD$4:AD$238,Random!$D$4:$D$238,"="&amp;O3)</f>
        <v>27</v>
      </c>
      <c r="R3">
        <f>Q3*100/$B3</f>
        <v>45</v>
      </c>
      <c r="S3">
        <f>SUMIFS(Random!AB$4:AB$238,Random!$D$4:$D$238,"="&amp;O3)</f>
        <v>52</v>
      </c>
      <c r="T3">
        <f>S3*100/$B3</f>
        <v>86.666666666666671</v>
      </c>
      <c r="V3" s="7" t="s">
        <v>973</v>
      </c>
      <c r="W3">
        <f>COUNTIFS(Random!$D$4:$D$238,"="&amp;V3)</f>
        <v>60</v>
      </c>
      <c r="X3">
        <f>SUMIFS(Random!AL$4:AL$238,Random!$D$4:$D$238,"="&amp;V3)</f>
        <v>11</v>
      </c>
      <c r="Y3">
        <f>X3*100/$B3</f>
        <v>18.333333333333332</v>
      </c>
      <c r="Z3">
        <f>SUMIFS(Random!AJ$4:AJ$238,Random!$D$4:$D$238,"="&amp;V3)</f>
        <v>13</v>
      </c>
      <c r="AA3">
        <f>Z3*100/$B3</f>
        <v>21.666666666666668</v>
      </c>
    </row>
    <row r="4" spans="1:27" x14ac:dyDescent="0.25">
      <c r="A4" s="7" t="s">
        <v>974</v>
      </c>
      <c r="B4">
        <f>COUNTIFS(Random!$D$4:$D$238,"="&amp;A4)</f>
        <v>80</v>
      </c>
      <c r="C4">
        <f>SUMIFS(Random!N$4:N$238,Random!$D$4:$D$238,"="&amp;A4)</f>
        <v>33</v>
      </c>
      <c r="D4">
        <f t="shared" ref="D4:D5" si="0">C4*100/$B4</f>
        <v>41.25</v>
      </c>
      <c r="E4">
        <f>SUMIFS(Random!L$4:L$238,Random!$D$4:$D$238,"="&amp;A4)</f>
        <v>50</v>
      </c>
      <c r="F4">
        <f t="shared" ref="F4:F5" si="1">E4*100/$B4</f>
        <v>62.5</v>
      </c>
      <c r="H4" s="7" t="s">
        <v>974</v>
      </c>
      <c r="I4">
        <f>COUNTIFS(Random!$D$4:$D$238,"="&amp;H4)</f>
        <v>80</v>
      </c>
      <c r="J4">
        <f>SUMIFS(Random!V$4:V$238,Random!$D$4:$D$238,"="&amp;H4)</f>
        <v>15</v>
      </c>
      <c r="K4">
        <f t="shared" ref="K4" si="2">J4*100/$B4</f>
        <v>18.75</v>
      </c>
      <c r="L4">
        <f>SUMIFS(Random!T$4:T$238,Random!$D$4:$D$238,"="&amp;H4)</f>
        <v>49</v>
      </c>
      <c r="M4">
        <f t="shared" ref="M4" si="3">L4*100/$B4</f>
        <v>61.25</v>
      </c>
      <c r="O4" s="7" t="s">
        <v>974</v>
      </c>
      <c r="P4">
        <f>COUNTIFS(Random!$D$4:$D$238,"="&amp;O4)</f>
        <v>80</v>
      </c>
      <c r="Q4">
        <f>SUMIFS(Random!AD$4:AD$238,Random!$D$4:$D$238,"="&amp;O4)</f>
        <v>6</v>
      </c>
      <c r="R4">
        <f t="shared" ref="R4" si="4">Q4*100/$B4</f>
        <v>7.5</v>
      </c>
      <c r="S4">
        <f>SUMIFS(Random!AB$4:AB$238,Random!$D$4:$D$238,"="&amp;O4)</f>
        <v>34</v>
      </c>
      <c r="T4">
        <f t="shared" ref="T4:T5" si="5">S4*100/$B4</f>
        <v>42.5</v>
      </c>
      <c r="V4" s="7" t="s">
        <v>974</v>
      </c>
      <c r="W4">
        <f>COUNTIFS(Random!$D$4:$D$238,"="&amp;V4)</f>
        <v>80</v>
      </c>
      <c r="X4">
        <f>SUMIFS(Random!AL$4:AL$238,Random!$D$4:$D$238,"="&amp;V4)</f>
        <v>2</v>
      </c>
      <c r="Y4">
        <f t="shared" ref="Y4:Y5" si="6">X4*100/$B4</f>
        <v>2.5</v>
      </c>
      <c r="Z4">
        <f>SUMIFS(Random!AJ$4:AJ$238,Random!$D$4:$D$238,"="&amp;V4)</f>
        <v>6</v>
      </c>
      <c r="AA4">
        <f t="shared" ref="AA4:AA5" si="7">Z4*100/$B4</f>
        <v>7.5</v>
      </c>
    </row>
    <row r="5" spans="1:27" x14ac:dyDescent="0.25">
      <c r="A5" s="7" t="s">
        <v>975</v>
      </c>
      <c r="B5">
        <f>COUNTIFS(Random!$D$4:$D$238,"="&amp;A5)</f>
        <v>95</v>
      </c>
      <c r="C5">
        <f>SUMIFS(Random!N$4:N$238,Random!$D$4:$D$238,"="&amp;A5)</f>
        <v>20</v>
      </c>
      <c r="D5">
        <f t="shared" si="0"/>
        <v>21.05263157894737</v>
      </c>
      <c r="E5">
        <f>SUMIFS(Random!L$4:L$238,Random!$D$4:$D$238,"="&amp;A5)</f>
        <v>54</v>
      </c>
      <c r="F5">
        <f t="shared" si="1"/>
        <v>56.842105263157897</v>
      </c>
      <c r="H5" s="7" t="s">
        <v>975</v>
      </c>
      <c r="I5">
        <f>COUNTIFS(Random!$D$4:$D$238,"="&amp;H5)</f>
        <v>95</v>
      </c>
      <c r="J5">
        <f>SUMIFS(Random!V$4:V$238,Random!$D$4:$D$238,"="&amp;H5)</f>
        <v>7</v>
      </c>
      <c r="K5">
        <f t="shared" ref="K5" si="8">J5*100/$B5</f>
        <v>7.3684210526315788</v>
      </c>
      <c r="L5">
        <f>SUMIFS(Random!T$4:T$238,Random!$D$4:$D$238,"="&amp;H5)</f>
        <v>44</v>
      </c>
      <c r="M5">
        <f t="shared" ref="M5" si="9">L5*100/$B5</f>
        <v>46.315789473684212</v>
      </c>
      <c r="O5" s="7" t="s">
        <v>975</v>
      </c>
      <c r="P5">
        <f>COUNTIFS(Random!$D$4:$D$238,"="&amp;O5)</f>
        <v>95</v>
      </c>
      <c r="Q5">
        <f>SUMIFS(Random!AD$4:AD$238,Random!$D$4:$D$238,"="&amp;O5)</f>
        <v>4</v>
      </c>
      <c r="R5">
        <f t="shared" ref="R5" si="10">Q5*100/$B5</f>
        <v>4.2105263157894735</v>
      </c>
      <c r="S5">
        <f>SUMIFS(Random!AB$4:AB$238,Random!$D$4:$D$238,"="&amp;O5)</f>
        <v>33</v>
      </c>
      <c r="T5">
        <f t="shared" si="5"/>
        <v>34.736842105263158</v>
      </c>
      <c r="V5" s="7" t="s">
        <v>975</v>
      </c>
      <c r="W5">
        <f>COUNTIFS(Random!$D$4:$D$238,"="&amp;V5)</f>
        <v>95</v>
      </c>
      <c r="X5">
        <f>SUMIFS(Random!AL$4:AL$238,Random!$D$4:$D$238,"="&amp;V5)</f>
        <v>2</v>
      </c>
      <c r="Y5">
        <f t="shared" si="6"/>
        <v>2.1052631578947367</v>
      </c>
      <c r="Z5">
        <f>SUMIFS(Random!AJ$4:AJ$238,Random!$D$4:$D$238,"="&amp;V5)</f>
        <v>3</v>
      </c>
      <c r="AA5">
        <f t="shared" si="7"/>
        <v>3.1578947368421053</v>
      </c>
    </row>
    <row r="7" spans="1:27" x14ac:dyDescent="0.25">
      <c r="A7" t="s">
        <v>2446</v>
      </c>
      <c r="B7" t="s">
        <v>969</v>
      </c>
      <c r="C7" t="s">
        <v>968</v>
      </c>
      <c r="D7" t="s">
        <v>970</v>
      </c>
      <c r="E7" t="s">
        <v>971</v>
      </c>
      <c r="F7" t="s">
        <v>972</v>
      </c>
      <c r="H7" t="s">
        <v>2446</v>
      </c>
      <c r="I7" t="s">
        <v>969</v>
      </c>
      <c r="J7" t="s">
        <v>968</v>
      </c>
      <c r="K7" t="s">
        <v>970</v>
      </c>
      <c r="L7" t="s">
        <v>971</v>
      </c>
      <c r="M7" t="s">
        <v>972</v>
      </c>
      <c r="O7" t="s">
        <v>2446</v>
      </c>
      <c r="P7" t="s">
        <v>969</v>
      </c>
      <c r="Q7" t="s">
        <v>968</v>
      </c>
      <c r="R7" t="s">
        <v>970</v>
      </c>
      <c r="S7" t="s">
        <v>971</v>
      </c>
      <c r="T7" t="s">
        <v>972</v>
      </c>
      <c r="V7" t="s">
        <v>2446</v>
      </c>
      <c r="W7" t="s">
        <v>969</v>
      </c>
      <c r="X7" t="s">
        <v>968</v>
      </c>
      <c r="Y7" t="s">
        <v>970</v>
      </c>
      <c r="Z7" t="s">
        <v>971</v>
      </c>
      <c r="AA7" t="s">
        <v>972</v>
      </c>
    </row>
    <row r="8" spans="1:27" x14ac:dyDescent="0.25">
      <c r="A8">
        <v>1</v>
      </c>
      <c r="B8">
        <f>COUNTIFS(Random!$E$44:$E$163,"="&amp;A8)</f>
        <v>30</v>
      </c>
      <c r="C8">
        <f>SUMIFS(Random!N$44:N$163,Random!$E$44:$E$163,"="&amp;A8)</f>
        <v>13</v>
      </c>
      <c r="D8">
        <f>C8*100/$B8</f>
        <v>43.333333333333336</v>
      </c>
      <c r="E8">
        <f>SUMIFS(Random!L$44:L$163,Random!$E$44:$E$163,"="&amp;A8)</f>
        <v>25</v>
      </c>
      <c r="F8">
        <f>E8*100/$B8</f>
        <v>83.333333333333329</v>
      </c>
      <c r="H8">
        <v>1</v>
      </c>
      <c r="I8">
        <f>COUNTIFS(Random!$E$44:$E$163,"="&amp;H8)</f>
        <v>30</v>
      </c>
      <c r="J8">
        <f>SUMIFS(Random!V$44:V$163,Random!$E$44:$E$163,"="&amp;H8)</f>
        <v>0</v>
      </c>
      <c r="K8">
        <f>J8*100/$B8</f>
        <v>0</v>
      </c>
      <c r="L8">
        <f>SUMIFS(Random!T$44:T$163,Random!$E$44:$E$163,"="&amp;H8)</f>
        <v>22</v>
      </c>
      <c r="M8">
        <f>L8*100/$B8</f>
        <v>73.333333333333329</v>
      </c>
      <c r="O8">
        <v>1</v>
      </c>
      <c r="P8">
        <f>COUNTIFS(Random!$E$44:$E$163,"="&amp;O8)</f>
        <v>30</v>
      </c>
      <c r="Q8">
        <f>SUMIFS(Random!AD$44:AD$163,Random!$E$44:$E$163,"="&amp;O8)</f>
        <v>0</v>
      </c>
      <c r="R8">
        <f>Q8*100/$B8</f>
        <v>0</v>
      </c>
      <c r="S8">
        <f>SUMIFS(Random!AB$44:AB$163,Random!$E$44:$E$163,"="&amp;O8)</f>
        <v>10</v>
      </c>
      <c r="T8">
        <f>S8*100/$B8</f>
        <v>33.333333333333336</v>
      </c>
      <c r="V8">
        <v>1</v>
      </c>
      <c r="W8">
        <f>COUNTIFS(Random!$E$44:$E$163,"="&amp;V8)</f>
        <v>30</v>
      </c>
      <c r="X8">
        <f>SUMIFS(Random!AL$44:AL$163,Random!$E$44:$E$163,"="&amp;V8)</f>
        <v>0</v>
      </c>
      <c r="Y8">
        <f>X8*100/$B8</f>
        <v>0</v>
      </c>
      <c r="Z8">
        <f>SUMIFS(Random!AJ$44:AJ$163,Random!$E$44:$E$163,"="&amp;V8)</f>
        <v>0</v>
      </c>
      <c r="AA8">
        <f>Z8*100/$B8</f>
        <v>0</v>
      </c>
    </row>
    <row r="9" spans="1:27" x14ac:dyDescent="0.25">
      <c r="A9">
        <v>2</v>
      </c>
      <c r="B9">
        <f>COUNTIFS(Random!$E$44:$E$163,"="&amp;A9)</f>
        <v>30</v>
      </c>
      <c r="C9">
        <f>SUMIFS(Random!N$44:N$163,Random!$E$44:$E$163,"="&amp;A9)</f>
        <v>14</v>
      </c>
      <c r="D9">
        <f t="shared" ref="D9" si="11">C9*100/$B9</f>
        <v>46.666666666666664</v>
      </c>
      <c r="E9">
        <f>SUMIFS(Random!L$44:L$163,Random!$E$44:$E$163,"="&amp;A9)</f>
        <v>20</v>
      </c>
      <c r="F9">
        <f t="shared" ref="F9" si="12">E9*100/$B9</f>
        <v>66.666666666666671</v>
      </c>
      <c r="H9">
        <v>2</v>
      </c>
      <c r="I9">
        <f>COUNTIFS(Random!$E$44:$E$163,"="&amp;H9)</f>
        <v>30</v>
      </c>
      <c r="J9">
        <f>SUMIFS(Random!V$44:V$163,Random!$E$44:$E$163,"="&amp;H9)</f>
        <v>7</v>
      </c>
      <c r="K9">
        <f t="shared" ref="K9" si="13">J9*100/$B9</f>
        <v>23.333333333333332</v>
      </c>
      <c r="L9">
        <f>SUMIFS(Random!T$44:T$163,Random!$E$44:$E$163,"="&amp;H9)</f>
        <v>20</v>
      </c>
      <c r="M9">
        <f t="shared" ref="M9:M11" si="14">L9*100/$B9</f>
        <v>66.666666666666671</v>
      </c>
      <c r="O9">
        <v>2</v>
      </c>
      <c r="P9">
        <f>COUNTIFS(Random!$E$44:$E$163,"="&amp;O9)</f>
        <v>30</v>
      </c>
      <c r="Q9">
        <f>SUMIFS(Random!AD$44:AD$163,Random!$E$44:$E$163,"="&amp;O9)</f>
        <v>1</v>
      </c>
      <c r="R9">
        <f t="shared" ref="R9" si="15">Q9*100/$B9</f>
        <v>3.3333333333333335</v>
      </c>
      <c r="S9">
        <f>SUMIFS(Random!AB$44:AB$163,Random!$E$44:$E$163,"="&amp;O9)</f>
        <v>15</v>
      </c>
      <c r="T9">
        <f t="shared" ref="T9:T11" si="16">S9*100/$B9</f>
        <v>50</v>
      </c>
      <c r="V9">
        <v>2</v>
      </c>
      <c r="W9">
        <f>COUNTIFS(Random!$E$44:$E$163,"="&amp;V9)</f>
        <v>30</v>
      </c>
      <c r="X9">
        <f>SUMIFS(Random!AL$44:AL$163,Random!$E$44:$E$163,"="&amp;V9)</f>
        <v>0</v>
      </c>
      <c r="Y9">
        <f t="shared" ref="Y9:Y11" si="17">X9*100/$B9</f>
        <v>0</v>
      </c>
      <c r="Z9">
        <f>SUMIFS(Random!AJ$44:AJ$163,Random!$E$44:$E$163,"="&amp;V9)</f>
        <v>1</v>
      </c>
      <c r="AA9">
        <f t="shared" ref="AA9:AA11" si="18">Z9*100/$B9</f>
        <v>3.3333333333333335</v>
      </c>
    </row>
    <row r="10" spans="1:27" x14ac:dyDescent="0.25">
      <c r="A10">
        <v>3</v>
      </c>
      <c r="B10">
        <f>COUNTIFS(Random!$E$44:$E$163,"="&amp;A10)</f>
        <v>30</v>
      </c>
      <c r="C10">
        <f>SUMIFS(Random!N$44:N$163,Random!$E$44:$E$163,"="&amp;A10)</f>
        <v>13</v>
      </c>
      <c r="D10">
        <f t="shared" ref="D10" si="19">C10*100/$B10</f>
        <v>43.333333333333336</v>
      </c>
      <c r="E10">
        <f>SUMIFS(Random!L$44:L$163,Random!$E$44:$E$163,"="&amp;A10)</f>
        <v>22</v>
      </c>
      <c r="F10">
        <f t="shared" ref="F10" si="20">E10*100/$B10</f>
        <v>73.333333333333329</v>
      </c>
      <c r="H10">
        <v>3</v>
      </c>
      <c r="I10">
        <f>COUNTIFS(Random!$E$44:$E$163,"="&amp;H10)</f>
        <v>30</v>
      </c>
      <c r="J10">
        <f>SUMIFS(Random!V$44:V$163,Random!$E$44:$E$163,"="&amp;H10)</f>
        <v>12</v>
      </c>
      <c r="K10">
        <f t="shared" ref="K10" si="21">J10*100/$B10</f>
        <v>40</v>
      </c>
      <c r="L10">
        <f>SUMIFS(Random!T$44:T$163,Random!$E$44:$E$163,"="&amp;H10)</f>
        <v>22</v>
      </c>
      <c r="M10">
        <f t="shared" si="14"/>
        <v>73.333333333333329</v>
      </c>
      <c r="O10">
        <v>3</v>
      </c>
      <c r="P10">
        <f>COUNTIFS(Random!$E$44:$E$163,"="&amp;O10)</f>
        <v>30</v>
      </c>
      <c r="Q10">
        <f>SUMIFS(Random!AD$44:AD$163,Random!$E$44:$E$163,"="&amp;O10)</f>
        <v>5</v>
      </c>
      <c r="R10">
        <f t="shared" ref="R10" si="22">Q10*100/$B10</f>
        <v>16.666666666666668</v>
      </c>
      <c r="S10">
        <f>SUMIFS(Random!AB$44:AB$163,Random!$E$44:$E$163,"="&amp;O10)</f>
        <v>21</v>
      </c>
      <c r="T10">
        <f t="shared" si="16"/>
        <v>70</v>
      </c>
      <c r="V10">
        <v>3</v>
      </c>
      <c r="W10">
        <f>COUNTIFS(Random!$E$44:$E$163,"="&amp;V10)</f>
        <v>30</v>
      </c>
      <c r="X10">
        <f>SUMIFS(Random!AL$44:AL$163,Random!$E$44:$E$163,"="&amp;V10)</f>
        <v>2</v>
      </c>
      <c r="Y10">
        <f t="shared" si="17"/>
        <v>6.666666666666667</v>
      </c>
      <c r="Z10">
        <f>SUMIFS(Random!AJ$44:AJ$163,Random!$E$44:$E$163,"="&amp;V10)</f>
        <v>4</v>
      </c>
      <c r="AA10">
        <f t="shared" si="18"/>
        <v>13.333333333333334</v>
      </c>
    </row>
    <row r="11" spans="1:27" x14ac:dyDescent="0.25">
      <c r="A11">
        <v>4</v>
      </c>
      <c r="B11">
        <f>COUNTIFS(Random!$E$44:$E$163,"="&amp;A11)</f>
        <v>30</v>
      </c>
      <c r="C11">
        <f>SUMIFS(Random!N$44:N$163,Random!$E$44:$E$163,"="&amp;A11)</f>
        <v>14</v>
      </c>
      <c r="D11">
        <f t="shared" ref="D11" si="23">C11*100/$B11</f>
        <v>46.666666666666664</v>
      </c>
      <c r="E11">
        <f>SUMIFS(Random!L$44:L$163,Random!$E$44:$E$163,"="&amp;A11)</f>
        <v>14</v>
      </c>
      <c r="F11">
        <f t="shared" ref="F11" si="24">E11*100/$B11</f>
        <v>46.666666666666664</v>
      </c>
      <c r="H11">
        <v>4</v>
      </c>
      <c r="I11">
        <f>COUNTIFS(Random!$E$44:$E$163,"="&amp;H11)</f>
        <v>30</v>
      </c>
      <c r="J11">
        <f>SUMIFS(Random!V$44:V$163,Random!$E$44:$E$163,"="&amp;H11)</f>
        <v>9</v>
      </c>
      <c r="K11">
        <f t="shared" ref="K11" si="25">J11*100/$B11</f>
        <v>30</v>
      </c>
      <c r="L11">
        <f>SUMIFS(Random!T$44:T$163,Random!$E$44:$E$163,"="&amp;H11)</f>
        <v>14</v>
      </c>
      <c r="M11">
        <f t="shared" si="14"/>
        <v>46.666666666666664</v>
      </c>
      <c r="O11">
        <v>4</v>
      </c>
      <c r="P11">
        <f>COUNTIFS(Random!$E$44:$E$163,"="&amp;O11)</f>
        <v>30</v>
      </c>
      <c r="Q11">
        <f>SUMIFS(Random!AD$44:AD$163,Random!$E$44:$E$163,"="&amp;O11)</f>
        <v>6</v>
      </c>
      <c r="R11">
        <f t="shared" ref="R11" si="26">Q11*100/$B11</f>
        <v>20</v>
      </c>
      <c r="S11">
        <f>SUMIFS(Random!AB$44:AB$163,Random!$E$44:$E$163,"="&amp;O11)</f>
        <v>11</v>
      </c>
      <c r="T11">
        <f t="shared" si="16"/>
        <v>36.666666666666664</v>
      </c>
      <c r="V11">
        <v>4</v>
      </c>
      <c r="W11">
        <f>COUNTIFS(Random!$E$44:$E$163,"="&amp;V11)</f>
        <v>30</v>
      </c>
      <c r="X11">
        <f>SUMIFS(Random!AL$44:AL$163,Random!$E$44:$E$163,"="&amp;V11)</f>
        <v>3</v>
      </c>
      <c r="Y11">
        <f t="shared" si="17"/>
        <v>10</v>
      </c>
      <c r="Z11">
        <f>SUMIFS(Random!AJ$44:AJ$163,Random!$E$44:$E$163,"="&amp;V11)</f>
        <v>4</v>
      </c>
      <c r="AA11">
        <f t="shared" si="18"/>
        <v>13.333333333333334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E1925-F852-4C97-9C40-08FF5959B0FC}">
  <dimension ref="A1:AL238"/>
  <sheetViews>
    <sheetView zoomScale="115" zoomScaleNormal="115" workbookViewId="0">
      <pane xSplit="6" ySplit="2" topLeftCell="Z228" activePane="bottomRight" state="frozen"/>
      <selection pane="topRight" activeCell="G1" sqref="G1"/>
      <selection pane="bottomLeft" activeCell="A3" sqref="A3"/>
      <selection pane="bottomRight" activeCell="E1" sqref="E1:E1048576"/>
    </sheetView>
  </sheetViews>
  <sheetFormatPr defaultRowHeight="15" x14ac:dyDescent="0.25"/>
  <cols>
    <col min="2" max="2" width="27.7109375" bestFit="1" customWidth="1"/>
    <col min="3" max="3" width="4.42578125" bestFit="1" customWidth="1"/>
    <col min="4" max="4" width="9.5703125" bestFit="1" customWidth="1"/>
    <col min="5" max="5" width="4.7109375" bestFit="1" customWidth="1"/>
    <col min="6" max="6" width="56.7109375" style="7" customWidth="1"/>
    <col min="7" max="7" width="9.140625" style="1" customWidth="1"/>
    <col min="8" max="8" width="9.85546875" customWidth="1"/>
    <col min="9" max="10" width="9.140625" customWidth="1"/>
    <col min="11" max="11" width="41.42578125" customWidth="1"/>
    <col min="12" max="12" width="12.5703125" customWidth="1"/>
    <col min="13" max="13" width="10.42578125" customWidth="1"/>
    <col min="14" max="14" width="9.140625" style="2" customWidth="1"/>
    <col min="15" max="15" width="9.140625" style="1" customWidth="1"/>
    <col min="16" max="16" width="9.85546875" customWidth="1"/>
    <col min="17" max="18" width="9.140625" customWidth="1"/>
    <col min="19" max="19" width="82" customWidth="1"/>
    <col min="20" max="20" width="13" bestFit="1" customWidth="1"/>
    <col min="21" max="21" width="10.42578125" customWidth="1"/>
    <col min="22" max="22" width="9.140625" style="2" customWidth="1"/>
    <col min="23" max="23" width="9.140625" style="1" customWidth="1"/>
    <col min="24" max="24" width="9.85546875" customWidth="1"/>
    <col min="25" max="26" width="9.140625" customWidth="1"/>
    <col min="27" max="27" width="40.7109375" customWidth="1"/>
    <col min="28" max="28" width="13" bestFit="1" customWidth="1"/>
    <col min="29" max="29" width="10.42578125" bestFit="1" customWidth="1"/>
    <col min="30" max="30" width="9.140625" style="2"/>
    <col min="31" max="31" width="9.140625" style="1"/>
    <col min="32" max="32" width="9.85546875" customWidth="1"/>
    <col min="35" max="35" width="40.7109375" customWidth="1"/>
    <col min="36" max="36" width="13" bestFit="1" customWidth="1"/>
    <col min="37" max="37" width="10.42578125" bestFit="1" customWidth="1"/>
    <col min="38" max="38" width="9.140625" style="2"/>
  </cols>
  <sheetData>
    <row r="1" spans="1:38" x14ac:dyDescent="0.25">
      <c r="F1" s="10"/>
      <c r="G1" s="16" t="s">
        <v>946</v>
      </c>
      <c r="H1" s="17"/>
      <c r="I1" s="17"/>
      <c r="J1" s="17"/>
      <c r="K1" s="17"/>
      <c r="L1" s="15">
        <f>L2/235</f>
        <v>0.69361702127659575</v>
      </c>
      <c r="M1" s="13"/>
      <c r="N1" s="14">
        <f>N2/235</f>
        <v>0.44255319148936167</v>
      </c>
      <c r="O1" s="16" t="s">
        <v>960</v>
      </c>
      <c r="P1" s="17"/>
      <c r="Q1" s="17"/>
      <c r="R1" s="17"/>
      <c r="S1" s="17"/>
      <c r="T1" s="15">
        <f>T2/235</f>
        <v>0.64680851063829792</v>
      </c>
      <c r="U1" s="13"/>
      <c r="V1" s="14">
        <f>V2/235</f>
        <v>0.28085106382978725</v>
      </c>
      <c r="W1" s="16" t="s">
        <v>961</v>
      </c>
      <c r="X1" s="17"/>
      <c r="Y1" s="17"/>
      <c r="Z1" s="17"/>
      <c r="AA1" s="17"/>
      <c r="AB1" s="15">
        <f>AB2/235</f>
        <v>0.50638297872340421</v>
      </c>
      <c r="AC1" s="13"/>
      <c r="AD1" s="14">
        <f>AD2/235</f>
        <v>0.1574468085106383</v>
      </c>
      <c r="AE1" s="16" t="s">
        <v>2445</v>
      </c>
      <c r="AF1" s="17"/>
      <c r="AG1" s="17"/>
      <c r="AH1" s="17"/>
      <c r="AI1" s="17"/>
      <c r="AJ1" s="15">
        <f>AJ2/235</f>
        <v>9.3617021276595741E-2</v>
      </c>
      <c r="AK1" s="13"/>
      <c r="AL1" s="14">
        <f>AL2/235</f>
        <v>6.3829787234042548E-2</v>
      </c>
    </row>
    <row r="2" spans="1:38" x14ac:dyDescent="0.25">
      <c r="G2" s="5">
        <f>MEDIAN(G4:G238)</f>
        <v>0.99999994000000003</v>
      </c>
      <c r="H2" s="11">
        <f t="shared" ref="H2:J2" si="0">MEDIAN(H4:H238)</f>
        <v>7.4775999999999998E-4</v>
      </c>
      <c r="I2" s="11">
        <f t="shared" si="0"/>
        <v>11</v>
      </c>
      <c r="J2" s="11">
        <f t="shared" si="0"/>
        <v>147.19999999999999</v>
      </c>
      <c r="K2" s="11"/>
      <c r="L2" s="11">
        <f>SUM(L4:L238)</f>
        <v>163</v>
      </c>
      <c r="N2" s="6">
        <f>SUM(N4:N238)</f>
        <v>104</v>
      </c>
      <c r="O2" s="5">
        <f>MEDIAN(O4:O238)</f>
        <v>0.99993829000000001</v>
      </c>
      <c r="P2" s="11">
        <f t="shared" ref="P2:R2" si="1">MEDIAN(P4:P238)</f>
        <v>4.1338499999999997E-3</v>
      </c>
      <c r="Q2" s="11">
        <f t="shared" si="1"/>
        <v>12</v>
      </c>
      <c r="R2" s="11">
        <f t="shared" si="1"/>
        <v>205.5</v>
      </c>
      <c r="S2" s="11"/>
      <c r="T2" s="11">
        <f>SUM(T4:T238)</f>
        <v>152</v>
      </c>
      <c r="V2" s="6">
        <f>SUM(V4:V238)</f>
        <v>66</v>
      </c>
      <c r="W2" s="5">
        <f>MEDIAN(W4:W238)</f>
        <v>0.99919471000000004</v>
      </c>
      <c r="X2" s="11">
        <f t="shared" ref="X2:Z2" si="2">MEDIAN(X4:X238)</f>
        <v>1.3000319999999999E-2</v>
      </c>
      <c r="Y2" s="11">
        <f t="shared" si="2"/>
        <v>14</v>
      </c>
      <c r="Z2" s="11">
        <f t="shared" si="2"/>
        <v>209.7</v>
      </c>
      <c r="AA2" s="11"/>
      <c r="AB2" s="11">
        <f>SUM(AB4:AB238)</f>
        <v>119</v>
      </c>
      <c r="AD2" s="6">
        <f>SUM(AD4:AD238)</f>
        <v>37</v>
      </c>
      <c r="AE2" s="5">
        <f>MEDIAN(AE4:AE238)</f>
        <v>0.96200998999999998</v>
      </c>
      <c r="AF2" s="11">
        <f t="shared" ref="AF2:AH2" si="3">MEDIAN(AF4:AF238)</f>
        <v>8.3446850000000003E-2</v>
      </c>
      <c r="AG2" s="11">
        <f t="shared" si="3"/>
        <v>17</v>
      </c>
      <c r="AH2" s="11">
        <f t="shared" si="3"/>
        <v>214</v>
      </c>
      <c r="AI2" s="11"/>
      <c r="AJ2" s="11">
        <f>SUM(AJ4:AJ238)</f>
        <v>22</v>
      </c>
      <c r="AL2" s="6">
        <f>SUM(AL4:AL238)</f>
        <v>15</v>
      </c>
    </row>
    <row r="3" spans="1:38" s="8" customFormat="1" x14ac:dyDescent="0.25">
      <c r="A3" s="8" t="s">
        <v>966</v>
      </c>
      <c r="B3" s="8" t="s">
        <v>14</v>
      </c>
      <c r="C3" s="8" t="s">
        <v>6</v>
      </c>
      <c r="D3" s="8" t="s">
        <v>967</v>
      </c>
      <c r="E3" s="8" t="s">
        <v>965</v>
      </c>
      <c r="F3" s="9" t="s">
        <v>945</v>
      </c>
      <c r="G3" s="4" t="s">
        <v>947</v>
      </c>
      <c r="H3" s="8" t="s">
        <v>948</v>
      </c>
      <c r="I3" s="8" t="s">
        <v>6</v>
      </c>
      <c r="J3" s="8" t="s">
        <v>949</v>
      </c>
      <c r="K3" s="8" t="s">
        <v>950</v>
      </c>
      <c r="L3" s="8" t="s">
        <v>964</v>
      </c>
      <c r="M3" s="8" t="s">
        <v>956</v>
      </c>
      <c r="N3" s="12" t="s">
        <v>955</v>
      </c>
      <c r="O3" s="4" t="s">
        <v>947</v>
      </c>
      <c r="P3" s="8" t="s">
        <v>948</v>
      </c>
      <c r="Q3" s="8" t="s">
        <v>6</v>
      </c>
      <c r="R3" s="8" t="s">
        <v>949</v>
      </c>
      <c r="S3" s="8" t="s">
        <v>950</v>
      </c>
      <c r="T3" s="8" t="s">
        <v>964</v>
      </c>
      <c r="U3" s="8" t="s">
        <v>956</v>
      </c>
      <c r="V3" s="12" t="s">
        <v>955</v>
      </c>
      <c r="W3" s="4" t="s">
        <v>947</v>
      </c>
      <c r="X3" s="8" t="s">
        <v>948</v>
      </c>
      <c r="Y3" s="8" t="s">
        <v>6</v>
      </c>
      <c r="Z3" s="8" t="s">
        <v>949</v>
      </c>
      <c r="AA3" s="8" t="s">
        <v>950</v>
      </c>
      <c r="AB3" s="8" t="s">
        <v>964</v>
      </c>
      <c r="AC3" s="8" t="s">
        <v>956</v>
      </c>
      <c r="AD3" s="12" t="s">
        <v>955</v>
      </c>
      <c r="AE3" s="4" t="s">
        <v>947</v>
      </c>
      <c r="AF3" s="8" t="s">
        <v>948</v>
      </c>
      <c r="AG3" s="8" t="s">
        <v>6</v>
      </c>
      <c r="AH3" s="8" t="s">
        <v>949</v>
      </c>
      <c r="AI3" s="8" t="s">
        <v>950</v>
      </c>
      <c r="AJ3" s="8" t="s">
        <v>964</v>
      </c>
      <c r="AK3" s="8" t="s">
        <v>956</v>
      </c>
      <c r="AL3" s="12" t="s">
        <v>955</v>
      </c>
    </row>
    <row r="4" spans="1:38" x14ac:dyDescent="0.25">
      <c r="A4" t="str">
        <f>"v"&amp;E4&amp;"_"&amp;D4</f>
        <v>v1_3-7</v>
      </c>
      <c r="B4" t="s">
        <v>513</v>
      </c>
      <c r="C4">
        <v>3</v>
      </c>
      <c r="D4" t="str">
        <f>IF(C4&lt;=7,"3-7",IF(C4&lt;=11,"8-11",IF(C4&lt;=15,"12-15","")))</f>
        <v>3-7</v>
      </c>
      <c r="E4">
        <v>1</v>
      </c>
      <c r="F4" s="7" t="s">
        <v>514</v>
      </c>
      <c r="G4" s="1">
        <f>VLOOKUP(CONCATENATE($B4,".data"), 'Random noise 0'!$A$1:$AM$235, 37, FALSE)</f>
        <v>1</v>
      </c>
      <c r="H4" s="1">
        <f>VLOOKUP(CONCATENATE($B4,".data"), 'Random noise 0'!$A$1:$AM$235, 39, FALSE)</f>
        <v>0</v>
      </c>
      <c r="I4">
        <f>VLOOKUP(CONCATENATE($B4,".data"), 'Random noise 0'!$A$1:$AG$235, 15, FALSE)</f>
        <v>1</v>
      </c>
      <c r="J4">
        <f>VLOOKUP(CONCATENATE($B4,".data"), 'Random noise 0'!$A$1:$AG$235, 17, FALSE)</f>
        <v>0.2</v>
      </c>
      <c r="K4" t="str">
        <f>VLOOKUP(CONCATENATE($B4,".data"), 'Random noise 0'!$A$1:$AG$235, 27, FALSE)</f>
        <v>x0</v>
      </c>
      <c r="L4">
        <f>IF(G4&gt;0.999,1,0)</f>
        <v>1</v>
      </c>
      <c r="M4">
        <f>IF(AND(G4=1, H4&lt;0.000001),1,IF(AND(G4&gt;0.999,H4&lt;0.001),"?",0))</f>
        <v>1</v>
      </c>
      <c r="N4" s="2">
        <f>IF(M4&lt;&gt;"?",M4,"")</f>
        <v>1</v>
      </c>
      <c r="O4" s="1">
        <f>VLOOKUP(CONCATENATE($B4,".data"), 'Random noise 0.001'!$A$1:$AM$235, 37, FALSE)</f>
        <v>1</v>
      </c>
      <c r="P4">
        <f>VLOOKUP(CONCATENATE($B4,".data"), 'Random noise 0.001'!$A$1:$AM$235, 39, FALSE)</f>
        <v>0</v>
      </c>
      <c r="Q4">
        <f>VLOOKUP(CONCATENATE($B4,".data"), 'Random noise 0.001'!$A$1:$AG$235, 15, FALSE)</f>
        <v>1</v>
      </c>
      <c r="R4">
        <f>VLOOKUP(CONCATENATE($B4,".data"), 'Random noise 0.001'!$A$1:$AG$235, 17, FALSE)</f>
        <v>134.6</v>
      </c>
      <c r="S4" t="str">
        <f>VLOOKUP(CONCATENATE($B4,".data"), 'Random noise 0.001'!$A$1:$AG$235, 27, FALSE)</f>
        <v>x0</v>
      </c>
      <c r="T4">
        <f>IF(O4&gt;0.999,1,0)</f>
        <v>1</v>
      </c>
      <c r="U4">
        <f>IF(AND(O4=1, P4&lt;0.000001),1,IF(AND(O4&gt;0.999,P4&lt;0.001),"?",0))</f>
        <v>1</v>
      </c>
      <c r="V4" s="2">
        <f>IF(U4&lt;&gt;"?",U4,"")</f>
        <v>1</v>
      </c>
      <c r="W4" s="1">
        <f>VLOOKUP(CONCATENATE($B4,".data"), 'Random noise 0.01'!$A$1:$AM$235, 37, FALSE)</f>
        <v>1</v>
      </c>
      <c r="X4">
        <f>VLOOKUP(CONCATENATE($B4,".data"), 'Random noise 0.01'!$A$1:$AM$235, 39, FALSE)</f>
        <v>0</v>
      </c>
      <c r="Y4">
        <f>VLOOKUP(CONCATENATE($B4,".data"), 'Random noise 0.01'!$A$1:$AG$235, 15, FALSE)</f>
        <v>1</v>
      </c>
      <c r="Z4">
        <f>VLOOKUP(CONCATENATE($B4,".data"), 'Random noise 0.01'!$A$1:$AG$235, 17, FALSE)</f>
        <v>134.69999999999999</v>
      </c>
      <c r="AA4" t="str">
        <f>VLOOKUP(CONCATENATE($B4,".data"), 'Random noise 0.01'!$A$1:$AG$235, 27, FALSE)</f>
        <v>x0</v>
      </c>
      <c r="AB4">
        <f>IF(W4&gt;0.999,1,0)</f>
        <v>1</v>
      </c>
      <c r="AC4">
        <f>IF(AND(W4=1, X4&lt;0.000001),1,IF(AND(W4&gt;0.999,X4&lt;0.001),"?",0))</f>
        <v>1</v>
      </c>
      <c r="AD4" s="2">
        <f>IF(AC4&lt;&gt;"?",AC4,"")</f>
        <v>1</v>
      </c>
      <c r="AE4" s="1">
        <f>VLOOKUP(CONCATENATE($B4,".data"), 'Random noise 0.1'!$A$1:$AM$235, 37, FALSE)</f>
        <v>0.99304866999999997</v>
      </c>
      <c r="AF4">
        <f>VLOOKUP(CONCATENATE($B4,".data"), 'Random noise 0.1'!$A$1:$AM$235, 39, FALSE)</f>
        <v>2.4435080000000001E-2</v>
      </c>
      <c r="AG4">
        <f>VLOOKUP(CONCATENATE($B4,".data"), 'Random noise 0.1'!$A$1:$AG$235, 15, FALSE)</f>
        <v>11</v>
      </c>
      <c r="AH4">
        <f>VLOOKUP(CONCATENATE($B4,".data"), 'Random noise 0.1'!$A$1:$AG$235, 17, FALSE)</f>
        <v>122.2</v>
      </c>
      <c r="AI4" t="str">
        <f>VLOOKUP(CONCATENATE($B4,".data"), 'Random noise 0.1'!$A$1:$AG$235, 27, FALSE)</f>
        <v>0.89554694*x0+0.06523125*cos(x0**(-0.5))+0.0631707</v>
      </c>
      <c r="AJ4">
        <f>IF(AE4&gt;0.999,1,0)</f>
        <v>0</v>
      </c>
      <c r="AK4">
        <f>IF(AND(AE4=1, AF4&lt;0.000001),1,IF(AND(AE4&gt;0.999,AF4&lt;0.001),"?",0))</f>
        <v>0</v>
      </c>
      <c r="AL4" s="2">
        <f>IF(AK4&lt;&gt;"?",AK4,"")</f>
        <v>0</v>
      </c>
    </row>
    <row r="5" spans="1:38" x14ac:dyDescent="0.25">
      <c r="A5" t="str">
        <f t="shared" ref="A5:A68" si="4">"v"&amp;E5&amp;"_"&amp;D5</f>
        <v>v1_3-7</v>
      </c>
      <c r="B5" t="s">
        <v>515</v>
      </c>
      <c r="C5">
        <v>3</v>
      </c>
      <c r="D5" t="str">
        <f t="shared" ref="D5:D68" si="5">IF(C5&lt;=7,"3-7",IF(C5&lt;=11,"8-11",IF(C5&lt;=15,"12-15","")))</f>
        <v>3-7</v>
      </c>
      <c r="E5">
        <v>1</v>
      </c>
      <c r="F5" s="7" t="s">
        <v>258</v>
      </c>
      <c r="G5" s="1">
        <f>VLOOKUP(CONCATENATE($B5,".data"), 'Random noise 0'!$A$1:$AM$235, 37, FALSE)</f>
        <v>1</v>
      </c>
      <c r="H5" s="1">
        <f>VLOOKUP(CONCATENATE($B5,".data"), 'Random noise 0'!$A$1:$AM$235, 39, FALSE)</f>
        <v>0</v>
      </c>
      <c r="I5">
        <f>VLOOKUP(CONCATENATE($B5,".data"), 'Random noise 0'!$A$1:$AG$235, 15, FALSE)</f>
        <v>3</v>
      </c>
      <c r="J5">
        <f>VLOOKUP(CONCATENATE($B5,".data"), 'Random noise 0'!$A$1:$AG$235, 17, FALSE)</f>
        <v>0.9</v>
      </c>
      <c r="K5" t="str">
        <f>VLOOKUP(CONCATENATE($B5,".data"), 'Random noise 0'!$A$1:$AG$235, 27, FALSE)</f>
        <v>x0**4</v>
      </c>
      <c r="L5">
        <f t="shared" ref="L5:L68" si="6">IF(G5&gt;0.999,1,0)</f>
        <v>1</v>
      </c>
      <c r="M5">
        <f t="shared" ref="M5:M68" si="7">IF(AND(G5=1, H5&lt;0.000001),1,IF(AND(G5&gt;0.999,H5&lt;0.001),"?",0))</f>
        <v>1</v>
      </c>
      <c r="N5" s="2">
        <f t="shared" ref="N5:N68" si="8">IF(M5&lt;&gt;"?",M5,"")</f>
        <v>1</v>
      </c>
      <c r="O5" s="1">
        <f>VLOOKUP(CONCATENATE($B5,".data"), 'Random noise 0.001'!$A$1:$AM$235, 37, FALSE)</f>
        <v>1</v>
      </c>
      <c r="P5">
        <f>VLOOKUP(CONCATENATE($B5,".data"), 'Random noise 0.001'!$A$1:$AM$235, 39, FALSE)</f>
        <v>0</v>
      </c>
      <c r="Q5">
        <f>VLOOKUP(CONCATENATE($B5,".data"), 'Random noise 0.001'!$A$1:$AG$235, 15, FALSE)</f>
        <v>3</v>
      </c>
      <c r="R5">
        <f>VLOOKUP(CONCATENATE($B5,".data"), 'Random noise 0.001'!$A$1:$AG$235, 17, FALSE)</f>
        <v>128.9</v>
      </c>
      <c r="S5" t="str">
        <f>VLOOKUP(CONCATENATE($B5,".data"), 'Random noise 0.001'!$A$1:$AG$235, 27, FALSE)</f>
        <v>x0**4</v>
      </c>
      <c r="T5">
        <f t="shared" ref="T5:T68" si="9">IF(O5&gt;0.999,1,0)</f>
        <v>1</v>
      </c>
      <c r="U5">
        <f t="shared" ref="U5:U68" si="10">IF(AND(O5=1, P5&lt;0.000001),1,IF(AND(O5&gt;0.999,P5&lt;0.001),"?",0))</f>
        <v>1</v>
      </c>
      <c r="V5" s="2">
        <f t="shared" ref="V5:V68" si="11">IF(U5&lt;&gt;"?",U5,"")</f>
        <v>1</v>
      </c>
      <c r="W5" s="1">
        <f>VLOOKUP(CONCATENATE($B5,".data"), 'Random noise 0.01'!$A$1:$AM$235, 37, FALSE)</f>
        <v>1</v>
      </c>
      <c r="X5">
        <f>VLOOKUP(CONCATENATE($B5,".data"), 'Random noise 0.01'!$A$1:$AM$235, 39, FALSE)</f>
        <v>0</v>
      </c>
      <c r="Y5">
        <f>VLOOKUP(CONCATENATE($B5,".data"), 'Random noise 0.01'!$A$1:$AG$235, 15, FALSE)</f>
        <v>3</v>
      </c>
      <c r="Z5">
        <f>VLOOKUP(CONCATENATE($B5,".data"), 'Random noise 0.01'!$A$1:$AG$235, 17, FALSE)</f>
        <v>129.19999999999999</v>
      </c>
      <c r="AA5" t="str">
        <f>VLOOKUP(CONCATENATE($B5,".data"), 'Random noise 0.01'!$A$1:$AG$235, 27, FALSE)</f>
        <v>x0**4</v>
      </c>
      <c r="AB5">
        <f t="shared" ref="AB5:AB68" si="12">IF(W5&gt;0.999,1,0)</f>
        <v>1</v>
      </c>
      <c r="AC5">
        <f t="shared" ref="AC5:AC68" si="13">IF(AND(W5=1, X5&lt;0.000001),1,IF(AND(W5&gt;0.999,X5&lt;0.001),"?",0))</f>
        <v>1</v>
      </c>
      <c r="AD5" s="2">
        <f t="shared" ref="AD5:AD68" si="14">IF(AC5&lt;&gt;"?",AC5,"")</f>
        <v>1</v>
      </c>
      <c r="AE5" s="1">
        <f>VLOOKUP(CONCATENATE($B5,".data"), 'Random noise 0.1'!$A$1:$AM$235, 37, FALSE)</f>
        <v>1</v>
      </c>
      <c r="AF5">
        <f>VLOOKUP(CONCATENATE($B5,".data"), 'Random noise 0.1'!$A$1:$AM$235, 39, FALSE)</f>
        <v>0</v>
      </c>
      <c r="AG5">
        <f>VLOOKUP(CONCATENATE($B5,".data"), 'Random noise 0.1'!$A$1:$AG$235, 15, FALSE)</f>
        <v>3</v>
      </c>
      <c r="AH5">
        <f>VLOOKUP(CONCATENATE($B5,".data"), 'Random noise 0.1'!$A$1:$AG$235, 17, FALSE)</f>
        <v>124.1</v>
      </c>
      <c r="AI5" t="str">
        <f>VLOOKUP(CONCATENATE($B5,".data"), 'Random noise 0.1'!$A$1:$AG$235, 27, FALSE)</f>
        <v>x0**4</v>
      </c>
      <c r="AJ5">
        <f t="shared" ref="AJ5:AJ68" si="15">IF(AE5&gt;0.999,1,0)</f>
        <v>1</v>
      </c>
      <c r="AK5">
        <f t="shared" ref="AK5:AK68" si="16">IF(AND(AE5=1, AF5&lt;0.000001),1,IF(AND(AE5&gt;0.999,AF5&lt;0.001),"?",0))</f>
        <v>1</v>
      </c>
      <c r="AL5" s="2">
        <f t="shared" ref="AL5:AL68" si="17">IF(AK5&lt;&gt;"?",AK5,"")</f>
        <v>1</v>
      </c>
    </row>
    <row r="6" spans="1:38" x14ac:dyDescent="0.25">
      <c r="A6" t="str">
        <f t="shared" si="4"/>
        <v>v1_3-7</v>
      </c>
      <c r="B6" t="s">
        <v>516</v>
      </c>
      <c r="C6">
        <v>3</v>
      </c>
      <c r="D6" t="str">
        <f t="shared" si="5"/>
        <v>3-7</v>
      </c>
      <c r="E6">
        <v>1</v>
      </c>
      <c r="F6" s="7" t="s">
        <v>487</v>
      </c>
      <c r="G6" s="1">
        <f>VLOOKUP(CONCATENATE($B6,".data"), 'Random noise 0'!$A$1:$AM$235, 37, FALSE)</f>
        <v>1</v>
      </c>
      <c r="H6" s="1">
        <f>VLOOKUP(CONCATENATE($B6,".data"), 'Random noise 0'!$A$1:$AM$235, 39, FALSE)</f>
        <v>0</v>
      </c>
      <c r="I6">
        <f>VLOOKUP(CONCATENATE($B6,".data"), 'Random noise 0'!$A$1:$AG$235, 15, FALSE)</f>
        <v>3</v>
      </c>
      <c r="J6">
        <f>VLOOKUP(CONCATENATE($B6,".data"), 'Random noise 0'!$A$1:$AG$235, 17, FALSE)</f>
        <v>0.5</v>
      </c>
      <c r="K6" t="str">
        <f>VLOOKUP(CONCATENATE($B6,".data"), 'Random noise 0'!$A$1:$AG$235, 27, FALSE)</f>
        <v>x0+1</v>
      </c>
      <c r="L6">
        <f t="shared" si="6"/>
        <v>1</v>
      </c>
      <c r="M6">
        <f t="shared" si="7"/>
        <v>1</v>
      </c>
      <c r="N6" s="2">
        <f t="shared" si="8"/>
        <v>1</v>
      </c>
      <c r="O6" s="1">
        <f>VLOOKUP(CONCATENATE($B6,".data"), 'Random noise 0.001'!$A$1:$AM$235, 37, FALSE)</f>
        <v>1</v>
      </c>
      <c r="P6">
        <f>VLOOKUP(CONCATENATE($B6,".data"), 'Random noise 0.001'!$A$1:$AM$235, 39, FALSE)</f>
        <v>0</v>
      </c>
      <c r="Q6">
        <f>VLOOKUP(CONCATENATE($B6,".data"), 'Random noise 0.001'!$A$1:$AG$235, 15, FALSE)</f>
        <v>3</v>
      </c>
      <c r="R6">
        <f>VLOOKUP(CONCATENATE($B6,".data"), 'Random noise 0.001'!$A$1:$AG$235, 17, FALSE)</f>
        <v>116.2</v>
      </c>
      <c r="S6" t="str">
        <f>VLOOKUP(CONCATENATE($B6,".data"), 'Random noise 0.001'!$A$1:$AG$235, 27, FALSE)</f>
        <v>x0+1</v>
      </c>
      <c r="T6">
        <f t="shared" si="9"/>
        <v>1</v>
      </c>
      <c r="U6">
        <f t="shared" si="10"/>
        <v>1</v>
      </c>
      <c r="V6" s="2">
        <f t="shared" si="11"/>
        <v>1</v>
      </c>
      <c r="W6" s="1">
        <f>VLOOKUP(CONCATENATE($B6,".data"), 'Random noise 0.01'!$A$1:$AM$235, 37, FALSE)</f>
        <v>1</v>
      </c>
      <c r="X6">
        <f>VLOOKUP(CONCATENATE($B6,".data"), 'Random noise 0.01'!$A$1:$AM$235, 39, FALSE)</f>
        <v>0</v>
      </c>
      <c r="Y6">
        <f>VLOOKUP(CONCATENATE($B6,".data"), 'Random noise 0.01'!$A$1:$AG$235, 15, FALSE)</f>
        <v>3</v>
      </c>
      <c r="Z6">
        <f>VLOOKUP(CONCATENATE($B6,".data"), 'Random noise 0.01'!$A$1:$AG$235, 17, FALSE)</f>
        <v>115.1</v>
      </c>
      <c r="AA6" t="str">
        <f>VLOOKUP(CONCATENATE($B6,".data"), 'Random noise 0.01'!$A$1:$AG$235, 27, FALSE)</f>
        <v>x0+1</v>
      </c>
      <c r="AB6">
        <f t="shared" si="12"/>
        <v>1</v>
      </c>
      <c r="AC6">
        <f t="shared" si="13"/>
        <v>1</v>
      </c>
      <c r="AD6" s="2">
        <f t="shared" si="14"/>
        <v>1</v>
      </c>
      <c r="AE6" s="1">
        <f>VLOOKUP(CONCATENATE($B6,".data"), 'Random noise 0.1'!$A$1:$AM$235, 37, FALSE)</f>
        <v>0.89023711000000005</v>
      </c>
      <c r="AF6">
        <f>VLOOKUP(CONCATENATE($B6,".data"), 'Random noise 0.1'!$A$1:$AM$235, 39, FALSE)</f>
        <v>9.7097429999999998E-2</v>
      </c>
      <c r="AG6">
        <f>VLOOKUP(CONCATENATE($B6,".data"), 'Random noise 0.1'!$A$1:$AG$235, 15, FALSE)</f>
        <v>11</v>
      </c>
      <c r="AH6">
        <f>VLOOKUP(CONCATENATE($B6,".data"), 'Random noise 0.1'!$A$1:$AG$235, 17, FALSE)</f>
        <v>132.80000000000001</v>
      </c>
      <c r="AI6" t="str">
        <f>VLOOKUP(CONCATENATE($B6,".data"), 'Random noise 0.1'!$A$1:$AG$235, 27, FALSE)</f>
        <v>0.24573123*log(x0)+0.40867888*sin(log(x0))+1.98017079</v>
      </c>
      <c r="AJ6">
        <f t="shared" si="15"/>
        <v>0</v>
      </c>
      <c r="AK6">
        <f t="shared" si="16"/>
        <v>0</v>
      </c>
      <c r="AL6" s="2">
        <f t="shared" si="17"/>
        <v>0</v>
      </c>
    </row>
    <row r="7" spans="1:38" x14ac:dyDescent="0.25">
      <c r="A7" t="str">
        <f t="shared" si="4"/>
        <v>v1_3-7</v>
      </c>
      <c r="B7" t="s">
        <v>517</v>
      </c>
      <c r="C7">
        <v>3</v>
      </c>
      <c r="D7" t="str">
        <f t="shared" si="5"/>
        <v>3-7</v>
      </c>
      <c r="E7">
        <v>1</v>
      </c>
      <c r="F7" s="7" t="s">
        <v>518</v>
      </c>
      <c r="G7" s="1">
        <f>VLOOKUP(CONCATENATE($B7,".data"), 'Random noise 0'!$A$1:$AM$235, 37, FALSE)</f>
        <v>1</v>
      </c>
      <c r="H7" s="1">
        <f>VLOOKUP(CONCATENATE($B7,".data"), 'Random noise 0'!$A$1:$AM$235, 39, FALSE)</f>
        <v>0</v>
      </c>
      <c r="I7">
        <f>VLOOKUP(CONCATENATE($B7,".data"), 'Random noise 0'!$A$1:$AG$235, 15, FALSE)</f>
        <v>3</v>
      </c>
      <c r="J7">
        <f>VLOOKUP(CONCATENATE($B7,".data"), 'Random noise 0'!$A$1:$AG$235, 17, FALSE)</f>
        <v>0.4</v>
      </c>
      <c r="K7" t="str">
        <f>VLOOKUP(CONCATENATE($B7,".data"), 'Random noise 0'!$A$1:$AG$235, 27, FALSE)</f>
        <v>0.31830989*x0</v>
      </c>
      <c r="L7">
        <f t="shared" si="6"/>
        <v>1</v>
      </c>
      <c r="M7">
        <f t="shared" si="7"/>
        <v>1</v>
      </c>
      <c r="N7" s="2">
        <f t="shared" si="8"/>
        <v>1</v>
      </c>
      <c r="O7" s="1">
        <f>VLOOKUP(CONCATENATE($B7,".data"), 'Random noise 0.001'!$A$1:$AM$235, 37, FALSE)</f>
        <v>0.99999998999999995</v>
      </c>
      <c r="P7">
        <f>VLOOKUP(CONCATENATE($B7,".data"), 'Random noise 0.001'!$A$1:$AM$235, 39, FALSE)</f>
        <v>8.7499999999999992E-6</v>
      </c>
      <c r="Q7">
        <f>VLOOKUP(CONCATENATE($B7,".data"), 'Random noise 0.001'!$A$1:$AG$235, 15, FALSE)</f>
        <v>3</v>
      </c>
      <c r="R7">
        <f>VLOOKUP(CONCATENATE($B7,".data"), 'Random noise 0.001'!$A$1:$AG$235, 17, FALSE)</f>
        <v>127.7</v>
      </c>
      <c r="S7" t="str">
        <f>VLOOKUP(CONCATENATE($B7,".data"), 'Random noise 0.001'!$A$1:$AG$235, 27, FALSE)</f>
        <v>0.31832521*x0</v>
      </c>
      <c r="T7">
        <f t="shared" si="9"/>
        <v>1</v>
      </c>
      <c r="U7" t="str">
        <f t="shared" si="10"/>
        <v>?</v>
      </c>
      <c r="V7" s="2">
        <v>1</v>
      </c>
      <c r="W7" s="1">
        <f>VLOOKUP(CONCATENATE($B7,".data"), 'Random noise 0.01'!$A$1:$AM$235, 37, FALSE)</f>
        <v>0.99999912000000002</v>
      </c>
      <c r="X7">
        <f>VLOOKUP(CONCATENATE($B7,".data"), 'Random noise 0.01'!$A$1:$AM$235, 39, FALSE)</f>
        <v>8.7529999999999997E-5</v>
      </c>
      <c r="Y7">
        <f>VLOOKUP(CONCATENATE($B7,".data"), 'Random noise 0.01'!$A$1:$AG$235, 15, FALSE)</f>
        <v>3</v>
      </c>
      <c r="Z7">
        <f>VLOOKUP(CONCATENATE($B7,".data"), 'Random noise 0.01'!$A$1:$AG$235, 17, FALSE)</f>
        <v>126.9</v>
      </c>
      <c r="AA7" t="str">
        <f>VLOOKUP(CONCATENATE($B7,".data"), 'Random noise 0.01'!$A$1:$AG$235, 27, FALSE)</f>
        <v>0.31846309*x0</v>
      </c>
      <c r="AB7">
        <f t="shared" si="12"/>
        <v>1</v>
      </c>
      <c r="AC7" t="str">
        <f t="shared" si="13"/>
        <v>?</v>
      </c>
      <c r="AD7" s="2">
        <v>1</v>
      </c>
      <c r="AE7" s="1">
        <f>VLOOKUP(CONCATENATE($B7,".data"), 'Random noise 0.1'!$A$1:$AM$235, 37, FALSE)</f>
        <v>0.99719343000000005</v>
      </c>
      <c r="AF7">
        <f>VLOOKUP(CONCATENATE($B7,".data"), 'Random noise 0.1'!$A$1:$AM$235, 39, FALSE)</f>
        <v>4.94218E-3</v>
      </c>
      <c r="AG7">
        <f>VLOOKUP(CONCATENATE($B7,".data"), 'Random noise 0.1'!$A$1:$AG$235, 15, FALSE)</f>
        <v>5</v>
      </c>
      <c r="AH7">
        <f>VLOOKUP(CONCATENATE($B7,".data"), 'Random noise 0.1'!$A$1:$AG$235, 17, FALSE)</f>
        <v>111.8</v>
      </c>
      <c r="AI7" t="str">
        <f>VLOOKUP(CONCATENATE($B7,".data"), 'Random noise 0.1'!$A$1:$AG$235, 27, FALSE)</f>
        <v>0.31128372*x0+0.00793845</v>
      </c>
      <c r="AJ7">
        <f t="shared" si="15"/>
        <v>0</v>
      </c>
      <c r="AK7">
        <f t="shared" si="16"/>
        <v>0</v>
      </c>
      <c r="AL7" s="2">
        <f t="shared" si="17"/>
        <v>0</v>
      </c>
    </row>
    <row r="8" spans="1:38" x14ac:dyDescent="0.25">
      <c r="A8" t="str">
        <f t="shared" si="4"/>
        <v>v1_3-7</v>
      </c>
      <c r="B8" t="s">
        <v>519</v>
      </c>
      <c r="C8">
        <v>3</v>
      </c>
      <c r="D8" t="str">
        <f t="shared" si="5"/>
        <v>3-7</v>
      </c>
      <c r="E8">
        <v>1</v>
      </c>
      <c r="F8" s="7" t="s">
        <v>488</v>
      </c>
      <c r="G8" s="1">
        <f>VLOOKUP(CONCATENATE($B8,".data"), 'Random noise 0'!$A$1:$AM$235, 37, FALSE)</f>
        <v>1</v>
      </c>
      <c r="H8" s="1">
        <f>VLOOKUP(CONCATENATE($B8,".data"), 'Random noise 0'!$A$1:$AM$235, 39, FALSE)</f>
        <v>0</v>
      </c>
      <c r="I8">
        <f>VLOOKUP(CONCATENATE($B8,".data"), 'Random noise 0'!$A$1:$AG$235, 15, FALSE)</f>
        <v>3</v>
      </c>
      <c r="J8">
        <f>VLOOKUP(CONCATENATE($B8,".data"), 'Random noise 0'!$A$1:$AG$235, 17, FALSE)</f>
        <v>0.5</v>
      </c>
      <c r="K8" t="str">
        <f>VLOOKUP(CONCATENATE($B8,".data"), 'Random noise 0'!$A$1:$AG$235, 27, FALSE)</f>
        <v>x0-1</v>
      </c>
      <c r="L8">
        <f t="shared" si="6"/>
        <v>1</v>
      </c>
      <c r="M8">
        <f t="shared" si="7"/>
        <v>1</v>
      </c>
      <c r="N8" s="2">
        <f t="shared" si="8"/>
        <v>1</v>
      </c>
      <c r="O8" s="1">
        <f>VLOOKUP(CONCATENATE($B8,".data"), 'Random noise 0.001'!$A$1:$AM$235, 37, FALSE)</f>
        <v>1</v>
      </c>
      <c r="P8">
        <f>VLOOKUP(CONCATENATE($B8,".data"), 'Random noise 0.001'!$A$1:$AM$235, 39, FALSE)</f>
        <v>0</v>
      </c>
      <c r="Q8">
        <f>VLOOKUP(CONCATENATE($B8,".data"), 'Random noise 0.001'!$A$1:$AG$235, 15, FALSE)</f>
        <v>3</v>
      </c>
      <c r="R8">
        <f>VLOOKUP(CONCATENATE($B8,".data"), 'Random noise 0.001'!$A$1:$AG$235, 17, FALSE)</f>
        <v>122.2</v>
      </c>
      <c r="S8" t="str">
        <f>VLOOKUP(CONCATENATE($B8,".data"), 'Random noise 0.001'!$A$1:$AG$235, 27, FALSE)</f>
        <v>x0-1</v>
      </c>
      <c r="T8">
        <f t="shared" si="9"/>
        <v>1</v>
      </c>
      <c r="U8">
        <f t="shared" si="10"/>
        <v>1</v>
      </c>
      <c r="V8" s="2">
        <f t="shared" si="11"/>
        <v>1</v>
      </c>
      <c r="W8" s="1">
        <f>VLOOKUP(CONCATENATE($B8,".data"), 'Random noise 0.01'!$A$1:$AM$235, 37, FALSE)</f>
        <v>1</v>
      </c>
      <c r="X8">
        <f>VLOOKUP(CONCATENATE($B8,".data"), 'Random noise 0.01'!$A$1:$AM$235, 39, FALSE)</f>
        <v>0</v>
      </c>
      <c r="Y8">
        <f>VLOOKUP(CONCATENATE($B8,".data"), 'Random noise 0.01'!$A$1:$AG$235, 15, FALSE)</f>
        <v>3</v>
      </c>
      <c r="Z8">
        <f>VLOOKUP(CONCATENATE($B8,".data"), 'Random noise 0.01'!$A$1:$AG$235, 17, FALSE)</f>
        <v>118.7</v>
      </c>
      <c r="AA8" t="str">
        <f>VLOOKUP(CONCATENATE($B8,".data"), 'Random noise 0.01'!$A$1:$AG$235, 27, FALSE)</f>
        <v>x0-1</v>
      </c>
      <c r="AB8">
        <f t="shared" si="12"/>
        <v>1</v>
      </c>
      <c r="AC8">
        <f t="shared" si="13"/>
        <v>1</v>
      </c>
      <c r="AD8" s="2">
        <f t="shared" si="14"/>
        <v>1</v>
      </c>
      <c r="AE8" s="1">
        <f>VLOOKUP(CONCATENATE($B8,".data"), 'Random noise 0.1'!$A$1:$AM$235, 37, FALSE)</f>
        <v>0.99298529999999996</v>
      </c>
      <c r="AF8">
        <f>VLOOKUP(CONCATENATE($B8,".data"), 'Random noise 0.1'!$A$1:$AM$235, 39, FALSE)</f>
        <v>2.4546209999999999E-2</v>
      </c>
      <c r="AG8">
        <f>VLOOKUP(CONCATENATE($B8,".data"), 'Random noise 0.1'!$A$1:$AG$235, 15, FALSE)</f>
        <v>11</v>
      </c>
      <c r="AH8">
        <f>VLOOKUP(CONCATENATE($B8,".data"), 'Random noise 0.1'!$A$1:$AG$235, 17, FALSE)</f>
        <v>119.6</v>
      </c>
      <c r="AI8" t="str">
        <f>VLOOKUP(CONCATENATE($B8,".data"), 'Random noise 0.1'!$A$1:$AG$235, 27, FALSE)</f>
        <v>0.89507191*x0+0.06552791*cos(x0**(-0.5))-0.93654202</v>
      </c>
      <c r="AJ8">
        <f t="shared" si="15"/>
        <v>0</v>
      </c>
      <c r="AK8">
        <f t="shared" si="16"/>
        <v>0</v>
      </c>
      <c r="AL8" s="2">
        <f t="shared" si="17"/>
        <v>0</v>
      </c>
    </row>
    <row r="9" spans="1:38" x14ac:dyDescent="0.25">
      <c r="A9" t="str">
        <f t="shared" si="4"/>
        <v>v1_3-7</v>
      </c>
      <c r="B9" t="s">
        <v>520</v>
      </c>
      <c r="C9">
        <v>4</v>
      </c>
      <c r="D9" t="str">
        <f t="shared" si="5"/>
        <v>3-7</v>
      </c>
      <c r="E9">
        <v>1</v>
      </c>
      <c r="F9" s="7" t="s">
        <v>489</v>
      </c>
      <c r="G9" s="1">
        <f>VLOOKUP(CONCATENATE($B9,".data"), 'Random noise 0'!$A$1:$AM$235, 37, FALSE)</f>
        <v>1</v>
      </c>
      <c r="H9" s="1">
        <f>VLOOKUP(CONCATENATE($B9,".data"), 'Random noise 0'!$A$1:$AM$235, 39, FALSE)</f>
        <v>0</v>
      </c>
      <c r="I9">
        <f>VLOOKUP(CONCATENATE($B9,".data"), 'Random noise 0'!$A$1:$AG$235, 15, FALSE)</f>
        <v>4</v>
      </c>
      <c r="J9">
        <f>VLOOKUP(CONCATENATE($B9,".data"), 'Random noise 0'!$A$1:$AG$235, 17, FALSE)</f>
        <v>0.6</v>
      </c>
      <c r="K9" t="str">
        <f>VLOOKUP(CONCATENATE($B9,".data"), 'Random noise 0'!$A$1:$AG$235, 27, FALSE)</f>
        <v>log(x0)+1</v>
      </c>
      <c r="L9">
        <f t="shared" si="6"/>
        <v>1</v>
      </c>
      <c r="M9">
        <f t="shared" si="7"/>
        <v>1</v>
      </c>
      <c r="N9" s="2">
        <f t="shared" si="8"/>
        <v>1</v>
      </c>
      <c r="O9" s="1">
        <f>VLOOKUP(CONCATENATE($B9,".data"), 'Random noise 0.001'!$A$1:$AM$235, 37, FALSE)</f>
        <v>1</v>
      </c>
      <c r="P9">
        <f>VLOOKUP(CONCATENATE($B9,".data"), 'Random noise 0.001'!$A$1:$AM$235, 39, FALSE)</f>
        <v>0</v>
      </c>
      <c r="Q9">
        <f>VLOOKUP(CONCATENATE($B9,".data"), 'Random noise 0.001'!$A$1:$AG$235, 15, FALSE)</f>
        <v>4</v>
      </c>
      <c r="R9">
        <f>VLOOKUP(CONCATENATE($B9,".data"), 'Random noise 0.001'!$A$1:$AG$235, 17, FALSE)</f>
        <v>116.3</v>
      </c>
      <c r="S9" t="str">
        <f>VLOOKUP(CONCATENATE($B9,".data"), 'Random noise 0.001'!$A$1:$AG$235, 27, FALSE)</f>
        <v>log(x0)+1</v>
      </c>
      <c r="T9">
        <f t="shared" si="9"/>
        <v>1</v>
      </c>
      <c r="U9">
        <f t="shared" si="10"/>
        <v>1</v>
      </c>
      <c r="V9" s="2">
        <f t="shared" si="11"/>
        <v>1</v>
      </c>
      <c r="W9" s="1">
        <f>VLOOKUP(CONCATENATE($B9,".data"), 'Random noise 0.01'!$A$1:$AM$235, 37, FALSE)</f>
        <v>1</v>
      </c>
      <c r="X9">
        <f>VLOOKUP(CONCATENATE($B9,".data"), 'Random noise 0.01'!$A$1:$AM$235, 39, FALSE)</f>
        <v>0</v>
      </c>
      <c r="Y9">
        <f>VLOOKUP(CONCATENATE($B9,".data"), 'Random noise 0.01'!$A$1:$AG$235, 15, FALSE)</f>
        <v>4</v>
      </c>
      <c r="Z9">
        <f>VLOOKUP(CONCATENATE($B9,".data"), 'Random noise 0.01'!$A$1:$AG$235, 17, FALSE)</f>
        <v>113.9</v>
      </c>
      <c r="AA9" t="str">
        <f>VLOOKUP(CONCATENATE($B9,".data"), 'Random noise 0.01'!$A$1:$AG$235, 27, FALSE)</f>
        <v>log(x0)+1</v>
      </c>
      <c r="AB9">
        <f t="shared" si="12"/>
        <v>1</v>
      </c>
      <c r="AC9">
        <f t="shared" si="13"/>
        <v>1</v>
      </c>
      <c r="AD9" s="2">
        <f t="shared" si="14"/>
        <v>1</v>
      </c>
      <c r="AE9" s="1">
        <f>VLOOKUP(CONCATENATE($B9,".data"), 'Random noise 0.1'!$A$1:$AM$235, 37, FALSE)</f>
        <v>0.99900387999999996</v>
      </c>
      <c r="AF9">
        <f>VLOOKUP(CONCATENATE($B9,".data"), 'Random noise 0.1'!$A$1:$AM$235, 39, FALSE)</f>
        <v>3.3767220000000001E-2</v>
      </c>
      <c r="AG9">
        <f>VLOOKUP(CONCATENATE($B9,".data"), 'Random noise 0.1'!$A$1:$AG$235, 15, FALSE)</f>
        <v>6</v>
      </c>
      <c r="AH9">
        <f>VLOOKUP(CONCATENATE($B9,".data"), 'Random noise 0.1'!$A$1:$AG$235, 17, FALSE)</f>
        <v>115.6</v>
      </c>
      <c r="AI9" t="str">
        <f>VLOOKUP(CONCATENATE($B9,".data"), 'Random noise 0.1'!$A$1:$AG$235, 27, FALSE)</f>
        <v>0.97887604*log(x0)+1.00289914</v>
      </c>
      <c r="AJ9">
        <f t="shared" si="15"/>
        <v>1</v>
      </c>
      <c r="AK9">
        <f t="shared" si="16"/>
        <v>0</v>
      </c>
      <c r="AL9" s="2">
        <f t="shared" si="17"/>
        <v>0</v>
      </c>
    </row>
    <row r="10" spans="1:38" x14ac:dyDescent="0.25">
      <c r="A10" t="str">
        <f t="shared" si="4"/>
        <v>v1_3-7</v>
      </c>
      <c r="B10" t="s">
        <v>521</v>
      </c>
      <c r="C10">
        <v>4</v>
      </c>
      <c r="D10" t="str">
        <f t="shared" si="5"/>
        <v>3-7</v>
      </c>
      <c r="E10">
        <v>1</v>
      </c>
      <c r="F10" s="7" t="s">
        <v>522</v>
      </c>
      <c r="G10" s="1">
        <f>VLOOKUP(CONCATENATE($B10,".data"), 'Random noise 0'!$A$1:$AM$235, 37, FALSE)</f>
        <v>1</v>
      </c>
      <c r="H10" s="1">
        <f>VLOOKUP(CONCATENATE($B10,".data"), 'Random noise 0'!$A$1:$AM$235, 39, FALSE)</f>
        <v>0</v>
      </c>
      <c r="I10">
        <f>VLOOKUP(CONCATENATE($B10,".data"), 'Random noise 0'!$A$1:$AG$235, 15, FALSE)</f>
        <v>4</v>
      </c>
      <c r="J10">
        <f>VLOOKUP(CONCATENATE($B10,".data"), 'Random noise 0'!$A$1:$AG$235, 17, FALSE)</f>
        <v>0.7</v>
      </c>
      <c r="K10" t="str">
        <f>VLOOKUP(CONCATENATE($B10,".data"), 'Random noise 0'!$A$1:$AG$235, 27, FALSE)</f>
        <v>sin(x0)+3.14159265</v>
      </c>
      <c r="L10">
        <f t="shared" si="6"/>
        <v>1</v>
      </c>
      <c r="M10">
        <f t="shared" si="7"/>
        <v>1</v>
      </c>
      <c r="N10" s="2">
        <f t="shared" si="8"/>
        <v>1</v>
      </c>
      <c r="O10" s="1">
        <f>VLOOKUP(CONCATENATE($B10,".data"), 'Random noise 0.001'!$A$1:$AM$235, 37, FALSE)</f>
        <v>0.99998487999999996</v>
      </c>
      <c r="P10">
        <f>VLOOKUP(CONCATENATE($B10,".data"), 'Random noise 0.001'!$A$1:$AM$235, 39, FALSE)</f>
        <v>9.8014999999999994E-4</v>
      </c>
      <c r="Q10">
        <f>VLOOKUP(CONCATENATE($B10,".data"), 'Random noise 0.001'!$A$1:$AG$235, 15, FALSE)</f>
        <v>6</v>
      </c>
      <c r="R10">
        <f>VLOOKUP(CONCATENATE($B10,".data"), 'Random noise 0.001'!$A$1:$AG$235, 17, FALSE)</f>
        <v>119.6</v>
      </c>
      <c r="S10" t="str">
        <f>VLOOKUP(CONCATENATE($B10,".data"), 'Random noise 0.001'!$A$1:$AG$235, 27, FALSE)</f>
        <v>0.99833465*sin(x0)+3.14322925</v>
      </c>
      <c r="T10">
        <f t="shared" si="9"/>
        <v>1</v>
      </c>
      <c r="U10" t="str">
        <f t="shared" si="10"/>
        <v>?</v>
      </c>
      <c r="V10" s="2">
        <v>1</v>
      </c>
      <c r="W10" s="1">
        <f>VLOOKUP(CONCATENATE($B10,".data"), 'Random noise 0.01'!$A$1:$AM$235, 37, FALSE)</f>
        <v>0.99848848000000001</v>
      </c>
      <c r="X10">
        <f>VLOOKUP(CONCATENATE($B10,".data"), 'Random noise 0.01'!$A$1:$AM$235, 39, FALSE)</f>
        <v>9.8015700000000008E-3</v>
      </c>
      <c r="Y10">
        <f>VLOOKUP(CONCATENATE($B10,".data"), 'Random noise 0.01'!$A$1:$AG$235, 15, FALSE)</f>
        <v>6</v>
      </c>
      <c r="Z10">
        <f>VLOOKUP(CONCATENATE($B10,".data"), 'Random noise 0.01'!$A$1:$AG$235, 17, FALSE)</f>
        <v>118.8</v>
      </c>
      <c r="AA10" t="str">
        <f>VLOOKUP(CONCATENATE($B10,".data"), 'Random noise 0.01'!$A$1:$AG$235, 27, FALSE)</f>
        <v>0.98334653*sin(x0)+3.15795865</v>
      </c>
      <c r="AB10">
        <f t="shared" si="12"/>
        <v>0</v>
      </c>
      <c r="AC10">
        <f t="shared" si="13"/>
        <v>0</v>
      </c>
      <c r="AD10" s="2">
        <f t="shared" si="14"/>
        <v>0</v>
      </c>
      <c r="AE10" s="1">
        <f>VLOOKUP(CONCATENATE($B10,".data"), 'Random noise 0.1'!$A$1:$AM$235, 37, FALSE)</f>
        <v>0.59803428000000003</v>
      </c>
      <c r="AF10">
        <f>VLOOKUP(CONCATENATE($B10,".data"), 'Random noise 0.1'!$A$1:$AM$235, 39, FALSE)</f>
        <v>0.15983929999999999</v>
      </c>
      <c r="AG10">
        <f>VLOOKUP(CONCATENATE($B10,".data"), 'Random noise 0.1'!$A$1:$AG$235, 15, FALSE)</f>
        <v>15</v>
      </c>
      <c r="AH10">
        <f>VLOOKUP(CONCATENATE($B10,".data"), 'Random noise 0.1'!$A$1:$AG$235, 17, FALSE)</f>
        <v>150</v>
      </c>
      <c r="AI10" t="str">
        <f>VLOOKUP(CONCATENATE($B10,".data"), 'Random noise 0.1'!$A$1:$AG$235, 27, FALSE)</f>
        <v>0.37973189*sin(x0+log(1/x0)*sin(log(x0)))+3.68265418</v>
      </c>
      <c r="AJ10">
        <f t="shared" si="15"/>
        <v>0</v>
      </c>
      <c r="AK10">
        <f t="shared" si="16"/>
        <v>0</v>
      </c>
      <c r="AL10" s="2">
        <f t="shared" si="17"/>
        <v>0</v>
      </c>
    </row>
    <row r="11" spans="1:38" x14ac:dyDescent="0.25">
      <c r="A11" t="str">
        <f t="shared" si="4"/>
        <v>v1_3-7</v>
      </c>
      <c r="B11" t="s">
        <v>523</v>
      </c>
      <c r="C11">
        <v>4</v>
      </c>
      <c r="D11" t="str">
        <f t="shared" si="5"/>
        <v>3-7</v>
      </c>
      <c r="E11">
        <v>1</v>
      </c>
      <c r="F11" s="7" t="s">
        <v>524</v>
      </c>
      <c r="G11" s="1">
        <f>VLOOKUP(CONCATENATE($B11,".data"), 'Random noise 0'!$A$1:$AM$235, 37, FALSE)</f>
        <v>1</v>
      </c>
      <c r="H11" s="1">
        <f>VLOOKUP(CONCATENATE($B11,".data"), 'Random noise 0'!$A$1:$AM$235, 39, FALSE)</f>
        <v>1E-8</v>
      </c>
      <c r="I11">
        <f>VLOOKUP(CONCATENATE($B11,".data"), 'Random noise 0'!$A$1:$AG$235, 15, FALSE)</f>
        <v>4</v>
      </c>
      <c r="J11">
        <f>VLOOKUP(CONCATENATE($B11,".data"), 'Random noise 0'!$A$1:$AG$235, 17, FALSE)</f>
        <v>0.7</v>
      </c>
      <c r="K11" t="str">
        <f>VLOOKUP(CONCATENATE($B11,".data"), 'Random noise 0'!$A$1:$AG$235, 27, FALSE)</f>
        <v>3.14159265*exp(x0)</v>
      </c>
      <c r="L11">
        <f t="shared" si="6"/>
        <v>1</v>
      </c>
      <c r="M11">
        <f t="shared" si="7"/>
        <v>1</v>
      </c>
      <c r="N11" s="2">
        <f t="shared" si="8"/>
        <v>1</v>
      </c>
      <c r="O11" s="1">
        <f>VLOOKUP(CONCATENATE($B11,".data"), 'Random noise 0.001'!$A$1:$AM$235, 37, FALSE)</f>
        <v>0.99999981000000004</v>
      </c>
      <c r="P11">
        <f>VLOOKUP(CONCATENATE($B11,".data"), 'Random noise 0.001'!$A$1:$AM$235, 39, FALSE)</f>
        <v>6.8245000000000003E-4</v>
      </c>
      <c r="Q11">
        <f>VLOOKUP(CONCATENATE($B11,".data"), 'Random noise 0.001'!$A$1:$AG$235, 15, FALSE)</f>
        <v>4</v>
      </c>
      <c r="R11">
        <f>VLOOKUP(CONCATENATE($B11,".data"), 'Random noise 0.001'!$A$1:$AG$235, 17, FALSE)</f>
        <v>145.9</v>
      </c>
      <c r="S11" t="str">
        <f>VLOOKUP(CONCATENATE($B11,".data"), 'Random noise 0.001'!$A$1:$AG$235, 27, FALSE)</f>
        <v>3.14120821*exp(x0)</v>
      </c>
      <c r="T11">
        <f t="shared" si="9"/>
        <v>1</v>
      </c>
      <c r="U11" t="str">
        <f t="shared" si="10"/>
        <v>?</v>
      </c>
      <c r="V11" s="2">
        <v>1</v>
      </c>
      <c r="W11" s="1">
        <f>VLOOKUP(CONCATENATE($B11,".data"), 'Random noise 0.01'!$A$1:$AM$235, 37, FALSE)</f>
        <v>0.99994762000000004</v>
      </c>
      <c r="X11">
        <f>VLOOKUP(CONCATENATE($B11,".data"), 'Random noise 0.01'!$A$1:$AM$235, 39, FALSE)</f>
        <v>1.1297430000000001E-2</v>
      </c>
      <c r="Y11">
        <f>VLOOKUP(CONCATENATE($B11,".data"), 'Random noise 0.01'!$A$1:$AG$235, 15, FALSE)</f>
        <v>4</v>
      </c>
      <c r="Z11">
        <f>VLOOKUP(CONCATENATE($B11,".data"), 'Random noise 0.01'!$A$1:$AG$235, 17, FALSE)</f>
        <v>122.6</v>
      </c>
      <c r="AA11" t="str">
        <f>VLOOKUP(CONCATENATE($B11,".data"), 'Random noise 0.01'!$A$1:$AG$235, 27, FALSE)</f>
        <v>3.14795679*exp(x0)</v>
      </c>
      <c r="AB11">
        <f t="shared" si="12"/>
        <v>1</v>
      </c>
      <c r="AC11">
        <f t="shared" si="13"/>
        <v>0</v>
      </c>
      <c r="AD11" s="2">
        <f t="shared" si="14"/>
        <v>0</v>
      </c>
      <c r="AE11" s="1">
        <f>VLOOKUP(CONCATENATE($B11,".data"), 'Random noise 0.1'!$A$1:$AM$235, 37, FALSE)</f>
        <v>-58.510178570000001</v>
      </c>
      <c r="AF11">
        <f>VLOOKUP(CONCATENATE($B11,".data"), 'Random noise 0.1'!$A$1:$AM$235, 39, FALSE)</f>
        <v>12.04204131</v>
      </c>
      <c r="AG11">
        <f>VLOOKUP(CONCATENATE($B11,".data"), 'Random noise 0.1'!$A$1:$AG$235, 15, FALSE)</f>
        <v>17</v>
      </c>
      <c r="AH11">
        <f>VLOOKUP(CONCATENATE($B11,".data"), 'Random noise 0.1'!$A$1:$AG$235, 17, FALSE)</f>
        <v>139.80000000000001</v>
      </c>
      <c r="AI11" t="str">
        <f>VLOOKUP(CONCATENATE($B11,".data"), 'Random noise 0.1'!$A$1:$AG$235, 27, FALSE)</f>
        <v>43.48919615*x0**0.25-6.90082478*log(sin(x0))-36.19284685-0.05870973/x0</v>
      </c>
      <c r="AJ11">
        <f t="shared" si="15"/>
        <v>0</v>
      </c>
      <c r="AK11">
        <f t="shared" si="16"/>
        <v>0</v>
      </c>
      <c r="AL11" s="2">
        <f t="shared" si="17"/>
        <v>0</v>
      </c>
    </row>
    <row r="12" spans="1:38" x14ac:dyDescent="0.25">
      <c r="A12" t="str">
        <f t="shared" si="4"/>
        <v>v1_3-7</v>
      </c>
      <c r="B12" t="s">
        <v>525</v>
      </c>
      <c r="C12">
        <v>4</v>
      </c>
      <c r="D12" t="str">
        <f t="shared" si="5"/>
        <v>3-7</v>
      </c>
      <c r="E12">
        <v>1</v>
      </c>
      <c r="F12" s="7" t="s">
        <v>490</v>
      </c>
      <c r="G12" s="1">
        <f>VLOOKUP(CONCATENATE($B12,".data"), 'Random noise 0'!$A$1:$AM$235, 37, FALSE)</f>
        <v>1</v>
      </c>
      <c r="H12" s="1">
        <f>VLOOKUP(CONCATENATE($B12,".data"), 'Random noise 0'!$A$1:$AM$235, 39, FALSE)</f>
        <v>0</v>
      </c>
      <c r="I12">
        <f>VLOOKUP(CONCATENATE($B12,".data"), 'Random noise 0'!$A$1:$AG$235, 15, FALSE)</f>
        <v>4</v>
      </c>
      <c r="J12">
        <f>VLOOKUP(CONCATENATE($B12,".data"), 'Random noise 0'!$A$1:$AG$235, 17, FALSE)</f>
        <v>0.7</v>
      </c>
      <c r="K12" t="str">
        <f>VLOOKUP(CONCATENATE($B12,".data"), 'Random noise 0'!$A$1:$AG$235, 27, FALSE)</f>
        <v>sin(x0)+2</v>
      </c>
      <c r="L12">
        <f t="shared" si="6"/>
        <v>1</v>
      </c>
      <c r="M12">
        <f t="shared" si="7"/>
        <v>1</v>
      </c>
      <c r="N12" s="2">
        <f t="shared" si="8"/>
        <v>1</v>
      </c>
      <c r="O12" s="1">
        <f>VLOOKUP(CONCATENATE($B12,".data"), 'Random noise 0.001'!$A$1:$AM$235, 37, FALSE)</f>
        <v>0.99999291000000001</v>
      </c>
      <c r="P12">
        <f>VLOOKUP(CONCATENATE($B12,".data"), 'Random noise 0.001'!$A$1:$AM$235, 39, FALSE)</f>
        <v>6.7115000000000002E-4</v>
      </c>
      <c r="Q12">
        <f>VLOOKUP(CONCATENATE($B12,".data"), 'Random noise 0.001'!$A$1:$AG$235, 15, FALSE)</f>
        <v>6</v>
      </c>
      <c r="R12">
        <f>VLOOKUP(CONCATENATE($B12,".data"), 'Random noise 0.001'!$A$1:$AG$235, 17, FALSE)</f>
        <v>115.3</v>
      </c>
      <c r="S12" t="str">
        <f>VLOOKUP(CONCATENATE($B12,".data"), 'Random noise 0.001'!$A$1:$AG$235, 27, FALSE)</f>
        <v>0.99885968*sin(x0)+2.00112064</v>
      </c>
      <c r="T12">
        <f t="shared" si="9"/>
        <v>1</v>
      </c>
      <c r="U12" t="str">
        <f t="shared" si="10"/>
        <v>?</v>
      </c>
      <c r="V12" s="2">
        <v>1</v>
      </c>
      <c r="W12" s="1">
        <f>VLOOKUP(CONCATENATE($B12,".data"), 'Random noise 0.01'!$A$1:$AM$235, 37, FALSE)</f>
        <v>0.99929131000000004</v>
      </c>
      <c r="X12">
        <f>VLOOKUP(CONCATENATE($B12,".data"), 'Random noise 0.01'!$A$1:$AM$235, 39, FALSE)</f>
        <v>6.7114699999999998E-3</v>
      </c>
      <c r="Y12">
        <f>VLOOKUP(CONCATENATE($B12,".data"), 'Random noise 0.01'!$A$1:$AG$235, 15, FALSE)</f>
        <v>6</v>
      </c>
      <c r="Z12">
        <f>VLOOKUP(CONCATENATE($B12,".data"), 'Random noise 0.01'!$A$1:$AG$235, 17, FALSE)</f>
        <v>115.4</v>
      </c>
      <c r="AA12" t="str">
        <f>VLOOKUP(CONCATENATE($B12,".data"), 'Random noise 0.01'!$A$1:$AG$235, 27, FALSE)</f>
        <v>0.9885968*sin(x0)+2.01120636</v>
      </c>
      <c r="AB12">
        <f t="shared" si="12"/>
        <v>1</v>
      </c>
      <c r="AC12">
        <f t="shared" si="13"/>
        <v>0</v>
      </c>
      <c r="AD12" s="2">
        <f t="shared" si="14"/>
        <v>0</v>
      </c>
      <c r="AE12" s="1">
        <f>VLOOKUP(CONCATENATE($B12,".data"), 'Random noise 0.1'!$A$1:$AM$235, 37, FALSE)</f>
        <v>0.63365815999999997</v>
      </c>
      <c r="AF12">
        <f>VLOOKUP(CONCATENATE($B12,".data"), 'Random noise 0.1'!$A$1:$AM$235, 39, FALSE)</f>
        <v>0.15259220000000001</v>
      </c>
      <c r="AG12">
        <f>VLOOKUP(CONCATENATE($B12,".data"), 'Random noise 0.1'!$A$1:$AG$235, 15, FALSE)</f>
        <v>28</v>
      </c>
      <c r="AH12">
        <f>VLOOKUP(CONCATENATE($B12,".data"), 'Random noise 0.1'!$A$1:$AG$235, 17, FALSE)</f>
        <v>153.1</v>
      </c>
      <c r="AI12" t="str">
        <f>VLOOKUP(CONCATENATE($B12,".data"), 'Random noise 0.1'!$A$1:$AG$235, 27, FALSE)</f>
        <v>-3.23143965*x0**0.5-2.54605273*x0+6.84745157*sin(x0)+0.13988621*sin(x0+20/(1-x0)**20)+2.79149918</v>
      </c>
      <c r="AJ12">
        <f t="shared" si="15"/>
        <v>0</v>
      </c>
      <c r="AK12">
        <f t="shared" si="16"/>
        <v>0</v>
      </c>
      <c r="AL12" s="2">
        <f t="shared" si="17"/>
        <v>0</v>
      </c>
    </row>
    <row r="13" spans="1:38" x14ac:dyDescent="0.25">
      <c r="A13" t="str">
        <f t="shared" si="4"/>
        <v>v1_3-7</v>
      </c>
      <c r="B13" t="s">
        <v>526</v>
      </c>
      <c r="C13">
        <v>4</v>
      </c>
      <c r="D13" t="str">
        <f t="shared" si="5"/>
        <v>3-7</v>
      </c>
      <c r="E13">
        <v>1</v>
      </c>
      <c r="F13" s="7" t="s">
        <v>527</v>
      </c>
      <c r="G13" s="1">
        <f>VLOOKUP(CONCATENATE($B13,".data"), 'Random noise 0'!$A$1:$AM$235, 37, FALSE)</f>
        <v>1</v>
      </c>
      <c r="H13" s="1">
        <f>VLOOKUP(CONCATENATE($B13,".data"), 'Random noise 0'!$A$1:$AM$235, 39, FALSE)</f>
        <v>0</v>
      </c>
      <c r="I13">
        <f>VLOOKUP(CONCATENATE($B13,".data"), 'Random noise 0'!$A$1:$AG$235, 15, FALSE)</f>
        <v>4</v>
      </c>
      <c r="J13">
        <f>VLOOKUP(CONCATENATE($B13,".data"), 'Random noise 0'!$A$1:$AG$235, 17, FALSE)</f>
        <v>5.6</v>
      </c>
      <c r="K13" t="str">
        <f>VLOOKUP(CONCATENATE($B13,".data"), 'Random noise 0'!$A$1:$AG$235, 27, FALSE)</f>
        <v>exp(0.1*x0)</v>
      </c>
      <c r="L13">
        <f t="shared" si="6"/>
        <v>1</v>
      </c>
      <c r="M13">
        <f t="shared" si="7"/>
        <v>1</v>
      </c>
      <c r="N13" s="2">
        <f t="shared" si="8"/>
        <v>1</v>
      </c>
      <c r="O13" s="1">
        <f>VLOOKUP(CONCATENATE($B13,".data"), 'Random noise 0.001'!$A$1:$AM$235, 37, FALSE)</f>
        <v>0.99975665000000002</v>
      </c>
      <c r="P13">
        <f>VLOOKUP(CONCATENATE($B13,".data"), 'Random noise 0.001'!$A$1:$AM$235, 39, FALSE)</f>
        <v>4.8054E-4</v>
      </c>
      <c r="Q13">
        <f>VLOOKUP(CONCATENATE($B13,".data"), 'Random noise 0.001'!$A$1:$AG$235, 15, FALSE)</f>
        <v>5</v>
      </c>
      <c r="R13">
        <f>VLOOKUP(CONCATENATE($B13,".data"), 'Random noise 0.001'!$A$1:$AG$235, 17, FALSE)</f>
        <v>107.6</v>
      </c>
      <c r="S13" t="str">
        <f>VLOOKUP(CONCATENATE($B13,".data"), 'Random noise 0.001'!$A$1:$AG$235, 27, FALSE)</f>
        <v>0.10472958*x0+0.99960681</v>
      </c>
      <c r="T13">
        <f t="shared" si="9"/>
        <v>1</v>
      </c>
      <c r="U13" t="str">
        <f t="shared" si="10"/>
        <v>?</v>
      </c>
      <c r="V13" s="2">
        <v>0</v>
      </c>
      <c r="W13" s="1">
        <f>VLOOKUP(CONCATENATE($B13,".data"), 'Random noise 0.01'!$A$1:$AM$235, 37, FALSE)</f>
        <v>0.97634885000000005</v>
      </c>
      <c r="X13">
        <f>VLOOKUP(CONCATENATE($B13,".data"), 'Random noise 0.01'!$A$1:$AM$235, 39, FALSE)</f>
        <v>4.7373500000000004E-3</v>
      </c>
      <c r="Y13">
        <f>VLOOKUP(CONCATENATE($B13,".data"), 'Random noise 0.01'!$A$1:$AG$235, 15, FALSE)</f>
        <v>8</v>
      </c>
      <c r="Z13">
        <f>VLOOKUP(CONCATENATE($B13,".data"), 'Random noise 0.01'!$A$1:$AG$235, 17, FALSE)</f>
        <v>115.5</v>
      </c>
      <c r="AA13" t="str">
        <f>VLOOKUP(CONCATENATE($B13,".data"), 'Random noise 0.01'!$A$1:$AG$235, 27, FALSE)</f>
        <v>0.08502663*x0*cos(log(x0))+1.0201262</v>
      </c>
      <c r="AB13">
        <f t="shared" si="12"/>
        <v>0</v>
      </c>
      <c r="AC13">
        <f t="shared" si="13"/>
        <v>0</v>
      </c>
      <c r="AD13" s="2">
        <f t="shared" si="14"/>
        <v>0</v>
      </c>
      <c r="AE13" s="1">
        <f>VLOOKUP(CONCATENATE($B13,".data"), 'Random noise 0.1'!$A$1:$AM$235, 37, FALSE)</f>
        <v>-1.67807792</v>
      </c>
      <c r="AF13">
        <f>VLOOKUP(CONCATENATE($B13,".data"), 'Random noise 0.1'!$A$1:$AM$235, 39, FALSE)</f>
        <v>5.0410539999999997E-2</v>
      </c>
      <c r="AG13">
        <f>VLOOKUP(CONCATENATE($B13,".data"), 'Random noise 0.1'!$A$1:$AG$235, 15, FALSE)</f>
        <v>12</v>
      </c>
      <c r="AH13">
        <f>VLOOKUP(CONCATENATE($B13,".data"), 'Random noise 0.1'!$A$1:$AG$235, 17, FALSE)</f>
        <v>124.3</v>
      </c>
      <c r="AI13" t="str">
        <f>VLOOKUP(CONCATENATE($B13,".data"), 'Random noise 0.1'!$A$1:$AG$235, 27, FALSE)</f>
        <v>-0.02715121*log(x0)+0.11222672*cos(x0**(-0.5))+1.04492644</v>
      </c>
      <c r="AJ13">
        <f t="shared" si="15"/>
        <v>0</v>
      </c>
      <c r="AK13">
        <f t="shared" si="16"/>
        <v>0</v>
      </c>
      <c r="AL13" s="2">
        <f t="shared" si="17"/>
        <v>0</v>
      </c>
    </row>
    <row r="14" spans="1:38" x14ac:dyDescent="0.25">
      <c r="A14" t="str">
        <f t="shared" si="4"/>
        <v>v2_3-7</v>
      </c>
      <c r="B14" t="s">
        <v>528</v>
      </c>
      <c r="C14">
        <v>4</v>
      </c>
      <c r="D14" t="str">
        <f t="shared" si="5"/>
        <v>3-7</v>
      </c>
      <c r="E14">
        <v>2</v>
      </c>
      <c r="F14" s="7" t="s">
        <v>491</v>
      </c>
      <c r="G14" s="1">
        <f>VLOOKUP(CONCATENATE($B14,".data"), 'Random noise 0'!$A$1:$AM$235, 37, FALSE)</f>
        <v>1</v>
      </c>
      <c r="H14" s="1">
        <f>VLOOKUP(CONCATENATE($B14,".data"), 'Random noise 0'!$A$1:$AM$235, 39, FALSE)</f>
        <v>0</v>
      </c>
      <c r="I14">
        <f>VLOOKUP(CONCATENATE($B14,".data"), 'Random noise 0'!$A$1:$AG$235, 15, FALSE)</f>
        <v>4</v>
      </c>
      <c r="J14">
        <f>VLOOKUP(CONCATENATE($B14,".data"), 'Random noise 0'!$A$1:$AG$235, 17, FALSE)</f>
        <v>7.2</v>
      </c>
      <c r="K14" t="str">
        <f>VLOOKUP(CONCATENATE($B14,".data"), 'Random noise 0'!$A$1:$AG$235, 27, FALSE)</f>
        <v>log(x0+x1)</v>
      </c>
      <c r="L14">
        <f t="shared" si="6"/>
        <v>1</v>
      </c>
      <c r="M14">
        <f t="shared" si="7"/>
        <v>1</v>
      </c>
      <c r="N14" s="2">
        <f t="shared" si="8"/>
        <v>1</v>
      </c>
      <c r="O14" s="1">
        <f>VLOOKUP(CONCATENATE($B14,".data"), 'Random noise 0.001'!$A$1:$AM$235, 37, FALSE)</f>
        <v>1</v>
      </c>
      <c r="P14">
        <f>VLOOKUP(CONCATENATE($B14,".data"), 'Random noise 0.001'!$A$1:$AM$235, 39, FALSE)</f>
        <v>0</v>
      </c>
      <c r="Q14">
        <f>VLOOKUP(CONCATENATE($B14,".data"), 'Random noise 0.001'!$A$1:$AG$235, 15, FALSE)</f>
        <v>4</v>
      </c>
      <c r="R14">
        <f>VLOOKUP(CONCATENATE($B14,".data"), 'Random noise 0.001'!$A$1:$AG$235, 17, FALSE)</f>
        <v>130.5</v>
      </c>
      <c r="S14" t="str">
        <f>VLOOKUP(CONCATENATE($B14,".data"), 'Random noise 0.001'!$A$1:$AG$235, 27, FALSE)</f>
        <v>log(x0+x1)</v>
      </c>
      <c r="T14">
        <f t="shared" si="9"/>
        <v>1</v>
      </c>
      <c r="U14">
        <f t="shared" si="10"/>
        <v>1</v>
      </c>
      <c r="V14" s="2">
        <f t="shared" si="11"/>
        <v>1</v>
      </c>
      <c r="W14" s="1">
        <f>VLOOKUP(CONCATENATE($B14,".data"), 'Random noise 0.01'!$A$1:$AM$235, 37, FALSE)</f>
        <v>1</v>
      </c>
      <c r="X14">
        <f>VLOOKUP(CONCATENATE($B14,".data"), 'Random noise 0.01'!$A$1:$AM$235, 39, FALSE)</f>
        <v>0</v>
      </c>
      <c r="Y14">
        <f>VLOOKUP(CONCATENATE($B14,".data"), 'Random noise 0.01'!$A$1:$AG$235, 15, FALSE)</f>
        <v>4</v>
      </c>
      <c r="Z14">
        <f>VLOOKUP(CONCATENATE($B14,".data"), 'Random noise 0.01'!$A$1:$AG$235, 17, FALSE)</f>
        <v>128.1</v>
      </c>
      <c r="AA14" t="str">
        <f>VLOOKUP(CONCATENATE($B14,".data"), 'Random noise 0.01'!$A$1:$AG$235, 27, FALSE)</f>
        <v>log(x0+x1)</v>
      </c>
      <c r="AB14">
        <f t="shared" si="12"/>
        <v>1</v>
      </c>
      <c r="AC14">
        <f t="shared" si="13"/>
        <v>1</v>
      </c>
      <c r="AD14" s="2">
        <f t="shared" si="14"/>
        <v>1</v>
      </c>
      <c r="AE14" s="1">
        <f>VLOOKUP(CONCATENATE($B14,".data"), 'Random noise 0.1'!$A$1:$AM$235, 37, FALSE)</f>
        <v>1</v>
      </c>
      <c r="AF14">
        <f>VLOOKUP(CONCATENATE($B14,".data"), 'Random noise 0.1'!$A$1:$AM$235, 39, FALSE)</f>
        <v>0</v>
      </c>
      <c r="AG14">
        <f>VLOOKUP(CONCATENATE($B14,".data"), 'Random noise 0.1'!$A$1:$AG$235, 15, FALSE)</f>
        <v>4</v>
      </c>
      <c r="AH14">
        <f>VLOOKUP(CONCATENATE($B14,".data"), 'Random noise 0.1'!$A$1:$AG$235, 17, FALSE)</f>
        <v>129.4</v>
      </c>
      <c r="AI14" t="str">
        <f>VLOOKUP(CONCATENATE($B14,".data"), 'Random noise 0.1'!$A$1:$AG$235, 27, FALSE)</f>
        <v>log(x0+x1)</v>
      </c>
      <c r="AJ14">
        <f t="shared" si="15"/>
        <v>1</v>
      </c>
      <c r="AK14">
        <f t="shared" si="16"/>
        <v>1</v>
      </c>
      <c r="AL14" s="2">
        <f t="shared" si="17"/>
        <v>1</v>
      </c>
    </row>
    <row r="15" spans="1:38" x14ac:dyDescent="0.25">
      <c r="A15" t="str">
        <f t="shared" si="4"/>
        <v>v2_3-7</v>
      </c>
      <c r="B15" t="s">
        <v>529</v>
      </c>
      <c r="C15">
        <v>4</v>
      </c>
      <c r="D15" t="str">
        <f t="shared" si="5"/>
        <v>3-7</v>
      </c>
      <c r="E15">
        <v>2</v>
      </c>
      <c r="F15" s="7" t="s">
        <v>492</v>
      </c>
      <c r="G15" s="1">
        <f>VLOOKUP(CONCATENATE($B15,".data"), 'Random noise 0'!$A$1:$AM$235, 37, FALSE)</f>
        <v>1</v>
      </c>
      <c r="H15" s="1">
        <f>VLOOKUP(CONCATENATE($B15,".data"), 'Random noise 0'!$A$1:$AM$235, 39, FALSE)</f>
        <v>0</v>
      </c>
      <c r="I15">
        <f>VLOOKUP(CONCATENATE($B15,".data"), 'Random noise 0'!$A$1:$AG$235, 15, FALSE)</f>
        <v>4</v>
      </c>
      <c r="J15">
        <f>VLOOKUP(CONCATENATE($B15,".data"), 'Random noise 0'!$A$1:$AG$235, 17, FALSE)</f>
        <v>2.1</v>
      </c>
      <c r="K15" t="str">
        <f>VLOOKUP(CONCATENATE($B15,".data"), 'Random noise 0'!$A$1:$AG$235, 27, FALSE)</f>
        <v>sin(x0+x1)</v>
      </c>
      <c r="L15">
        <f t="shared" si="6"/>
        <v>1</v>
      </c>
      <c r="M15">
        <f t="shared" si="7"/>
        <v>1</v>
      </c>
      <c r="N15" s="2">
        <f t="shared" si="8"/>
        <v>1</v>
      </c>
      <c r="O15" s="1">
        <f>VLOOKUP(CONCATENATE($B15,".data"), 'Random noise 0.001'!$A$1:$AM$235, 37, FALSE)</f>
        <v>1</v>
      </c>
      <c r="P15">
        <f>VLOOKUP(CONCATENATE($B15,".data"), 'Random noise 0.001'!$A$1:$AM$235, 39, FALSE)</f>
        <v>0</v>
      </c>
      <c r="Q15">
        <f>VLOOKUP(CONCATENATE($B15,".data"), 'Random noise 0.001'!$A$1:$AG$235, 15, FALSE)</f>
        <v>4</v>
      </c>
      <c r="R15">
        <f>VLOOKUP(CONCATENATE($B15,".data"), 'Random noise 0.001'!$A$1:$AG$235, 17, FALSE)</f>
        <v>136.19999999999999</v>
      </c>
      <c r="S15" t="str">
        <f>VLOOKUP(CONCATENATE($B15,".data"), 'Random noise 0.001'!$A$1:$AG$235, 27, FALSE)</f>
        <v>sin(x0+x1)</v>
      </c>
      <c r="T15">
        <f t="shared" si="9"/>
        <v>1</v>
      </c>
      <c r="U15">
        <f t="shared" si="10"/>
        <v>1</v>
      </c>
      <c r="V15" s="2">
        <f t="shared" si="11"/>
        <v>1</v>
      </c>
      <c r="W15" s="1">
        <f>VLOOKUP(CONCATENATE($B15,".data"), 'Random noise 0.01'!$A$1:$AM$235, 37, FALSE)</f>
        <v>1</v>
      </c>
      <c r="X15">
        <f>VLOOKUP(CONCATENATE($B15,".data"), 'Random noise 0.01'!$A$1:$AM$235, 39, FALSE)</f>
        <v>0</v>
      </c>
      <c r="Y15">
        <f>VLOOKUP(CONCATENATE($B15,".data"), 'Random noise 0.01'!$A$1:$AG$235, 15, FALSE)</f>
        <v>4</v>
      </c>
      <c r="Z15">
        <f>VLOOKUP(CONCATENATE($B15,".data"), 'Random noise 0.01'!$A$1:$AG$235, 17, FALSE)</f>
        <v>134.5</v>
      </c>
      <c r="AA15" t="str">
        <f>VLOOKUP(CONCATENATE($B15,".data"), 'Random noise 0.01'!$A$1:$AG$235, 27, FALSE)</f>
        <v>sin(x0+x1)</v>
      </c>
      <c r="AB15">
        <f t="shared" si="12"/>
        <v>1</v>
      </c>
      <c r="AC15">
        <f t="shared" si="13"/>
        <v>1</v>
      </c>
      <c r="AD15" s="2">
        <f t="shared" si="14"/>
        <v>1</v>
      </c>
      <c r="AE15" s="1">
        <f>VLOOKUP(CONCATENATE($B15,".data"), 'Random noise 0.1'!$A$1:$AM$235, 37, FALSE)</f>
        <v>0.99159037999999999</v>
      </c>
      <c r="AF15">
        <f>VLOOKUP(CONCATENATE($B15,".data"), 'Random noise 0.1'!$A$1:$AM$235, 39, FALSE)</f>
        <v>2.0474989999999998E-2</v>
      </c>
      <c r="AG15">
        <f>VLOOKUP(CONCATENATE($B15,".data"), 'Random noise 0.1'!$A$1:$AG$235, 15, FALSE)</f>
        <v>8</v>
      </c>
      <c r="AH15">
        <f>VLOOKUP(CONCATENATE($B15,".data"), 'Random noise 0.1'!$A$1:$AG$235, 17, FALSE)</f>
        <v>122.6</v>
      </c>
      <c r="AI15" t="str">
        <f>VLOOKUP(CONCATENATE($B15,".data"), 'Random noise 0.1'!$A$1:$AG$235, 27, FALSE)</f>
        <v>0.97973705*sin(x0+x1)+0.03550903</v>
      </c>
      <c r="AJ15">
        <f t="shared" si="15"/>
        <v>0</v>
      </c>
      <c r="AK15">
        <f t="shared" si="16"/>
        <v>0</v>
      </c>
      <c r="AL15" s="2">
        <f t="shared" si="17"/>
        <v>0</v>
      </c>
    </row>
    <row r="16" spans="1:38" x14ac:dyDescent="0.25">
      <c r="A16" t="str">
        <f t="shared" si="4"/>
        <v>v2_3-7</v>
      </c>
      <c r="B16" t="s">
        <v>530</v>
      </c>
      <c r="C16">
        <v>4</v>
      </c>
      <c r="D16" t="str">
        <f t="shared" si="5"/>
        <v>3-7</v>
      </c>
      <c r="E16">
        <v>2</v>
      </c>
      <c r="F16" s="7" t="s">
        <v>493</v>
      </c>
      <c r="G16" s="1">
        <f>VLOOKUP(CONCATENATE($B16,".data"), 'Random noise 0'!$A$1:$AM$235, 37, FALSE)</f>
        <v>1</v>
      </c>
      <c r="H16" s="1">
        <f>VLOOKUP(CONCATENATE($B16,".data"), 'Random noise 0'!$A$1:$AM$235, 39, FALSE)</f>
        <v>0</v>
      </c>
      <c r="I16">
        <f>VLOOKUP(CONCATENATE($B16,".data"), 'Random noise 0'!$A$1:$AG$235, 15, FALSE)</f>
        <v>4</v>
      </c>
      <c r="J16">
        <f>VLOOKUP(CONCATENATE($B16,".data"), 'Random noise 0'!$A$1:$AG$235, 17, FALSE)</f>
        <v>1.2</v>
      </c>
      <c r="K16" t="str">
        <f>VLOOKUP(CONCATENATE($B16,".data"), 'Random noise 0'!$A$1:$AG$235, 27, FALSE)</f>
        <v>x1+log(x0)</v>
      </c>
      <c r="L16">
        <f t="shared" si="6"/>
        <v>1</v>
      </c>
      <c r="M16">
        <f t="shared" si="7"/>
        <v>1</v>
      </c>
      <c r="N16" s="2">
        <f t="shared" si="8"/>
        <v>1</v>
      </c>
      <c r="O16" s="1">
        <f>VLOOKUP(CONCATENATE($B16,".data"), 'Random noise 0.001'!$A$1:$AM$235, 37, FALSE)</f>
        <v>1</v>
      </c>
      <c r="P16">
        <f>VLOOKUP(CONCATENATE($B16,".data"), 'Random noise 0.001'!$A$1:$AM$235, 39, FALSE)</f>
        <v>0</v>
      </c>
      <c r="Q16">
        <f>VLOOKUP(CONCATENATE($B16,".data"), 'Random noise 0.001'!$A$1:$AG$235, 15, FALSE)</f>
        <v>4</v>
      </c>
      <c r="R16">
        <f>VLOOKUP(CONCATENATE($B16,".data"), 'Random noise 0.001'!$A$1:$AG$235, 17, FALSE)</f>
        <v>123.4</v>
      </c>
      <c r="S16" t="str">
        <f>VLOOKUP(CONCATENATE($B16,".data"), 'Random noise 0.001'!$A$1:$AG$235, 27, FALSE)</f>
        <v>x1+log(x0)</v>
      </c>
      <c r="T16">
        <f t="shared" si="9"/>
        <v>1</v>
      </c>
      <c r="U16">
        <f t="shared" si="10"/>
        <v>1</v>
      </c>
      <c r="V16" s="2">
        <f t="shared" si="11"/>
        <v>1</v>
      </c>
      <c r="W16" s="1">
        <f>VLOOKUP(CONCATENATE($B16,".data"), 'Random noise 0.01'!$A$1:$AM$235, 37, FALSE)</f>
        <v>1</v>
      </c>
      <c r="X16">
        <f>VLOOKUP(CONCATENATE($B16,".data"), 'Random noise 0.01'!$A$1:$AM$235, 39, FALSE)</f>
        <v>0</v>
      </c>
      <c r="Y16">
        <f>VLOOKUP(CONCATENATE($B16,".data"), 'Random noise 0.01'!$A$1:$AG$235, 15, FALSE)</f>
        <v>4</v>
      </c>
      <c r="Z16">
        <f>VLOOKUP(CONCATENATE($B16,".data"), 'Random noise 0.01'!$A$1:$AG$235, 17, FALSE)</f>
        <v>122.5</v>
      </c>
      <c r="AA16" t="str">
        <f>VLOOKUP(CONCATENATE($B16,".data"), 'Random noise 0.01'!$A$1:$AG$235, 27, FALSE)</f>
        <v>x1+log(x0)</v>
      </c>
      <c r="AB16">
        <f t="shared" si="12"/>
        <v>1</v>
      </c>
      <c r="AC16">
        <f t="shared" si="13"/>
        <v>1</v>
      </c>
      <c r="AD16" s="2">
        <f t="shared" si="14"/>
        <v>1</v>
      </c>
      <c r="AE16" s="1">
        <f>VLOOKUP(CONCATENATE($B16,".data"), 'Random noise 0.1'!$A$1:$AM$235, 37, FALSE)</f>
        <v>1</v>
      </c>
      <c r="AF16">
        <f>VLOOKUP(CONCATENATE($B16,".data"), 'Random noise 0.1'!$A$1:$AM$235, 39, FALSE)</f>
        <v>0</v>
      </c>
      <c r="AG16">
        <f>VLOOKUP(CONCATENATE($B16,".data"), 'Random noise 0.1'!$A$1:$AG$235, 15, FALSE)</f>
        <v>4</v>
      </c>
      <c r="AH16">
        <f>VLOOKUP(CONCATENATE($B16,".data"), 'Random noise 0.1'!$A$1:$AG$235, 17, FALSE)</f>
        <v>133.30000000000001</v>
      </c>
      <c r="AI16" t="str">
        <f>VLOOKUP(CONCATENATE($B16,".data"), 'Random noise 0.1'!$A$1:$AG$235, 27, FALSE)</f>
        <v>x1+log(x0)</v>
      </c>
      <c r="AJ16">
        <f t="shared" si="15"/>
        <v>1</v>
      </c>
      <c r="AK16">
        <f t="shared" si="16"/>
        <v>1</v>
      </c>
      <c r="AL16" s="2">
        <f t="shared" si="17"/>
        <v>1</v>
      </c>
    </row>
    <row r="17" spans="1:38" x14ac:dyDescent="0.25">
      <c r="A17" t="str">
        <f t="shared" si="4"/>
        <v>v2_3-7</v>
      </c>
      <c r="B17" t="s">
        <v>531</v>
      </c>
      <c r="C17">
        <v>4</v>
      </c>
      <c r="D17" t="str">
        <f t="shared" si="5"/>
        <v>3-7</v>
      </c>
      <c r="E17">
        <v>2</v>
      </c>
      <c r="F17" s="7" t="s">
        <v>255</v>
      </c>
      <c r="G17" s="1">
        <f>VLOOKUP(CONCATENATE($B17,".data"), 'Random noise 0'!$A$1:$AM$235, 37, FALSE)</f>
        <v>1</v>
      </c>
      <c r="H17" s="1">
        <f>VLOOKUP(CONCATENATE($B17,".data"), 'Random noise 0'!$A$1:$AM$235, 39, FALSE)</f>
        <v>0</v>
      </c>
      <c r="I17">
        <f>VLOOKUP(CONCATENATE($B17,".data"), 'Random noise 0'!$A$1:$AG$235, 15, FALSE)</f>
        <v>4</v>
      </c>
      <c r="J17">
        <f>VLOOKUP(CONCATENATE($B17,".data"), 'Random noise 0'!$A$1:$AG$235, 17, FALSE)</f>
        <v>2.2000000000000002</v>
      </c>
      <c r="K17" t="str">
        <f>VLOOKUP(CONCATENATE($B17,".data"), 'Random noise 0'!$A$1:$AG$235, 27, FALSE)</f>
        <v>sin(x0*x1)</v>
      </c>
      <c r="L17">
        <f t="shared" si="6"/>
        <v>1</v>
      </c>
      <c r="M17">
        <f t="shared" si="7"/>
        <v>1</v>
      </c>
      <c r="N17" s="2">
        <f t="shared" si="8"/>
        <v>1</v>
      </c>
      <c r="O17" s="1">
        <f>VLOOKUP(CONCATENATE($B17,".data"), 'Random noise 0.001'!$A$1:$AM$235, 37, FALSE)</f>
        <v>1</v>
      </c>
      <c r="P17">
        <f>VLOOKUP(CONCATENATE($B17,".data"), 'Random noise 0.001'!$A$1:$AM$235, 39, FALSE)</f>
        <v>0</v>
      </c>
      <c r="Q17">
        <f>VLOOKUP(CONCATENATE($B17,".data"), 'Random noise 0.001'!$A$1:$AG$235, 15, FALSE)</f>
        <v>4</v>
      </c>
      <c r="R17">
        <f>VLOOKUP(CONCATENATE($B17,".data"), 'Random noise 0.001'!$A$1:$AG$235, 17, FALSE)</f>
        <v>134.30000000000001</v>
      </c>
      <c r="S17" t="str">
        <f>VLOOKUP(CONCATENATE($B17,".data"), 'Random noise 0.001'!$A$1:$AG$235, 27, FALSE)</f>
        <v>sin(x0*x1)</v>
      </c>
      <c r="T17">
        <f t="shared" si="9"/>
        <v>1</v>
      </c>
      <c r="U17">
        <f t="shared" si="10"/>
        <v>1</v>
      </c>
      <c r="V17" s="2">
        <f t="shared" si="11"/>
        <v>1</v>
      </c>
      <c r="W17" s="1">
        <f>VLOOKUP(CONCATENATE($B17,".data"), 'Random noise 0.01'!$A$1:$AM$235, 37, FALSE)</f>
        <v>1</v>
      </c>
      <c r="X17">
        <f>VLOOKUP(CONCATENATE($B17,".data"), 'Random noise 0.01'!$A$1:$AM$235, 39, FALSE)</f>
        <v>0</v>
      </c>
      <c r="Y17">
        <f>VLOOKUP(CONCATENATE($B17,".data"), 'Random noise 0.01'!$A$1:$AG$235, 15, FALSE)</f>
        <v>4</v>
      </c>
      <c r="Z17">
        <f>VLOOKUP(CONCATENATE($B17,".data"), 'Random noise 0.01'!$A$1:$AG$235, 17, FALSE)</f>
        <v>133.1</v>
      </c>
      <c r="AA17" t="str">
        <f>VLOOKUP(CONCATENATE($B17,".data"), 'Random noise 0.01'!$A$1:$AG$235, 27, FALSE)</f>
        <v>sin(x0*x1)</v>
      </c>
      <c r="AB17">
        <f t="shared" si="12"/>
        <v>1</v>
      </c>
      <c r="AC17">
        <f t="shared" si="13"/>
        <v>1</v>
      </c>
      <c r="AD17" s="2">
        <f t="shared" si="14"/>
        <v>1</v>
      </c>
      <c r="AE17" s="1">
        <f>VLOOKUP(CONCATENATE($B17,".data"), 'Random noise 0.1'!$A$1:$AM$235, 37, FALSE)</f>
        <v>1</v>
      </c>
      <c r="AF17">
        <f>VLOOKUP(CONCATENATE($B17,".data"), 'Random noise 0.1'!$A$1:$AM$235, 39, FALSE)</f>
        <v>0</v>
      </c>
      <c r="AG17">
        <f>VLOOKUP(CONCATENATE($B17,".data"), 'Random noise 0.1'!$A$1:$AG$235, 15, FALSE)</f>
        <v>4</v>
      </c>
      <c r="AH17">
        <f>VLOOKUP(CONCATENATE($B17,".data"), 'Random noise 0.1'!$A$1:$AG$235, 17, FALSE)</f>
        <v>130.5</v>
      </c>
      <c r="AI17" t="str">
        <f>VLOOKUP(CONCATENATE($B17,".data"), 'Random noise 0.1'!$A$1:$AG$235, 27, FALSE)</f>
        <v>sin(x0*x1)</v>
      </c>
      <c r="AJ17">
        <f t="shared" si="15"/>
        <v>1</v>
      </c>
      <c r="AK17">
        <f t="shared" si="16"/>
        <v>1</v>
      </c>
      <c r="AL17" s="2">
        <f t="shared" si="17"/>
        <v>1</v>
      </c>
    </row>
    <row r="18" spans="1:38" x14ac:dyDescent="0.25">
      <c r="A18" t="str">
        <f t="shared" si="4"/>
        <v>v2_3-7</v>
      </c>
      <c r="B18" t="s">
        <v>532</v>
      </c>
      <c r="C18">
        <v>4</v>
      </c>
      <c r="D18" t="str">
        <f t="shared" si="5"/>
        <v>3-7</v>
      </c>
      <c r="E18">
        <v>2</v>
      </c>
      <c r="F18" s="7" t="s">
        <v>235</v>
      </c>
      <c r="G18" s="1">
        <f>VLOOKUP(CONCATENATE($B18,".data"), 'Random noise 0'!$A$1:$AM$235, 37, FALSE)</f>
        <v>1</v>
      </c>
      <c r="H18" s="1">
        <f>VLOOKUP(CONCATENATE($B18,".data"), 'Random noise 0'!$A$1:$AM$235, 39, FALSE)</f>
        <v>0</v>
      </c>
      <c r="I18">
        <f>VLOOKUP(CONCATENATE($B18,".data"), 'Random noise 0'!$A$1:$AG$235, 15, FALSE)</f>
        <v>4</v>
      </c>
      <c r="J18">
        <f>VLOOKUP(CONCATENATE($B18,".data"), 'Random noise 0'!$A$1:$AG$235, 17, FALSE)</f>
        <v>2.5</v>
      </c>
      <c r="K18" t="str">
        <f>VLOOKUP(CONCATENATE($B18,".data"), 'Random noise 0'!$A$1:$AG$235, 27, FALSE)</f>
        <v>x0*exp(x1)</v>
      </c>
      <c r="L18">
        <f t="shared" si="6"/>
        <v>1</v>
      </c>
      <c r="M18">
        <f t="shared" si="7"/>
        <v>1</v>
      </c>
      <c r="N18" s="2">
        <f t="shared" si="8"/>
        <v>1</v>
      </c>
      <c r="O18" s="1">
        <f>VLOOKUP(CONCATENATE($B18,".data"), 'Random noise 0.001'!$A$1:$AM$235, 37, FALSE)</f>
        <v>1</v>
      </c>
      <c r="P18">
        <f>VLOOKUP(CONCATENATE($B18,".data"), 'Random noise 0.001'!$A$1:$AM$235, 39, FALSE)</f>
        <v>0</v>
      </c>
      <c r="Q18">
        <f>VLOOKUP(CONCATENATE($B18,".data"), 'Random noise 0.001'!$A$1:$AG$235, 15, FALSE)</f>
        <v>4</v>
      </c>
      <c r="R18">
        <f>VLOOKUP(CONCATENATE($B18,".data"), 'Random noise 0.001'!$A$1:$AG$235, 17, FALSE)</f>
        <v>137.5</v>
      </c>
      <c r="S18" t="str">
        <f>VLOOKUP(CONCATENATE($B18,".data"), 'Random noise 0.001'!$A$1:$AG$235, 27, FALSE)</f>
        <v>x0*exp(x1)</v>
      </c>
      <c r="T18">
        <f t="shared" si="9"/>
        <v>1</v>
      </c>
      <c r="U18">
        <f t="shared" si="10"/>
        <v>1</v>
      </c>
      <c r="V18" s="2">
        <f t="shared" si="11"/>
        <v>1</v>
      </c>
      <c r="W18" s="1">
        <f>VLOOKUP(CONCATENATE($B18,".data"), 'Random noise 0.01'!$A$1:$AM$235, 37, FALSE)</f>
        <v>1</v>
      </c>
      <c r="X18">
        <f>VLOOKUP(CONCATENATE($B18,".data"), 'Random noise 0.01'!$A$1:$AM$235, 39, FALSE)</f>
        <v>0</v>
      </c>
      <c r="Y18">
        <f>VLOOKUP(CONCATENATE($B18,".data"), 'Random noise 0.01'!$A$1:$AG$235, 15, FALSE)</f>
        <v>4</v>
      </c>
      <c r="Z18">
        <f>VLOOKUP(CONCATENATE($B18,".data"), 'Random noise 0.01'!$A$1:$AG$235, 17, FALSE)</f>
        <v>135.1</v>
      </c>
      <c r="AA18" t="str">
        <f>VLOOKUP(CONCATENATE($B18,".data"), 'Random noise 0.01'!$A$1:$AG$235, 27, FALSE)</f>
        <v>x0*exp(x1)</v>
      </c>
      <c r="AB18">
        <f t="shared" si="12"/>
        <v>1</v>
      </c>
      <c r="AC18">
        <f t="shared" si="13"/>
        <v>1</v>
      </c>
      <c r="AD18" s="2">
        <f t="shared" si="14"/>
        <v>1</v>
      </c>
      <c r="AE18" s="1">
        <f>VLOOKUP(CONCATENATE($B18,".data"), 'Random noise 0.1'!$A$1:$AM$235, 37, FALSE)</f>
        <v>0.99832869000000002</v>
      </c>
      <c r="AF18">
        <f>VLOOKUP(CONCATENATE($B18,".data"), 'Random noise 0.1'!$A$1:$AM$235, 39, FALSE)</f>
        <v>2.3076840000000001E-2</v>
      </c>
      <c r="AG18">
        <f>VLOOKUP(CONCATENATE($B18,".data"), 'Random noise 0.1'!$A$1:$AG$235, 15, FALSE)</f>
        <v>5</v>
      </c>
      <c r="AH18">
        <f>VLOOKUP(CONCATENATE($B18,".data"), 'Random noise 0.1'!$A$1:$AG$235, 17, FALSE)</f>
        <v>125.9</v>
      </c>
      <c r="AI18" t="str">
        <f>VLOOKUP(CONCATENATE($B18,".data"), 'Random noise 0.1'!$A$1:$AG$235, 27, FALSE)</f>
        <v>1.02288766*x0*exp(x1)</v>
      </c>
      <c r="AJ18">
        <f t="shared" si="15"/>
        <v>0</v>
      </c>
      <c r="AK18">
        <f t="shared" si="16"/>
        <v>0</v>
      </c>
      <c r="AL18" s="2">
        <f t="shared" si="17"/>
        <v>0</v>
      </c>
    </row>
    <row r="19" spans="1:38" x14ac:dyDescent="0.25">
      <c r="A19" t="str">
        <f t="shared" si="4"/>
        <v>v1_3-7</v>
      </c>
      <c r="B19" t="s">
        <v>533</v>
      </c>
      <c r="C19">
        <v>5</v>
      </c>
      <c r="D19" t="str">
        <f t="shared" si="5"/>
        <v>3-7</v>
      </c>
      <c r="E19">
        <v>1</v>
      </c>
      <c r="F19" s="7" t="s">
        <v>534</v>
      </c>
      <c r="G19" s="1">
        <f>VLOOKUP(CONCATENATE($B19,".data"), 'Random noise 0'!$A$1:$AM$235, 37, FALSE)</f>
        <v>1</v>
      </c>
      <c r="H19" s="1">
        <f>VLOOKUP(CONCATENATE($B19,".data"), 'Random noise 0'!$A$1:$AM$235, 39, FALSE)</f>
        <v>0</v>
      </c>
      <c r="I19">
        <f>VLOOKUP(CONCATENATE($B19,".data"), 'Random noise 0'!$A$1:$AG$235, 15, FALSE)</f>
        <v>5</v>
      </c>
      <c r="J19">
        <f>VLOOKUP(CONCATENATE($B19,".data"), 'Random noise 0'!$A$1:$AG$235, 17, FALSE)</f>
        <v>0.6</v>
      </c>
      <c r="K19" t="str">
        <f>VLOOKUP(CONCATENATE($B19,".data"), 'Random noise 0'!$A$1:$AG$235, 27, FALSE)</f>
        <v>0.04321392*x0**2</v>
      </c>
      <c r="L19">
        <f t="shared" si="6"/>
        <v>1</v>
      </c>
      <c r="M19">
        <f t="shared" si="7"/>
        <v>1</v>
      </c>
      <c r="N19" s="2">
        <f t="shared" si="8"/>
        <v>1</v>
      </c>
      <c r="O19" s="1">
        <f>VLOOKUP(CONCATENATE($B19,".data"), 'Random noise 0.001'!$A$1:$AM$235, 37, FALSE)</f>
        <v>1</v>
      </c>
      <c r="P19">
        <f>VLOOKUP(CONCATENATE($B19,".data"), 'Random noise 0.001'!$A$1:$AM$235, 39, FALSE)</f>
        <v>5.3000000000000001E-7</v>
      </c>
      <c r="Q19">
        <f>VLOOKUP(CONCATENATE($B19,".data"), 'Random noise 0.001'!$A$1:$AG$235, 15, FALSE)</f>
        <v>5</v>
      </c>
      <c r="R19">
        <f>VLOOKUP(CONCATENATE($B19,".data"), 'Random noise 0.001'!$A$1:$AG$235, 17, FALSE)</f>
        <v>127.6</v>
      </c>
      <c r="S19" t="str">
        <f>VLOOKUP(CONCATENATE($B19,".data"), 'Random noise 0.001'!$A$1:$AG$235, 27, FALSE)</f>
        <v>0.04321272*x0**2</v>
      </c>
      <c r="T19">
        <f t="shared" si="9"/>
        <v>1</v>
      </c>
      <c r="U19">
        <f t="shared" si="10"/>
        <v>1</v>
      </c>
      <c r="V19" s="2">
        <f t="shared" si="11"/>
        <v>1</v>
      </c>
      <c r="W19" s="1">
        <f>VLOOKUP(CONCATENATE($B19,".data"), 'Random noise 0.01'!$A$1:$AM$235, 37, FALSE)</f>
        <v>0.99999983000000003</v>
      </c>
      <c r="X19">
        <f>VLOOKUP(CONCATENATE($B19,".data"), 'Random noise 0.01'!$A$1:$AM$235, 39, FALSE)</f>
        <v>5.2900000000000002E-6</v>
      </c>
      <c r="Y19">
        <f>VLOOKUP(CONCATENATE($B19,".data"), 'Random noise 0.01'!$A$1:$AG$235, 15, FALSE)</f>
        <v>5</v>
      </c>
      <c r="Z19">
        <f>VLOOKUP(CONCATENATE($B19,".data"), 'Random noise 0.01'!$A$1:$AG$235, 17, FALSE)</f>
        <v>126.6</v>
      </c>
      <c r="AA19" t="str">
        <f>VLOOKUP(CONCATENATE($B19,".data"), 'Random noise 0.01'!$A$1:$AG$235, 27, FALSE)</f>
        <v>0.04320198*x0**2</v>
      </c>
      <c r="AB19">
        <f t="shared" si="12"/>
        <v>1</v>
      </c>
      <c r="AC19" t="str">
        <f t="shared" si="13"/>
        <v>?</v>
      </c>
      <c r="AD19" s="2">
        <v>1</v>
      </c>
      <c r="AE19" s="1">
        <f>VLOOKUP(CONCATENATE($B19,".data"), 'Random noise 0.1'!$A$1:$AM$235, 37, FALSE)</f>
        <v>0.99810023999999997</v>
      </c>
      <c r="AF19">
        <f>VLOOKUP(CONCATENATE($B19,".data"), 'Random noise 0.1'!$A$1:$AM$235, 39, FALSE)</f>
        <v>5.6415999999999997E-4</v>
      </c>
      <c r="AG19">
        <f>VLOOKUP(CONCATENATE($B19,".data"), 'Random noise 0.1'!$A$1:$AG$235, 15, FALSE)</f>
        <v>6</v>
      </c>
      <c r="AH19">
        <f>VLOOKUP(CONCATENATE($B19,".data"), 'Random noise 0.1'!$A$1:$AG$235, 17, FALSE)</f>
        <v>113.9</v>
      </c>
      <c r="AI19" t="str">
        <f>VLOOKUP(CONCATENATE($B19,".data"), 'Random noise 0.1'!$A$1:$AG$235, 27, FALSE)</f>
        <v>0.09208841-0.09175379*cos(x0)</v>
      </c>
      <c r="AJ19">
        <f t="shared" si="15"/>
        <v>0</v>
      </c>
      <c r="AK19">
        <f t="shared" si="16"/>
        <v>0</v>
      </c>
      <c r="AL19" s="2">
        <f t="shared" si="17"/>
        <v>0</v>
      </c>
    </row>
    <row r="20" spans="1:38" x14ac:dyDescent="0.25">
      <c r="A20" t="str">
        <f t="shared" si="4"/>
        <v>v1_3-7</v>
      </c>
      <c r="B20" t="s">
        <v>535</v>
      </c>
      <c r="C20">
        <v>5</v>
      </c>
      <c r="D20" t="str">
        <f t="shared" si="5"/>
        <v>3-7</v>
      </c>
      <c r="E20">
        <v>1</v>
      </c>
      <c r="F20" s="7" t="s">
        <v>536</v>
      </c>
      <c r="G20" s="1">
        <f>VLOOKUP(CONCATENATE($B20,".data"), 'Random noise 0'!$A$1:$AM$235, 37, FALSE)</f>
        <v>1</v>
      </c>
      <c r="H20" s="1">
        <f>VLOOKUP(CONCATENATE($B20,".data"), 'Random noise 0'!$A$1:$AM$235, 39, FALSE)</f>
        <v>0</v>
      </c>
      <c r="I20">
        <f>VLOOKUP(CONCATENATE($B20,".data"), 'Random noise 0'!$A$1:$AG$235, 15, FALSE)</f>
        <v>4</v>
      </c>
      <c r="J20">
        <f>VLOOKUP(CONCATENATE($B20,".data"), 'Random noise 0'!$A$1:$AG$235, 17, FALSE)</f>
        <v>0.5</v>
      </c>
      <c r="K20" t="str">
        <f>VLOOKUP(CONCATENATE($B20,".data"), 'Random noise 0'!$A$1:$AG$235, 27, FALSE)</f>
        <v>4.54e-5*log(x0)</v>
      </c>
      <c r="L20">
        <f t="shared" si="6"/>
        <v>1</v>
      </c>
      <c r="M20">
        <f t="shared" si="7"/>
        <v>1</v>
      </c>
      <c r="N20" s="2">
        <f t="shared" si="8"/>
        <v>1</v>
      </c>
      <c r="O20" s="1">
        <f>VLOOKUP(CONCATENATE($B20,".data"), 'Random noise 0.001'!$A$1:$AM$235, 37, FALSE)</f>
        <v>0.99999990999999999</v>
      </c>
      <c r="P20">
        <f>VLOOKUP(CONCATENATE($B20,".data"), 'Random noise 0.001'!$A$1:$AM$235, 39, FALSE)</f>
        <v>1E-8</v>
      </c>
      <c r="Q20">
        <f>VLOOKUP(CONCATENATE($B20,".data"), 'Random noise 0.001'!$A$1:$AG$235, 15, FALSE)</f>
        <v>4</v>
      </c>
      <c r="R20">
        <f>VLOOKUP(CONCATENATE($B20,".data"), 'Random noise 0.001'!$A$1:$AG$235, 17, FALSE)</f>
        <v>128.5</v>
      </c>
      <c r="S20" t="str">
        <f>VLOOKUP(CONCATENATE($B20,".data"), 'Random noise 0.001'!$A$1:$AG$235, 27, FALSE)</f>
        <v>4.539e-5*log(x0)</v>
      </c>
      <c r="T20">
        <f t="shared" si="9"/>
        <v>1</v>
      </c>
      <c r="U20" t="str">
        <f t="shared" si="10"/>
        <v>?</v>
      </c>
      <c r="V20" s="2">
        <v>1</v>
      </c>
      <c r="W20" s="1">
        <f>VLOOKUP(CONCATENATE($B20,".data"), 'Random noise 0.01'!$A$1:$AM$235, 37, FALSE)</f>
        <v>0.99998134000000005</v>
      </c>
      <c r="X20">
        <f>VLOOKUP(CONCATENATE($B20,".data"), 'Random noise 0.01'!$A$1:$AM$235, 39, FALSE)</f>
        <v>2.1E-7</v>
      </c>
      <c r="Y20">
        <f>VLOOKUP(CONCATENATE($B20,".data"), 'Random noise 0.01'!$A$1:$AG$235, 15, FALSE)</f>
        <v>4</v>
      </c>
      <c r="Z20">
        <f>VLOOKUP(CONCATENATE($B20,".data"), 'Random noise 0.01'!$A$1:$AG$235, 17, FALSE)</f>
        <v>126.3</v>
      </c>
      <c r="AA20" t="str">
        <f>VLOOKUP(CONCATENATE($B20,".data"), 'Random noise 0.01'!$A$1:$AG$235, 27, FALSE)</f>
        <v>4.526e-5*log(x0)</v>
      </c>
      <c r="AB20">
        <f t="shared" si="12"/>
        <v>1</v>
      </c>
      <c r="AC20" t="str">
        <f t="shared" si="13"/>
        <v>?</v>
      </c>
      <c r="AD20" s="2">
        <v>1</v>
      </c>
      <c r="AE20" s="1">
        <f>VLOOKUP(CONCATENATE($B20,".data"), 'Random noise 0.1'!$A$1:$AM$235, 37, FALSE)</f>
        <v>0.99823777000000002</v>
      </c>
      <c r="AF20">
        <f>VLOOKUP(CONCATENATE($B20,".data"), 'Random noise 0.1'!$A$1:$AM$235, 39, FALSE)</f>
        <v>2.04E-6</v>
      </c>
      <c r="AG20">
        <f>VLOOKUP(CONCATENATE($B20,".data"), 'Random noise 0.1'!$A$1:$AG$235, 15, FALSE)</f>
        <v>4</v>
      </c>
      <c r="AH20">
        <f>VLOOKUP(CONCATENATE($B20,".data"), 'Random noise 0.1'!$A$1:$AG$235, 17, FALSE)</f>
        <v>171.3</v>
      </c>
      <c r="AI20" t="str">
        <f>VLOOKUP(CONCATENATE($B20,".data"), 'Random noise 0.1'!$A$1:$AG$235, 27, FALSE)</f>
        <v>4.404e-5*log(x0)</v>
      </c>
      <c r="AJ20">
        <f t="shared" si="15"/>
        <v>0</v>
      </c>
      <c r="AK20">
        <f t="shared" si="16"/>
        <v>0</v>
      </c>
      <c r="AL20" s="2">
        <f t="shared" si="17"/>
        <v>0</v>
      </c>
    </row>
    <row r="21" spans="1:38" x14ac:dyDescent="0.25">
      <c r="A21" t="str">
        <f t="shared" si="4"/>
        <v>v1_3-7</v>
      </c>
      <c r="B21" t="s">
        <v>537</v>
      </c>
      <c r="C21">
        <v>5</v>
      </c>
      <c r="D21" t="str">
        <f t="shared" si="5"/>
        <v>3-7</v>
      </c>
      <c r="E21">
        <v>1</v>
      </c>
      <c r="F21" s="7" t="s">
        <v>538</v>
      </c>
      <c r="G21" s="1">
        <f>VLOOKUP(CONCATENATE($B21,".data"), 'Random noise 0'!$A$1:$AM$235, 37, FALSE)</f>
        <v>1</v>
      </c>
      <c r="H21" s="1">
        <f>VLOOKUP(CONCATENATE($B21,".data"), 'Random noise 0'!$A$1:$AM$235, 39, FALSE)</f>
        <v>0</v>
      </c>
      <c r="I21">
        <f>VLOOKUP(CONCATENATE($B21,".data"), 'Random noise 0'!$A$1:$AG$235, 15, FALSE)</f>
        <v>3</v>
      </c>
      <c r="J21">
        <f>VLOOKUP(CONCATENATE($B21,".data"), 'Random noise 0'!$A$1:$AG$235, 17, FALSE)</f>
        <v>3</v>
      </c>
      <c r="K21" t="str">
        <f>VLOOKUP(CONCATENATE($B21,".data"), 'Random noise 0'!$A$1:$AG$235, 27, FALSE)</f>
        <v>x0**x0</v>
      </c>
      <c r="L21">
        <f t="shared" si="6"/>
        <v>1</v>
      </c>
      <c r="M21">
        <f t="shared" si="7"/>
        <v>1</v>
      </c>
      <c r="N21" s="2">
        <f t="shared" si="8"/>
        <v>1</v>
      </c>
      <c r="O21" s="1">
        <f>VLOOKUP(CONCATENATE($B21,".data"), 'Random noise 0.001'!$A$1:$AM$235, 37, FALSE)</f>
        <v>1</v>
      </c>
      <c r="P21">
        <f>VLOOKUP(CONCATENATE($B21,".data"), 'Random noise 0.001'!$A$1:$AM$235, 39, FALSE)</f>
        <v>0</v>
      </c>
      <c r="Q21">
        <f>VLOOKUP(CONCATENATE($B21,".data"), 'Random noise 0.001'!$A$1:$AG$235, 15, FALSE)</f>
        <v>3</v>
      </c>
      <c r="R21">
        <f>VLOOKUP(CONCATENATE($B21,".data"), 'Random noise 0.001'!$A$1:$AG$235, 17, FALSE)</f>
        <v>204.8</v>
      </c>
      <c r="S21" t="str">
        <f>VLOOKUP(CONCATENATE($B21,".data"), 'Random noise 0.001'!$A$1:$AG$235, 27, FALSE)</f>
        <v>x0**x0</v>
      </c>
      <c r="T21">
        <f t="shared" si="9"/>
        <v>1</v>
      </c>
      <c r="U21">
        <f t="shared" si="10"/>
        <v>1</v>
      </c>
      <c r="V21" s="2">
        <f t="shared" si="11"/>
        <v>1</v>
      </c>
      <c r="W21" s="1">
        <f>VLOOKUP(CONCATENATE($B21,".data"), 'Random noise 0.01'!$A$1:$AM$235, 37, FALSE)</f>
        <v>1</v>
      </c>
      <c r="X21">
        <f>VLOOKUP(CONCATENATE($B21,".data"), 'Random noise 0.01'!$A$1:$AM$235, 39, FALSE)</f>
        <v>0</v>
      </c>
      <c r="Y21">
        <f>VLOOKUP(CONCATENATE($B21,".data"), 'Random noise 0.01'!$A$1:$AG$235, 15, FALSE)</f>
        <v>3</v>
      </c>
      <c r="Z21">
        <f>VLOOKUP(CONCATENATE($B21,".data"), 'Random noise 0.01'!$A$1:$AG$235, 17, FALSE)</f>
        <v>205.7</v>
      </c>
      <c r="AA21" t="str">
        <f>VLOOKUP(CONCATENATE($B21,".data"), 'Random noise 0.01'!$A$1:$AG$235, 27, FALSE)</f>
        <v>x0**x0</v>
      </c>
      <c r="AB21">
        <f t="shared" si="12"/>
        <v>1</v>
      </c>
      <c r="AC21">
        <f t="shared" si="13"/>
        <v>1</v>
      </c>
      <c r="AD21" s="2">
        <f t="shared" si="14"/>
        <v>1</v>
      </c>
      <c r="AE21" s="1">
        <f>VLOOKUP(CONCATENATE($B21,".data"), 'Random noise 0.1'!$A$1:$AM$235, 37, FALSE)</f>
        <v>0.79061948999999998</v>
      </c>
      <c r="AF21">
        <f>VLOOKUP(CONCATENATE($B21,".data"), 'Random noise 0.1'!$A$1:$AM$235, 39, FALSE)</f>
        <v>4.0140049999999997E-2</v>
      </c>
      <c r="AG21">
        <f>VLOOKUP(CONCATENATE($B21,".data"), 'Random noise 0.1'!$A$1:$AG$235, 15, FALSE)</f>
        <v>19</v>
      </c>
      <c r="AH21">
        <f>VLOOKUP(CONCATENATE($B21,".data"), 'Random noise 0.1'!$A$1:$AG$235, 17, FALSE)</f>
        <v>225.2</v>
      </c>
      <c r="AI21" t="str">
        <f>VLOOKUP(CONCATENATE($B21,".data"), 'Random noise 0.1'!$A$1:$AG$235, 27, FALSE)</f>
        <v>-0.97094191*x0**0.25+0.08186583*cos(x0**(-0.5))-1.98006242*cos(x0)**0.5+3.38571847</v>
      </c>
      <c r="AJ21">
        <f t="shared" si="15"/>
        <v>0</v>
      </c>
      <c r="AK21">
        <f t="shared" si="16"/>
        <v>0</v>
      </c>
      <c r="AL21" s="2">
        <f t="shared" si="17"/>
        <v>0</v>
      </c>
    </row>
    <row r="22" spans="1:38" x14ac:dyDescent="0.25">
      <c r="A22" t="str">
        <f t="shared" si="4"/>
        <v>v1_3-7</v>
      </c>
      <c r="B22" t="s">
        <v>539</v>
      </c>
      <c r="C22">
        <v>5</v>
      </c>
      <c r="D22" t="str">
        <f t="shared" si="5"/>
        <v>3-7</v>
      </c>
      <c r="E22">
        <v>1</v>
      </c>
      <c r="F22" s="7" t="s">
        <v>540</v>
      </c>
      <c r="G22" s="1">
        <f>VLOOKUP(CONCATENATE($B22,".data"), 'Random noise 0'!$A$1:$AM$235, 37, FALSE)</f>
        <v>1</v>
      </c>
      <c r="H22" s="1">
        <f>VLOOKUP(CONCATENATE($B22,".data"), 'Random noise 0'!$A$1:$AM$235, 39, FALSE)</f>
        <v>1E-8</v>
      </c>
      <c r="I22">
        <f>VLOOKUP(CONCATENATE($B22,".data"), 'Random noise 0'!$A$1:$AG$235, 15, FALSE)</f>
        <v>4</v>
      </c>
      <c r="J22">
        <f>VLOOKUP(CONCATENATE($B22,".data"), 'Random noise 0'!$A$1:$AG$235, 17, FALSE)</f>
        <v>0.5</v>
      </c>
      <c r="K22" t="str">
        <f>VLOOKUP(CONCATENATE($B22,".data"), 'Random noise 0'!$A$1:$AG$235, 27, FALSE)</f>
        <v>-0.41614684*log(x0)</v>
      </c>
      <c r="L22">
        <f t="shared" si="6"/>
        <v>1</v>
      </c>
      <c r="M22">
        <f t="shared" si="7"/>
        <v>1</v>
      </c>
      <c r="N22" s="2">
        <f t="shared" si="8"/>
        <v>1</v>
      </c>
      <c r="O22" s="1">
        <f>VLOOKUP(CONCATENATE($B22,".data"), 'Random noise 0.001'!$A$1:$AM$235, 37, FALSE)</f>
        <v>0.99999981999999998</v>
      </c>
      <c r="P22">
        <f>VLOOKUP(CONCATENATE($B22,".data"), 'Random noise 0.001'!$A$1:$AM$235, 39, FALSE)</f>
        <v>1.8665000000000001E-4</v>
      </c>
      <c r="Q22">
        <f>VLOOKUP(CONCATENATE($B22,".data"), 'Random noise 0.001'!$A$1:$AG$235, 15, FALSE)</f>
        <v>4</v>
      </c>
      <c r="R22">
        <f>VLOOKUP(CONCATENATE($B22,".data"), 'Random noise 0.001'!$A$1:$AG$235, 17, FALSE)</f>
        <v>194.5</v>
      </c>
      <c r="S22" t="str">
        <f>VLOOKUP(CONCATENATE($B22,".data"), 'Random noise 0.001'!$A$1:$AG$235, 27, FALSE)</f>
        <v>-0.41627132*log(x0)</v>
      </c>
      <c r="T22">
        <f t="shared" si="9"/>
        <v>1</v>
      </c>
      <c r="U22" t="str">
        <f t="shared" si="10"/>
        <v>?</v>
      </c>
      <c r="V22" s="2">
        <v>1</v>
      </c>
      <c r="W22" s="1">
        <f>VLOOKUP(CONCATENATE($B22,".data"), 'Random noise 0.01'!$A$1:$AM$235, 37, FALSE)</f>
        <v>0.99998242999999998</v>
      </c>
      <c r="X22">
        <f>VLOOKUP(CONCATENATE($B22,".data"), 'Random noise 0.01'!$A$1:$AM$235, 39, FALSE)</f>
        <v>1.8663900000000001E-3</v>
      </c>
      <c r="Y22">
        <f>VLOOKUP(CONCATENATE($B22,".data"), 'Random noise 0.01'!$A$1:$AG$235, 15, FALSE)</f>
        <v>4</v>
      </c>
      <c r="Z22">
        <f>VLOOKUP(CONCATENATE($B22,".data"), 'Random noise 0.01'!$A$1:$AG$235, 17, FALSE)</f>
        <v>194.1</v>
      </c>
      <c r="AA22" t="str">
        <f>VLOOKUP(CONCATENATE($B22,".data"), 'Random noise 0.01'!$A$1:$AG$235, 27, FALSE)</f>
        <v>-0.41739162*log(x0)</v>
      </c>
      <c r="AB22">
        <f t="shared" si="12"/>
        <v>1</v>
      </c>
      <c r="AC22">
        <f t="shared" si="13"/>
        <v>0</v>
      </c>
      <c r="AD22" s="2">
        <f t="shared" si="14"/>
        <v>0</v>
      </c>
      <c r="AE22" s="1">
        <f>VLOOKUP(CONCATENATE($B22,".data"), 'Random noise 0.1'!$A$1:$AM$235, 37, FALSE)</f>
        <v>0.99824274000000002</v>
      </c>
      <c r="AF22">
        <f>VLOOKUP(CONCATENATE($B22,".data"), 'Random noise 0.1'!$A$1:$AM$235, 39, FALSE)</f>
        <v>1.8663969999999998E-2</v>
      </c>
      <c r="AG22">
        <f>VLOOKUP(CONCATENATE($B22,".data"), 'Random noise 0.1'!$A$1:$AG$235, 15, FALSE)</f>
        <v>4</v>
      </c>
      <c r="AH22">
        <f>VLOOKUP(CONCATENATE($B22,".data"), 'Random noise 0.1'!$A$1:$AG$235, 17, FALSE)</f>
        <v>186.6</v>
      </c>
      <c r="AI22" t="e">
        <f>VLOOKUP(CONCATENATE($B22,".data"), 'Random noise 0.1'!$A$1:$AG$235, 27, FALSE)</f>
        <v>#NAME?</v>
      </c>
      <c r="AJ22">
        <f t="shared" si="15"/>
        <v>0</v>
      </c>
      <c r="AK22">
        <f t="shared" si="16"/>
        <v>0</v>
      </c>
      <c r="AL22" s="2">
        <f t="shared" si="17"/>
        <v>0</v>
      </c>
    </row>
    <row r="23" spans="1:38" x14ac:dyDescent="0.25">
      <c r="A23" t="str">
        <f t="shared" si="4"/>
        <v>v1_3-7</v>
      </c>
      <c r="B23" t="s">
        <v>541</v>
      </c>
      <c r="C23">
        <v>5</v>
      </c>
      <c r="D23" t="str">
        <f t="shared" si="5"/>
        <v>3-7</v>
      </c>
      <c r="E23">
        <v>1</v>
      </c>
      <c r="F23" s="7" t="s">
        <v>281</v>
      </c>
      <c r="G23" s="1">
        <f>VLOOKUP(CONCATENATE($B23,".data"), 'Random noise 0'!$A$1:$AM$235, 37, FALSE)</f>
        <v>1</v>
      </c>
      <c r="H23" s="1">
        <f>VLOOKUP(CONCATENATE($B23,".data"), 'Random noise 0'!$A$1:$AM$235, 39, FALSE)</f>
        <v>0</v>
      </c>
      <c r="I23">
        <f>VLOOKUP(CONCATENATE($B23,".data"), 'Random noise 0'!$A$1:$AG$235, 15, FALSE)</f>
        <v>5</v>
      </c>
      <c r="J23">
        <f>VLOOKUP(CONCATENATE($B23,".data"), 'Random noise 0'!$A$1:$AG$235, 17, FALSE)</f>
        <v>50.8</v>
      </c>
      <c r="K23" t="str">
        <f>VLOOKUP(CONCATENATE($B23,".data"), 'Random noise 0'!$A$1:$AG$235, 27, FALSE)</f>
        <v>exp(-sin(x0))</v>
      </c>
      <c r="L23">
        <f t="shared" si="6"/>
        <v>1</v>
      </c>
      <c r="M23">
        <f t="shared" si="7"/>
        <v>1</v>
      </c>
      <c r="N23" s="2">
        <f t="shared" si="8"/>
        <v>1</v>
      </c>
      <c r="O23" s="1">
        <f>VLOOKUP(CONCATENATE($B23,".data"), 'Random noise 0.001'!$A$1:$AM$235, 37, FALSE)</f>
        <v>0.99999558</v>
      </c>
      <c r="P23">
        <f>VLOOKUP(CONCATENATE($B23,".data"), 'Random noise 0.001'!$A$1:$AM$235, 39, FALSE)</f>
        <v>3.5258000000000002E-4</v>
      </c>
      <c r="Q23">
        <f>VLOOKUP(CONCATENATE($B23,".data"), 'Random noise 0.001'!$A$1:$AG$235, 15, FALSE)</f>
        <v>7</v>
      </c>
      <c r="R23">
        <f>VLOOKUP(CONCATENATE($B23,".data"), 'Random noise 0.001'!$A$1:$AG$235, 17, FALSE)</f>
        <v>176.3</v>
      </c>
      <c r="S23" t="str">
        <f>VLOOKUP(CONCATENATE($B23,".data"), 'Random noise 0.001'!$A$1:$AG$235, 27, FALSE)</f>
        <v>1.00051944*exp(-sin(x0))</v>
      </c>
      <c r="T23">
        <f t="shared" si="9"/>
        <v>1</v>
      </c>
      <c r="U23" t="str">
        <f t="shared" si="10"/>
        <v>?</v>
      </c>
      <c r="V23" s="2">
        <v>1</v>
      </c>
      <c r="W23" s="1">
        <f>VLOOKUP(CONCATENATE($B23,".data"), 'Random noise 0.01'!$A$1:$AM$235, 37, FALSE)</f>
        <v>0.99980524000000004</v>
      </c>
      <c r="X23">
        <f>VLOOKUP(CONCATENATE($B23,".data"), 'Random noise 0.01'!$A$1:$AM$235, 39, FALSE)</f>
        <v>2.3393400000000001E-3</v>
      </c>
      <c r="Y23">
        <f>VLOOKUP(CONCATENATE($B23,".data"), 'Random noise 0.01'!$A$1:$AG$235, 15, FALSE)</f>
        <v>7</v>
      </c>
      <c r="Z23">
        <f>VLOOKUP(CONCATENATE($B23,".data"), 'Random noise 0.01'!$A$1:$AG$235, 17, FALSE)</f>
        <v>169.1</v>
      </c>
      <c r="AA23" t="str">
        <f>VLOOKUP(CONCATENATE($B23,".data"), 'Random noise 0.01'!$A$1:$AG$235, 27, FALSE)</f>
        <v>0.77236955*0.25**x0+0.23507229</v>
      </c>
      <c r="AB23">
        <f t="shared" si="12"/>
        <v>1</v>
      </c>
      <c r="AC23">
        <f t="shared" si="13"/>
        <v>0</v>
      </c>
      <c r="AD23" s="2">
        <f t="shared" si="14"/>
        <v>0</v>
      </c>
      <c r="AE23" s="1">
        <f>VLOOKUP(CONCATENATE($B23,".data"), 'Random noise 0.1'!$A$1:$AM$235, 37, FALSE)</f>
        <v>0.97635103999999995</v>
      </c>
      <c r="AF23">
        <f>VLOOKUP(CONCATENATE($B23,".data"), 'Random noise 0.1'!$A$1:$AM$235, 39, FALSE)</f>
        <v>2.5777950000000001E-2</v>
      </c>
      <c r="AG23">
        <f>VLOOKUP(CONCATENATE($B23,".data"), 'Random noise 0.1'!$A$1:$AG$235, 15, FALSE)</f>
        <v>8</v>
      </c>
      <c r="AH23">
        <f>VLOOKUP(CONCATENATE($B23,".data"), 'Random noise 0.1'!$A$1:$AG$235, 17, FALSE)</f>
        <v>183</v>
      </c>
      <c r="AI23" t="str">
        <f>VLOOKUP(CONCATENATE($B23,".data"), 'Random noise 0.1'!$A$1:$AG$235, 27, FALSE)</f>
        <v>1.62878618*cos(x0**0.25)-0.45144299</v>
      </c>
      <c r="AJ23">
        <f t="shared" si="15"/>
        <v>0</v>
      </c>
      <c r="AK23">
        <f t="shared" si="16"/>
        <v>0</v>
      </c>
      <c r="AL23" s="2">
        <f t="shared" si="17"/>
        <v>0</v>
      </c>
    </row>
    <row r="24" spans="1:38" x14ac:dyDescent="0.25">
      <c r="A24" t="str">
        <f t="shared" si="4"/>
        <v>v2_3-7</v>
      </c>
      <c r="B24" t="s">
        <v>542</v>
      </c>
      <c r="C24">
        <v>5</v>
      </c>
      <c r="D24" t="str">
        <f t="shared" si="5"/>
        <v>3-7</v>
      </c>
      <c r="E24">
        <v>2</v>
      </c>
      <c r="F24" s="7" t="s">
        <v>283</v>
      </c>
      <c r="G24" s="1">
        <f>VLOOKUP(CONCATENATE($B24,".data"), 'Random noise 0'!$A$1:$AM$235, 37, FALSE)</f>
        <v>1</v>
      </c>
      <c r="H24" s="1">
        <f>VLOOKUP(CONCATENATE($B24,".data"), 'Random noise 0'!$A$1:$AM$235, 39, FALSE)</f>
        <v>0</v>
      </c>
      <c r="I24">
        <f>VLOOKUP(CONCATENATE($B24,".data"), 'Random noise 0'!$A$1:$AG$235, 15, FALSE)</f>
        <v>5</v>
      </c>
      <c r="J24">
        <f>VLOOKUP(CONCATENATE($B24,".data"), 'Random noise 0'!$A$1:$AG$235, 17, FALSE)</f>
        <v>2.8</v>
      </c>
      <c r="K24" t="str">
        <f>VLOOKUP(CONCATENATE($B24,".data"), 'Random noise 0'!$A$1:$AG$235, 27, FALSE)</f>
        <v>sin(x1)*cos(x0)</v>
      </c>
      <c r="L24">
        <f t="shared" si="6"/>
        <v>1</v>
      </c>
      <c r="M24">
        <f t="shared" si="7"/>
        <v>1</v>
      </c>
      <c r="N24" s="2">
        <f t="shared" si="8"/>
        <v>1</v>
      </c>
      <c r="O24" s="1">
        <f>VLOOKUP(CONCATENATE($B24,".data"), 'Random noise 0.001'!$A$1:$AM$235, 37, FALSE)</f>
        <v>1</v>
      </c>
      <c r="P24">
        <f>VLOOKUP(CONCATENATE($B24,".data"), 'Random noise 0.001'!$A$1:$AM$235, 39, FALSE)</f>
        <v>0</v>
      </c>
      <c r="Q24">
        <f>VLOOKUP(CONCATENATE($B24,".data"), 'Random noise 0.001'!$A$1:$AG$235, 15, FALSE)</f>
        <v>5</v>
      </c>
      <c r="R24">
        <f>VLOOKUP(CONCATENATE($B24,".data"), 'Random noise 0.001'!$A$1:$AG$235, 17, FALSE)</f>
        <v>200.7</v>
      </c>
      <c r="S24" t="str">
        <f>VLOOKUP(CONCATENATE($B24,".data"), 'Random noise 0.001'!$A$1:$AG$235, 27, FALSE)</f>
        <v>sin(x1)*cos(x0)</v>
      </c>
      <c r="T24">
        <f t="shared" si="9"/>
        <v>1</v>
      </c>
      <c r="U24">
        <f t="shared" si="10"/>
        <v>1</v>
      </c>
      <c r="V24" s="2">
        <f t="shared" si="11"/>
        <v>1</v>
      </c>
      <c r="W24" s="1">
        <f>VLOOKUP(CONCATENATE($B24,".data"), 'Random noise 0.01'!$A$1:$AM$235, 37, FALSE)</f>
        <v>1</v>
      </c>
      <c r="X24">
        <f>VLOOKUP(CONCATENATE($B24,".data"), 'Random noise 0.01'!$A$1:$AM$235, 39, FALSE)</f>
        <v>0</v>
      </c>
      <c r="Y24">
        <f>VLOOKUP(CONCATENATE($B24,".data"), 'Random noise 0.01'!$A$1:$AG$235, 15, FALSE)</f>
        <v>5</v>
      </c>
      <c r="Z24">
        <f>VLOOKUP(CONCATENATE($B24,".data"), 'Random noise 0.01'!$A$1:$AG$235, 17, FALSE)</f>
        <v>199.4</v>
      </c>
      <c r="AA24" t="str">
        <f>VLOOKUP(CONCATENATE($B24,".data"), 'Random noise 0.01'!$A$1:$AG$235, 27, FALSE)</f>
        <v>sin(x1)*cos(x0)</v>
      </c>
      <c r="AB24">
        <f t="shared" si="12"/>
        <v>1</v>
      </c>
      <c r="AC24">
        <f t="shared" si="13"/>
        <v>1</v>
      </c>
      <c r="AD24" s="2">
        <f t="shared" si="14"/>
        <v>1</v>
      </c>
      <c r="AE24" s="1">
        <f>VLOOKUP(CONCATENATE($B24,".data"), 'Random noise 0.1'!$A$1:$AM$235, 37, FALSE)</f>
        <v>1</v>
      </c>
      <c r="AF24">
        <f>VLOOKUP(CONCATENATE($B24,".data"), 'Random noise 0.1'!$A$1:$AM$235, 39, FALSE)</f>
        <v>0</v>
      </c>
      <c r="AG24">
        <f>VLOOKUP(CONCATENATE($B24,".data"), 'Random noise 0.1'!$A$1:$AG$235, 15, FALSE)</f>
        <v>5</v>
      </c>
      <c r="AH24">
        <f>VLOOKUP(CONCATENATE($B24,".data"), 'Random noise 0.1'!$A$1:$AG$235, 17, FALSE)</f>
        <v>193.3</v>
      </c>
      <c r="AI24" t="str">
        <f>VLOOKUP(CONCATENATE($B24,".data"), 'Random noise 0.1'!$A$1:$AG$235, 27, FALSE)</f>
        <v>sin(x1)*cos(x0)</v>
      </c>
      <c r="AJ24">
        <f t="shared" si="15"/>
        <v>1</v>
      </c>
      <c r="AK24">
        <f t="shared" si="16"/>
        <v>1</v>
      </c>
      <c r="AL24" s="2">
        <f t="shared" si="17"/>
        <v>1</v>
      </c>
    </row>
    <row r="25" spans="1:38" x14ac:dyDescent="0.25">
      <c r="A25" t="str">
        <f t="shared" si="4"/>
        <v>v2_3-7</v>
      </c>
      <c r="B25" t="s">
        <v>543</v>
      </c>
      <c r="C25">
        <v>5</v>
      </c>
      <c r="D25" t="str">
        <f t="shared" si="5"/>
        <v>3-7</v>
      </c>
      <c r="E25">
        <v>2</v>
      </c>
      <c r="F25" s="7" t="s">
        <v>285</v>
      </c>
      <c r="G25" s="1">
        <f>VLOOKUP(CONCATENATE($B25,".data"), 'Random noise 0'!$A$1:$AM$235, 37, FALSE)</f>
        <v>1</v>
      </c>
      <c r="H25" s="1">
        <f>VLOOKUP(CONCATENATE($B25,".data"), 'Random noise 0'!$A$1:$AM$235, 39, FALSE)</f>
        <v>0</v>
      </c>
      <c r="I25">
        <f>VLOOKUP(CONCATENATE($B25,".data"), 'Random noise 0'!$A$1:$AG$235, 15, FALSE)</f>
        <v>5</v>
      </c>
      <c r="J25">
        <f>VLOOKUP(CONCATENATE($B25,".data"), 'Random noise 0'!$A$1:$AG$235, 17, FALSE)</f>
        <v>3.5</v>
      </c>
      <c r="K25" t="str">
        <f>VLOOKUP(CONCATENATE($B25,".data"), 'Random noise 0'!$A$1:$AG$235, 27, FALSE)</f>
        <v>cos(x0*sin(x1))</v>
      </c>
      <c r="L25">
        <f t="shared" si="6"/>
        <v>1</v>
      </c>
      <c r="M25">
        <f t="shared" si="7"/>
        <v>1</v>
      </c>
      <c r="N25" s="2">
        <f t="shared" si="8"/>
        <v>1</v>
      </c>
      <c r="O25" s="1">
        <f>VLOOKUP(CONCATENATE($B25,".data"), 'Random noise 0.001'!$A$1:$AM$235, 37, FALSE)</f>
        <v>1</v>
      </c>
      <c r="P25">
        <f>VLOOKUP(CONCATENATE($B25,".data"), 'Random noise 0.001'!$A$1:$AM$235, 39, FALSE)</f>
        <v>0</v>
      </c>
      <c r="Q25">
        <f>VLOOKUP(CONCATENATE($B25,".data"), 'Random noise 0.001'!$A$1:$AG$235, 15, FALSE)</f>
        <v>5</v>
      </c>
      <c r="R25">
        <f>VLOOKUP(CONCATENATE($B25,".data"), 'Random noise 0.001'!$A$1:$AG$235, 17, FALSE)</f>
        <v>191.9</v>
      </c>
      <c r="S25" t="str">
        <f>VLOOKUP(CONCATENATE($B25,".data"), 'Random noise 0.001'!$A$1:$AG$235, 27, FALSE)</f>
        <v>cos(x0*sin(x1))</v>
      </c>
      <c r="T25">
        <f t="shared" si="9"/>
        <v>1</v>
      </c>
      <c r="U25">
        <f t="shared" si="10"/>
        <v>1</v>
      </c>
      <c r="V25" s="2">
        <f t="shared" si="11"/>
        <v>1</v>
      </c>
      <c r="W25" s="1">
        <f>VLOOKUP(CONCATENATE($B25,".data"), 'Random noise 0.01'!$A$1:$AM$235, 37, FALSE)</f>
        <v>1</v>
      </c>
      <c r="X25">
        <f>VLOOKUP(CONCATENATE($B25,".data"), 'Random noise 0.01'!$A$1:$AM$235, 39, FALSE)</f>
        <v>0</v>
      </c>
      <c r="Y25">
        <f>VLOOKUP(CONCATENATE($B25,".data"), 'Random noise 0.01'!$A$1:$AG$235, 15, FALSE)</f>
        <v>5</v>
      </c>
      <c r="Z25">
        <f>VLOOKUP(CONCATENATE($B25,".data"), 'Random noise 0.01'!$A$1:$AG$235, 17, FALSE)</f>
        <v>198.3</v>
      </c>
      <c r="AA25" t="str">
        <f>VLOOKUP(CONCATENATE($B25,".data"), 'Random noise 0.01'!$A$1:$AG$235, 27, FALSE)</f>
        <v>cos(x0*sin(x1))</v>
      </c>
      <c r="AB25">
        <f t="shared" si="12"/>
        <v>1</v>
      </c>
      <c r="AC25">
        <f t="shared" si="13"/>
        <v>1</v>
      </c>
      <c r="AD25" s="2">
        <f t="shared" si="14"/>
        <v>1</v>
      </c>
      <c r="AE25" s="1">
        <f>VLOOKUP(CONCATENATE($B25,".data"), 'Random noise 0.1'!$A$1:$AM$235, 37, FALSE)</f>
        <v>0.49216885999999999</v>
      </c>
      <c r="AF25">
        <f>VLOOKUP(CONCATENATE($B25,".data"), 'Random noise 0.1'!$A$1:$AM$235, 39, FALSE)</f>
        <v>4.248379E-2</v>
      </c>
      <c r="AG25">
        <f>VLOOKUP(CONCATENATE($B25,".data"), 'Random noise 0.1'!$A$1:$AG$235, 15, FALSE)</f>
        <v>24</v>
      </c>
      <c r="AH25">
        <f>VLOOKUP(CONCATENATE($B25,".data"), 'Random noise 0.1'!$A$1:$AG$235, 17, FALSE)</f>
        <v>219</v>
      </c>
      <c r="AI25" t="str">
        <f>VLOOKUP(CONCATENATE($B25,".data"), 'Random noise 0.1'!$A$1:$AG$235, 27, FALSE)</f>
        <v>-0.0764538*(x0**2+x1)**2+0.07422468*sin(x0-x1+0.5/x0)+0.99037216</v>
      </c>
      <c r="AJ25">
        <f t="shared" si="15"/>
        <v>0</v>
      </c>
      <c r="AK25">
        <f t="shared" si="16"/>
        <v>0</v>
      </c>
      <c r="AL25" s="2">
        <f t="shared" si="17"/>
        <v>0</v>
      </c>
    </row>
    <row r="26" spans="1:38" x14ac:dyDescent="0.25">
      <c r="A26" t="str">
        <f t="shared" si="4"/>
        <v>v2_3-7</v>
      </c>
      <c r="B26" t="s">
        <v>544</v>
      </c>
      <c r="C26">
        <v>5</v>
      </c>
      <c r="D26" t="str">
        <f t="shared" si="5"/>
        <v>3-7</v>
      </c>
      <c r="E26">
        <v>2</v>
      </c>
      <c r="F26" s="7" t="s">
        <v>494</v>
      </c>
      <c r="G26" s="1">
        <f>VLOOKUP(CONCATENATE($B26,".data"), 'Random noise 0'!$A$1:$AM$235, 37, FALSE)</f>
        <v>1</v>
      </c>
      <c r="H26" s="1">
        <f>VLOOKUP(CONCATENATE($B26,".data"), 'Random noise 0'!$A$1:$AM$235, 39, FALSE)</f>
        <v>0</v>
      </c>
      <c r="I26">
        <f>VLOOKUP(CONCATENATE($B26,".data"), 'Random noise 0'!$A$1:$AG$235, 15, FALSE)</f>
        <v>5</v>
      </c>
      <c r="J26">
        <f>VLOOKUP(CONCATENATE($B26,".data"), 'Random noise 0'!$A$1:$AG$235, 17, FALSE)</f>
        <v>2</v>
      </c>
      <c r="K26" t="str">
        <f>VLOOKUP(CONCATENATE($B26,".data"), 'Random noise 0'!$A$1:$AG$235, 27, FALSE)</f>
        <v>log(x0)+cos(x1)</v>
      </c>
      <c r="L26">
        <f t="shared" si="6"/>
        <v>1</v>
      </c>
      <c r="M26">
        <f t="shared" si="7"/>
        <v>1</v>
      </c>
      <c r="N26" s="2">
        <f t="shared" si="8"/>
        <v>1</v>
      </c>
      <c r="O26" s="1">
        <f>VLOOKUP(CONCATENATE($B26,".data"), 'Random noise 0.001'!$A$1:$AM$235, 37, FALSE)</f>
        <v>1</v>
      </c>
      <c r="P26">
        <f>VLOOKUP(CONCATENATE($B26,".data"), 'Random noise 0.001'!$A$1:$AM$235, 39, FALSE)</f>
        <v>0</v>
      </c>
      <c r="Q26">
        <f>VLOOKUP(CONCATENATE($B26,".data"), 'Random noise 0.001'!$A$1:$AG$235, 15, FALSE)</f>
        <v>5</v>
      </c>
      <c r="R26">
        <f>VLOOKUP(CONCATENATE($B26,".data"), 'Random noise 0.001'!$A$1:$AG$235, 17, FALSE)</f>
        <v>198.6</v>
      </c>
      <c r="S26" t="str">
        <f>VLOOKUP(CONCATENATE($B26,".data"), 'Random noise 0.001'!$A$1:$AG$235, 27, FALSE)</f>
        <v>log(x0)+cos(x1)</v>
      </c>
      <c r="T26">
        <f t="shared" si="9"/>
        <v>1</v>
      </c>
      <c r="U26">
        <f t="shared" si="10"/>
        <v>1</v>
      </c>
      <c r="V26" s="2">
        <f t="shared" si="11"/>
        <v>1</v>
      </c>
      <c r="W26" s="1">
        <f>VLOOKUP(CONCATENATE($B26,".data"), 'Random noise 0.01'!$A$1:$AM$235, 37, FALSE)</f>
        <v>1</v>
      </c>
      <c r="X26">
        <f>VLOOKUP(CONCATENATE($B26,".data"), 'Random noise 0.01'!$A$1:$AM$235, 39, FALSE)</f>
        <v>0</v>
      </c>
      <c r="Y26">
        <f>VLOOKUP(CONCATENATE($B26,".data"), 'Random noise 0.01'!$A$1:$AG$235, 15, FALSE)</f>
        <v>5</v>
      </c>
      <c r="Z26">
        <f>VLOOKUP(CONCATENATE($B26,".data"), 'Random noise 0.01'!$A$1:$AG$235, 17, FALSE)</f>
        <v>199.8</v>
      </c>
      <c r="AA26" t="str">
        <f>VLOOKUP(CONCATENATE($B26,".data"), 'Random noise 0.01'!$A$1:$AG$235, 27, FALSE)</f>
        <v>log(x0)+cos(x1)</v>
      </c>
      <c r="AB26">
        <f t="shared" si="12"/>
        <v>1</v>
      </c>
      <c r="AC26">
        <f t="shared" si="13"/>
        <v>1</v>
      </c>
      <c r="AD26" s="2">
        <f t="shared" si="14"/>
        <v>1</v>
      </c>
      <c r="AE26" s="1">
        <f>VLOOKUP(CONCATENATE($B26,".data"), 'Random noise 0.1'!$A$1:$AM$235, 37, FALSE)</f>
        <v>1</v>
      </c>
      <c r="AF26">
        <f>VLOOKUP(CONCATENATE($B26,".data"), 'Random noise 0.1'!$A$1:$AM$235, 39, FALSE)</f>
        <v>0</v>
      </c>
      <c r="AG26">
        <f>VLOOKUP(CONCATENATE($B26,".data"), 'Random noise 0.1'!$A$1:$AG$235, 15, FALSE)</f>
        <v>5</v>
      </c>
      <c r="AH26">
        <f>VLOOKUP(CONCATENATE($B26,".data"), 'Random noise 0.1'!$A$1:$AG$235, 17, FALSE)</f>
        <v>204.9</v>
      </c>
      <c r="AI26" t="str">
        <f>VLOOKUP(CONCATENATE($B26,".data"), 'Random noise 0.1'!$A$1:$AG$235, 27, FALSE)</f>
        <v>log(x0)+cos(x1)</v>
      </c>
      <c r="AJ26">
        <f t="shared" si="15"/>
        <v>1</v>
      </c>
      <c r="AK26">
        <f t="shared" si="16"/>
        <v>1</v>
      </c>
      <c r="AL26" s="2">
        <f t="shared" si="17"/>
        <v>1</v>
      </c>
    </row>
    <row r="27" spans="1:38" x14ac:dyDescent="0.25">
      <c r="A27" t="str">
        <f t="shared" si="4"/>
        <v>v2_3-7</v>
      </c>
      <c r="B27" t="s">
        <v>545</v>
      </c>
      <c r="C27">
        <v>5</v>
      </c>
      <c r="D27" t="str">
        <f t="shared" si="5"/>
        <v>3-7</v>
      </c>
      <c r="E27">
        <v>2</v>
      </c>
      <c r="F27" s="7" t="s">
        <v>546</v>
      </c>
      <c r="G27" s="1">
        <f>VLOOKUP(CONCATENATE($B27,".data"), 'Random noise 0'!$A$1:$AM$235, 37, FALSE)</f>
        <v>1</v>
      </c>
      <c r="H27" s="1">
        <f>VLOOKUP(CONCATENATE($B27,".data"), 'Random noise 0'!$A$1:$AM$235, 39, FALSE)</f>
        <v>0</v>
      </c>
      <c r="I27">
        <f>VLOOKUP(CONCATENATE($B27,".data"), 'Random noise 0'!$A$1:$AG$235, 15, FALSE)</f>
        <v>10</v>
      </c>
      <c r="J27">
        <f>VLOOKUP(CONCATENATE($B27,".data"), 'Random noise 0'!$A$1:$AG$235, 17, FALSE)</f>
        <v>3.9</v>
      </c>
      <c r="K27" t="str">
        <f>VLOOKUP(CONCATENATE($B27,".data"), 'Random noise 0'!$A$1:$AG$235, 27, FALSE)</f>
        <v>log(x0)+0.5*log(cos(x1)**2)</v>
      </c>
      <c r="L27">
        <f t="shared" si="6"/>
        <v>1</v>
      </c>
      <c r="M27">
        <f t="shared" si="7"/>
        <v>1</v>
      </c>
      <c r="N27" s="2">
        <f t="shared" si="8"/>
        <v>1</v>
      </c>
      <c r="O27" s="1">
        <f>VLOOKUP(CONCATENATE($B27,".data"), 'Random noise 0.001'!$A$1:$AM$235, 37, FALSE)</f>
        <v>1</v>
      </c>
      <c r="P27">
        <f>VLOOKUP(CONCATENATE($B27,".data"), 'Random noise 0.001'!$A$1:$AM$235, 39, FALSE)</f>
        <v>0</v>
      </c>
      <c r="Q27">
        <f>VLOOKUP(CONCATENATE($B27,".data"), 'Random noise 0.001'!$A$1:$AG$235, 15, FALSE)</f>
        <v>5</v>
      </c>
      <c r="R27">
        <f>VLOOKUP(CONCATENATE($B27,".data"), 'Random noise 0.001'!$A$1:$AG$235, 17, FALSE)</f>
        <v>192.3</v>
      </c>
      <c r="S27" t="str">
        <f>VLOOKUP(CONCATENATE($B27,".data"), 'Random noise 0.001'!$A$1:$AG$235, 27, FALSE)</f>
        <v>log(x0*cos(x1))</v>
      </c>
      <c r="T27">
        <f t="shared" si="9"/>
        <v>1</v>
      </c>
      <c r="U27">
        <f t="shared" si="10"/>
        <v>1</v>
      </c>
      <c r="V27" s="2">
        <f t="shared" si="11"/>
        <v>1</v>
      </c>
      <c r="W27" s="1">
        <f>VLOOKUP(CONCATENATE($B27,".data"), 'Random noise 0.01'!$A$1:$AM$235, 37, FALSE)</f>
        <v>1</v>
      </c>
      <c r="X27">
        <f>VLOOKUP(CONCATENATE($B27,".data"), 'Random noise 0.01'!$A$1:$AM$235, 39, FALSE)</f>
        <v>0</v>
      </c>
      <c r="Y27">
        <f>VLOOKUP(CONCATENATE($B27,".data"), 'Random noise 0.01'!$A$1:$AG$235, 15, FALSE)</f>
        <v>5</v>
      </c>
      <c r="Z27">
        <f>VLOOKUP(CONCATENATE($B27,".data"), 'Random noise 0.01'!$A$1:$AG$235, 17, FALSE)</f>
        <v>191.3</v>
      </c>
      <c r="AA27" t="str">
        <f>VLOOKUP(CONCATENATE($B27,".data"), 'Random noise 0.01'!$A$1:$AG$235, 27, FALSE)</f>
        <v>log(x0*cos(x1))</v>
      </c>
      <c r="AB27">
        <f t="shared" si="12"/>
        <v>1</v>
      </c>
      <c r="AC27">
        <f t="shared" si="13"/>
        <v>1</v>
      </c>
      <c r="AD27" s="2">
        <f t="shared" si="14"/>
        <v>1</v>
      </c>
      <c r="AE27" s="1">
        <f>VLOOKUP(CONCATENATE($B27,".data"), 'Random noise 0.1'!$A$1:$AM$235, 37, FALSE)</f>
        <v>0.99864554999999999</v>
      </c>
      <c r="AF27">
        <f>VLOOKUP(CONCATENATE($B27,".data"), 'Random noise 0.1'!$A$1:$AM$235, 39, FALSE)</f>
        <v>3.9387419999999999E-2</v>
      </c>
      <c r="AG27">
        <f>VLOOKUP(CONCATENATE($B27,".data"), 'Random noise 0.1'!$A$1:$AG$235, 15, FALSE)</f>
        <v>9</v>
      </c>
      <c r="AH27">
        <f>VLOOKUP(CONCATENATE($B27,".data"), 'Random noise 0.1'!$A$1:$AG$235, 17, FALSE)</f>
        <v>201.1</v>
      </c>
      <c r="AI27" t="str">
        <f>VLOOKUP(CONCATENATE($B27,".data"), 'Random noise 0.1'!$A$1:$AG$235, 27, FALSE)</f>
        <v>1.01630024*log(x0*cos(x1))+0.05538479</v>
      </c>
      <c r="AJ27">
        <f t="shared" si="15"/>
        <v>0</v>
      </c>
      <c r="AK27">
        <f t="shared" si="16"/>
        <v>0</v>
      </c>
      <c r="AL27" s="2">
        <f t="shared" si="17"/>
        <v>0</v>
      </c>
    </row>
    <row r="28" spans="1:38" x14ac:dyDescent="0.25">
      <c r="A28" t="str">
        <f t="shared" si="4"/>
        <v>v2_3-7</v>
      </c>
      <c r="B28" t="s">
        <v>547</v>
      </c>
      <c r="C28">
        <v>5</v>
      </c>
      <c r="D28" t="str">
        <f t="shared" si="5"/>
        <v>3-7</v>
      </c>
      <c r="E28">
        <v>2</v>
      </c>
      <c r="F28" s="7" t="s">
        <v>495</v>
      </c>
      <c r="G28" s="1">
        <f>VLOOKUP(CONCATENATE($B28,".data"), 'Random noise 0'!$A$1:$AM$235, 37, FALSE)</f>
        <v>1</v>
      </c>
      <c r="H28" s="1">
        <f>VLOOKUP(CONCATENATE($B28,".data"), 'Random noise 0'!$A$1:$AM$235, 39, FALSE)</f>
        <v>0</v>
      </c>
      <c r="I28">
        <f>VLOOKUP(CONCATENATE($B28,".data"), 'Random noise 0'!$A$1:$AG$235, 15, FALSE)</f>
        <v>5</v>
      </c>
      <c r="J28">
        <f>VLOOKUP(CONCATENATE($B28,".data"), 'Random noise 0'!$A$1:$AG$235, 17, FALSE)</f>
        <v>3.1</v>
      </c>
      <c r="K28" t="str">
        <f>VLOOKUP(CONCATENATE($B28,".data"), 'Random noise 0'!$A$1:$AG$235, 27, FALSE)</f>
        <v>exp(x0)+sin(x1)</v>
      </c>
      <c r="L28">
        <f t="shared" si="6"/>
        <v>1</v>
      </c>
      <c r="M28">
        <f t="shared" si="7"/>
        <v>1</v>
      </c>
      <c r="N28" s="2">
        <f t="shared" si="8"/>
        <v>1</v>
      </c>
      <c r="O28" s="1">
        <f>VLOOKUP(CONCATENATE($B28,".data"), 'Random noise 0.001'!$A$1:$AM$235, 37, FALSE)</f>
        <v>0.99999958</v>
      </c>
      <c r="P28">
        <f>VLOOKUP(CONCATENATE($B28,".data"), 'Random noise 0.001'!$A$1:$AM$235, 39, FALSE)</f>
        <v>3.5228000000000001E-4</v>
      </c>
      <c r="Q28">
        <f>VLOOKUP(CONCATENATE($B28,".data"), 'Random noise 0.001'!$A$1:$AG$235, 15, FALSE)</f>
        <v>9</v>
      </c>
      <c r="R28">
        <f>VLOOKUP(CONCATENATE($B28,".data"), 'Random noise 0.001'!$A$1:$AG$235, 17, FALSE)</f>
        <v>205.5</v>
      </c>
      <c r="S28" t="str">
        <f>VLOOKUP(CONCATENATE($B28,".data"), 'Random noise 0.001'!$A$1:$AG$235, 27, FALSE)</f>
        <v>1.00001163*exp(x0)+0.99928717*sin(x1)</v>
      </c>
      <c r="T28">
        <f t="shared" si="9"/>
        <v>1</v>
      </c>
      <c r="U28" t="str">
        <f t="shared" si="10"/>
        <v>?</v>
      </c>
      <c r="V28" s="2">
        <v>1</v>
      </c>
      <c r="W28" s="1">
        <f>VLOOKUP(CONCATENATE($B28,".data"), 'Random noise 0.01'!$A$1:$AM$235, 37, FALSE)</f>
        <v>0.99995833999999995</v>
      </c>
      <c r="X28">
        <f>VLOOKUP(CONCATENATE($B28,".data"), 'Random noise 0.01'!$A$1:$AM$235, 39, FALSE)</f>
        <v>3.5227800000000001E-3</v>
      </c>
      <c r="Y28">
        <f>VLOOKUP(CONCATENATE($B28,".data"), 'Random noise 0.01'!$A$1:$AG$235, 15, FALSE)</f>
        <v>9</v>
      </c>
      <c r="Z28">
        <f>VLOOKUP(CONCATENATE($B28,".data"), 'Random noise 0.01'!$A$1:$AG$235, 17, FALSE)</f>
        <v>205.9</v>
      </c>
      <c r="AA28" t="str">
        <f>VLOOKUP(CONCATENATE($B28,".data"), 'Random noise 0.01'!$A$1:$AG$235, 27, FALSE)</f>
        <v>1.00011634*exp(x0)+0.9928717*sin(x1)</v>
      </c>
      <c r="AB28">
        <f t="shared" si="12"/>
        <v>1</v>
      </c>
      <c r="AC28">
        <f t="shared" si="13"/>
        <v>0</v>
      </c>
      <c r="AD28" s="2">
        <f t="shared" si="14"/>
        <v>0</v>
      </c>
      <c r="AE28" s="1">
        <f>VLOOKUP(CONCATENATE($B28,".data"), 'Random noise 0.1'!$A$1:$AM$235, 37, FALSE)</f>
        <v>0.97864466000000006</v>
      </c>
      <c r="AF28">
        <f>VLOOKUP(CONCATENATE($B28,".data"), 'Random noise 0.1'!$A$1:$AM$235, 39, FALSE)</f>
        <v>7.9761600000000002E-2</v>
      </c>
      <c r="AG28">
        <f>VLOOKUP(CONCATENATE($B28,".data"), 'Random noise 0.1'!$A$1:$AG$235, 15, FALSE)</f>
        <v>9</v>
      </c>
      <c r="AH28">
        <f>VLOOKUP(CONCATENATE($B28,".data"), 'Random noise 0.1'!$A$1:$AG$235, 17, FALSE)</f>
        <v>195.5</v>
      </c>
      <c r="AI28" t="str">
        <f>VLOOKUP(CONCATENATE($B28,".data"), 'Random noise 0.1'!$A$1:$AG$235, 27, FALSE)</f>
        <v>1.75090849*x0+0.92233356*sin(x1)+0.92062776</v>
      </c>
      <c r="AJ28">
        <f t="shared" si="15"/>
        <v>0</v>
      </c>
      <c r="AK28">
        <f t="shared" si="16"/>
        <v>0</v>
      </c>
      <c r="AL28" s="2">
        <f t="shared" si="17"/>
        <v>0</v>
      </c>
    </row>
    <row r="29" spans="1:38" x14ac:dyDescent="0.25">
      <c r="A29" t="str">
        <f t="shared" si="4"/>
        <v>v1_3-7</v>
      </c>
      <c r="B29" t="s">
        <v>548</v>
      </c>
      <c r="C29">
        <v>6</v>
      </c>
      <c r="D29" t="str">
        <f t="shared" si="5"/>
        <v>3-7</v>
      </c>
      <c r="E29">
        <v>1</v>
      </c>
      <c r="F29" s="7" t="s">
        <v>549</v>
      </c>
      <c r="G29" s="1">
        <f>VLOOKUP(CONCATENATE($B29,".data"), 'Random noise 0'!$A$1:$AM$235, 37, FALSE)</f>
        <v>0.99999064999999998</v>
      </c>
      <c r="H29" s="1">
        <f>VLOOKUP(CONCATENATE($B29,".data"), 'Random noise 0'!$A$1:$AM$235, 39, FALSE)</f>
        <v>3.6801999999999999E-4</v>
      </c>
      <c r="I29">
        <f>VLOOKUP(CONCATENATE($B29,".data"), 'Random noise 0'!$A$1:$AG$235, 15, FALSE)</f>
        <v>8</v>
      </c>
      <c r="J29">
        <f>VLOOKUP(CONCATENATE($B29,".data"), 'Random noise 0'!$A$1:$AG$235, 17, FALSE)</f>
        <v>109.5</v>
      </c>
      <c r="K29" t="str">
        <f>VLOOKUP(CONCATENATE($B29,".data"), 'Random noise 0'!$A$1:$AG$235, 27, FALSE)</f>
        <v>1.09345836-1.95195898*0.4**cos(x0)</v>
      </c>
      <c r="L29">
        <f t="shared" si="6"/>
        <v>1</v>
      </c>
      <c r="M29" t="str">
        <f t="shared" si="7"/>
        <v>?</v>
      </c>
      <c r="N29" s="2">
        <v>0</v>
      </c>
      <c r="O29" s="1">
        <f>VLOOKUP(CONCATENATE($B29,".data"), 'Random noise 0.001'!$A$1:$AM$235, 37, FALSE)</f>
        <v>0.99999059999999995</v>
      </c>
      <c r="P29">
        <f>VLOOKUP(CONCATENATE($B29,".data"), 'Random noise 0.001'!$A$1:$AM$235, 39, FALSE)</f>
        <v>3.6884999999999999E-4</v>
      </c>
      <c r="Q29">
        <f>VLOOKUP(CONCATENATE($B29,".data"), 'Random noise 0.001'!$A$1:$AG$235, 15, FALSE)</f>
        <v>8</v>
      </c>
      <c r="R29">
        <f>VLOOKUP(CONCATENATE($B29,".data"), 'Random noise 0.001'!$A$1:$AG$235, 17, FALSE)</f>
        <v>186.8</v>
      </c>
      <c r="S29" t="str">
        <f>VLOOKUP(CONCATENATE($B29,".data"), 'Random noise 0.001'!$A$1:$AG$235, 27, FALSE)</f>
        <v>1.09365212-1.95226026*0.4**cos(x0)</v>
      </c>
      <c r="T29">
        <f t="shared" si="9"/>
        <v>1</v>
      </c>
      <c r="U29" t="str">
        <f t="shared" si="10"/>
        <v>?</v>
      </c>
      <c r="V29" s="2">
        <v>0</v>
      </c>
      <c r="W29" s="1">
        <f>VLOOKUP(CONCATENATE($B29,".data"), 'Random noise 0.01'!$A$1:$AM$235, 37, FALSE)</f>
        <v>0.99997018000000004</v>
      </c>
      <c r="X29">
        <f>VLOOKUP(CONCATENATE($B29,".data"), 'Random noise 0.01'!$A$1:$AM$235, 39, FALSE)</f>
        <v>6.5706E-4</v>
      </c>
      <c r="Y29">
        <f>VLOOKUP(CONCATENATE($B29,".data"), 'Random noise 0.01'!$A$1:$AG$235, 15, FALSE)</f>
        <v>8</v>
      </c>
      <c r="Z29">
        <f>VLOOKUP(CONCATENATE($B29,".data"), 'Random noise 0.01'!$A$1:$AG$235, 17, FALSE)</f>
        <v>182</v>
      </c>
      <c r="AA29" t="str">
        <f>VLOOKUP(CONCATENATE($B29,".data"), 'Random noise 0.01'!$A$1:$AG$235, 27, FALSE)</f>
        <v>1.09539597-1.95497184*0.4**cos(x0)</v>
      </c>
      <c r="AB29">
        <f t="shared" si="12"/>
        <v>1</v>
      </c>
      <c r="AC29" t="str">
        <f t="shared" si="13"/>
        <v>?</v>
      </c>
      <c r="AD29" s="2">
        <v>0</v>
      </c>
      <c r="AE29" s="1">
        <f>VLOOKUP(CONCATENATE($B29,".data"), 'Random noise 0.1'!$A$1:$AM$235, 37, FALSE)</f>
        <v>0.99645260999999996</v>
      </c>
      <c r="AF29">
        <f>VLOOKUP(CONCATENATE($B29,".data"), 'Random noise 0.1'!$A$1:$AM$235, 39, FALSE)</f>
        <v>7.1666400000000002E-3</v>
      </c>
      <c r="AG29">
        <f>VLOOKUP(CONCATENATE($B29,".data"), 'Random noise 0.1'!$A$1:$AG$235, 15, FALSE)</f>
        <v>7</v>
      </c>
      <c r="AH29">
        <f>VLOOKUP(CONCATENATE($B29,".data"), 'Random noise 0.1'!$A$1:$AG$235, 17, FALSE)</f>
        <v>176.7</v>
      </c>
      <c r="AI29" t="str">
        <f>VLOOKUP(CONCATENATE($B29,".data"), 'Random noise 0.1'!$A$1:$AG$235, 27, FALSE)</f>
        <v>0.38761093-0.05469209*9**x0</v>
      </c>
      <c r="AJ29">
        <f t="shared" si="15"/>
        <v>0</v>
      </c>
      <c r="AK29">
        <f t="shared" si="16"/>
        <v>0</v>
      </c>
      <c r="AL29" s="2">
        <f t="shared" si="17"/>
        <v>0</v>
      </c>
    </row>
    <row r="30" spans="1:38" x14ac:dyDescent="0.25">
      <c r="A30" t="str">
        <f t="shared" si="4"/>
        <v>v1_3-7</v>
      </c>
      <c r="B30" t="s">
        <v>550</v>
      </c>
      <c r="C30">
        <v>6</v>
      </c>
      <c r="D30" t="str">
        <f t="shared" si="5"/>
        <v>3-7</v>
      </c>
      <c r="E30">
        <v>1</v>
      </c>
      <c r="F30" s="7" t="s">
        <v>551</v>
      </c>
      <c r="G30" s="1">
        <f>VLOOKUP(CONCATENATE($B30,".data"), 'Random noise 0'!$A$1:$AM$235, 37, FALSE)</f>
        <v>0.99985736000000003</v>
      </c>
      <c r="H30" s="1">
        <f>VLOOKUP(CONCATENATE($B30,".data"), 'Random noise 0'!$A$1:$AM$235, 39, FALSE)</f>
        <v>4.3283999999999996E-3</v>
      </c>
      <c r="I30">
        <f>VLOOKUP(CONCATENATE($B30,".data"), 'Random noise 0'!$A$1:$AG$235, 15, FALSE)</f>
        <v>10</v>
      </c>
      <c r="J30">
        <f>VLOOKUP(CONCATENATE($B30,".data"), 'Random noise 0'!$A$1:$AG$235, 17, FALSE)</f>
        <v>119</v>
      </c>
      <c r="K30" t="str">
        <f>VLOOKUP(CONCATENATE($B30,".data"), 'Random noise 0'!$A$1:$AG$235, 27, FALSE)</f>
        <v>0.66139054*x0**0.25+0.87244164*x0+0.86152412</v>
      </c>
      <c r="L30">
        <f t="shared" si="6"/>
        <v>1</v>
      </c>
      <c r="M30">
        <f t="shared" si="7"/>
        <v>0</v>
      </c>
      <c r="N30" s="2">
        <f t="shared" si="8"/>
        <v>0</v>
      </c>
      <c r="O30" s="1">
        <f>VLOOKUP(CONCATENATE($B30,".data"), 'Random noise 0.001'!$A$1:$AM$235, 37, FALSE)</f>
        <v>0.99987283000000005</v>
      </c>
      <c r="P30">
        <f>VLOOKUP(CONCATENATE($B30,".data"), 'Random noise 0.001'!$A$1:$AM$235, 39, FALSE)</f>
        <v>4.0870699999999999E-3</v>
      </c>
      <c r="Q30">
        <f>VLOOKUP(CONCATENATE($B30,".data"), 'Random noise 0.001'!$A$1:$AG$235, 15, FALSE)</f>
        <v>10</v>
      </c>
      <c r="R30">
        <f>VLOOKUP(CONCATENATE($B30,".data"), 'Random noise 0.001'!$A$1:$AG$235, 17, FALSE)</f>
        <v>188</v>
      </c>
      <c r="S30" t="str">
        <f>VLOOKUP(CONCATENATE($B30,".data"), 'Random noise 0.001'!$A$1:$AG$235, 27, FALSE)</f>
        <v>0.65352995*x0**0.25+0.8759456*x0+0.86650588</v>
      </c>
      <c r="T30">
        <f t="shared" si="9"/>
        <v>1</v>
      </c>
      <c r="U30">
        <f t="shared" si="10"/>
        <v>0</v>
      </c>
      <c r="V30" s="2">
        <f t="shared" si="11"/>
        <v>0</v>
      </c>
      <c r="W30" s="1">
        <f>VLOOKUP(CONCATENATE($B30,".data"), 'Random noise 0.01'!$A$1:$AM$235, 37, FALSE)</f>
        <v>0.99935505999999996</v>
      </c>
      <c r="X30">
        <f>VLOOKUP(CONCATENATE($B30,".data"), 'Random noise 0.01'!$A$1:$AM$235, 39, FALSE)</f>
        <v>9.2038999999999992E-3</v>
      </c>
      <c r="Y30">
        <f>VLOOKUP(CONCATENATE($B30,".data"), 'Random noise 0.01'!$A$1:$AG$235, 15, FALSE)</f>
        <v>7</v>
      </c>
      <c r="Z30">
        <f>VLOOKUP(CONCATENATE($B30,".data"), 'Random noise 0.01'!$A$1:$AG$235, 17, FALSE)</f>
        <v>186.6</v>
      </c>
      <c r="AA30" t="str">
        <f>VLOOKUP(CONCATENATE($B30,".data"), 'Random noise 0.01'!$A$1:$AG$235, 27, FALSE)</f>
        <v>1.30009545*x0**0.75+1.08875603</v>
      </c>
      <c r="AB30">
        <f t="shared" si="12"/>
        <v>1</v>
      </c>
      <c r="AC30">
        <f t="shared" si="13"/>
        <v>0</v>
      </c>
      <c r="AD30" s="2">
        <f t="shared" si="14"/>
        <v>0</v>
      </c>
      <c r="AE30" s="1">
        <f>VLOOKUP(CONCATENATE($B30,".data"), 'Random noise 0.1'!$A$1:$AM$235, 37, FALSE)</f>
        <v>0.95243140000000004</v>
      </c>
      <c r="AF30">
        <f>VLOOKUP(CONCATENATE($B30,".data"), 'Random noise 0.1'!$A$1:$AM$235, 39, FALSE)</f>
        <v>7.9044909999999996E-2</v>
      </c>
      <c r="AG30">
        <f>VLOOKUP(CONCATENATE($B30,".data"), 'Random noise 0.1'!$A$1:$AG$235, 15, FALSE)</f>
        <v>16</v>
      </c>
      <c r="AH30">
        <f>VLOOKUP(CONCATENATE($B30,".data"), 'Random noise 0.1'!$A$1:$AG$235, 17, FALSE)</f>
        <v>182.5</v>
      </c>
      <c r="AI30" t="str">
        <f>VLOOKUP(CONCATENATE($B30,".data"), 'Random noise 0.1'!$A$1:$AG$235, 27, FALSE)</f>
        <v>1.39217032*sin(x0)+0.09421302*cos(x0**(-1.1*x0-20))+1.22192055</v>
      </c>
      <c r="AJ30">
        <f t="shared" si="15"/>
        <v>0</v>
      </c>
      <c r="AK30">
        <f t="shared" si="16"/>
        <v>0</v>
      </c>
      <c r="AL30" s="2">
        <f t="shared" si="17"/>
        <v>0</v>
      </c>
    </row>
    <row r="31" spans="1:38" x14ac:dyDescent="0.25">
      <c r="A31" t="str">
        <f t="shared" si="4"/>
        <v>v1_3-7</v>
      </c>
      <c r="B31" t="s">
        <v>552</v>
      </c>
      <c r="C31">
        <v>6</v>
      </c>
      <c r="D31" t="str">
        <f t="shared" si="5"/>
        <v>3-7</v>
      </c>
      <c r="E31">
        <v>1</v>
      </c>
      <c r="F31" s="7" t="s">
        <v>553</v>
      </c>
      <c r="G31" s="1">
        <f>VLOOKUP(CONCATENATE($B31,".data"), 'Random noise 0'!$A$1:$AM$235, 37, FALSE)</f>
        <v>1</v>
      </c>
      <c r="H31" s="1">
        <f>VLOOKUP(CONCATENATE($B31,".data"), 'Random noise 0'!$A$1:$AM$235, 39, FALSE)</f>
        <v>0</v>
      </c>
      <c r="I31">
        <f>VLOOKUP(CONCATENATE($B31,".data"), 'Random noise 0'!$A$1:$AG$235, 15, FALSE)</f>
        <v>6</v>
      </c>
      <c r="J31">
        <f>VLOOKUP(CONCATENATE($B31,".data"), 'Random noise 0'!$A$1:$AG$235, 17, FALSE)</f>
        <v>0.5</v>
      </c>
      <c r="K31" t="str">
        <f>VLOOKUP(CONCATENATE($B31,".data"), 'Random noise 0'!$A$1:$AG$235, 27, FALSE)</f>
        <v>0.5*log(x0)+4.60517019</v>
      </c>
      <c r="L31">
        <f t="shared" si="6"/>
        <v>1</v>
      </c>
      <c r="M31">
        <f t="shared" si="7"/>
        <v>1</v>
      </c>
      <c r="N31" s="2">
        <f t="shared" si="8"/>
        <v>1</v>
      </c>
      <c r="O31" s="1">
        <f>VLOOKUP(CONCATENATE($B31,".data"), 'Random noise 0.001'!$A$1:$AM$235, 37, FALSE)</f>
        <v>0.99999320000000003</v>
      </c>
      <c r="P31">
        <f>VLOOKUP(CONCATENATE($B31,".data"), 'Random noise 0.001'!$A$1:$AM$235, 39, FALSE)</f>
        <v>1.3954E-3</v>
      </c>
      <c r="Q31">
        <f>VLOOKUP(CONCATENATE($B31,".data"), 'Random noise 0.001'!$A$1:$AG$235, 15, FALSE)</f>
        <v>6</v>
      </c>
      <c r="R31">
        <f>VLOOKUP(CONCATENATE($B31,".data"), 'Random noise 0.001'!$A$1:$AG$235, 17, FALSE)</f>
        <v>155.6</v>
      </c>
      <c r="S31" t="str">
        <f>VLOOKUP(CONCATENATE($B31,".data"), 'Random noise 0.001'!$A$1:$AG$235, 27, FALSE)</f>
        <v>0.49912707*log(x0)+4.60528999</v>
      </c>
      <c r="T31">
        <f t="shared" si="9"/>
        <v>1</v>
      </c>
      <c r="U31">
        <f t="shared" si="10"/>
        <v>0</v>
      </c>
      <c r="V31" s="2">
        <f t="shared" si="11"/>
        <v>0</v>
      </c>
      <c r="W31" s="1">
        <f>VLOOKUP(CONCATENATE($B31,".data"), 'Random noise 0.01'!$A$1:$AM$235, 37, FALSE)</f>
        <v>0.99931957000000005</v>
      </c>
      <c r="X31">
        <f>VLOOKUP(CONCATENATE($B31,".data"), 'Random noise 0.01'!$A$1:$AM$235, 39, FALSE)</f>
        <v>1.3954080000000001E-2</v>
      </c>
      <c r="Y31">
        <f>VLOOKUP(CONCATENATE($B31,".data"), 'Random noise 0.01'!$A$1:$AG$235, 15, FALSE)</f>
        <v>6</v>
      </c>
      <c r="Z31">
        <f>VLOOKUP(CONCATENATE($B31,".data"), 'Random noise 0.01'!$A$1:$AG$235, 17, FALSE)</f>
        <v>155.69999999999999</v>
      </c>
      <c r="AA31" t="str">
        <f>VLOOKUP(CONCATENATE($B31,".data"), 'Random noise 0.01'!$A$1:$AG$235, 27, FALSE)</f>
        <v>0.49127066*log(x0)+4.60636823</v>
      </c>
      <c r="AB31">
        <f t="shared" si="12"/>
        <v>1</v>
      </c>
      <c r="AC31">
        <f t="shared" si="13"/>
        <v>0</v>
      </c>
      <c r="AD31" s="2">
        <f t="shared" si="14"/>
        <v>0</v>
      </c>
      <c r="AE31" s="1">
        <f>VLOOKUP(CONCATENATE($B31,".data"), 'Random noise 0.1'!$A$1:$AM$235, 37, FALSE)</f>
        <v>0.77347063000000005</v>
      </c>
      <c r="AF31">
        <f>VLOOKUP(CONCATENATE($B31,".data"), 'Random noise 0.1'!$A$1:$AM$235, 39, FALSE)</f>
        <v>0.25460755000000002</v>
      </c>
      <c r="AG31">
        <f>VLOOKUP(CONCATENATE($B31,".data"), 'Random noise 0.1'!$A$1:$AG$235, 15, FALSE)</f>
        <v>7</v>
      </c>
      <c r="AH31">
        <f>VLOOKUP(CONCATENATE($B31,".data"), 'Random noise 0.1'!$A$1:$AG$235, 17, FALSE)</f>
        <v>179.2</v>
      </c>
      <c r="AI31" t="str">
        <f>VLOOKUP(CONCATENATE($B31,".data"), 'Random noise 0.1'!$A$1:$AG$235, 27, FALSE)</f>
        <v>2.34166218*x0*cos(x0)+3.31499829</v>
      </c>
      <c r="AJ31">
        <f t="shared" si="15"/>
        <v>0</v>
      </c>
      <c r="AK31">
        <f t="shared" si="16"/>
        <v>0</v>
      </c>
      <c r="AL31" s="2">
        <f t="shared" si="17"/>
        <v>0</v>
      </c>
    </row>
    <row r="32" spans="1:38" x14ac:dyDescent="0.25">
      <c r="A32" t="str">
        <f t="shared" si="4"/>
        <v>v1_3-7</v>
      </c>
      <c r="B32" t="s">
        <v>554</v>
      </c>
      <c r="C32">
        <v>6</v>
      </c>
      <c r="D32" t="str">
        <f t="shared" si="5"/>
        <v>3-7</v>
      </c>
      <c r="E32">
        <v>1</v>
      </c>
      <c r="F32" s="7" t="s">
        <v>555</v>
      </c>
      <c r="G32" s="1">
        <f>VLOOKUP(CONCATENATE($B32,".data"), 'Random noise 0'!$A$1:$AM$235, 37, FALSE)</f>
        <v>0.99999722999999996</v>
      </c>
      <c r="H32" s="1">
        <f>VLOOKUP(CONCATENATE($B32,".data"), 'Random noise 0'!$A$1:$AM$235, 39, FALSE)</f>
        <v>3.0509700000000001E-3</v>
      </c>
      <c r="I32">
        <f>VLOOKUP(CONCATENATE($B32,".data"), 'Random noise 0'!$A$1:$AG$235, 15, FALSE)</f>
        <v>12</v>
      </c>
      <c r="J32">
        <f>VLOOKUP(CONCATENATE($B32,".data"), 'Random noise 0'!$A$1:$AG$235, 17, FALSE)</f>
        <v>142.1</v>
      </c>
      <c r="K32" t="str">
        <f>VLOOKUP(CONCATENATE($B32,".data"), 'Random noise 0'!$A$1:$AG$235, 27, FALSE)</f>
        <v>3.10898414*x0-12.54608492+21.93822515/(x0+1.1)</v>
      </c>
      <c r="L32">
        <f t="shared" si="6"/>
        <v>1</v>
      </c>
      <c r="M32">
        <f t="shared" si="7"/>
        <v>0</v>
      </c>
      <c r="N32" s="2">
        <f t="shared" si="8"/>
        <v>0</v>
      </c>
      <c r="O32" s="1">
        <f>VLOOKUP(CONCATENATE($B32,".data"), 'Random noise 0.001'!$A$1:$AM$235, 37, FALSE)</f>
        <v>0.99999897000000004</v>
      </c>
      <c r="P32">
        <f>VLOOKUP(CONCATENATE($B32,".data"), 'Random noise 0.001'!$A$1:$AM$235, 39, FALSE)</f>
        <v>1.8637E-3</v>
      </c>
      <c r="Q32">
        <f>VLOOKUP(CONCATENATE($B32,".data"), 'Random noise 0.001'!$A$1:$AG$235, 15, FALSE)</f>
        <v>10</v>
      </c>
      <c r="R32">
        <f>VLOOKUP(CONCATENATE($B32,".data"), 'Random noise 0.001'!$A$1:$AG$235, 17, FALSE)</f>
        <v>213.5</v>
      </c>
      <c r="S32" t="str">
        <f>VLOOKUP(CONCATENATE($B32,".data"), 'Random noise 0.001'!$A$1:$AG$235, 27, FALSE)</f>
        <v>7.58197403*0.14112001**x0+0.12864178*x0-0.19450203</v>
      </c>
      <c r="T32">
        <f t="shared" si="9"/>
        <v>1</v>
      </c>
      <c r="U32">
        <f t="shared" si="10"/>
        <v>0</v>
      </c>
      <c r="V32" s="2">
        <f t="shared" si="11"/>
        <v>0</v>
      </c>
      <c r="W32" s="1">
        <f>VLOOKUP(CONCATENATE($B32,".data"), 'Random noise 0.01'!$A$1:$AM$235, 37, FALSE)</f>
        <v>0.99991041999999997</v>
      </c>
      <c r="X32">
        <f>VLOOKUP(CONCATENATE($B32,".data"), 'Random noise 0.01'!$A$1:$AM$235, 39, FALSE)</f>
        <v>1.736176E-2</v>
      </c>
      <c r="Y32">
        <f>VLOOKUP(CONCATENATE($B32,".data"), 'Random noise 0.01'!$A$1:$AG$235, 15, FALSE)</f>
        <v>7</v>
      </c>
      <c r="Z32">
        <f>VLOOKUP(CONCATENATE($B32,".data"), 'Random noise 0.01'!$A$1:$AG$235, 17, FALSE)</f>
        <v>200.1</v>
      </c>
      <c r="AA32" t="str">
        <f>VLOOKUP(CONCATENATE($B32,".data"), 'Random noise 0.01'!$A$1:$AG$235, 27, FALSE)</f>
        <v>7.34825794*0.12682321**x0+0.09590396</v>
      </c>
      <c r="AB32">
        <f t="shared" si="12"/>
        <v>1</v>
      </c>
      <c r="AC32">
        <f t="shared" si="13"/>
        <v>0</v>
      </c>
      <c r="AD32" s="2">
        <f t="shared" si="14"/>
        <v>0</v>
      </c>
      <c r="AE32" s="1">
        <f>VLOOKUP(CONCATENATE($B32,".data"), 'Random noise 0.1'!$A$1:$AM$235, 37, FALSE)</f>
        <v>0.98887738999999997</v>
      </c>
      <c r="AF32">
        <f>VLOOKUP(CONCATENATE($B32,".data"), 'Random noise 0.1'!$A$1:$AM$235, 39, FALSE)</f>
        <v>0.19346256000000001</v>
      </c>
      <c r="AG32">
        <f>VLOOKUP(CONCATENATE($B32,".data"), 'Random noise 0.1'!$A$1:$AG$235, 15, FALSE)</f>
        <v>8</v>
      </c>
      <c r="AH32">
        <f>VLOOKUP(CONCATENATE($B32,".data"), 'Random noise 0.1'!$A$1:$AG$235, 17, FALSE)</f>
        <v>211.5</v>
      </c>
      <c r="AI32" t="str">
        <f>VLOOKUP(CONCATENATE($B32,".data"), 'Random noise 0.1'!$A$1:$AG$235, 27, FALSE)</f>
        <v>9.09780358-9.6538155*sin(x0**0.5)</v>
      </c>
      <c r="AJ32">
        <f t="shared" si="15"/>
        <v>0</v>
      </c>
      <c r="AK32">
        <f t="shared" si="16"/>
        <v>0</v>
      </c>
      <c r="AL32" s="2">
        <f t="shared" si="17"/>
        <v>0</v>
      </c>
    </row>
    <row r="33" spans="1:38" x14ac:dyDescent="0.25">
      <c r="A33" t="str">
        <f t="shared" si="4"/>
        <v>v1_3-7</v>
      </c>
      <c r="B33" t="s">
        <v>556</v>
      </c>
      <c r="C33">
        <v>6</v>
      </c>
      <c r="D33" t="str">
        <f t="shared" si="5"/>
        <v>3-7</v>
      </c>
      <c r="E33">
        <v>1</v>
      </c>
      <c r="F33" s="7" t="s">
        <v>496</v>
      </c>
      <c r="G33" s="1">
        <f>VLOOKUP(CONCATENATE($B33,".data"), 'Random noise 0'!$A$1:$AM$235, 37, FALSE)</f>
        <v>1</v>
      </c>
      <c r="H33" s="1">
        <f>VLOOKUP(CONCATENATE($B33,".data"), 'Random noise 0'!$A$1:$AM$235, 39, FALSE)</f>
        <v>0</v>
      </c>
      <c r="I33">
        <f>VLOOKUP(CONCATENATE($B33,".data"), 'Random noise 0'!$A$1:$AG$235, 15, FALSE)</f>
        <v>6</v>
      </c>
      <c r="J33">
        <f>VLOOKUP(CONCATENATE($B33,".data"), 'Random noise 0'!$A$1:$AG$235, 17, FALSE)</f>
        <v>0.8</v>
      </c>
      <c r="K33" t="str">
        <f>VLOOKUP(CONCATENATE($B33,".data"), 'Random noise 0'!$A$1:$AG$235, 27, FALSE)</f>
        <v>1-exp(x0)</v>
      </c>
      <c r="L33">
        <f t="shared" si="6"/>
        <v>1</v>
      </c>
      <c r="M33">
        <f t="shared" si="7"/>
        <v>1</v>
      </c>
      <c r="N33" s="2">
        <f t="shared" si="8"/>
        <v>1</v>
      </c>
      <c r="O33" s="1">
        <f>VLOOKUP(CONCATENATE($B33,".data"), 'Random noise 0.001'!$A$1:$AM$235, 37, FALSE)</f>
        <v>0.99999979000000006</v>
      </c>
      <c r="P33">
        <f>VLOOKUP(CONCATENATE($B33,".data"), 'Random noise 0.001'!$A$1:$AM$235, 39, FALSE)</f>
        <v>2.2981999999999999E-4</v>
      </c>
      <c r="Q33">
        <f>VLOOKUP(CONCATENATE($B33,".data"), 'Random noise 0.001'!$A$1:$AG$235, 15, FALSE)</f>
        <v>6</v>
      </c>
      <c r="R33">
        <f>VLOOKUP(CONCATENATE($B33,".data"), 'Random noise 0.001'!$A$1:$AG$235, 17, FALSE)</f>
        <v>170.5</v>
      </c>
      <c r="S33" t="str">
        <f>VLOOKUP(CONCATENATE($B33,".data"), 'Random noise 0.001'!$A$1:$AG$235, 27, FALSE)</f>
        <v>1.00051436-1.00017726*exp(x0)</v>
      </c>
      <c r="T33">
        <f t="shared" si="9"/>
        <v>1</v>
      </c>
      <c r="U33" t="str">
        <f t="shared" si="10"/>
        <v>?</v>
      </c>
      <c r="V33" s="2">
        <v>1</v>
      </c>
      <c r="W33" s="1">
        <f>VLOOKUP(CONCATENATE($B33,".data"), 'Random noise 0.01'!$A$1:$AM$235, 37, FALSE)</f>
        <v>0.99997860999999999</v>
      </c>
      <c r="X33">
        <f>VLOOKUP(CONCATENATE($B33,".data"), 'Random noise 0.01'!$A$1:$AM$235, 39, FALSE)</f>
        <v>2.29824E-3</v>
      </c>
      <c r="Y33">
        <f>VLOOKUP(CONCATENATE($B33,".data"), 'Random noise 0.01'!$A$1:$AG$235, 15, FALSE)</f>
        <v>6</v>
      </c>
      <c r="Z33">
        <f>VLOOKUP(CONCATENATE($B33,".data"), 'Random noise 0.01'!$A$1:$AG$235, 17, FALSE)</f>
        <v>176.2</v>
      </c>
      <c r="AA33" t="str">
        <f>VLOOKUP(CONCATENATE($B33,".data"), 'Random noise 0.01'!$A$1:$AG$235, 27, FALSE)</f>
        <v>1.00514362-1.00177258*exp(x0)</v>
      </c>
      <c r="AB33">
        <f t="shared" si="12"/>
        <v>1</v>
      </c>
      <c r="AC33">
        <f t="shared" si="13"/>
        <v>0</v>
      </c>
      <c r="AD33" s="2">
        <f t="shared" si="14"/>
        <v>0</v>
      </c>
      <c r="AE33" s="1">
        <f>VLOOKUP(CONCATENATE($B33,".data"), 'Random noise 0.1'!$A$1:$AM$235, 37, FALSE)</f>
        <v>0.98861805999999997</v>
      </c>
      <c r="AF33">
        <f>VLOOKUP(CONCATENATE($B33,".data"), 'Random noise 0.1'!$A$1:$AM$235, 39, FALSE)</f>
        <v>5.301061E-2</v>
      </c>
      <c r="AG33">
        <f>VLOOKUP(CONCATENATE($B33,".data"), 'Random noise 0.1'!$A$1:$AG$235, 15, FALSE)</f>
        <v>10</v>
      </c>
      <c r="AH33">
        <f>VLOOKUP(CONCATENATE($B33,".data"), 'Random noise 0.1'!$A$1:$AG$235, 17, FALSE)</f>
        <v>181.8</v>
      </c>
      <c r="AI33" t="e">
        <f>VLOOKUP(CONCATENATE($B33,".data"), 'Random noise 0.1'!$A$1:$AG$235, 27, FALSE)</f>
        <v>#NAME?</v>
      </c>
      <c r="AJ33">
        <f t="shared" si="15"/>
        <v>0</v>
      </c>
      <c r="AK33">
        <f t="shared" si="16"/>
        <v>0</v>
      </c>
      <c r="AL33" s="2">
        <f t="shared" si="17"/>
        <v>0</v>
      </c>
    </row>
    <row r="34" spans="1:38" x14ac:dyDescent="0.25">
      <c r="A34" t="str">
        <f t="shared" si="4"/>
        <v>v2_3-7</v>
      </c>
      <c r="B34" t="s">
        <v>557</v>
      </c>
      <c r="C34">
        <v>6</v>
      </c>
      <c r="D34" t="str">
        <f t="shared" si="5"/>
        <v>3-7</v>
      </c>
      <c r="E34">
        <v>2</v>
      </c>
      <c r="F34" s="7" t="s">
        <v>928</v>
      </c>
      <c r="G34" s="1">
        <f>VLOOKUP(CONCATENATE($B34,".data"), 'Random noise 0'!$A$1:$AM$235, 37, FALSE)</f>
        <v>1</v>
      </c>
      <c r="H34" s="1">
        <f>VLOOKUP(CONCATENATE($B34,".data"), 'Random noise 0'!$A$1:$AM$235, 39, FALSE)</f>
        <v>0</v>
      </c>
      <c r="I34">
        <f>VLOOKUP(CONCATENATE($B34,".data"), 'Random noise 0'!$A$1:$AG$235, 15, FALSE)</f>
        <v>6</v>
      </c>
      <c r="J34">
        <f>VLOOKUP(CONCATENATE($B34,".data"), 'Random noise 0'!$A$1:$AG$235, 17, FALSE)</f>
        <v>1.4</v>
      </c>
      <c r="K34" t="str">
        <f>VLOOKUP(CONCATENATE($B34,".data"), 'Random noise 0'!$A$1:$AG$235, 27, FALSE)</f>
        <v>-2*x1+exp(x0)</v>
      </c>
      <c r="L34">
        <f t="shared" si="6"/>
        <v>1</v>
      </c>
      <c r="M34">
        <f t="shared" si="7"/>
        <v>1</v>
      </c>
      <c r="N34" s="2">
        <f t="shared" si="8"/>
        <v>1</v>
      </c>
      <c r="O34" s="1">
        <f>VLOOKUP(CONCATENATE($B34,".data"), 'Random noise 0.001'!$A$1:$AM$235, 37, FALSE)</f>
        <v>0.99999996999999996</v>
      </c>
      <c r="P34">
        <f>VLOOKUP(CONCATENATE($B34,".data"), 'Random noise 0.001'!$A$1:$AM$235, 39, FALSE)</f>
        <v>1.3883E-4</v>
      </c>
      <c r="Q34">
        <f>VLOOKUP(CONCATENATE($B34,".data"), 'Random noise 0.001'!$A$1:$AG$235, 15, FALSE)</f>
        <v>8</v>
      </c>
      <c r="R34">
        <f>VLOOKUP(CONCATENATE($B34,".data"), 'Random noise 0.001'!$A$1:$AG$235, 17, FALSE)</f>
        <v>200.7</v>
      </c>
      <c r="S34" t="str">
        <f>VLOOKUP(CONCATENATE($B34,".data"), 'Random noise 0.001'!$A$1:$AG$235, 27, FALSE)</f>
        <v>-2.0003044*x1+1.00013635*exp(x0)</v>
      </c>
      <c r="T34">
        <f t="shared" si="9"/>
        <v>1</v>
      </c>
      <c r="U34" t="str">
        <f t="shared" si="10"/>
        <v>?</v>
      </c>
      <c r="V34" s="2">
        <v>1</v>
      </c>
      <c r="W34" s="1">
        <f>VLOOKUP(CONCATENATE($B34,".data"), 'Random noise 0.01'!$A$1:$AM$235, 37, FALSE)</f>
        <v>0.99999674999999999</v>
      </c>
      <c r="X34">
        <f>VLOOKUP(CONCATENATE($B34,".data"), 'Random noise 0.01'!$A$1:$AM$235, 39, FALSE)</f>
        <v>1.38821E-3</v>
      </c>
      <c r="Y34">
        <f>VLOOKUP(CONCATENATE($B34,".data"), 'Random noise 0.01'!$A$1:$AG$235, 15, FALSE)</f>
        <v>8</v>
      </c>
      <c r="Z34">
        <f>VLOOKUP(CONCATENATE($B34,".data"), 'Random noise 0.01'!$A$1:$AG$235, 17, FALSE)</f>
        <v>201.4</v>
      </c>
      <c r="AA34" t="str">
        <f>VLOOKUP(CONCATENATE($B34,".data"), 'Random noise 0.01'!$A$1:$AG$235, 27, FALSE)</f>
        <v>-2.00304398*x1+1.00136346*exp(x0)</v>
      </c>
      <c r="AB34">
        <f t="shared" si="12"/>
        <v>1</v>
      </c>
      <c r="AC34">
        <f t="shared" si="13"/>
        <v>0</v>
      </c>
      <c r="AD34" s="2">
        <f t="shared" si="14"/>
        <v>0</v>
      </c>
      <c r="AE34" s="1">
        <f>VLOOKUP(CONCATENATE($B34,".data"), 'Random noise 0.1'!$A$1:$AM$235, 37, FALSE)</f>
        <v>0.99844632</v>
      </c>
      <c r="AF34">
        <f>VLOOKUP(CONCATENATE($B34,".data"), 'Random noise 0.1'!$A$1:$AM$235, 39, FALSE)</f>
        <v>3.0363569999999999E-2</v>
      </c>
      <c r="AG34">
        <f>VLOOKUP(CONCATENATE($B34,".data"), 'Random noise 0.1'!$A$1:$AG$235, 15, FALSE)</f>
        <v>11</v>
      </c>
      <c r="AH34">
        <f>VLOOKUP(CONCATENATE($B34,".data"), 'Random noise 0.1'!$A$1:$AG$235, 17, FALSE)</f>
        <v>210.8</v>
      </c>
      <c r="AI34" t="e">
        <f>VLOOKUP(CONCATENATE($B34,".data"), 'Random noise 0.1'!$A$1:$AG$235, 27, FALSE)</f>
        <v>#VALUE!</v>
      </c>
      <c r="AJ34">
        <f t="shared" si="15"/>
        <v>0</v>
      </c>
      <c r="AK34">
        <f t="shared" si="16"/>
        <v>0</v>
      </c>
      <c r="AL34" s="2">
        <f t="shared" si="17"/>
        <v>0</v>
      </c>
    </row>
    <row r="35" spans="1:38" x14ac:dyDescent="0.25">
      <c r="A35" t="str">
        <f t="shared" si="4"/>
        <v>v2_3-7</v>
      </c>
      <c r="B35" t="s">
        <v>558</v>
      </c>
      <c r="C35">
        <v>6</v>
      </c>
      <c r="D35" t="str">
        <f t="shared" si="5"/>
        <v>3-7</v>
      </c>
      <c r="E35">
        <v>2</v>
      </c>
      <c r="F35" s="7" t="s">
        <v>559</v>
      </c>
      <c r="G35" s="1">
        <f>VLOOKUP(CONCATENATE($B35,".data"), 'Random noise 0'!$A$1:$AM$235, 37, FALSE)</f>
        <v>1</v>
      </c>
      <c r="H35" s="1">
        <f>VLOOKUP(CONCATENATE($B35,".data"), 'Random noise 0'!$A$1:$AM$235, 39, FALSE)</f>
        <v>0</v>
      </c>
      <c r="I35">
        <f>VLOOKUP(CONCATENATE($B35,".data"), 'Random noise 0'!$A$1:$AG$235, 15, FALSE)</f>
        <v>6</v>
      </c>
      <c r="J35">
        <f>VLOOKUP(CONCATENATE($B35,".data"), 'Random noise 0'!$A$1:$AG$235, 17, FALSE)</f>
        <v>3.9</v>
      </c>
      <c r="K35" t="str">
        <f>VLOOKUP(CONCATENATE($B35,".data"), 'Random noise 0'!$A$1:$AG$235, 27, FALSE)</f>
        <v>(x1+3.14159265)*cos(x0)</v>
      </c>
      <c r="L35">
        <f t="shared" si="6"/>
        <v>1</v>
      </c>
      <c r="M35">
        <f t="shared" si="7"/>
        <v>1</v>
      </c>
      <c r="N35" s="2">
        <f t="shared" si="8"/>
        <v>1</v>
      </c>
      <c r="O35" s="1">
        <f>VLOOKUP(CONCATENATE($B35,".data"), 'Random noise 0.001'!$A$1:$AM$235, 37, FALSE)</f>
        <v>0.99999797000000001</v>
      </c>
      <c r="P35">
        <f>VLOOKUP(CONCATENATE($B35,".data"), 'Random noise 0.001'!$A$1:$AM$235, 39, FALSE)</f>
        <v>8.0542999999999999E-4</v>
      </c>
      <c r="Q35">
        <f>VLOOKUP(CONCATENATE($B35,".data"), 'Random noise 0.001'!$A$1:$AG$235, 15, FALSE)</f>
        <v>8</v>
      </c>
      <c r="R35">
        <f>VLOOKUP(CONCATENATE($B35,".data"), 'Random noise 0.001'!$A$1:$AG$235, 17, FALSE)</f>
        <v>214.4</v>
      </c>
      <c r="S35" t="str">
        <f>VLOOKUP(CONCATENATE($B35,".data"), 'Random noise 0.001'!$A$1:$AG$235, 27, FALSE)</f>
        <v>(0.99997943*x1+3.14254348)*cos(x0)</v>
      </c>
      <c r="T35">
        <f t="shared" si="9"/>
        <v>1</v>
      </c>
      <c r="U35" t="str">
        <f t="shared" si="10"/>
        <v>?</v>
      </c>
      <c r="V35" s="2">
        <v>1</v>
      </c>
      <c r="W35" s="1">
        <f>VLOOKUP(CONCATENATE($B35,".data"), 'Random noise 0.01'!$A$1:$AM$235, 37, FALSE)</f>
        <v>0.99971063999999998</v>
      </c>
      <c r="X35">
        <f>VLOOKUP(CONCATENATE($B35,".data"), 'Random noise 0.01'!$A$1:$AM$235, 39, FALSE)</f>
        <v>9.6183499999999995E-3</v>
      </c>
      <c r="Y35">
        <f>VLOOKUP(CONCATENATE($B35,".data"), 'Random noise 0.01'!$A$1:$AG$235, 15, FALSE)</f>
        <v>8</v>
      </c>
      <c r="Z35">
        <f>VLOOKUP(CONCATENATE($B35,".data"), 'Random noise 0.01'!$A$1:$AG$235, 17, FALSE)</f>
        <v>210.3</v>
      </c>
      <c r="AA35" t="str">
        <f>VLOOKUP(CONCATENATE($B35,".data"), 'Random noise 0.01'!$A$1:$AG$235, 27, FALSE)</f>
        <v>(0.99005103*x1+3.15739739)*cos(x0)</v>
      </c>
      <c r="AB35">
        <f t="shared" si="12"/>
        <v>1</v>
      </c>
      <c r="AC35">
        <f t="shared" si="13"/>
        <v>0</v>
      </c>
      <c r="AD35" s="2">
        <f t="shared" si="14"/>
        <v>0</v>
      </c>
      <c r="AE35" s="1">
        <f>VLOOKUP(CONCATENATE($B35,".data"), 'Random noise 0.1'!$A$1:$AM$235, 37, FALSE)</f>
        <v>0.95294767999999996</v>
      </c>
      <c r="AF35">
        <f>VLOOKUP(CONCATENATE($B35,".data"), 'Random noise 0.1'!$A$1:$AM$235, 39, FALSE)</f>
        <v>0.12265065999999999</v>
      </c>
      <c r="AG35">
        <f>VLOOKUP(CONCATENATE($B35,".data"), 'Random noise 0.1'!$A$1:$AG$235, 15, FALSE)</f>
        <v>18</v>
      </c>
      <c r="AH35">
        <f>VLOOKUP(CONCATENATE($B35,".data"), 'Random noise 0.1'!$A$1:$AG$235, 17, FALSE)</f>
        <v>208.2</v>
      </c>
      <c r="AI35" t="str">
        <f>VLOOKUP(CONCATENATE($B35,".data"), 'Random noise 0.1'!$A$1:$AG$235, 27, FALSE)</f>
        <v>-1.65735688*x0**2+0.75659*x1+0.19653261*sin(0.5/x0)+3.17992891</v>
      </c>
      <c r="AJ35">
        <f t="shared" si="15"/>
        <v>0</v>
      </c>
      <c r="AK35">
        <f t="shared" si="16"/>
        <v>0</v>
      </c>
      <c r="AL35" s="2">
        <f t="shared" si="17"/>
        <v>0</v>
      </c>
    </row>
    <row r="36" spans="1:38" x14ac:dyDescent="0.25">
      <c r="A36" t="str">
        <f t="shared" si="4"/>
        <v>v2_3-7</v>
      </c>
      <c r="B36" t="s">
        <v>560</v>
      </c>
      <c r="C36">
        <v>6</v>
      </c>
      <c r="D36" t="str">
        <f t="shared" si="5"/>
        <v>3-7</v>
      </c>
      <c r="E36">
        <v>2</v>
      </c>
      <c r="F36" s="7" t="s">
        <v>561</v>
      </c>
      <c r="G36" s="1">
        <f>VLOOKUP(CONCATENATE($B36,".data"), 'Random noise 0'!$A$1:$AM$235, 37, FALSE)</f>
        <v>0.99520253999999997</v>
      </c>
      <c r="H36" s="1">
        <f>VLOOKUP(CONCATENATE($B36,".data"), 'Random noise 0'!$A$1:$AM$235, 39, FALSE)</f>
        <v>2.0250790000000001E-2</v>
      </c>
      <c r="I36">
        <f>VLOOKUP(CONCATENATE($B36,".data"), 'Random noise 0'!$A$1:$AG$235, 15, FALSE)</f>
        <v>24</v>
      </c>
      <c r="J36">
        <f>VLOOKUP(CONCATENATE($B36,".data"), 'Random noise 0'!$A$1:$AG$235, 17, FALSE)</f>
        <v>190.5</v>
      </c>
      <c r="K36" t="str">
        <f>VLOOKUP(CONCATENATE($B36,".data"), 'Random noise 0'!$A$1:$AG$235, 27, FALSE)</f>
        <v>-1.66596144*x0**2*x1**2-1.82728876*x0-1.81636015*x1+0.08078532*(x0+x1+1)**4-0.36323577</v>
      </c>
      <c r="L36">
        <f t="shared" si="6"/>
        <v>0</v>
      </c>
      <c r="M36">
        <f t="shared" si="7"/>
        <v>0</v>
      </c>
      <c r="N36" s="2">
        <f t="shared" si="8"/>
        <v>0</v>
      </c>
      <c r="O36" s="1">
        <f>VLOOKUP(CONCATENATE($B36,".data"), 'Random noise 0.001'!$A$1:$AM$235, 37, FALSE)</f>
        <v>0.99520286000000002</v>
      </c>
      <c r="P36">
        <f>VLOOKUP(CONCATENATE($B36,".data"), 'Random noise 0.001'!$A$1:$AM$235, 39, FALSE)</f>
        <v>2.0250110000000002E-2</v>
      </c>
      <c r="Q36">
        <f>VLOOKUP(CONCATENATE($B36,".data"), 'Random noise 0.001'!$A$1:$AG$235, 15, FALSE)</f>
        <v>24</v>
      </c>
      <c r="R36">
        <f>VLOOKUP(CONCATENATE($B36,".data"), 'Random noise 0.001'!$A$1:$AG$235, 17, FALSE)</f>
        <v>300.3</v>
      </c>
      <c r="S36" t="str">
        <f>VLOOKUP(CONCATENATE($B36,".data"), 'Random noise 0.001'!$A$1:$AG$235, 27, FALSE)</f>
        <v>-1.66029587*x0**2*x1**2-1.82555315*x0-1.81492393*x1+0.08068597*(x0+x1+1)**4-0.36325502</v>
      </c>
      <c r="T36">
        <f t="shared" si="9"/>
        <v>0</v>
      </c>
      <c r="U36">
        <f t="shared" si="10"/>
        <v>0</v>
      </c>
      <c r="V36" s="2">
        <f t="shared" si="11"/>
        <v>0</v>
      </c>
      <c r="W36" s="1">
        <f>VLOOKUP(CONCATENATE($B36,".data"), 'Random noise 0.01'!$A$1:$AM$235, 37, FALSE)</f>
        <v>0.99514130000000001</v>
      </c>
      <c r="X36">
        <f>VLOOKUP(CONCATENATE($B36,".data"), 'Random noise 0.01'!$A$1:$AM$235, 39, FALSE)</f>
        <v>2.0379629999999999E-2</v>
      </c>
      <c r="Y36">
        <f>VLOOKUP(CONCATENATE($B36,".data"), 'Random noise 0.01'!$A$1:$AG$235, 15, FALSE)</f>
        <v>24</v>
      </c>
      <c r="Z36">
        <f>VLOOKUP(CONCATENATE($B36,".data"), 'Random noise 0.01'!$A$1:$AG$235, 17, FALSE)</f>
        <v>300.39999999999998</v>
      </c>
      <c r="AA36" t="str">
        <f>VLOOKUP(CONCATENATE($B36,".data"), 'Random noise 0.01'!$A$1:$AG$235, 27, FALSE)</f>
        <v>-1.60930573*x0**2*x1**2-1.80993269*x0-1.80199792*x1+0.07979175*(x0+x1+1)**4-0.36342831</v>
      </c>
      <c r="AB36">
        <f t="shared" si="12"/>
        <v>0</v>
      </c>
      <c r="AC36">
        <f t="shared" si="13"/>
        <v>0</v>
      </c>
      <c r="AD36" s="2">
        <f t="shared" si="14"/>
        <v>0</v>
      </c>
      <c r="AE36" s="1">
        <f>VLOOKUP(CONCATENATE($B36,".data"), 'Random noise 0.1'!$A$1:$AM$235, 37, FALSE)</f>
        <v>0.98621473000000004</v>
      </c>
      <c r="AF36">
        <f>VLOOKUP(CONCATENATE($B36,".data"), 'Random noise 0.1'!$A$1:$AM$235, 39, FALSE)</f>
        <v>3.4327650000000001E-2</v>
      </c>
      <c r="AG36">
        <f>VLOOKUP(CONCATENATE($B36,".data"), 'Random noise 0.1'!$A$1:$AG$235, 15, FALSE)</f>
        <v>15</v>
      </c>
      <c r="AH36">
        <f>VLOOKUP(CONCATENATE($B36,".data"), 'Random noise 0.1'!$A$1:$AG$235, 17, FALSE)</f>
        <v>241.8</v>
      </c>
      <c r="AI36" t="str">
        <f>VLOOKUP(CONCATENATE($B36,".data"), 'Random noise 0.1'!$A$1:$AG$235, 27, FALSE)</f>
        <v>2.35861741*x0+2.10251557*x1-3.48139631*sin(x0+sin(x1))-0.31070818</v>
      </c>
      <c r="AJ36">
        <f t="shared" si="15"/>
        <v>0</v>
      </c>
      <c r="AK36">
        <f t="shared" si="16"/>
        <v>0</v>
      </c>
      <c r="AL36" s="2">
        <f t="shared" si="17"/>
        <v>0</v>
      </c>
    </row>
    <row r="37" spans="1:38" x14ac:dyDescent="0.25">
      <c r="A37" t="str">
        <f t="shared" si="4"/>
        <v>v2_3-7</v>
      </c>
      <c r="B37" t="s">
        <v>562</v>
      </c>
      <c r="C37">
        <v>6</v>
      </c>
      <c r="D37" t="str">
        <f t="shared" si="5"/>
        <v>3-7</v>
      </c>
      <c r="E37">
        <v>2</v>
      </c>
      <c r="F37" s="7" t="s">
        <v>297</v>
      </c>
      <c r="G37" s="1">
        <f>VLOOKUP(CONCATENATE($B37,".data"), 'Random noise 0'!$A$1:$AM$235, 37, FALSE)</f>
        <v>1</v>
      </c>
      <c r="H37" s="1">
        <f>VLOOKUP(CONCATENATE($B37,".data"), 'Random noise 0'!$A$1:$AM$235, 39, FALSE)</f>
        <v>0</v>
      </c>
      <c r="I37">
        <f>VLOOKUP(CONCATENATE($B37,".data"), 'Random noise 0'!$A$1:$AG$235, 15, FALSE)</f>
        <v>6</v>
      </c>
      <c r="J37">
        <f>VLOOKUP(CONCATENATE($B37,".data"), 'Random noise 0'!$A$1:$AG$235, 17, FALSE)</f>
        <v>18.2</v>
      </c>
      <c r="K37" t="str">
        <f>VLOOKUP(CONCATENATE($B37,".data"), 'Random noise 0'!$A$1:$AG$235, 27, FALSE)</f>
        <v>exp(x1)*sin(cos(x0))</v>
      </c>
      <c r="L37">
        <f t="shared" si="6"/>
        <v>1</v>
      </c>
      <c r="M37">
        <f t="shared" si="7"/>
        <v>1</v>
      </c>
      <c r="N37" s="2">
        <f t="shared" si="8"/>
        <v>1</v>
      </c>
      <c r="O37" s="1">
        <f>VLOOKUP(CONCATENATE($B37,".data"), 'Random noise 0.001'!$A$1:$AM$235, 37, FALSE)</f>
        <v>0.99999994999999997</v>
      </c>
      <c r="P37">
        <f>VLOOKUP(CONCATENATE($B37,".data"), 'Random noise 0.001'!$A$1:$AM$235, 39, FALSE)</f>
        <v>8.9530000000000005E-5</v>
      </c>
      <c r="Q37">
        <f>VLOOKUP(CONCATENATE($B37,".data"), 'Random noise 0.001'!$A$1:$AG$235, 15, FALSE)</f>
        <v>7</v>
      </c>
      <c r="R37">
        <f>VLOOKUP(CONCATENATE($B37,".data"), 'Random noise 0.001'!$A$1:$AG$235, 17, FALSE)</f>
        <v>207.1</v>
      </c>
      <c r="S37" t="str">
        <f>VLOOKUP(CONCATENATE($B37,".data"), 'Random noise 0.001'!$A$1:$AG$235, 27, FALSE)</f>
        <v>0.99993279*exp(x1)*sin(cos(x0))</v>
      </c>
      <c r="T37">
        <f t="shared" si="9"/>
        <v>1</v>
      </c>
      <c r="U37" t="str">
        <f t="shared" si="10"/>
        <v>?</v>
      </c>
      <c r="V37" s="2">
        <v>1</v>
      </c>
      <c r="W37" s="1">
        <f>VLOOKUP(CONCATENATE($B37,".data"), 'Random noise 0.01'!$A$1:$AM$235, 37, FALSE)</f>
        <v>0.99999515999999999</v>
      </c>
      <c r="X37">
        <f>VLOOKUP(CONCATENATE($B37,".data"), 'Random noise 0.01'!$A$1:$AM$235, 39, FALSE)</f>
        <v>8.9530000000000002E-4</v>
      </c>
      <c r="Y37">
        <f>VLOOKUP(CONCATENATE($B37,".data"), 'Random noise 0.01'!$A$1:$AG$235, 15, FALSE)</f>
        <v>7</v>
      </c>
      <c r="Z37">
        <f>VLOOKUP(CONCATENATE($B37,".data"), 'Random noise 0.01'!$A$1:$AG$235, 17, FALSE)</f>
        <v>212</v>
      </c>
      <c r="AA37" t="str">
        <f>VLOOKUP(CONCATENATE($B37,".data"), 'Random noise 0.01'!$A$1:$AG$235, 27, FALSE)</f>
        <v>0.9993279*exp(x1)*sin(cos(x0))</v>
      </c>
      <c r="AB37">
        <f t="shared" si="12"/>
        <v>1</v>
      </c>
      <c r="AC37" t="str">
        <f t="shared" si="13"/>
        <v>?</v>
      </c>
      <c r="AD37" s="2">
        <v>1</v>
      </c>
      <c r="AE37" s="1">
        <f>VLOOKUP(CONCATENATE($B37,".data"), 'Random noise 0.1'!$A$1:$AM$235, 37, FALSE)</f>
        <v>0.99514325999999997</v>
      </c>
      <c r="AF37">
        <f>VLOOKUP(CONCATENATE($B37,".data"), 'Random noise 0.1'!$A$1:$AM$235, 39, FALSE)</f>
        <v>2.835816E-2</v>
      </c>
      <c r="AG37">
        <f>VLOOKUP(CONCATENATE($B37,".data"), 'Random noise 0.1'!$A$1:$AG$235, 15, FALSE)</f>
        <v>13</v>
      </c>
      <c r="AH37">
        <f>VLOOKUP(CONCATENATE($B37,".data"), 'Random noise 0.1'!$A$1:$AG$235, 17, FALSE)</f>
        <v>221.3</v>
      </c>
      <c r="AI37" t="str">
        <f>VLOOKUP(CONCATENATE($B37,".data"), 'Random noise 0.1'!$A$1:$AG$235, 27, FALSE)</f>
        <v>-0.01999335*(x1+exp(x0))**3+0.90494311*exp(x1)</v>
      </c>
      <c r="AJ37">
        <f t="shared" si="15"/>
        <v>0</v>
      </c>
      <c r="AK37">
        <f t="shared" si="16"/>
        <v>0</v>
      </c>
      <c r="AL37" s="2">
        <f t="shared" si="17"/>
        <v>0</v>
      </c>
    </row>
    <row r="38" spans="1:38" x14ac:dyDescent="0.25">
      <c r="A38" t="str">
        <f t="shared" si="4"/>
        <v>v2_3-7</v>
      </c>
      <c r="B38" t="s">
        <v>563</v>
      </c>
      <c r="C38">
        <v>6</v>
      </c>
      <c r="D38" t="str">
        <f t="shared" si="5"/>
        <v>3-7</v>
      </c>
      <c r="E38">
        <v>2</v>
      </c>
      <c r="F38" s="7" t="s">
        <v>497</v>
      </c>
      <c r="G38" s="1">
        <f>VLOOKUP(CONCATENATE($B38,".data"), 'Random noise 0'!$A$1:$AM$235, 37, FALSE)</f>
        <v>1</v>
      </c>
      <c r="H38" s="1">
        <f>VLOOKUP(CONCATENATE($B38,".data"), 'Random noise 0'!$A$1:$AM$235, 39, FALSE)</f>
        <v>0</v>
      </c>
      <c r="I38">
        <f>VLOOKUP(CONCATENATE($B38,".data"), 'Random noise 0'!$A$1:$AG$235, 15, FALSE)</f>
        <v>6</v>
      </c>
      <c r="J38">
        <f>VLOOKUP(CONCATENATE($B38,".data"), 'Random noise 0'!$A$1:$AG$235, 17, FALSE)</f>
        <v>1.6</v>
      </c>
      <c r="K38" t="str">
        <f>VLOOKUP(CONCATENATE($B38,".data"), 'Random noise 0'!$A$1:$AG$235, 27, FALSE)</f>
        <v>x0**2+x1-1</v>
      </c>
      <c r="L38">
        <f t="shared" si="6"/>
        <v>1</v>
      </c>
      <c r="M38">
        <f t="shared" si="7"/>
        <v>1</v>
      </c>
      <c r="N38" s="2">
        <f t="shared" si="8"/>
        <v>1</v>
      </c>
      <c r="O38" s="1">
        <f>VLOOKUP(CONCATENATE($B38,".data"), 'Random noise 0.001'!$A$1:$AM$235, 37, FALSE)</f>
        <v>1</v>
      </c>
      <c r="P38">
        <f>VLOOKUP(CONCATENATE($B38,".data"), 'Random noise 0.001'!$A$1:$AM$235, 39, FALSE)</f>
        <v>0</v>
      </c>
      <c r="Q38">
        <f>VLOOKUP(CONCATENATE($B38,".data"), 'Random noise 0.001'!$A$1:$AG$235, 15, FALSE)</f>
        <v>6</v>
      </c>
      <c r="R38">
        <f>VLOOKUP(CONCATENATE($B38,".data"), 'Random noise 0.001'!$A$1:$AG$235, 17, FALSE)</f>
        <v>194.4</v>
      </c>
      <c r="S38" t="str">
        <f>VLOOKUP(CONCATENATE($B38,".data"), 'Random noise 0.001'!$A$1:$AG$235, 27, FALSE)</f>
        <v>x0**2+x1-1</v>
      </c>
      <c r="T38">
        <f t="shared" si="9"/>
        <v>1</v>
      </c>
      <c r="U38">
        <f t="shared" si="10"/>
        <v>1</v>
      </c>
      <c r="V38" s="2">
        <f t="shared" si="11"/>
        <v>1</v>
      </c>
      <c r="W38" s="1">
        <f>VLOOKUP(CONCATENATE($B38,".data"), 'Random noise 0.01'!$A$1:$AM$235, 37, FALSE)</f>
        <v>1</v>
      </c>
      <c r="X38">
        <f>VLOOKUP(CONCATENATE($B38,".data"), 'Random noise 0.01'!$A$1:$AM$235, 39, FALSE)</f>
        <v>0</v>
      </c>
      <c r="Y38">
        <f>VLOOKUP(CONCATENATE($B38,".data"), 'Random noise 0.01'!$A$1:$AG$235, 15, FALSE)</f>
        <v>6</v>
      </c>
      <c r="Z38">
        <f>VLOOKUP(CONCATENATE($B38,".data"), 'Random noise 0.01'!$A$1:$AG$235, 17, FALSE)</f>
        <v>193.4</v>
      </c>
      <c r="AA38" t="str">
        <f>VLOOKUP(CONCATENATE($B38,".data"), 'Random noise 0.01'!$A$1:$AG$235, 27, FALSE)</f>
        <v>x0**2+x1-1</v>
      </c>
      <c r="AB38">
        <f t="shared" si="12"/>
        <v>1</v>
      </c>
      <c r="AC38">
        <f t="shared" si="13"/>
        <v>1</v>
      </c>
      <c r="AD38" s="2">
        <f t="shared" si="14"/>
        <v>1</v>
      </c>
      <c r="AE38" s="1">
        <f>VLOOKUP(CONCATENATE($B38,".data"), 'Random noise 0.1'!$A$1:$AM$235, 37, FALSE)</f>
        <v>0.99907060000000003</v>
      </c>
      <c r="AF38">
        <f>VLOOKUP(CONCATENATE($B38,".data"), 'Random noise 0.1'!$A$1:$AM$235, 39, FALSE)</f>
        <v>1.244082E-2</v>
      </c>
      <c r="AG38">
        <f>VLOOKUP(CONCATENATE($B38,".data"), 'Random noise 0.1'!$A$1:$AG$235, 15, FALSE)</f>
        <v>9</v>
      </c>
      <c r="AH38">
        <f>VLOOKUP(CONCATENATE($B38,".data"), 'Random noise 0.1'!$A$1:$AG$235, 17, FALSE)</f>
        <v>191.8</v>
      </c>
      <c r="AI38" t="str">
        <f>VLOOKUP(CONCATENATE($B38,".data"), 'Random noise 0.1'!$A$1:$AG$235, 27, FALSE)</f>
        <v>0.98687171*x1-2.14672*cos(x0)+1.15620437</v>
      </c>
      <c r="AJ38">
        <f t="shared" si="15"/>
        <v>1</v>
      </c>
      <c r="AK38">
        <f t="shared" si="16"/>
        <v>0</v>
      </c>
      <c r="AL38" s="2">
        <f t="shared" si="17"/>
        <v>0</v>
      </c>
    </row>
    <row r="39" spans="1:38" x14ac:dyDescent="0.25">
      <c r="A39" t="str">
        <f t="shared" si="4"/>
        <v>v3_3-7</v>
      </c>
      <c r="B39" t="s">
        <v>564</v>
      </c>
      <c r="C39">
        <v>6</v>
      </c>
      <c r="D39" t="str">
        <f t="shared" si="5"/>
        <v>3-7</v>
      </c>
      <c r="E39">
        <v>3</v>
      </c>
      <c r="F39" s="7" t="s">
        <v>498</v>
      </c>
      <c r="G39" s="1">
        <f>VLOOKUP(CONCATENATE($B39,".data"), 'Random noise 0'!$A$1:$AM$235, 37, FALSE)</f>
        <v>1</v>
      </c>
      <c r="H39" s="1">
        <f>VLOOKUP(CONCATENATE($B39,".data"), 'Random noise 0'!$A$1:$AM$235, 39, FALSE)</f>
        <v>0</v>
      </c>
      <c r="I39">
        <f>VLOOKUP(CONCATENATE($B39,".data"), 'Random noise 0'!$A$1:$AG$235, 15, FALSE)</f>
        <v>6</v>
      </c>
      <c r="J39">
        <f>VLOOKUP(CONCATENATE($B39,".data"), 'Random noise 0'!$A$1:$AG$235, 17, FALSE)</f>
        <v>4.7</v>
      </c>
      <c r="K39" t="str">
        <f>VLOOKUP(CONCATENATE($B39,".data"), 'Random noise 0'!$A$1:$AG$235, 27, FALSE)</f>
        <v>(x0+x2)*sin(x1)</v>
      </c>
      <c r="L39">
        <f t="shared" si="6"/>
        <v>1</v>
      </c>
      <c r="M39">
        <f t="shared" si="7"/>
        <v>1</v>
      </c>
      <c r="N39" s="2">
        <f t="shared" si="8"/>
        <v>1</v>
      </c>
      <c r="O39" s="1">
        <f>VLOOKUP(CONCATENATE($B39,".data"), 'Random noise 0.001'!$A$1:$AM$235, 37, FALSE)</f>
        <v>1</v>
      </c>
      <c r="P39">
        <f>VLOOKUP(CONCATENATE($B39,".data"), 'Random noise 0.001'!$A$1:$AM$235, 39, FALSE)</f>
        <v>0</v>
      </c>
      <c r="Q39">
        <f>VLOOKUP(CONCATENATE($B39,".data"), 'Random noise 0.001'!$A$1:$AG$235, 15, FALSE)</f>
        <v>6</v>
      </c>
      <c r="R39">
        <f>VLOOKUP(CONCATENATE($B39,".data"), 'Random noise 0.001'!$A$1:$AG$235, 17, FALSE)</f>
        <v>223.3</v>
      </c>
      <c r="S39" t="str">
        <f>VLOOKUP(CONCATENATE($B39,".data"), 'Random noise 0.001'!$A$1:$AG$235, 27, FALSE)</f>
        <v>(x0+x2)*sin(x1)</v>
      </c>
      <c r="T39">
        <f t="shared" si="9"/>
        <v>1</v>
      </c>
      <c r="U39">
        <f t="shared" si="10"/>
        <v>1</v>
      </c>
      <c r="V39" s="2">
        <f t="shared" si="11"/>
        <v>1</v>
      </c>
      <c r="W39" s="1">
        <f>VLOOKUP(CONCATENATE($B39,".data"), 'Random noise 0.01'!$A$1:$AM$235, 37, FALSE)</f>
        <v>1</v>
      </c>
      <c r="X39">
        <f>VLOOKUP(CONCATENATE($B39,".data"), 'Random noise 0.01'!$A$1:$AM$235, 39, FALSE)</f>
        <v>0</v>
      </c>
      <c r="Y39">
        <f>VLOOKUP(CONCATENATE($B39,".data"), 'Random noise 0.01'!$A$1:$AG$235, 15, FALSE)</f>
        <v>6</v>
      </c>
      <c r="Z39">
        <f>VLOOKUP(CONCATENATE($B39,".data"), 'Random noise 0.01'!$A$1:$AG$235, 17, FALSE)</f>
        <v>220.9</v>
      </c>
      <c r="AA39" t="str">
        <f>VLOOKUP(CONCATENATE($B39,".data"), 'Random noise 0.01'!$A$1:$AG$235, 27, FALSE)</f>
        <v>(x0+x2)*sin(x1)</v>
      </c>
      <c r="AB39">
        <f t="shared" si="12"/>
        <v>1</v>
      </c>
      <c r="AC39">
        <f t="shared" si="13"/>
        <v>1</v>
      </c>
      <c r="AD39" s="2">
        <f t="shared" si="14"/>
        <v>1</v>
      </c>
      <c r="AE39" s="1">
        <f>VLOOKUP(CONCATENATE($B39,".data"), 'Random noise 0.1'!$A$1:$AM$235, 37, FALSE)</f>
        <v>1</v>
      </c>
      <c r="AF39">
        <f>VLOOKUP(CONCATENATE($B39,".data"), 'Random noise 0.1'!$A$1:$AM$235, 39, FALSE)</f>
        <v>0</v>
      </c>
      <c r="AG39">
        <f>VLOOKUP(CONCATENATE($B39,".data"), 'Random noise 0.1'!$A$1:$AG$235, 15, FALSE)</f>
        <v>6</v>
      </c>
      <c r="AH39">
        <f>VLOOKUP(CONCATENATE($B39,".data"), 'Random noise 0.1'!$A$1:$AG$235, 17, FALSE)</f>
        <v>221.9</v>
      </c>
      <c r="AI39" t="str">
        <f>VLOOKUP(CONCATENATE($B39,".data"), 'Random noise 0.1'!$A$1:$AG$235, 27, FALSE)</f>
        <v>(x0+x2)*sin(x1)</v>
      </c>
      <c r="AJ39">
        <f t="shared" si="15"/>
        <v>1</v>
      </c>
      <c r="AK39">
        <f t="shared" si="16"/>
        <v>1</v>
      </c>
      <c r="AL39" s="2">
        <f t="shared" si="17"/>
        <v>1</v>
      </c>
    </row>
    <row r="40" spans="1:38" x14ac:dyDescent="0.25">
      <c r="A40" t="str">
        <f t="shared" si="4"/>
        <v>v3_3-7</v>
      </c>
      <c r="B40" t="s">
        <v>565</v>
      </c>
      <c r="C40">
        <v>6</v>
      </c>
      <c r="D40" t="str">
        <f t="shared" si="5"/>
        <v>3-7</v>
      </c>
      <c r="E40">
        <v>3</v>
      </c>
      <c r="F40" s="7" t="s">
        <v>499</v>
      </c>
      <c r="G40" s="1">
        <f>VLOOKUP(CONCATENATE($B40,".data"), 'Random noise 0'!$A$1:$AM$235, 37, FALSE)</f>
        <v>1</v>
      </c>
      <c r="H40" s="1">
        <f>VLOOKUP(CONCATENATE($B40,".data"), 'Random noise 0'!$A$1:$AM$235, 39, FALSE)</f>
        <v>0</v>
      </c>
      <c r="I40">
        <f>VLOOKUP(CONCATENATE($B40,".data"), 'Random noise 0'!$A$1:$AG$235, 15, FALSE)</f>
        <v>6</v>
      </c>
      <c r="J40">
        <f>VLOOKUP(CONCATENATE($B40,".data"), 'Random noise 0'!$A$1:$AG$235, 17, FALSE)</f>
        <v>2.2000000000000002</v>
      </c>
      <c r="K40" t="str">
        <f>VLOOKUP(CONCATENATE($B40,".data"), 'Random noise 0'!$A$1:$AG$235, 27, FALSE)</f>
        <v>x0*x1+log(x2)</v>
      </c>
      <c r="L40">
        <f t="shared" si="6"/>
        <v>1</v>
      </c>
      <c r="M40">
        <f t="shared" si="7"/>
        <v>1</v>
      </c>
      <c r="N40" s="2">
        <f t="shared" si="8"/>
        <v>1</v>
      </c>
      <c r="O40" s="1">
        <f>VLOOKUP(CONCATENATE($B40,".data"), 'Random noise 0.001'!$A$1:$AM$235, 37, FALSE)</f>
        <v>0.99999979999999999</v>
      </c>
      <c r="P40">
        <f>VLOOKUP(CONCATENATE($B40,".data"), 'Random noise 0.001'!$A$1:$AM$235, 39, FALSE)</f>
        <v>4.5758000000000002E-4</v>
      </c>
      <c r="Q40">
        <f>VLOOKUP(CONCATENATE($B40,".data"), 'Random noise 0.001'!$A$1:$AG$235, 15, FALSE)</f>
        <v>9</v>
      </c>
      <c r="R40">
        <f>VLOOKUP(CONCATENATE($B40,".data"), 'Random noise 0.001'!$A$1:$AG$235, 17, FALSE)</f>
        <v>196.2</v>
      </c>
      <c r="S40" t="str">
        <f>VLOOKUP(CONCATENATE($B40,".data"), 'Random noise 0.001'!$A$1:$AG$235, 27, FALSE)</f>
        <v>1.0001647*x0*x1+0.99970138*log(x2)</v>
      </c>
      <c r="T40">
        <f t="shared" si="9"/>
        <v>1</v>
      </c>
      <c r="U40" t="str">
        <f t="shared" si="10"/>
        <v>?</v>
      </c>
      <c r="V40" s="2">
        <v>1</v>
      </c>
      <c r="W40" s="1">
        <f>VLOOKUP(CONCATENATE($B40,".data"), 'Random noise 0.01'!$A$1:$AM$235, 37, FALSE)</f>
        <v>0.99997959999999997</v>
      </c>
      <c r="X40">
        <f>VLOOKUP(CONCATENATE($B40,".data"), 'Random noise 0.01'!$A$1:$AM$235, 39, FALSE)</f>
        <v>4.5758400000000003E-3</v>
      </c>
      <c r="Y40">
        <f>VLOOKUP(CONCATENATE($B40,".data"), 'Random noise 0.01'!$A$1:$AG$235, 15, FALSE)</f>
        <v>9</v>
      </c>
      <c r="Z40">
        <f>VLOOKUP(CONCATENATE($B40,".data"), 'Random noise 0.01'!$A$1:$AG$235, 17, FALSE)</f>
        <v>195.6</v>
      </c>
      <c r="AA40" t="str">
        <f>VLOOKUP(CONCATENATE($B40,".data"), 'Random noise 0.01'!$A$1:$AG$235, 27, FALSE)</f>
        <v>1.001647*x0*x1+0.9970138*log(x2)</v>
      </c>
      <c r="AB40">
        <f t="shared" si="12"/>
        <v>1</v>
      </c>
      <c r="AC40">
        <f t="shared" si="13"/>
        <v>0</v>
      </c>
      <c r="AD40" s="2">
        <f t="shared" si="14"/>
        <v>0</v>
      </c>
      <c r="AE40" s="1">
        <f>VLOOKUP(CONCATENATE($B40,".data"), 'Random noise 0.1'!$A$1:$AM$235, 37, FALSE)</f>
        <v>0.99796041000000002</v>
      </c>
      <c r="AF40">
        <f>VLOOKUP(CONCATENATE($B40,".data"), 'Random noise 0.1'!$A$1:$AM$235, 39, FALSE)</f>
        <v>4.5758430000000003E-2</v>
      </c>
      <c r="AG40">
        <f>VLOOKUP(CONCATENATE($B40,".data"), 'Random noise 0.1'!$A$1:$AG$235, 15, FALSE)</f>
        <v>9</v>
      </c>
      <c r="AH40">
        <f>VLOOKUP(CONCATENATE($B40,".data"), 'Random noise 0.1'!$A$1:$AG$235, 17, FALSE)</f>
        <v>193.5</v>
      </c>
      <c r="AI40" t="str">
        <f>VLOOKUP(CONCATENATE($B40,".data"), 'Random noise 0.1'!$A$1:$AG$235, 27, FALSE)</f>
        <v>1.01647001*x0*x1+0.970138*log(x2)</v>
      </c>
      <c r="AJ40">
        <f t="shared" si="15"/>
        <v>0</v>
      </c>
      <c r="AK40">
        <f t="shared" si="16"/>
        <v>0</v>
      </c>
      <c r="AL40" s="2">
        <f t="shared" si="17"/>
        <v>0</v>
      </c>
    </row>
    <row r="41" spans="1:38" x14ac:dyDescent="0.25">
      <c r="A41" t="str">
        <f t="shared" si="4"/>
        <v>v3_3-7</v>
      </c>
      <c r="B41" t="s">
        <v>566</v>
      </c>
      <c r="C41">
        <v>6</v>
      </c>
      <c r="D41" t="str">
        <f t="shared" si="5"/>
        <v>3-7</v>
      </c>
      <c r="E41">
        <v>3</v>
      </c>
      <c r="F41" s="7" t="s">
        <v>567</v>
      </c>
      <c r="G41" s="1">
        <f>VLOOKUP(CONCATENATE($B41,".data"), 'Random noise 0'!$A$1:$AM$235, 37, FALSE)</f>
        <v>1</v>
      </c>
      <c r="H41" s="1">
        <f>VLOOKUP(CONCATENATE($B41,".data"), 'Random noise 0'!$A$1:$AM$235, 39, FALSE)</f>
        <v>0</v>
      </c>
      <c r="I41">
        <f>VLOOKUP(CONCATENATE($B41,".data"), 'Random noise 0'!$A$1:$AG$235, 15, FALSE)</f>
        <v>6</v>
      </c>
      <c r="J41">
        <f>VLOOKUP(CONCATENATE($B41,".data"), 'Random noise 0'!$A$1:$AG$235, 17, FALSE)</f>
        <v>2.9</v>
      </c>
      <c r="K41" t="str">
        <f>VLOOKUP(CONCATENATE($B41,".data"), 'Random noise 0'!$A$1:$AG$235, 27, FALSE)</f>
        <v>x0*x1**0.5*x2</v>
      </c>
      <c r="L41">
        <f t="shared" si="6"/>
        <v>1</v>
      </c>
      <c r="M41">
        <f t="shared" si="7"/>
        <v>1</v>
      </c>
      <c r="N41" s="2">
        <f t="shared" si="8"/>
        <v>1</v>
      </c>
      <c r="O41" s="1">
        <f>VLOOKUP(CONCATENATE($B41,".data"), 'Random noise 0.001'!$A$1:$AM$235, 37, FALSE)</f>
        <v>1</v>
      </c>
      <c r="P41">
        <f>VLOOKUP(CONCATENATE($B41,".data"), 'Random noise 0.001'!$A$1:$AM$235, 39, FALSE)</f>
        <v>0</v>
      </c>
      <c r="Q41">
        <f>VLOOKUP(CONCATENATE($B41,".data"), 'Random noise 0.001'!$A$1:$AG$235, 15, FALSE)</f>
        <v>6</v>
      </c>
      <c r="R41">
        <f>VLOOKUP(CONCATENATE($B41,".data"), 'Random noise 0.001'!$A$1:$AG$235, 17, FALSE)</f>
        <v>193.5</v>
      </c>
      <c r="S41" t="str">
        <f>VLOOKUP(CONCATENATE($B41,".data"), 'Random noise 0.001'!$A$1:$AG$235, 27, FALSE)</f>
        <v>x0*x1**0.5*x2</v>
      </c>
      <c r="T41">
        <f t="shared" si="9"/>
        <v>1</v>
      </c>
      <c r="U41">
        <f t="shared" si="10"/>
        <v>1</v>
      </c>
      <c r="V41" s="2">
        <f t="shared" si="11"/>
        <v>1</v>
      </c>
      <c r="W41" s="1">
        <f>VLOOKUP(CONCATENATE($B41,".data"), 'Random noise 0.01'!$A$1:$AM$235, 37, FALSE)</f>
        <v>1</v>
      </c>
      <c r="X41">
        <f>VLOOKUP(CONCATENATE($B41,".data"), 'Random noise 0.01'!$A$1:$AM$235, 39, FALSE)</f>
        <v>0</v>
      </c>
      <c r="Y41">
        <f>VLOOKUP(CONCATENATE($B41,".data"), 'Random noise 0.01'!$A$1:$AG$235, 15, FALSE)</f>
        <v>6</v>
      </c>
      <c r="Z41">
        <f>VLOOKUP(CONCATENATE($B41,".data"), 'Random noise 0.01'!$A$1:$AG$235, 17, FALSE)</f>
        <v>195.3</v>
      </c>
      <c r="AA41" t="str">
        <f>VLOOKUP(CONCATENATE($B41,".data"), 'Random noise 0.01'!$A$1:$AG$235, 27, FALSE)</f>
        <v>x0*x1**0.5*x2</v>
      </c>
      <c r="AB41">
        <f t="shared" si="12"/>
        <v>1</v>
      </c>
      <c r="AC41">
        <f t="shared" si="13"/>
        <v>1</v>
      </c>
      <c r="AD41" s="2">
        <f t="shared" si="14"/>
        <v>1</v>
      </c>
      <c r="AE41" s="1">
        <f>VLOOKUP(CONCATENATE($B41,".data"), 'Random noise 0.1'!$A$1:$AM$235, 37, FALSE)</f>
        <v>1</v>
      </c>
      <c r="AF41">
        <f>VLOOKUP(CONCATENATE($B41,".data"), 'Random noise 0.1'!$A$1:$AM$235, 39, FALSE)</f>
        <v>0</v>
      </c>
      <c r="AG41">
        <f>VLOOKUP(CONCATENATE($B41,".data"), 'Random noise 0.1'!$A$1:$AG$235, 15, FALSE)</f>
        <v>6</v>
      </c>
      <c r="AH41">
        <f>VLOOKUP(CONCATENATE($B41,".data"), 'Random noise 0.1'!$A$1:$AG$235, 17, FALSE)</f>
        <v>190.6</v>
      </c>
      <c r="AI41" t="str">
        <f>VLOOKUP(CONCATENATE($B41,".data"), 'Random noise 0.1'!$A$1:$AG$235, 27, FALSE)</f>
        <v>x0*x1**0.5*x2</v>
      </c>
      <c r="AJ41">
        <f t="shared" si="15"/>
        <v>1</v>
      </c>
      <c r="AK41">
        <f t="shared" si="16"/>
        <v>1</v>
      </c>
      <c r="AL41" s="2">
        <f t="shared" si="17"/>
        <v>1</v>
      </c>
    </row>
    <row r="42" spans="1:38" x14ac:dyDescent="0.25">
      <c r="A42" t="str">
        <f t="shared" si="4"/>
        <v>v3_3-7</v>
      </c>
      <c r="B42" t="s">
        <v>568</v>
      </c>
      <c r="C42">
        <v>6</v>
      </c>
      <c r="D42" t="str">
        <f t="shared" si="5"/>
        <v>3-7</v>
      </c>
      <c r="E42">
        <v>3</v>
      </c>
      <c r="F42" s="7" t="s">
        <v>500</v>
      </c>
      <c r="G42" s="1">
        <f>VLOOKUP(CONCATENATE($B42,".data"), 'Random noise 0'!$A$1:$AM$235, 37, FALSE)</f>
        <v>1</v>
      </c>
      <c r="H42" s="1">
        <f>VLOOKUP(CONCATENATE($B42,".data"), 'Random noise 0'!$A$1:$AM$235, 39, FALSE)</f>
        <v>0</v>
      </c>
      <c r="I42">
        <f>VLOOKUP(CONCATENATE($B42,".data"), 'Random noise 0'!$A$1:$AG$235, 15, FALSE)</f>
        <v>6</v>
      </c>
      <c r="J42">
        <f>VLOOKUP(CONCATENATE($B42,".data"), 'Random noise 0'!$A$1:$AG$235, 17, FALSE)</f>
        <v>11.6</v>
      </c>
      <c r="K42" t="str">
        <f>VLOOKUP(CONCATENATE($B42,".data"), 'Random noise 0'!$A$1:$AG$235, 27, FALSE)</f>
        <v>(x0+x1)*cos(x2)</v>
      </c>
      <c r="L42">
        <f t="shared" si="6"/>
        <v>1</v>
      </c>
      <c r="M42">
        <f t="shared" si="7"/>
        <v>1</v>
      </c>
      <c r="N42" s="2">
        <f t="shared" si="8"/>
        <v>1</v>
      </c>
      <c r="O42" s="1">
        <f>VLOOKUP(CONCATENATE($B42,".data"), 'Random noise 0.001'!$A$1:$AM$235, 37, FALSE)</f>
        <v>0.99999959999999999</v>
      </c>
      <c r="P42">
        <f>VLOOKUP(CONCATENATE($B42,".data"), 'Random noise 0.001'!$A$1:$AM$235, 39, FALSE)</f>
        <v>2.3745E-4</v>
      </c>
      <c r="Q42">
        <f>VLOOKUP(CONCATENATE($B42,".data"), 'Random noise 0.001'!$A$1:$AG$235, 15, FALSE)</f>
        <v>10</v>
      </c>
      <c r="R42">
        <f>VLOOKUP(CONCATENATE($B42,".data"), 'Random noise 0.001'!$A$1:$AG$235, 17, FALSE)</f>
        <v>223.3</v>
      </c>
      <c r="S42" t="str">
        <f>VLOOKUP(CONCATENATE($B42,".data"), 'Random noise 0.001'!$A$1:$AG$235, 27, FALSE)</f>
        <v>(1.00016962*x0+1.00033778*x1)*cos(x2)</v>
      </c>
      <c r="T42">
        <f t="shared" si="9"/>
        <v>1</v>
      </c>
      <c r="U42" t="str">
        <f t="shared" si="10"/>
        <v>?</v>
      </c>
      <c r="V42" s="2">
        <v>1</v>
      </c>
      <c r="W42" s="1">
        <f>VLOOKUP(CONCATENATE($B42,".data"), 'Random noise 0.01'!$A$1:$AM$235, 37, FALSE)</f>
        <v>0.99996041999999996</v>
      </c>
      <c r="X42">
        <f>VLOOKUP(CONCATENATE($B42,".data"), 'Random noise 0.01'!$A$1:$AM$235, 39, FALSE)</f>
        <v>2.3734099999999998E-3</v>
      </c>
      <c r="Y42">
        <f>VLOOKUP(CONCATENATE($B42,".data"), 'Random noise 0.01'!$A$1:$AG$235, 15, FALSE)</f>
        <v>10</v>
      </c>
      <c r="Z42">
        <f>VLOOKUP(CONCATENATE($B42,".data"), 'Random noise 0.01'!$A$1:$AG$235, 17, FALSE)</f>
        <v>238</v>
      </c>
      <c r="AA42" t="str">
        <f>VLOOKUP(CONCATENATE($B42,".data"), 'Random noise 0.01'!$A$1:$AG$235, 27, FALSE)</f>
        <v>(1.00169368*x0+1.00337779*x1)*cos(x2)</v>
      </c>
      <c r="AB42">
        <f t="shared" si="12"/>
        <v>1</v>
      </c>
      <c r="AC42">
        <f t="shared" si="13"/>
        <v>0</v>
      </c>
      <c r="AD42" s="2">
        <f t="shared" si="14"/>
        <v>0</v>
      </c>
      <c r="AE42" s="1">
        <f>VLOOKUP(CONCATENATE($B42,".data"), 'Random noise 0.1'!$A$1:$AM$235, 37, FALSE)</f>
        <v>0.99370904999999998</v>
      </c>
      <c r="AF42">
        <f>VLOOKUP(CONCATENATE($B42,".data"), 'Random noise 0.1'!$A$1:$AM$235, 39, FALSE)</f>
        <v>2.992059E-2</v>
      </c>
      <c r="AG42">
        <f>VLOOKUP(CONCATENATE($B42,".data"), 'Random noise 0.1'!$A$1:$AG$235, 15, FALSE)</f>
        <v>11</v>
      </c>
      <c r="AH42">
        <f>VLOOKUP(CONCATENATE($B42,".data"), 'Random noise 0.1'!$A$1:$AG$235, 17, FALSE)</f>
        <v>224.5</v>
      </c>
      <c r="AI42" t="str">
        <f>VLOOKUP(CONCATENATE($B42,".data"), 'Random noise 0.1'!$A$1:$AG$235, 27, FALSE)</f>
        <v>(0.98085907*x0+1.16807064*sin(x1))*cos(x2)</v>
      </c>
      <c r="AJ42">
        <f t="shared" si="15"/>
        <v>0</v>
      </c>
      <c r="AK42">
        <f t="shared" si="16"/>
        <v>0</v>
      </c>
      <c r="AL42" s="2">
        <f t="shared" si="17"/>
        <v>0</v>
      </c>
    </row>
    <row r="43" spans="1:38" x14ac:dyDescent="0.25">
      <c r="A43" t="str">
        <f t="shared" si="4"/>
        <v>v3_3-7</v>
      </c>
      <c r="B43" t="s">
        <v>569</v>
      </c>
      <c r="C43">
        <v>6</v>
      </c>
      <c r="D43" t="str">
        <f t="shared" si="5"/>
        <v>3-7</v>
      </c>
      <c r="E43">
        <v>3</v>
      </c>
      <c r="F43" s="7" t="s">
        <v>305</v>
      </c>
      <c r="G43" s="1">
        <f>VLOOKUP(CONCATENATE($B43,".data"), 'Random noise 0'!$A$1:$AM$235, 37, FALSE)</f>
        <v>1</v>
      </c>
      <c r="H43" s="1">
        <f>VLOOKUP(CONCATENATE($B43,".data"), 'Random noise 0'!$A$1:$AM$235, 39, FALSE)</f>
        <v>0</v>
      </c>
      <c r="I43">
        <f>VLOOKUP(CONCATENATE($B43,".data"), 'Random noise 0'!$A$1:$AG$235, 15, FALSE)</f>
        <v>6</v>
      </c>
      <c r="J43">
        <f>VLOOKUP(CONCATENATE($B43,".data"), 'Random noise 0'!$A$1:$AG$235, 17, FALSE)</f>
        <v>2.5</v>
      </c>
      <c r="K43" t="str">
        <f>VLOOKUP(CONCATENATE($B43,".data"), 'Random noise 0'!$A$1:$AG$235, 27, FALSE)</f>
        <v>x0*x1**2*x2</v>
      </c>
      <c r="L43">
        <f t="shared" si="6"/>
        <v>1</v>
      </c>
      <c r="M43">
        <f t="shared" si="7"/>
        <v>1</v>
      </c>
      <c r="N43" s="2">
        <f t="shared" si="8"/>
        <v>1</v>
      </c>
      <c r="O43" s="1">
        <f>VLOOKUP(CONCATENATE($B43,".data"), 'Random noise 0.001'!$A$1:$AM$235, 37, FALSE)</f>
        <v>1</v>
      </c>
      <c r="P43">
        <f>VLOOKUP(CONCATENATE($B43,".data"), 'Random noise 0.001'!$A$1:$AM$235, 39, FALSE)</f>
        <v>0</v>
      </c>
      <c r="Q43">
        <f>VLOOKUP(CONCATENATE($B43,".data"), 'Random noise 0.001'!$A$1:$AG$235, 15, FALSE)</f>
        <v>6</v>
      </c>
      <c r="R43">
        <f>VLOOKUP(CONCATENATE($B43,".data"), 'Random noise 0.001'!$A$1:$AG$235, 17, FALSE)</f>
        <v>192.3</v>
      </c>
      <c r="S43" t="str">
        <f>VLOOKUP(CONCATENATE($B43,".data"), 'Random noise 0.001'!$A$1:$AG$235, 27, FALSE)</f>
        <v>x0*x1**2*x2</v>
      </c>
      <c r="T43">
        <f t="shared" si="9"/>
        <v>1</v>
      </c>
      <c r="U43">
        <f t="shared" si="10"/>
        <v>1</v>
      </c>
      <c r="V43" s="2">
        <f t="shared" si="11"/>
        <v>1</v>
      </c>
      <c r="W43" s="1">
        <f>VLOOKUP(CONCATENATE($B43,".data"), 'Random noise 0.01'!$A$1:$AM$235, 37, FALSE)</f>
        <v>1</v>
      </c>
      <c r="X43">
        <f>VLOOKUP(CONCATENATE($B43,".data"), 'Random noise 0.01'!$A$1:$AM$235, 39, FALSE)</f>
        <v>0</v>
      </c>
      <c r="Y43">
        <f>VLOOKUP(CONCATENATE($B43,".data"), 'Random noise 0.01'!$A$1:$AG$235, 15, FALSE)</f>
        <v>6</v>
      </c>
      <c r="Z43">
        <f>VLOOKUP(CONCATENATE($B43,".data"), 'Random noise 0.01'!$A$1:$AG$235, 17, FALSE)</f>
        <v>191.1</v>
      </c>
      <c r="AA43" t="str">
        <f>VLOOKUP(CONCATENATE($B43,".data"), 'Random noise 0.01'!$A$1:$AG$235, 27, FALSE)</f>
        <v>x0*x1**2*x2</v>
      </c>
      <c r="AB43">
        <f t="shared" si="12"/>
        <v>1</v>
      </c>
      <c r="AC43">
        <f t="shared" si="13"/>
        <v>1</v>
      </c>
      <c r="AD43" s="2">
        <f t="shared" si="14"/>
        <v>1</v>
      </c>
      <c r="AE43" s="1">
        <f>VLOOKUP(CONCATENATE($B43,".data"), 'Random noise 0.1'!$A$1:$AM$235, 37, FALSE)</f>
        <v>1</v>
      </c>
      <c r="AF43">
        <f>VLOOKUP(CONCATENATE($B43,".data"), 'Random noise 0.1'!$A$1:$AM$235, 39, FALSE)</f>
        <v>0</v>
      </c>
      <c r="AG43">
        <f>VLOOKUP(CONCATENATE($B43,".data"), 'Random noise 0.1'!$A$1:$AG$235, 15, FALSE)</f>
        <v>6</v>
      </c>
      <c r="AH43">
        <f>VLOOKUP(CONCATENATE($B43,".data"), 'Random noise 0.1'!$A$1:$AG$235, 17, FALSE)</f>
        <v>187.8</v>
      </c>
      <c r="AI43" t="str">
        <f>VLOOKUP(CONCATENATE($B43,".data"), 'Random noise 0.1'!$A$1:$AG$235, 27, FALSE)</f>
        <v>x0*x1**2*x2</v>
      </c>
      <c r="AJ43">
        <f t="shared" si="15"/>
        <v>1</v>
      </c>
      <c r="AK43">
        <f t="shared" si="16"/>
        <v>1</v>
      </c>
      <c r="AL43" s="2">
        <f t="shared" si="17"/>
        <v>1</v>
      </c>
    </row>
    <row r="44" spans="1:38" x14ac:dyDescent="0.25">
      <c r="A44" t="str">
        <f t="shared" si="4"/>
        <v>v1_3-7</v>
      </c>
      <c r="B44" t="s">
        <v>570</v>
      </c>
      <c r="C44">
        <v>7</v>
      </c>
      <c r="D44" t="str">
        <f t="shared" si="5"/>
        <v>3-7</v>
      </c>
      <c r="E44">
        <v>1</v>
      </c>
      <c r="F44" s="7" t="s">
        <v>929</v>
      </c>
      <c r="G44" s="1">
        <f>VLOOKUP(CONCATENATE($B44,".data"), 'Random noise 0'!$A$1:$AM$235, 37, FALSE)</f>
        <v>1</v>
      </c>
      <c r="H44" s="1">
        <f>VLOOKUP(CONCATENATE($B44,".data"), 'Random noise 0'!$A$1:$AM$235, 39, FALSE)</f>
        <v>0</v>
      </c>
      <c r="I44">
        <f>VLOOKUP(CONCATENATE($B44,".data"), 'Random noise 0'!$A$1:$AG$235, 15, FALSE)</f>
        <v>7</v>
      </c>
      <c r="J44">
        <f>VLOOKUP(CONCATENATE($B44,".data"), 'Random noise 0'!$A$1:$AG$235, 17, FALSE)</f>
        <v>0.8</v>
      </c>
      <c r="K44" t="str">
        <f>VLOOKUP(CONCATENATE($B44,".data"), 'Random noise 0'!$A$1:$AG$235, 27, FALSE)</f>
        <v>-4.14159265+2/x0</v>
      </c>
      <c r="L44">
        <f t="shared" si="6"/>
        <v>1</v>
      </c>
      <c r="M44">
        <f t="shared" si="7"/>
        <v>1</v>
      </c>
      <c r="N44" s="2">
        <f t="shared" si="8"/>
        <v>1</v>
      </c>
      <c r="O44" s="1">
        <f>VLOOKUP(CONCATENATE($B44,".data"), 'Random noise 0.001'!$A$1:$AM$235, 37, FALSE)</f>
        <v>0.99991739999999996</v>
      </c>
      <c r="P44">
        <f>VLOOKUP(CONCATENATE($B44,".data"), 'Random noise 0.001'!$A$1:$AM$235, 39, FALSE)</f>
        <v>4.0538358499999996</v>
      </c>
      <c r="Q44">
        <f>VLOOKUP(CONCATENATE($B44,".data"), 'Random noise 0.001'!$A$1:$AG$235, 15, FALSE)</f>
        <v>7</v>
      </c>
      <c r="R44">
        <f>VLOOKUP(CONCATENATE($B44,".data"), 'Random noise 0.001'!$A$1:$AG$235, 17, FALSE)</f>
        <v>162.9</v>
      </c>
      <c r="S44" t="str">
        <f>VLOOKUP(CONCATENATE($B44,".data"), 'Random noise 0.001'!$A$1:$AG$235, 27, FALSE)</f>
        <v>-4.05587089+2.01809413/x0</v>
      </c>
      <c r="T44">
        <f t="shared" si="9"/>
        <v>1</v>
      </c>
      <c r="U44">
        <f t="shared" si="10"/>
        <v>0</v>
      </c>
      <c r="V44" s="2">
        <f t="shared" si="11"/>
        <v>0</v>
      </c>
      <c r="W44" s="1">
        <f>VLOOKUP(CONCATENATE($B44,".data"), 'Random noise 0.01'!$A$1:$AM$235, 37, FALSE)</f>
        <v>0.93212192000000005</v>
      </c>
      <c r="X44">
        <f>VLOOKUP(CONCATENATE($B44,".data"), 'Random noise 0.01'!$A$1:$AM$235, 39, FALSE)</f>
        <v>116.20658152</v>
      </c>
      <c r="Y44">
        <f>VLOOKUP(CONCATENATE($B44,".data"), 'Random noise 0.01'!$A$1:$AG$235, 15, FALSE)</f>
        <v>24</v>
      </c>
      <c r="Z44">
        <f>VLOOKUP(CONCATENATE($B44,".data"), 'Random noise 0.01'!$A$1:$AG$235, 17, FALSE)</f>
        <v>230.5</v>
      </c>
      <c r="AA44" t="str">
        <f>VLOOKUP(CONCATENATE($B44,".data"), 'Random noise 0.01'!$A$1:$AG$235, 27, FALSE)</f>
        <v>1.46530704*(exp(x0)/x0**2)**0.5-2.47682415+64.06622202/(x0*exp(7.3890561*x0)+1)**20</v>
      </c>
      <c r="AB44">
        <f t="shared" si="12"/>
        <v>0</v>
      </c>
      <c r="AC44">
        <f t="shared" si="13"/>
        <v>0</v>
      </c>
      <c r="AD44" s="2">
        <f t="shared" si="14"/>
        <v>0</v>
      </c>
      <c r="AE44" s="1">
        <f>VLOOKUP(CONCATENATE($B44,".data"), 'Random noise 0.1'!$A$1:$AM$235, 37, FALSE)</f>
        <v>0.30625287000000001</v>
      </c>
      <c r="AF44">
        <f>VLOOKUP(CONCATENATE($B44,".data"), 'Random noise 0.1'!$A$1:$AM$235, 39, FALSE)</f>
        <v>371.50662456999999</v>
      </c>
      <c r="AG44">
        <f>VLOOKUP(CONCATENATE($B44,".data"), 'Random noise 0.1'!$A$1:$AG$235, 15, FALSE)</f>
        <v>17</v>
      </c>
      <c r="AH44">
        <f>VLOOKUP(CONCATENATE($B44,".data"), 'Random noise 0.1'!$A$1:$AG$235, 17, FALSE)</f>
        <v>214.2</v>
      </c>
      <c r="AI44" t="str">
        <f>VLOOKUP(CONCATENATE($B44,".data"), 'Random noise 0.1'!$A$1:$AG$235, 27, FALSE)</f>
        <v>-2.83866463*log(x0)**3+69.66254395*cos(x0+sin(x0)**(-0.5))+42.47066041</v>
      </c>
      <c r="AJ44">
        <f t="shared" si="15"/>
        <v>0</v>
      </c>
      <c r="AK44">
        <f t="shared" si="16"/>
        <v>0</v>
      </c>
      <c r="AL44" s="2">
        <f t="shared" si="17"/>
        <v>0</v>
      </c>
    </row>
    <row r="45" spans="1:38" x14ac:dyDescent="0.25">
      <c r="A45" t="str">
        <f t="shared" si="4"/>
        <v>v1_3-7</v>
      </c>
      <c r="B45" t="s">
        <v>571</v>
      </c>
      <c r="C45">
        <v>7</v>
      </c>
      <c r="D45" t="str">
        <f t="shared" si="5"/>
        <v>3-7</v>
      </c>
      <c r="E45">
        <v>1</v>
      </c>
      <c r="F45" s="7" t="s">
        <v>572</v>
      </c>
      <c r="G45" s="1">
        <f>VLOOKUP(CONCATENATE($B45,".data"), 'Random noise 0'!$A$1:$AM$235, 37, FALSE)</f>
        <v>0.99960278999999996</v>
      </c>
      <c r="H45" s="1">
        <f>VLOOKUP(CONCATENATE($B45,".data"), 'Random noise 0'!$A$1:$AM$235, 39, FALSE)</f>
        <v>2.8668600000000002E-3</v>
      </c>
      <c r="I45">
        <f>VLOOKUP(CONCATENATE($B45,".data"), 'Random noise 0'!$A$1:$AG$235, 15, FALSE)</f>
        <v>6</v>
      </c>
      <c r="J45">
        <f>VLOOKUP(CONCATENATE($B45,".data"), 'Random noise 0'!$A$1:$AG$235, 17, FALSE)</f>
        <v>107.1</v>
      </c>
      <c r="K45" t="str">
        <f>VLOOKUP(CONCATENATE($B45,".data"), 'Random noise 0'!$A$1:$AG$235, 27, FALSE)</f>
        <v>0.57139828*sin(x0)+0.76881412</v>
      </c>
      <c r="L45">
        <f t="shared" si="6"/>
        <v>1</v>
      </c>
      <c r="M45">
        <f t="shared" si="7"/>
        <v>0</v>
      </c>
      <c r="N45" s="2">
        <f t="shared" si="8"/>
        <v>0</v>
      </c>
      <c r="O45" s="1">
        <f>VLOOKUP(CONCATENATE($B45,".data"), 'Random noise 0.001'!$A$1:$AM$235, 37, FALSE)</f>
        <v>0.99960108000000003</v>
      </c>
      <c r="P45">
        <f>VLOOKUP(CONCATENATE($B45,".data"), 'Random noise 0.001'!$A$1:$AM$235, 39, FALSE)</f>
        <v>2.8730499999999998E-3</v>
      </c>
      <c r="Q45">
        <f>VLOOKUP(CONCATENATE($B45,".data"), 'Random noise 0.001'!$A$1:$AG$235, 15, FALSE)</f>
        <v>6</v>
      </c>
      <c r="R45">
        <f>VLOOKUP(CONCATENATE($B45,".data"), 'Random noise 0.001'!$A$1:$AG$235, 17, FALSE)</f>
        <v>164.3</v>
      </c>
      <c r="S45" t="str">
        <f>VLOOKUP(CONCATENATE($B45,".data"), 'Random noise 0.001'!$A$1:$AG$235, 27, FALSE)</f>
        <v>0.57091817*sin(x0)+0.76928595</v>
      </c>
      <c r="T45">
        <f t="shared" si="9"/>
        <v>1</v>
      </c>
      <c r="U45">
        <f t="shared" si="10"/>
        <v>0</v>
      </c>
      <c r="V45" s="2">
        <f t="shared" si="11"/>
        <v>0</v>
      </c>
      <c r="W45" s="1">
        <f>VLOOKUP(CONCATENATE($B45,".data"), 'Random noise 0.01'!$A$1:$AM$235, 37, FALSE)</f>
        <v>0.99923830000000002</v>
      </c>
      <c r="X45">
        <f>VLOOKUP(CONCATENATE($B45,".data"), 'Random noise 0.01'!$A$1:$AM$235, 39, FALSE)</f>
        <v>3.9699899999999996E-3</v>
      </c>
      <c r="Y45">
        <f>VLOOKUP(CONCATENATE($B45,".data"), 'Random noise 0.01'!$A$1:$AG$235, 15, FALSE)</f>
        <v>6</v>
      </c>
      <c r="Z45">
        <f>VLOOKUP(CONCATENATE($B45,".data"), 'Random noise 0.01'!$A$1:$AG$235, 17, FALSE)</f>
        <v>163</v>
      </c>
      <c r="AA45" t="str">
        <f>VLOOKUP(CONCATENATE($B45,".data"), 'Random noise 0.01'!$A$1:$AG$235, 27, FALSE)</f>
        <v>0.56659718*sin(x0)+0.77353235</v>
      </c>
      <c r="AB45">
        <f t="shared" si="12"/>
        <v>1</v>
      </c>
      <c r="AC45">
        <f t="shared" si="13"/>
        <v>0</v>
      </c>
      <c r="AD45" s="2">
        <f t="shared" si="14"/>
        <v>0</v>
      </c>
      <c r="AE45" s="1">
        <f>VLOOKUP(CONCATENATE($B45,".data"), 'Random noise 0.1'!$A$1:$AM$235, 37, FALSE)</f>
        <v>0.11122284</v>
      </c>
      <c r="AF45">
        <f>VLOOKUP(CONCATENATE($B45,".data"), 'Random noise 0.1'!$A$1:$AM$235, 39, FALSE)</f>
        <v>0.13561102</v>
      </c>
      <c r="AG45">
        <f>VLOOKUP(CONCATENATE($B45,".data"), 'Random noise 0.1'!$A$1:$AG$235, 15, FALSE)</f>
        <v>14</v>
      </c>
      <c r="AH45">
        <f>VLOOKUP(CONCATENATE($B45,".data"), 'Random noise 0.1'!$A$1:$AG$235, 17, FALSE)</f>
        <v>189.5</v>
      </c>
      <c r="AI45" t="str">
        <f>VLOOKUP(CONCATENATE($B45,".data"), 'Random noise 0.1'!$A$1:$AG$235, 27, FALSE)</f>
        <v>-0.03955029*log(x0)**2+0.34677616*sin(log(sin(x0)))+1.31783008</v>
      </c>
      <c r="AJ45">
        <f t="shared" si="15"/>
        <v>0</v>
      </c>
      <c r="AK45">
        <f t="shared" si="16"/>
        <v>0</v>
      </c>
      <c r="AL45" s="2">
        <f t="shared" si="17"/>
        <v>0</v>
      </c>
    </row>
    <row r="46" spans="1:38" x14ac:dyDescent="0.25">
      <c r="A46" t="str">
        <f t="shared" si="4"/>
        <v>v1_3-7</v>
      </c>
      <c r="B46" t="s">
        <v>573</v>
      </c>
      <c r="C46">
        <v>7</v>
      </c>
      <c r="D46" t="str">
        <f t="shared" si="5"/>
        <v>3-7</v>
      </c>
      <c r="E46">
        <v>1</v>
      </c>
      <c r="F46" s="7" t="s">
        <v>930</v>
      </c>
      <c r="G46" s="1">
        <f>VLOOKUP(CONCATENATE($B46,".data"), 'Random noise 0'!$A$1:$AM$235, 37, FALSE)</f>
        <v>1</v>
      </c>
      <c r="H46" s="1">
        <f>VLOOKUP(CONCATENATE($B46,".data"), 'Random noise 0'!$A$1:$AM$235, 39, FALSE)</f>
        <v>0</v>
      </c>
      <c r="I46">
        <f>VLOOKUP(CONCATENATE($B46,".data"), 'Random noise 0'!$A$1:$AG$235, 15, FALSE)</f>
        <v>7</v>
      </c>
      <c r="J46">
        <f>VLOOKUP(CONCATENATE($B46,".data"), 'Random noise 0'!$A$1:$AG$235, 17, FALSE)</f>
        <v>26.2</v>
      </c>
      <c r="K46" t="str">
        <f>VLOOKUP(CONCATENATE($B46,".data"), 'Random noise 0'!$A$1:$AG$235, 27, FALSE)</f>
        <v>-2/(x0+2)</v>
      </c>
      <c r="L46">
        <f t="shared" si="6"/>
        <v>1</v>
      </c>
      <c r="M46">
        <f t="shared" si="7"/>
        <v>1</v>
      </c>
      <c r="N46" s="2">
        <f t="shared" si="8"/>
        <v>1</v>
      </c>
      <c r="O46" s="1">
        <f>VLOOKUP(CONCATENATE($B46,".data"), 'Random noise 0.001'!$A$1:$AM$235, 37, FALSE)</f>
        <v>0.9999768</v>
      </c>
      <c r="P46">
        <f>VLOOKUP(CONCATENATE($B46,".data"), 'Random noise 0.001'!$A$1:$AM$235, 39, FALSE)</f>
        <v>4.6747999999999999E-4</v>
      </c>
      <c r="Q46">
        <f>VLOOKUP(CONCATENATE($B46,".data"), 'Random noise 0.001'!$A$1:$AG$235, 15, FALSE)</f>
        <v>7</v>
      </c>
      <c r="R46">
        <f>VLOOKUP(CONCATENATE($B46,".data"), 'Random noise 0.001'!$A$1:$AG$235, 17, FALSE)</f>
        <v>165.5</v>
      </c>
      <c r="S46" t="str">
        <f>VLOOKUP(CONCATENATE($B46,".data"), 'Random noise 0.001'!$A$1:$AG$235, 27, FALSE)</f>
        <v>-0.60227186*0.45**x0-0.39590291</v>
      </c>
      <c r="T46">
        <f t="shared" si="9"/>
        <v>1</v>
      </c>
      <c r="U46" t="str">
        <f t="shared" si="10"/>
        <v>?</v>
      </c>
      <c r="V46" s="2">
        <v>0</v>
      </c>
      <c r="W46" s="1">
        <f>VLOOKUP(CONCATENATE($B46,".data"), 'Random noise 0.01'!$A$1:$AM$235, 37, FALSE)</f>
        <v>0.99786266000000001</v>
      </c>
      <c r="X46">
        <f>VLOOKUP(CONCATENATE($B46,".data"), 'Random noise 0.01'!$A$1:$AM$235, 39, FALSE)</f>
        <v>4.4874299999999997E-3</v>
      </c>
      <c r="Y46">
        <f>VLOOKUP(CONCATENATE($B46,".data"), 'Random noise 0.01'!$A$1:$AG$235, 15, FALSE)</f>
        <v>6</v>
      </c>
      <c r="Z46">
        <f>VLOOKUP(CONCATENATE($B46,".data"), 'Random noise 0.01'!$A$1:$AG$235, 17, FALSE)</f>
        <v>162.80000000000001</v>
      </c>
      <c r="AA46" t="str">
        <f>VLOOKUP(CONCATENATE($B46,".data"), 'Random noise 0.01'!$A$1:$AG$235, 27, FALSE)</f>
        <v>0.38137002*sin(x0)-0.98431995</v>
      </c>
      <c r="AB46">
        <f t="shared" si="12"/>
        <v>0</v>
      </c>
      <c r="AC46">
        <f t="shared" si="13"/>
        <v>0</v>
      </c>
      <c r="AD46" s="2">
        <f t="shared" si="14"/>
        <v>0</v>
      </c>
      <c r="AE46" s="1">
        <f>VLOOKUP(CONCATENATE($B46,".data"), 'Random noise 0.1'!$A$1:$AM$235, 37, FALSE)</f>
        <v>0.75771038000000002</v>
      </c>
      <c r="AF46">
        <f>VLOOKUP(CONCATENATE($B46,".data"), 'Random noise 0.1'!$A$1:$AM$235, 39, FALSE)</f>
        <v>4.7778059999999997E-2</v>
      </c>
      <c r="AG46">
        <f>VLOOKUP(CONCATENATE($B46,".data"), 'Random noise 0.1'!$A$1:$AG$235, 15, FALSE)</f>
        <v>20</v>
      </c>
      <c r="AH46">
        <f>VLOOKUP(CONCATENATE($B46,".data"), 'Random noise 0.1'!$A$1:$AG$235, 17, FALSE)</f>
        <v>219.3</v>
      </c>
      <c r="AI46" t="str">
        <f>VLOOKUP(CONCATENATE($B46,".data"), 'Random noise 0.1'!$A$1:$AG$235, 27, FALSE)</f>
        <v>0.08449925*log(x0)+0.15300063*sin(log(x0))-0.03728824*cos(50*log(x0)**2)-0.62961979</v>
      </c>
      <c r="AJ46">
        <f t="shared" si="15"/>
        <v>0</v>
      </c>
      <c r="AK46">
        <f t="shared" si="16"/>
        <v>0</v>
      </c>
      <c r="AL46" s="2">
        <f t="shared" si="17"/>
        <v>0</v>
      </c>
    </row>
    <row r="47" spans="1:38" x14ac:dyDescent="0.25">
      <c r="A47" t="str">
        <f t="shared" si="4"/>
        <v>v1_3-7</v>
      </c>
      <c r="B47" t="s">
        <v>574</v>
      </c>
      <c r="C47">
        <v>7</v>
      </c>
      <c r="D47" t="str">
        <f t="shared" si="5"/>
        <v>3-7</v>
      </c>
      <c r="E47">
        <v>1</v>
      </c>
      <c r="F47" s="7" t="s">
        <v>575</v>
      </c>
      <c r="G47" s="1">
        <f>VLOOKUP(CONCATENATE($B47,".data"), 'Random noise 0'!$A$1:$AM$235, 37, FALSE)</f>
        <v>0.99979417000000004</v>
      </c>
      <c r="H47" s="1">
        <f>VLOOKUP(CONCATENATE($B47,".data"), 'Random noise 0'!$A$1:$AM$235, 39, FALSE)</f>
        <v>2.34805E-3</v>
      </c>
      <c r="I47">
        <f>VLOOKUP(CONCATENATE($B47,".data"), 'Random noise 0'!$A$1:$AG$235, 15, FALSE)</f>
        <v>5</v>
      </c>
      <c r="J47">
        <f>VLOOKUP(CONCATENATE($B47,".data"), 'Random noise 0'!$A$1:$AG$235, 17, FALSE)</f>
        <v>101.4</v>
      </c>
      <c r="K47" t="str">
        <f>VLOOKUP(CONCATENATE($B47,".data"), 'Random noise 0'!$A$1:$AG$235, 27, FALSE)</f>
        <v>0.69793185-0.55772538*x0</v>
      </c>
      <c r="L47">
        <f t="shared" si="6"/>
        <v>1</v>
      </c>
      <c r="M47">
        <f t="shared" si="7"/>
        <v>0</v>
      </c>
      <c r="N47" s="2">
        <f t="shared" si="8"/>
        <v>0</v>
      </c>
      <c r="O47" s="1">
        <f>VLOOKUP(CONCATENATE($B47,".data"), 'Random noise 0.001'!$A$1:$AM$235, 37, FALSE)</f>
        <v>0.99979366000000003</v>
      </c>
      <c r="P47">
        <f>VLOOKUP(CONCATENATE($B47,".data"), 'Random noise 0.001'!$A$1:$AM$235, 39, FALSE)</f>
        <v>2.3509500000000001E-3</v>
      </c>
      <c r="Q47">
        <f>VLOOKUP(CONCATENATE($B47,".data"), 'Random noise 0.001'!$A$1:$AG$235, 15, FALSE)</f>
        <v>5</v>
      </c>
      <c r="R47">
        <f>VLOOKUP(CONCATENATE($B47,".data"), 'Random noise 0.001'!$A$1:$AG$235, 17, FALSE)</f>
        <v>154.5</v>
      </c>
      <c r="S47" t="str">
        <f>VLOOKUP(CONCATENATE($B47,".data"), 'Random noise 0.001'!$A$1:$AG$235, 27, FALSE)</f>
        <v>0.69812668-0.55789782*x0</v>
      </c>
      <c r="T47">
        <f t="shared" si="9"/>
        <v>1</v>
      </c>
      <c r="U47">
        <f t="shared" si="10"/>
        <v>0</v>
      </c>
      <c r="V47" s="2">
        <f t="shared" si="11"/>
        <v>0</v>
      </c>
      <c r="W47" s="1">
        <f>VLOOKUP(CONCATENATE($B47,".data"), 'Random noise 0.01'!$A$1:$AM$235, 37, FALSE)</f>
        <v>0.99973964999999998</v>
      </c>
      <c r="X47">
        <f>VLOOKUP(CONCATENATE($B47,".data"), 'Random noise 0.01'!$A$1:$AM$235, 39, FALSE)</f>
        <v>2.6407700000000002E-3</v>
      </c>
      <c r="Y47">
        <f>VLOOKUP(CONCATENATE($B47,".data"), 'Random noise 0.01'!$A$1:$AG$235, 15, FALSE)</f>
        <v>5</v>
      </c>
      <c r="Z47">
        <f>VLOOKUP(CONCATENATE($B47,".data"), 'Random noise 0.01'!$A$1:$AG$235, 17, FALSE)</f>
        <v>150.6</v>
      </c>
      <c r="AA47" t="str">
        <f>VLOOKUP(CONCATENATE($B47,".data"), 'Random noise 0.01'!$A$1:$AG$235, 27, FALSE)</f>
        <v>0.69988014-0.55944978*x0</v>
      </c>
      <c r="AB47">
        <f t="shared" si="12"/>
        <v>1</v>
      </c>
      <c r="AC47">
        <f t="shared" si="13"/>
        <v>0</v>
      </c>
      <c r="AD47" s="2">
        <f t="shared" si="14"/>
        <v>0</v>
      </c>
      <c r="AE47" s="1">
        <f>VLOOKUP(CONCATENATE($B47,".data"), 'Random noise 0.1'!$A$1:$AM$235, 37, FALSE)</f>
        <v>0.98598461999999998</v>
      </c>
      <c r="AF47">
        <f>VLOOKUP(CONCATENATE($B47,".data"), 'Random noise 0.1'!$A$1:$AM$235, 39, FALSE)</f>
        <v>1.93755E-2</v>
      </c>
      <c r="AG47">
        <f>VLOOKUP(CONCATENATE($B47,".data"), 'Random noise 0.1'!$A$1:$AG$235, 15, FALSE)</f>
        <v>11</v>
      </c>
      <c r="AH47">
        <f>VLOOKUP(CONCATENATE($B47,".data"), 'Random noise 0.1'!$A$1:$AG$235, 17, FALSE)</f>
        <v>167.8</v>
      </c>
      <c r="AI47" t="str">
        <f>VLOOKUP(CONCATENATE($B47,".data"), 'Random noise 0.1'!$A$1:$AG$235, 27, FALSE)</f>
        <v>-0.63613689*x0+0.04843471*cos(x0**(-0.5))+0.7458018</v>
      </c>
      <c r="AJ47">
        <f t="shared" si="15"/>
        <v>0</v>
      </c>
      <c r="AK47">
        <f t="shared" si="16"/>
        <v>0</v>
      </c>
      <c r="AL47" s="2">
        <f t="shared" si="17"/>
        <v>0</v>
      </c>
    </row>
    <row r="48" spans="1:38" x14ac:dyDescent="0.25">
      <c r="A48" t="str">
        <f t="shared" si="4"/>
        <v>v1_3-7</v>
      </c>
      <c r="B48" t="s">
        <v>576</v>
      </c>
      <c r="C48">
        <v>7</v>
      </c>
      <c r="D48" t="str">
        <f t="shared" si="5"/>
        <v>3-7</v>
      </c>
      <c r="E48">
        <v>1</v>
      </c>
      <c r="F48" s="7" t="s">
        <v>577</v>
      </c>
      <c r="G48" s="1">
        <f>VLOOKUP(CONCATENATE($B48,".data"), 'Random noise 0'!$A$1:$AM$235, 37, FALSE)</f>
        <v>0.99999720999999997</v>
      </c>
      <c r="H48" s="1">
        <f>VLOOKUP(CONCATENATE($B48,".data"), 'Random noise 0'!$A$1:$AM$235, 39, FALSE)</f>
        <v>3.3920399999999998E-3</v>
      </c>
      <c r="I48">
        <f>VLOOKUP(CONCATENATE($B48,".data"), 'Random noise 0'!$A$1:$AG$235, 15, FALSE)</f>
        <v>12</v>
      </c>
      <c r="J48">
        <f>VLOOKUP(CONCATENATE($B48,".data"), 'Random noise 0'!$A$1:$AG$235, 17, FALSE)</f>
        <v>138.5</v>
      </c>
      <c r="K48" t="str">
        <f>VLOOKUP(CONCATENATE($B48,".data"), 'Random noise 0'!$A$1:$AG$235, 27, FALSE)</f>
        <v>0.67822944*0.05**x0+0.6577517*exp(exp(x0))+9.43097248</v>
      </c>
      <c r="L48">
        <f t="shared" si="6"/>
        <v>1</v>
      </c>
      <c r="M48">
        <f t="shared" si="7"/>
        <v>0</v>
      </c>
      <c r="N48" s="2">
        <f t="shared" si="8"/>
        <v>0</v>
      </c>
      <c r="O48" s="1">
        <f>VLOOKUP(CONCATENATE($B48,".data"), 'Random noise 0.001'!$A$1:$AM$235, 37, FALSE)</f>
        <v>0.99997957000000004</v>
      </c>
      <c r="P48">
        <f>VLOOKUP(CONCATENATE($B48,".data"), 'Random noise 0.001'!$A$1:$AM$235, 39, FALSE)</f>
        <v>9.1798499999999998E-3</v>
      </c>
      <c r="Q48">
        <f>VLOOKUP(CONCATENATE($B48,".data"), 'Random noise 0.001'!$A$1:$AG$235, 15, FALSE)</f>
        <v>9</v>
      </c>
      <c r="R48">
        <f>VLOOKUP(CONCATENATE($B48,".data"), 'Random noise 0.001'!$A$1:$AG$235, 17, FALSE)</f>
        <v>198.6</v>
      </c>
      <c r="S48" t="str">
        <f>VLOOKUP(CONCATENATE($B48,".data"), 'Random noise 0.001'!$A$1:$AG$235, 27, FALSE)</f>
        <v>1.06735757*(8*x0)**x0+10.87163762</v>
      </c>
      <c r="T48">
        <f t="shared" si="9"/>
        <v>1</v>
      </c>
      <c r="U48">
        <f t="shared" si="10"/>
        <v>0</v>
      </c>
      <c r="V48" s="2">
        <f t="shared" si="11"/>
        <v>0</v>
      </c>
      <c r="W48" s="1">
        <f>VLOOKUP(CONCATENATE($B48,".data"), 'Random noise 0.01'!$A$1:$AM$235, 37, FALSE)</f>
        <v>0.99862112000000003</v>
      </c>
      <c r="X48">
        <f>VLOOKUP(CONCATENATE($B48,".data"), 'Random noise 0.01'!$A$1:$AM$235, 39, FALSE)</f>
        <v>7.5410119999999997E-2</v>
      </c>
      <c r="Y48">
        <f>VLOOKUP(CONCATENATE($B48,".data"), 'Random noise 0.01'!$A$1:$AG$235, 15, FALSE)</f>
        <v>12</v>
      </c>
      <c r="Z48">
        <f>VLOOKUP(CONCATENATE($B48,".data"), 'Random noise 0.01'!$A$1:$AG$235, 17, FALSE)</f>
        <v>197.4</v>
      </c>
      <c r="AA48" t="str">
        <f>VLOOKUP(CONCATENATE($B48,".data"), 'Random noise 0.01'!$A$1:$AG$235, 27, FALSE)</f>
        <v>0.41104915*exp(3*x0)-0.14609404*log(x0)+11.07526174</v>
      </c>
      <c r="AB48">
        <f t="shared" si="12"/>
        <v>0</v>
      </c>
      <c r="AC48">
        <f t="shared" si="13"/>
        <v>0</v>
      </c>
      <c r="AD48" s="2">
        <f t="shared" si="14"/>
        <v>0</v>
      </c>
      <c r="AE48" s="1">
        <f>VLOOKUP(CONCATENATE($B48,".data"), 'Random noise 0.1'!$A$1:$AM$235, 37, FALSE)</f>
        <v>0.90468163999999995</v>
      </c>
      <c r="AF48">
        <f>VLOOKUP(CONCATENATE($B48,".data"), 'Random noise 0.1'!$A$1:$AM$235, 39, FALSE)</f>
        <v>0.62698103000000005</v>
      </c>
      <c r="AG48">
        <f>VLOOKUP(CONCATENATE($B48,".data"), 'Random noise 0.1'!$A$1:$AG$235, 15, FALSE)</f>
        <v>22</v>
      </c>
      <c r="AH48">
        <f>VLOOKUP(CONCATENATE($B48,".data"), 'Random noise 0.1'!$A$1:$AG$235, 17, FALSE)</f>
        <v>279.2</v>
      </c>
      <c r="AI48" t="str">
        <f>VLOOKUP(CONCATENATE($B48,".data"), 'Random noise 0.1'!$A$1:$AG$235, 27, FALSE)</f>
        <v>-1.87117999*x0**0.5+7.01439396*x0**(x0+0.5)*cos(x0**(-0.5))/cos(x0)+14.13181897</v>
      </c>
      <c r="AJ48">
        <f t="shared" si="15"/>
        <v>0</v>
      </c>
      <c r="AK48">
        <f t="shared" si="16"/>
        <v>0</v>
      </c>
      <c r="AL48" s="2">
        <f t="shared" si="17"/>
        <v>0</v>
      </c>
    </row>
    <row r="49" spans="1:38" x14ac:dyDescent="0.25">
      <c r="A49" t="str">
        <f t="shared" si="4"/>
        <v>v2_3-7</v>
      </c>
      <c r="B49" t="s">
        <v>578</v>
      </c>
      <c r="C49">
        <v>7</v>
      </c>
      <c r="D49" t="str">
        <f t="shared" si="5"/>
        <v>3-7</v>
      </c>
      <c r="E49">
        <v>2</v>
      </c>
      <c r="F49" s="7" t="s">
        <v>579</v>
      </c>
      <c r="G49" s="1">
        <f>VLOOKUP(CONCATENATE($B49,".data"), 'Random noise 0'!$A$1:$AM$235, 37, FALSE)</f>
        <v>1</v>
      </c>
      <c r="H49" s="1">
        <f>VLOOKUP(CONCATENATE($B49,".data"), 'Random noise 0'!$A$1:$AM$235, 39, FALSE)</f>
        <v>0</v>
      </c>
      <c r="I49">
        <f>VLOOKUP(CONCATENATE($B49,".data"), 'Random noise 0'!$A$1:$AG$235, 15, FALSE)</f>
        <v>9</v>
      </c>
      <c r="J49">
        <f>VLOOKUP(CONCATENATE($B49,".data"), 'Random noise 0'!$A$1:$AG$235, 17, FALSE)</f>
        <v>3.4</v>
      </c>
      <c r="K49" t="str">
        <f>VLOOKUP(CONCATENATE($B49,".data"), 'Random noise 0'!$A$1:$AG$235, 27, FALSE)</f>
        <v>x0*x1+x0+10*x1+10</v>
      </c>
      <c r="L49">
        <f t="shared" si="6"/>
        <v>1</v>
      </c>
      <c r="M49">
        <f t="shared" si="7"/>
        <v>1</v>
      </c>
      <c r="N49" s="2">
        <f t="shared" si="8"/>
        <v>1</v>
      </c>
      <c r="O49" s="1">
        <f>VLOOKUP(CONCATENATE($B49,".data"), 'Random noise 0.001'!$A$1:$AM$235, 37, FALSE)</f>
        <v>0.99999784999999997</v>
      </c>
      <c r="P49">
        <f>VLOOKUP(CONCATENATE($B49,".data"), 'Random noise 0.001'!$A$1:$AM$235, 39, FALSE)</f>
        <v>4.48797E-3</v>
      </c>
      <c r="Q49">
        <f>VLOOKUP(CONCATENATE($B49,".data"), 'Random noise 0.001'!$A$1:$AG$235, 15, FALSE)</f>
        <v>12</v>
      </c>
      <c r="R49">
        <f>VLOOKUP(CONCATENATE($B49,".data"), 'Random noise 0.001'!$A$1:$AG$235, 17, FALSE)</f>
        <v>211.6</v>
      </c>
      <c r="S49" t="str">
        <f>VLOOKUP(CONCATENATE($B49,".data"), 'Random noise 0.001'!$A$1:$AG$235, 27, FALSE)</f>
        <v>1.02279735*x0*x1+0.99100215*x0+9.98389249*x1+10.01065634</v>
      </c>
      <c r="T49">
        <f t="shared" si="9"/>
        <v>1</v>
      </c>
      <c r="U49">
        <f t="shared" si="10"/>
        <v>0</v>
      </c>
      <c r="V49" s="2">
        <f t="shared" si="11"/>
        <v>0</v>
      </c>
      <c r="W49" s="1">
        <f>VLOOKUP(CONCATENATE($B49,".data"), 'Random noise 0.01'!$A$1:$AM$235, 37, FALSE)</f>
        <v>0.99977075000000004</v>
      </c>
      <c r="X49">
        <f>VLOOKUP(CONCATENATE($B49,".data"), 'Random noise 0.01'!$A$1:$AM$235, 39, FALSE)</f>
        <v>4.6295959999999997E-2</v>
      </c>
      <c r="Y49">
        <f>VLOOKUP(CONCATENATE($B49,".data"), 'Random noise 0.01'!$A$1:$AG$235, 15, FALSE)</f>
        <v>13</v>
      </c>
      <c r="Z49">
        <f>VLOOKUP(CONCATENATE($B49,".data"), 'Random noise 0.01'!$A$1:$AG$235, 17, FALSE)</f>
        <v>214.9</v>
      </c>
      <c r="AA49" t="str">
        <f>VLOOKUP(CONCATENATE($B49,".data"), 'Random noise 0.01'!$A$1:$AG$235, 27, FALSE)</f>
        <v>1.19834498*x0*x1+9.85202581*x1+1.09589982*sin(x0)+10.05541702</v>
      </c>
      <c r="AB49">
        <f t="shared" si="12"/>
        <v>1</v>
      </c>
      <c r="AC49">
        <f t="shared" si="13"/>
        <v>0</v>
      </c>
      <c r="AD49" s="2">
        <f t="shared" si="14"/>
        <v>0</v>
      </c>
      <c r="AE49" s="1">
        <f>VLOOKUP(CONCATENATE($B49,".data"), 'Random noise 0.1'!$A$1:$AM$235, 37, FALSE)</f>
        <v>0.96969052</v>
      </c>
      <c r="AF49">
        <f>VLOOKUP(CONCATENATE($B49,".data"), 'Random noise 0.1'!$A$1:$AM$235, 39, FALSE)</f>
        <v>0.53232433999999995</v>
      </c>
      <c r="AG49">
        <f>VLOOKUP(CONCATENATE($B49,".data"), 'Random noise 0.1'!$A$1:$AG$235, 15, FALSE)</f>
        <v>8</v>
      </c>
      <c r="AH49">
        <f>VLOOKUP(CONCATENATE($B49,".data"), 'Random noise 0.1'!$A$1:$AG$235, 17, FALSE)</f>
        <v>202.7</v>
      </c>
      <c r="AI49" t="str">
        <f>VLOOKUP(CONCATENATE($B49,".data"), 'Random noise 0.1'!$A$1:$AG$235, 27, FALSE)</f>
        <v>11.16209007*x0**0.125*x1+11.14720708</v>
      </c>
      <c r="AJ49">
        <f t="shared" si="15"/>
        <v>0</v>
      </c>
      <c r="AK49">
        <f t="shared" si="16"/>
        <v>0</v>
      </c>
      <c r="AL49" s="2">
        <f t="shared" si="17"/>
        <v>0</v>
      </c>
    </row>
    <row r="50" spans="1:38" x14ac:dyDescent="0.25">
      <c r="A50" t="str">
        <f t="shared" si="4"/>
        <v>v2_3-7</v>
      </c>
      <c r="B50" t="s">
        <v>580</v>
      </c>
      <c r="C50">
        <v>7</v>
      </c>
      <c r="D50" t="str">
        <f t="shared" si="5"/>
        <v>3-7</v>
      </c>
      <c r="E50">
        <v>2</v>
      </c>
      <c r="F50" s="7" t="s">
        <v>581</v>
      </c>
      <c r="G50" s="1">
        <f>VLOOKUP(CONCATENATE($B50,".data"), 'Random noise 0'!$A$1:$AM$235, 37, FALSE)</f>
        <v>1</v>
      </c>
      <c r="H50" s="1">
        <f>VLOOKUP(CONCATENATE($B50,".data"), 'Random noise 0'!$A$1:$AM$235, 39, FALSE)</f>
        <v>0</v>
      </c>
      <c r="I50">
        <f>VLOOKUP(CONCATENATE($B50,".data"), 'Random noise 0'!$A$1:$AG$235, 15, FALSE)</f>
        <v>10</v>
      </c>
      <c r="J50">
        <f>VLOOKUP(CONCATENATE($B50,".data"), 'Random noise 0'!$A$1:$AG$235, 17, FALSE)</f>
        <v>4.4000000000000004</v>
      </c>
      <c r="K50" t="str">
        <f>VLOOKUP(CONCATENATE($B50,".data"), 'Random noise 0'!$A$1:$AG$235, 27, FALSE)</f>
        <v>100*x0*(1-0.1*x1)**2</v>
      </c>
      <c r="L50">
        <f t="shared" si="6"/>
        <v>1</v>
      </c>
      <c r="M50">
        <f t="shared" si="7"/>
        <v>1</v>
      </c>
      <c r="N50" s="2">
        <f t="shared" si="8"/>
        <v>1</v>
      </c>
      <c r="O50" s="1">
        <f>VLOOKUP(CONCATENATE($B50,".data"), 'Random noise 0.001'!$A$1:$AM$235, 37, FALSE)</f>
        <v>0.99999983000000003</v>
      </c>
      <c r="P50">
        <f>VLOOKUP(CONCATENATE($B50,".data"), 'Random noise 0.001'!$A$1:$AM$235, 39, FALSE)</f>
        <v>1.083691E-2</v>
      </c>
      <c r="Q50">
        <f>VLOOKUP(CONCATENATE($B50,".data"), 'Random noise 0.001'!$A$1:$AG$235, 15, FALSE)</f>
        <v>11</v>
      </c>
      <c r="R50">
        <f>VLOOKUP(CONCATENATE($B50,".data"), 'Random noise 0.001'!$A$1:$AG$235, 17, FALSE)</f>
        <v>251.5</v>
      </c>
      <c r="S50" t="str">
        <f>VLOOKUP(CONCATENATE($B50,".data"), 'Random noise 0.001'!$A$1:$AG$235, 27, FALSE)</f>
        <v>x0*(-20.16881808*x1-2.47580162*cos(x1)+102.5186472)</v>
      </c>
      <c r="T50">
        <f t="shared" si="9"/>
        <v>1</v>
      </c>
      <c r="U50">
        <f t="shared" si="10"/>
        <v>0</v>
      </c>
      <c r="V50" s="2">
        <f t="shared" si="11"/>
        <v>0</v>
      </c>
      <c r="W50" s="1">
        <f>VLOOKUP(CONCATENATE($B50,".data"), 'Random noise 0.01'!$A$1:$AM$235, 37, FALSE)</f>
        <v>0.99998359000000003</v>
      </c>
      <c r="X50">
        <f>VLOOKUP(CONCATENATE($B50,".data"), 'Random noise 0.01'!$A$1:$AM$235, 39, FALSE)</f>
        <v>0.1079898</v>
      </c>
      <c r="Y50">
        <f>VLOOKUP(CONCATENATE($B50,".data"), 'Random noise 0.01'!$A$1:$AG$235, 15, FALSE)</f>
        <v>7</v>
      </c>
      <c r="Z50">
        <f>VLOOKUP(CONCATENATE($B50,".data"), 'Random noise 0.01'!$A$1:$AG$235, 17, FALSE)</f>
        <v>203.3</v>
      </c>
      <c r="AA50" t="str">
        <f>VLOOKUP(CONCATENATE($B50,".data"), 'Random noise 0.01'!$A$1:$AG$235, 27, FALSE)</f>
        <v>x0*(100.03834641-19.0622471*x1)</v>
      </c>
      <c r="AB50">
        <f t="shared" si="12"/>
        <v>1</v>
      </c>
      <c r="AC50">
        <f t="shared" si="13"/>
        <v>0</v>
      </c>
      <c r="AD50" s="2">
        <f t="shared" si="14"/>
        <v>0</v>
      </c>
      <c r="AE50" s="1">
        <f>VLOOKUP(CONCATENATE($B50,".data"), 'Random noise 0.1'!$A$1:$AM$235, 37, FALSE)</f>
        <v>0.99577316999999999</v>
      </c>
      <c r="AF50">
        <f>VLOOKUP(CONCATENATE($B50,".data"), 'Random noise 0.1'!$A$1:$AM$235, 39, FALSE)</f>
        <v>1.7331999499999999</v>
      </c>
      <c r="AG50">
        <f>VLOOKUP(CONCATENATE($B50,".data"), 'Random noise 0.1'!$A$1:$AG$235, 15, FALSE)</f>
        <v>14</v>
      </c>
      <c r="AH50">
        <f>VLOOKUP(CONCATENATE($B50,".data"), 'Random noise 0.1'!$A$1:$AG$235, 17, FALSE)</f>
        <v>206.2</v>
      </c>
      <c r="AI50" t="str">
        <f>VLOOKUP(CONCATENATE($B50,".data"), 'Random noise 0.1'!$A$1:$AG$235, 27, FALSE)</f>
        <v>117.94754623*x0+40.37944051*cos(x0+0.5*sin(x1))-41.3618307</v>
      </c>
      <c r="AJ50">
        <f t="shared" si="15"/>
        <v>0</v>
      </c>
      <c r="AK50">
        <f t="shared" si="16"/>
        <v>0</v>
      </c>
      <c r="AL50" s="2">
        <f t="shared" si="17"/>
        <v>0</v>
      </c>
    </row>
    <row r="51" spans="1:38" x14ac:dyDescent="0.25">
      <c r="A51" t="str">
        <f t="shared" si="4"/>
        <v>v2_3-7</v>
      </c>
      <c r="B51" t="s">
        <v>582</v>
      </c>
      <c r="C51">
        <v>7</v>
      </c>
      <c r="D51" t="str">
        <f t="shared" si="5"/>
        <v>3-7</v>
      </c>
      <c r="E51">
        <v>2</v>
      </c>
      <c r="F51" s="7" t="s">
        <v>931</v>
      </c>
      <c r="G51" s="1">
        <f>VLOOKUP(CONCATENATE($B51,".data"), 'Random noise 0'!$A$1:$AM$235, 37, FALSE)</f>
        <v>1</v>
      </c>
      <c r="H51" s="1">
        <f>VLOOKUP(CONCATENATE($B51,".data"), 'Random noise 0'!$A$1:$AM$235, 39, FALSE)</f>
        <v>0</v>
      </c>
      <c r="I51">
        <f>VLOOKUP(CONCATENATE($B51,".data"), 'Random noise 0'!$A$1:$AG$235, 15, FALSE)</f>
        <v>7</v>
      </c>
      <c r="J51">
        <f>VLOOKUP(CONCATENATE($B51,".data"), 'Random noise 0'!$A$1:$AG$235, 17, FALSE)</f>
        <v>74.5</v>
      </c>
      <c r="K51" t="str">
        <f>VLOOKUP(CONCATENATE($B51,".data"), 'Random noise 0'!$A$1:$AG$235, 27, FALSE)</f>
        <v>-x1+cos(exp(x0))</v>
      </c>
      <c r="L51">
        <f t="shared" si="6"/>
        <v>1</v>
      </c>
      <c r="M51">
        <f t="shared" si="7"/>
        <v>1</v>
      </c>
      <c r="N51" s="2">
        <f t="shared" si="8"/>
        <v>1</v>
      </c>
      <c r="O51" s="1">
        <f>VLOOKUP(CONCATENATE($B51,".data"), 'Random noise 0.001'!$A$1:$AM$235, 37, FALSE)</f>
        <v>1</v>
      </c>
      <c r="P51">
        <f>VLOOKUP(CONCATENATE($B51,".data"), 'Random noise 0.001'!$A$1:$AM$235, 39, FALSE)</f>
        <v>2.6769999999999999E-5</v>
      </c>
      <c r="Q51">
        <f>VLOOKUP(CONCATENATE($B51,".data"), 'Random noise 0.001'!$A$1:$AG$235, 15, FALSE)</f>
        <v>9</v>
      </c>
      <c r="R51">
        <f>VLOOKUP(CONCATENATE($B51,".data"), 'Random noise 0.001'!$A$1:$AG$235, 17, FALSE)</f>
        <v>219.4</v>
      </c>
      <c r="S51" t="str">
        <f>VLOOKUP(CONCATENATE($B51,".data"), 'Random noise 0.001'!$A$1:$AG$235, 27, FALSE)</f>
        <v>-0.99996663*x1+0.99996663*cos(exp(x0))</v>
      </c>
      <c r="T51">
        <f t="shared" si="9"/>
        <v>1</v>
      </c>
      <c r="U51" t="str">
        <f t="shared" si="10"/>
        <v>?</v>
      </c>
      <c r="V51" s="2">
        <v>1</v>
      </c>
      <c r="W51" s="1">
        <f>VLOOKUP(CONCATENATE($B51,".data"), 'Random noise 0.01'!$A$1:$AM$235, 37, FALSE)</f>
        <v>0.99990197999999997</v>
      </c>
      <c r="X51">
        <f>VLOOKUP(CONCATENATE($B51,".data"), 'Random noise 0.01'!$A$1:$AM$235, 39, FALSE)</f>
        <v>5.2126300000000002E-3</v>
      </c>
      <c r="Y51">
        <f>VLOOKUP(CONCATENATE($B51,".data"), 'Random noise 0.01'!$A$1:$AG$235, 15, FALSE)</f>
        <v>15</v>
      </c>
      <c r="Z51">
        <f>VLOOKUP(CONCATENATE($B51,".data"), 'Random noise 0.01'!$A$1:$AG$235, 17, FALSE)</f>
        <v>227</v>
      </c>
      <c r="AA51" t="str">
        <f>VLOOKUP(CONCATENATE($B51,".data"), 'Random noise 0.01'!$A$1:$AG$235, 27, FALSE)</f>
        <v>-1.00255913*x1-0.79058337*sin(x0)-0.96027259*sin(x0**2)+0.54094168</v>
      </c>
      <c r="AB51">
        <f t="shared" si="12"/>
        <v>1</v>
      </c>
      <c r="AC51">
        <f t="shared" si="13"/>
        <v>0</v>
      </c>
      <c r="AD51" s="2">
        <f t="shared" si="14"/>
        <v>0</v>
      </c>
      <c r="AE51" s="1">
        <f>VLOOKUP(CONCATENATE($B51,".data"), 'Random noise 0.1'!$A$1:$AM$235, 37, FALSE)</f>
        <v>0.99752149999999995</v>
      </c>
      <c r="AF51">
        <f>VLOOKUP(CONCATENATE($B51,".data"), 'Random noise 0.1'!$A$1:$AM$235, 39, FALSE)</f>
        <v>2.6212269999999999E-2</v>
      </c>
      <c r="AG51">
        <f>VLOOKUP(CONCATENATE($B51,".data"), 'Random noise 0.1'!$A$1:$AG$235, 15, FALSE)</f>
        <v>11</v>
      </c>
      <c r="AH51">
        <f>VLOOKUP(CONCATENATE($B51,".data"), 'Random noise 0.1'!$A$1:$AG$235, 17, FALSE)</f>
        <v>204.5</v>
      </c>
      <c r="AI51" t="str">
        <f>VLOOKUP(CONCATENATE($B51,".data"), 'Random noise 0.1'!$A$1:$AG$235, 27, FALSE)</f>
        <v>-0.42336171*6**sin(x0)-1.02428853*x1+0.96531893</v>
      </c>
      <c r="AJ51">
        <f t="shared" si="15"/>
        <v>0</v>
      </c>
      <c r="AK51">
        <f t="shared" si="16"/>
        <v>0</v>
      </c>
      <c r="AL51" s="2">
        <f t="shared" si="17"/>
        <v>0</v>
      </c>
    </row>
    <row r="52" spans="1:38" x14ac:dyDescent="0.25">
      <c r="A52" t="str">
        <f t="shared" si="4"/>
        <v>v2_3-7</v>
      </c>
      <c r="B52" t="s">
        <v>583</v>
      </c>
      <c r="C52">
        <v>7</v>
      </c>
      <c r="D52" t="str">
        <f t="shared" si="5"/>
        <v>3-7</v>
      </c>
      <c r="E52">
        <v>2</v>
      </c>
      <c r="F52" s="7" t="s">
        <v>584</v>
      </c>
      <c r="G52" s="1">
        <f>VLOOKUP(CONCATENATE($B52,".data"), 'Random noise 0'!$A$1:$AM$235, 37, FALSE)</f>
        <v>1</v>
      </c>
      <c r="H52" s="1">
        <f>VLOOKUP(CONCATENATE($B52,".data"), 'Random noise 0'!$A$1:$AM$235, 39, FALSE)</f>
        <v>0</v>
      </c>
      <c r="I52">
        <f>VLOOKUP(CONCATENATE($B52,".data"), 'Random noise 0'!$A$1:$AG$235, 15, FALSE)</f>
        <v>6</v>
      </c>
      <c r="J52">
        <f>VLOOKUP(CONCATENATE($B52,".data"), 'Random noise 0'!$A$1:$AG$235, 17, FALSE)</f>
        <v>1.2</v>
      </c>
      <c r="K52" t="str">
        <f>VLOOKUP(CONCATENATE($B52,".data"), 'Random noise 0'!$A$1:$AG$235, 27, FALSE)</f>
        <v>-x1+log(x0)</v>
      </c>
      <c r="L52">
        <f t="shared" si="6"/>
        <v>1</v>
      </c>
      <c r="M52">
        <f t="shared" si="7"/>
        <v>1</v>
      </c>
      <c r="N52" s="2">
        <f t="shared" si="8"/>
        <v>1</v>
      </c>
      <c r="O52" s="1">
        <f>VLOOKUP(CONCATENATE($B52,".data"), 'Random noise 0.001'!$A$1:$AM$235, 37, FALSE)</f>
        <v>0.99999998000000001</v>
      </c>
      <c r="P52">
        <f>VLOOKUP(CONCATENATE($B52,".data"), 'Random noise 0.001'!$A$1:$AM$235, 39, FALSE)</f>
        <v>1.7149E-4</v>
      </c>
      <c r="Q52">
        <f>VLOOKUP(CONCATENATE($B52,".data"), 'Random noise 0.001'!$A$1:$AG$235, 15, FALSE)</f>
        <v>8</v>
      </c>
      <c r="R52">
        <f>VLOOKUP(CONCATENATE($B52,".data"), 'Random noise 0.001'!$A$1:$AG$235, 17, FALSE)</f>
        <v>210.8</v>
      </c>
      <c r="S52" t="str">
        <f>VLOOKUP(CONCATENATE($B52,".data"), 'Random noise 0.001'!$A$1:$AG$235, 27, FALSE)</f>
        <v>-1.00009064*x1+1.00009064*log(x0)</v>
      </c>
      <c r="T52">
        <f t="shared" si="9"/>
        <v>1</v>
      </c>
      <c r="U52" t="str">
        <f t="shared" si="10"/>
        <v>?</v>
      </c>
      <c r="V52" s="2">
        <v>1</v>
      </c>
      <c r="W52" s="1">
        <f>VLOOKUP(CONCATENATE($B52,".data"), 'Random noise 0.01'!$A$1:$AM$235, 37, FALSE)</f>
        <v>0.99999755999999995</v>
      </c>
      <c r="X52">
        <f>VLOOKUP(CONCATENATE($B52,".data"), 'Random noise 0.01'!$A$1:$AM$235, 39, FALSE)</f>
        <v>1.7148300000000001E-3</v>
      </c>
      <c r="Y52">
        <f>VLOOKUP(CONCATENATE($B52,".data"), 'Random noise 0.01'!$A$1:$AG$235, 15, FALSE)</f>
        <v>8</v>
      </c>
      <c r="Z52">
        <f>VLOOKUP(CONCATENATE($B52,".data"), 'Random noise 0.01'!$A$1:$AG$235, 17, FALSE)</f>
        <v>204.5</v>
      </c>
      <c r="AA52" t="str">
        <f>VLOOKUP(CONCATENATE($B52,".data"), 'Random noise 0.01'!$A$1:$AG$235, 27, FALSE)</f>
        <v>-1.00090638*x1+1.00090638*log(x0)</v>
      </c>
      <c r="AB52">
        <f t="shared" si="12"/>
        <v>1</v>
      </c>
      <c r="AC52">
        <f t="shared" si="13"/>
        <v>0</v>
      </c>
      <c r="AD52" s="2">
        <f t="shared" si="14"/>
        <v>0</v>
      </c>
      <c r="AE52" s="1">
        <f>VLOOKUP(CONCATENATE($B52,".data"), 'Random noise 0.1'!$A$1:$AM$235, 37, FALSE)</f>
        <v>0.99820551000000002</v>
      </c>
      <c r="AF52">
        <f>VLOOKUP(CONCATENATE($B52,".data"), 'Random noise 0.1'!$A$1:$AM$235, 39, FALSE)</f>
        <v>4.6484249999999998E-2</v>
      </c>
      <c r="AG52">
        <f>VLOOKUP(CONCATENATE($B52,".data"), 'Random noise 0.1'!$A$1:$AG$235, 15, FALSE)</f>
        <v>9</v>
      </c>
      <c r="AH52">
        <f>VLOOKUP(CONCATENATE($B52,".data"), 'Random noise 0.1'!$A$1:$AG$235, 17, FALSE)</f>
        <v>190.2</v>
      </c>
      <c r="AI52" t="e">
        <f>VLOOKUP(CONCATENATE($B52,".data"), 'Random noise 0.1'!$A$1:$AG$235, 27, FALSE)</f>
        <v>#VALUE!</v>
      </c>
      <c r="AJ52">
        <f t="shared" si="15"/>
        <v>0</v>
      </c>
      <c r="AK52">
        <f t="shared" si="16"/>
        <v>0</v>
      </c>
      <c r="AL52" s="2">
        <f t="shared" si="17"/>
        <v>0</v>
      </c>
    </row>
    <row r="53" spans="1:38" x14ac:dyDescent="0.25">
      <c r="A53" t="str">
        <f t="shared" si="4"/>
        <v>v2_3-7</v>
      </c>
      <c r="B53" t="s">
        <v>585</v>
      </c>
      <c r="C53">
        <v>7</v>
      </c>
      <c r="D53" t="str">
        <f t="shared" si="5"/>
        <v>3-7</v>
      </c>
      <c r="E53">
        <v>2</v>
      </c>
      <c r="F53" s="7" t="s">
        <v>501</v>
      </c>
      <c r="G53" s="1">
        <f>VLOOKUP(CONCATENATE($B53,".data"), 'Random noise 0'!$A$1:$AM$235, 37, FALSE)</f>
        <v>1</v>
      </c>
      <c r="H53" s="1">
        <f>VLOOKUP(CONCATENATE($B53,".data"), 'Random noise 0'!$A$1:$AM$235, 39, FALSE)</f>
        <v>0</v>
      </c>
      <c r="I53">
        <f>VLOOKUP(CONCATENATE($B53,".data"), 'Random noise 0'!$A$1:$AG$235, 15, FALSE)</f>
        <v>7</v>
      </c>
      <c r="J53">
        <f>VLOOKUP(CONCATENATE($B53,".data"), 'Random noise 0'!$A$1:$AG$235, 17, FALSE)</f>
        <v>20.9</v>
      </c>
      <c r="K53" t="str">
        <f>VLOOKUP(CONCATENATE($B53,".data"), 'Random noise 0'!$A$1:$AG$235, 27, FALSE)</f>
        <v>x0**2+sin(exp(x1))</v>
      </c>
      <c r="L53">
        <f t="shared" si="6"/>
        <v>1</v>
      </c>
      <c r="M53">
        <f t="shared" si="7"/>
        <v>1</v>
      </c>
      <c r="N53" s="2">
        <f t="shared" si="8"/>
        <v>1</v>
      </c>
      <c r="O53" s="1">
        <f>VLOOKUP(CONCATENATE($B53,".data"), 'Random noise 0.001'!$A$1:$AM$235, 37, FALSE)</f>
        <v>0.99999884000000006</v>
      </c>
      <c r="P53">
        <f>VLOOKUP(CONCATENATE($B53,".data"), 'Random noise 0.001'!$A$1:$AM$235, 39, FALSE)</f>
        <v>3.5760000000000002E-4</v>
      </c>
      <c r="Q53">
        <f>VLOOKUP(CONCATENATE($B53,".data"), 'Random noise 0.001'!$A$1:$AG$235, 15, FALSE)</f>
        <v>11</v>
      </c>
      <c r="R53">
        <f>VLOOKUP(CONCATENATE($B53,".data"), 'Random noise 0.001'!$A$1:$AG$235, 17, FALSE)</f>
        <v>210.8</v>
      </c>
      <c r="S53" t="str">
        <f>VLOOKUP(CONCATENATE($B53,".data"), 'Random noise 0.001'!$A$1:$AG$235, 27, FALSE)</f>
        <v>0.99990419*x0**2+1.00043658*sin(exp(x1))</v>
      </c>
      <c r="T53">
        <f t="shared" si="9"/>
        <v>1</v>
      </c>
      <c r="U53" t="str">
        <f t="shared" si="10"/>
        <v>?</v>
      </c>
      <c r="V53" s="2">
        <v>1</v>
      </c>
      <c r="W53" s="1">
        <f>VLOOKUP(CONCATENATE($B53,".data"), 'Random noise 0.01'!$A$1:$AM$235, 37, FALSE)</f>
        <v>0.99947841000000004</v>
      </c>
      <c r="X53">
        <f>VLOOKUP(CONCATENATE($B53,".data"), 'Random noise 0.01'!$A$1:$AM$235, 39, FALSE)</f>
        <v>7.56713E-3</v>
      </c>
      <c r="Y53">
        <f>VLOOKUP(CONCATENATE($B53,".data"), 'Random noise 0.01'!$A$1:$AG$235, 15, FALSE)</f>
        <v>14</v>
      </c>
      <c r="Z53">
        <f>VLOOKUP(CONCATENATE($B53,".data"), 'Random noise 0.01'!$A$1:$AG$235, 17, FALSE)</f>
        <v>226.8</v>
      </c>
      <c r="AA53" t="str">
        <f>VLOOKUP(CONCATENATE($B53,".data"), 'Random noise 0.01'!$A$1:$AG$235, 27, FALSE)</f>
        <v>-0.16087669*10**x1+1.01462272*x1-2.15009734*cos(x0)+3.14130438</v>
      </c>
      <c r="AB53">
        <f t="shared" si="12"/>
        <v>1</v>
      </c>
      <c r="AC53">
        <f t="shared" si="13"/>
        <v>0</v>
      </c>
      <c r="AD53" s="2">
        <f t="shared" si="14"/>
        <v>0</v>
      </c>
      <c r="AE53" s="1">
        <f>VLOOKUP(CONCATENATE($B53,".data"), 'Random noise 0.1'!$A$1:$AM$235, 37, FALSE)</f>
        <v>0.98034372999999997</v>
      </c>
      <c r="AF53">
        <f>VLOOKUP(CONCATENATE($B53,".data"), 'Random noise 0.1'!$A$1:$AM$235, 39, FALSE)</f>
        <v>4.6453210000000002E-2</v>
      </c>
      <c r="AG53">
        <f>VLOOKUP(CONCATENATE($B53,".data"), 'Random noise 0.1'!$A$1:$AG$235, 15, FALSE)</f>
        <v>14</v>
      </c>
      <c r="AH53">
        <f>VLOOKUP(CONCATENATE($B53,".data"), 'Random noise 0.1'!$A$1:$AG$235, 17, FALSE)</f>
        <v>223.9</v>
      </c>
      <c r="AI53" t="str">
        <f>VLOOKUP(CONCATENATE($B53,".data"), 'Random noise 0.1'!$A$1:$AG$235, 27, FALSE)</f>
        <v>-0.86369702*x1**4+0.34141906*x1+0.6149134*exp(x0)+0.17604053</v>
      </c>
      <c r="AJ53">
        <f t="shared" si="15"/>
        <v>0</v>
      </c>
      <c r="AK53">
        <f t="shared" si="16"/>
        <v>0</v>
      </c>
      <c r="AL53" s="2">
        <f t="shared" si="17"/>
        <v>0</v>
      </c>
    </row>
    <row r="54" spans="1:38" x14ac:dyDescent="0.25">
      <c r="A54" t="str">
        <f t="shared" si="4"/>
        <v>v3_3-7</v>
      </c>
      <c r="B54" t="s">
        <v>586</v>
      </c>
      <c r="C54">
        <v>7</v>
      </c>
      <c r="D54" t="str">
        <f t="shared" si="5"/>
        <v>3-7</v>
      </c>
      <c r="E54">
        <v>3</v>
      </c>
      <c r="F54" s="7" t="s">
        <v>587</v>
      </c>
      <c r="G54" s="1">
        <f>VLOOKUP(CONCATENATE($B54,".data"), 'Random noise 0'!$A$1:$AM$235, 37, FALSE)</f>
        <v>0.99986938999999997</v>
      </c>
      <c r="H54" s="1">
        <f>VLOOKUP(CONCATENATE($B54,".data"), 'Random noise 0'!$A$1:$AM$235, 39, FALSE)</f>
        <v>5.1585600000000004E-3</v>
      </c>
      <c r="I54">
        <f>VLOOKUP(CONCATENATE($B54,".data"), 'Random noise 0'!$A$1:$AG$235, 15, FALSE)</f>
        <v>14</v>
      </c>
      <c r="J54">
        <f>VLOOKUP(CONCATENATE($B54,".data"), 'Random noise 0'!$A$1:$AG$235, 17, FALSE)</f>
        <v>139.19999999999999</v>
      </c>
      <c r="K54" t="str">
        <f>VLOOKUP(CONCATENATE($B54,".data"), 'Random noise 0'!$A$1:$AG$235, 27, FALSE)</f>
        <v>-0.3321093*x0**0.5+1.62341698*x0+0.99840356*x1*x2+1.04188691</v>
      </c>
      <c r="L54">
        <f t="shared" si="6"/>
        <v>1</v>
      </c>
      <c r="M54">
        <f t="shared" si="7"/>
        <v>0</v>
      </c>
      <c r="N54" s="2">
        <f t="shared" si="8"/>
        <v>0</v>
      </c>
      <c r="O54" s="1">
        <f>VLOOKUP(CONCATENATE($B54,".data"), 'Random noise 0.001'!$A$1:$AM$235, 37, FALSE)</f>
        <v>0.99986766999999999</v>
      </c>
      <c r="P54">
        <f>VLOOKUP(CONCATENATE($B54,".data"), 'Random noise 0.001'!$A$1:$AM$235, 39, FALSE)</f>
        <v>5.1924299999999996E-3</v>
      </c>
      <c r="Q54">
        <f>VLOOKUP(CONCATENATE($B54,".data"), 'Random noise 0.001'!$A$1:$AG$235, 15, FALSE)</f>
        <v>14</v>
      </c>
      <c r="R54">
        <f>VLOOKUP(CONCATENATE($B54,".data"), 'Random noise 0.001'!$A$1:$AG$235, 17, FALSE)</f>
        <v>221.6</v>
      </c>
      <c r="S54" t="str">
        <f>VLOOKUP(CONCATENATE($B54,".data"), 'Random noise 0.001'!$A$1:$AG$235, 27, FALSE)</f>
        <v>-0.33138912*x0**0.5+1.62273271*x0+0.99744828*x1*x2+1.04247732</v>
      </c>
      <c r="T54">
        <f t="shared" si="9"/>
        <v>1</v>
      </c>
      <c r="U54">
        <f t="shared" si="10"/>
        <v>0</v>
      </c>
      <c r="V54" s="2">
        <f t="shared" si="11"/>
        <v>0</v>
      </c>
      <c r="W54" s="1">
        <f>VLOOKUP(CONCATENATE($B54,".data"), 'Random noise 0.01'!$A$1:$AM$235, 37, FALSE)</f>
        <v>0.99948599000000005</v>
      </c>
      <c r="X54">
        <f>VLOOKUP(CONCATENATE($B54,".data"), 'Random noise 0.01'!$A$1:$AM$235, 39, FALSE)</f>
        <v>1.02334E-2</v>
      </c>
      <c r="Y54">
        <f>VLOOKUP(CONCATENATE($B54,".data"), 'Random noise 0.01'!$A$1:$AG$235, 15, FALSE)</f>
        <v>12</v>
      </c>
      <c r="Z54">
        <f>VLOOKUP(CONCATENATE($B54,".data"), 'Random noise 0.01'!$A$1:$AG$235, 17, FALSE)</f>
        <v>210.2</v>
      </c>
      <c r="AA54" t="str">
        <f>VLOOKUP(CONCATENATE($B54,".data"), 'Random noise 0.01'!$A$1:$AG$235, 27, FALSE)</f>
        <v>0.99254472*x1*x2+3.62362167*exp(0.31830989*x0)-2.62747504</v>
      </c>
      <c r="AB54">
        <f t="shared" si="12"/>
        <v>1</v>
      </c>
      <c r="AC54">
        <f t="shared" si="13"/>
        <v>0</v>
      </c>
      <c r="AD54" s="2">
        <f t="shared" si="14"/>
        <v>0</v>
      </c>
      <c r="AE54" s="1">
        <f>VLOOKUP(CONCATENATE($B54,".data"), 'Random noise 0.1'!$A$1:$AM$235, 37, FALSE)</f>
        <v>0.96582164000000004</v>
      </c>
      <c r="AF54">
        <f>VLOOKUP(CONCATENATE($B54,".data"), 'Random noise 0.1'!$A$1:$AM$235, 39, FALSE)</f>
        <v>8.3446850000000003E-2</v>
      </c>
      <c r="AG54">
        <f>VLOOKUP(CONCATENATE($B54,".data"), 'Random noise 0.1'!$A$1:$AG$235, 15, FALSE)</f>
        <v>15</v>
      </c>
      <c r="AH54">
        <f>VLOOKUP(CONCATENATE($B54,".data"), 'Random noise 0.1'!$A$1:$AG$235, 17, FALSE)</f>
        <v>227.3</v>
      </c>
      <c r="AI54" t="str">
        <f>VLOOKUP(CONCATENATE($B54,".data"), 'Random noise 0.1'!$A$1:$AG$235, 27, FALSE)</f>
        <v>1.36430443*x0+0.4896944*exp(x1*x2)+0.06780536*log(x1)+0.67693656</v>
      </c>
      <c r="AJ54">
        <f t="shared" si="15"/>
        <v>0</v>
      </c>
      <c r="AK54">
        <f t="shared" si="16"/>
        <v>0</v>
      </c>
      <c r="AL54" s="2">
        <f t="shared" si="17"/>
        <v>0</v>
      </c>
    </row>
    <row r="55" spans="1:38" x14ac:dyDescent="0.25">
      <c r="A55" t="str">
        <f t="shared" si="4"/>
        <v>v3_3-7</v>
      </c>
      <c r="B55" t="s">
        <v>588</v>
      </c>
      <c r="C55">
        <v>7</v>
      </c>
      <c r="D55" t="str">
        <f t="shared" si="5"/>
        <v>3-7</v>
      </c>
      <c r="E55">
        <v>3</v>
      </c>
      <c r="F55" s="7" t="s">
        <v>502</v>
      </c>
      <c r="G55" s="1">
        <f>VLOOKUP(CONCATENATE($B55,".data"), 'Random noise 0'!$A$1:$AM$235, 37, FALSE)</f>
        <v>1</v>
      </c>
      <c r="H55" s="1">
        <f>VLOOKUP(CONCATENATE($B55,".data"), 'Random noise 0'!$A$1:$AM$235, 39, FALSE)</f>
        <v>0</v>
      </c>
      <c r="I55">
        <f>VLOOKUP(CONCATENATE($B55,".data"), 'Random noise 0'!$A$1:$AG$235, 15, FALSE)</f>
        <v>7</v>
      </c>
      <c r="J55">
        <f>VLOOKUP(CONCATENATE($B55,".data"), 'Random noise 0'!$A$1:$AG$235, 17, FALSE)</f>
        <v>2</v>
      </c>
      <c r="K55" t="str">
        <f>VLOOKUP(CONCATENATE($B55,".data"), 'Random noise 0'!$A$1:$AG$235, 27, FALSE)</f>
        <v>x0+x1-x2-1</v>
      </c>
      <c r="L55">
        <f t="shared" si="6"/>
        <v>1</v>
      </c>
      <c r="M55">
        <f t="shared" si="7"/>
        <v>1</v>
      </c>
      <c r="N55" s="2">
        <f t="shared" si="8"/>
        <v>1</v>
      </c>
      <c r="O55" s="1">
        <f>VLOOKUP(CONCATENATE($B55,".data"), 'Random noise 0.001'!$A$1:$AM$235, 37, FALSE)</f>
        <v>0.99999976000000002</v>
      </c>
      <c r="P55">
        <f>VLOOKUP(CONCATENATE($B55,".data"), 'Random noise 0.001'!$A$1:$AM$235, 39, FALSE)</f>
        <v>2.4818000000000003E-4</v>
      </c>
      <c r="Q55">
        <f>VLOOKUP(CONCATENATE($B55,".data"), 'Random noise 0.001'!$A$1:$AG$235, 15, FALSE)</f>
        <v>11</v>
      </c>
      <c r="R55">
        <f>VLOOKUP(CONCATENATE($B55,".data"), 'Random noise 0.001'!$A$1:$AG$235, 17, FALSE)</f>
        <v>219.6</v>
      </c>
      <c r="S55" t="str">
        <f>VLOOKUP(CONCATENATE($B55,".data"), 'Random noise 0.001'!$A$1:$AG$235, 27, FALSE)</f>
        <v>1.00008339*x0+1.00008339*x1-1.00052146*x2-0.99963351</v>
      </c>
      <c r="T55">
        <f t="shared" si="9"/>
        <v>1</v>
      </c>
      <c r="U55" t="str">
        <f t="shared" si="10"/>
        <v>?</v>
      </c>
      <c r="V55" s="2">
        <v>1</v>
      </c>
      <c r="W55" s="1">
        <f>VLOOKUP(CONCATENATE($B55,".data"), 'Random noise 0.01'!$A$1:$AM$235, 37, FALSE)</f>
        <v>0.99997566000000004</v>
      </c>
      <c r="X55">
        <f>VLOOKUP(CONCATENATE($B55,".data"), 'Random noise 0.01'!$A$1:$AM$235, 39, FALSE)</f>
        <v>2.4817699999999999E-3</v>
      </c>
      <c r="Y55">
        <f>VLOOKUP(CONCATENATE($B55,".data"), 'Random noise 0.01'!$A$1:$AG$235, 15, FALSE)</f>
        <v>11</v>
      </c>
      <c r="Z55">
        <f>VLOOKUP(CONCATENATE($B55,".data"), 'Random noise 0.01'!$A$1:$AG$235, 17, FALSE)</f>
        <v>220.2</v>
      </c>
      <c r="AA55" t="str">
        <f>VLOOKUP(CONCATENATE($B55,".data"), 'Random noise 0.01'!$A$1:$AG$235, 27, FALSE)</f>
        <v>1.00083388*x0+1.00083388*x1-1.00521461*x2-0.99633508</v>
      </c>
      <c r="AB55">
        <f t="shared" si="12"/>
        <v>1</v>
      </c>
      <c r="AC55">
        <f t="shared" si="13"/>
        <v>0</v>
      </c>
      <c r="AD55" s="2">
        <f t="shared" si="14"/>
        <v>0</v>
      </c>
      <c r="AE55" s="1">
        <f>VLOOKUP(CONCATENATE($B55,".data"), 'Random noise 0.1'!$A$1:$AM$235, 37, FALSE)</f>
        <v>0.99756093000000001</v>
      </c>
      <c r="AF55">
        <f>VLOOKUP(CONCATENATE($B55,".data"), 'Random noise 0.1'!$A$1:$AM$235, 39, FALSE)</f>
        <v>2.4845059999999999E-2</v>
      </c>
      <c r="AG55">
        <f>VLOOKUP(CONCATENATE($B55,".data"), 'Random noise 0.1'!$A$1:$AG$235, 15, FALSE)</f>
        <v>11</v>
      </c>
      <c r="AH55">
        <f>VLOOKUP(CONCATENATE($B55,".data"), 'Random noise 0.1'!$A$1:$AG$235, 17, FALSE)</f>
        <v>214.6</v>
      </c>
      <c r="AI55" t="str">
        <f>VLOOKUP(CONCATENATE($B55,".data"), 'Random noise 0.1'!$A$1:$AG$235, 27, FALSE)</f>
        <v>1.00167548*x0+1.01537762*x1-1.05217256*x2-0.96369043</v>
      </c>
      <c r="AJ55">
        <f t="shared" si="15"/>
        <v>0</v>
      </c>
      <c r="AK55">
        <f t="shared" si="16"/>
        <v>0</v>
      </c>
      <c r="AL55" s="2">
        <f t="shared" si="17"/>
        <v>0</v>
      </c>
    </row>
    <row r="56" spans="1:38" x14ac:dyDescent="0.25">
      <c r="A56" t="str">
        <f t="shared" si="4"/>
        <v>v3_3-7</v>
      </c>
      <c r="B56" t="s">
        <v>589</v>
      </c>
      <c r="C56">
        <v>7</v>
      </c>
      <c r="D56" t="str">
        <f t="shared" si="5"/>
        <v>3-7</v>
      </c>
      <c r="E56">
        <v>3</v>
      </c>
      <c r="F56" s="7" t="s">
        <v>590</v>
      </c>
      <c r="G56" s="1">
        <f>VLOOKUP(CONCATENATE($B56,".data"), 'Random noise 0'!$A$1:$AM$235, 37, FALSE)</f>
        <v>1</v>
      </c>
      <c r="H56" s="1">
        <f>VLOOKUP(CONCATENATE($B56,".data"), 'Random noise 0'!$A$1:$AM$235, 39, FALSE)</f>
        <v>0</v>
      </c>
      <c r="I56">
        <f>VLOOKUP(CONCATENATE($B56,".data"), 'Random noise 0'!$A$1:$AG$235, 15, FALSE)</f>
        <v>7</v>
      </c>
      <c r="J56">
        <f>VLOOKUP(CONCATENATE($B56,".data"), 'Random noise 0'!$A$1:$AG$235, 17, FALSE)</f>
        <v>9.9</v>
      </c>
      <c r="K56" t="str">
        <f>VLOOKUP(CONCATENATE($B56,".data"), 'Random noise 0'!$A$1:$AG$235, 27, FALSE)</f>
        <v>x1*x2*exp(x0)**0.5</v>
      </c>
      <c r="L56">
        <f t="shared" si="6"/>
        <v>1</v>
      </c>
      <c r="M56">
        <f t="shared" si="7"/>
        <v>1</v>
      </c>
      <c r="N56" s="2">
        <f t="shared" si="8"/>
        <v>1</v>
      </c>
      <c r="O56" s="1">
        <f>VLOOKUP(CONCATENATE($B56,".data"), 'Random noise 0.001'!$A$1:$AM$235, 37, FALSE)</f>
        <v>1</v>
      </c>
      <c r="P56">
        <f>VLOOKUP(CONCATENATE($B56,".data"), 'Random noise 0.001'!$A$1:$AM$235, 39, FALSE)</f>
        <v>0</v>
      </c>
      <c r="Q56">
        <f>VLOOKUP(CONCATENATE($B56,".data"), 'Random noise 0.001'!$A$1:$AG$235, 15, FALSE)</f>
        <v>7</v>
      </c>
      <c r="R56">
        <f>VLOOKUP(CONCATENATE($B56,".data"), 'Random noise 0.001'!$A$1:$AG$235, 17, FALSE)</f>
        <v>208.4</v>
      </c>
      <c r="S56" t="str">
        <f>VLOOKUP(CONCATENATE($B56,".data"), 'Random noise 0.001'!$A$1:$AG$235, 27, FALSE)</f>
        <v>x1*x2*exp(x0)**0.5</v>
      </c>
      <c r="T56">
        <f t="shared" si="9"/>
        <v>1</v>
      </c>
      <c r="U56">
        <f t="shared" si="10"/>
        <v>1</v>
      </c>
      <c r="V56" s="2">
        <f t="shared" si="11"/>
        <v>1</v>
      </c>
      <c r="W56" s="1">
        <f>VLOOKUP(CONCATENATE($B56,".data"), 'Random noise 0.01'!$A$1:$AM$235, 37, FALSE)</f>
        <v>1</v>
      </c>
      <c r="X56">
        <f>VLOOKUP(CONCATENATE($B56,".data"), 'Random noise 0.01'!$A$1:$AM$235, 39, FALSE)</f>
        <v>0</v>
      </c>
      <c r="Y56">
        <f>VLOOKUP(CONCATENATE($B56,".data"), 'Random noise 0.01'!$A$1:$AG$235, 15, FALSE)</f>
        <v>7</v>
      </c>
      <c r="Z56">
        <f>VLOOKUP(CONCATENATE($B56,".data"), 'Random noise 0.01'!$A$1:$AG$235, 17, FALSE)</f>
        <v>208.9</v>
      </c>
      <c r="AA56" t="str">
        <f>VLOOKUP(CONCATENATE($B56,".data"), 'Random noise 0.01'!$A$1:$AG$235, 27, FALSE)</f>
        <v>x1*x2*exp(x0)**0.5</v>
      </c>
      <c r="AB56">
        <f t="shared" si="12"/>
        <v>1</v>
      </c>
      <c r="AC56">
        <f t="shared" si="13"/>
        <v>1</v>
      </c>
      <c r="AD56" s="2">
        <f t="shared" si="14"/>
        <v>1</v>
      </c>
      <c r="AE56" s="1">
        <f>VLOOKUP(CONCATENATE($B56,".data"), 'Random noise 0.1'!$A$1:$AM$235, 37, FALSE)</f>
        <v>1</v>
      </c>
      <c r="AF56">
        <f>VLOOKUP(CONCATENATE($B56,".data"), 'Random noise 0.1'!$A$1:$AM$235, 39, FALSE)</f>
        <v>0</v>
      </c>
      <c r="AG56">
        <f>VLOOKUP(CONCATENATE($B56,".data"), 'Random noise 0.1'!$A$1:$AG$235, 15, FALSE)</f>
        <v>7</v>
      </c>
      <c r="AH56">
        <f>VLOOKUP(CONCATENATE($B56,".data"), 'Random noise 0.1'!$A$1:$AG$235, 17, FALSE)</f>
        <v>207.8</v>
      </c>
      <c r="AI56" t="str">
        <f>VLOOKUP(CONCATENATE($B56,".data"), 'Random noise 0.1'!$A$1:$AG$235, 27, FALSE)</f>
        <v>x1*x2*exp(x0)**0.5</v>
      </c>
      <c r="AJ56">
        <f t="shared" si="15"/>
        <v>1</v>
      </c>
      <c r="AK56">
        <f t="shared" si="16"/>
        <v>1</v>
      </c>
      <c r="AL56" s="2">
        <f t="shared" si="17"/>
        <v>1</v>
      </c>
    </row>
    <row r="57" spans="1:38" x14ac:dyDescent="0.25">
      <c r="A57" t="str">
        <f t="shared" si="4"/>
        <v>v3_3-7</v>
      </c>
      <c r="B57" t="s">
        <v>591</v>
      </c>
      <c r="C57">
        <v>7</v>
      </c>
      <c r="D57" t="str">
        <f t="shared" si="5"/>
        <v>3-7</v>
      </c>
      <c r="E57">
        <v>3</v>
      </c>
      <c r="F57" s="7" t="s">
        <v>592</v>
      </c>
      <c r="G57" s="1">
        <f>VLOOKUP(CONCATENATE($B57,".data"), 'Random noise 0'!$A$1:$AM$235, 37, FALSE)</f>
        <v>1</v>
      </c>
      <c r="H57" s="1">
        <f>VLOOKUP(CONCATENATE($B57,".data"), 'Random noise 0'!$A$1:$AM$235, 39, FALSE)</f>
        <v>0</v>
      </c>
      <c r="I57">
        <f>VLOOKUP(CONCATENATE($B57,".data"), 'Random noise 0'!$A$1:$AG$235, 15, FALSE)</f>
        <v>7</v>
      </c>
      <c r="J57">
        <f>VLOOKUP(CONCATENATE($B57,".data"), 'Random noise 0'!$A$1:$AG$235, 17, FALSE)</f>
        <v>2.2000000000000002</v>
      </c>
      <c r="K57" t="str">
        <f>VLOOKUP(CONCATENATE($B57,".data"), 'Random noise 0'!$A$1:$AG$235, 27, FALSE)</f>
        <v>x0*x2-3.14159265*x1</v>
      </c>
      <c r="L57">
        <f t="shared" si="6"/>
        <v>1</v>
      </c>
      <c r="M57">
        <f t="shared" si="7"/>
        <v>1</v>
      </c>
      <c r="N57" s="2">
        <f t="shared" si="8"/>
        <v>1</v>
      </c>
      <c r="O57" s="1">
        <f>VLOOKUP(CONCATENATE($B57,".data"), 'Random noise 0.001'!$A$1:$AM$235, 37, FALSE)</f>
        <v>0.99999972000000004</v>
      </c>
      <c r="P57">
        <f>VLOOKUP(CONCATENATE($B57,".data"), 'Random noise 0.001'!$A$1:$AM$235, 39, FALSE)</f>
        <v>4.8712000000000001E-4</v>
      </c>
      <c r="Q57">
        <f>VLOOKUP(CONCATENATE($B57,".data"), 'Random noise 0.001'!$A$1:$AG$235, 15, FALSE)</f>
        <v>8</v>
      </c>
      <c r="R57">
        <f>VLOOKUP(CONCATENATE($B57,".data"), 'Random noise 0.001'!$A$1:$AG$235, 17, FALSE)</f>
        <v>194.1</v>
      </c>
      <c r="S57" t="str">
        <f>VLOOKUP(CONCATENATE($B57,".data"), 'Random noise 0.001'!$A$1:$AG$235, 27, FALSE)</f>
        <v>0.99965253*x0*x2-3.14064018*x1</v>
      </c>
      <c r="T57">
        <f t="shared" si="9"/>
        <v>1</v>
      </c>
      <c r="U57" t="str">
        <f t="shared" si="10"/>
        <v>?</v>
      </c>
      <c r="V57" s="2">
        <v>1</v>
      </c>
      <c r="W57" s="1">
        <f>VLOOKUP(CONCATENATE($B57,".data"), 'Random noise 0.01'!$A$1:$AM$235, 37, FALSE)</f>
        <v>0.99997245000000001</v>
      </c>
      <c r="X57">
        <f>VLOOKUP(CONCATENATE($B57,".data"), 'Random noise 0.01'!$A$1:$AM$235, 39, FALSE)</f>
        <v>4.8711700000000002E-3</v>
      </c>
      <c r="Y57">
        <f>VLOOKUP(CONCATENATE($B57,".data"), 'Random noise 0.01'!$A$1:$AG$235, 15, FALSE)</f>
        <v>8</v>
      </c>
      <c r="Z57">
        <f>VLOOKUP(CONCATENATE($B57,".data"), 'Random noise 0.01'!$A$1:$AG$235, 17, FALSE)</f>
        <v>196.6</v>
      </c>
      <c r="AA57" t="str">
        <f>VLOOKUP(CONCATENATE($B57,".data"), 'Random noise 0.01'!$A$1:$AG$235, 27, FALSE)</f>
        <v>0.99652526*x0*x2-3.13206793*x1</v>
      </c>
      <c r="AB57">
        <f t="shared" si="12"/>
        <v>1</v>
      </c>
      <c r="AC57">
        <f t="shared" si="13"/>
        <v>0</v>
      </c>
      <c r="AD57" s="2">
        <f t="shared" si="14"/>
        <v>0</v>
      </c>
      <c r="AE57" s="1">
        <f>VLOOKUP(CONCATENATE($B57,".data"), 'Random noise 0.1'!$A$1:$AM$235, 37, FALSE)</f>
        <v>0.99670333</v>
      </c>
      <c r="AF57">
        <f>VLOOKUP(CONCATENATE($B57,".data"), 'Random noise 0.1'!$A$1:$AM$235, 39, FALSE)</f>
        <v>5.3287800000000003E-2</v>
      </c>
      <c r="AG57">
        <f>VLOOKUP(CONCATENATE($B57,".data"), 'Random noise 0.1'!$A$1:$AG$235, 15, FALSE)</f>
        <v>11</v>
      </c>
      <c r="AH57">
        <f>VLOOKUP(CONCATENATE($B57,".data"), 'Random noise 0.1'!$A$1:$AG$235, 17, FALSE)</f>
        <v>205.7</v>
      </c>
      <c r="AI57" t="e">
        <f>VLOOKUP(CONCATENATE($B57,".data"), 'Random noise 0.1'!$A$1:$AG$235, 27, FALSE)</f>
        <v>#VALUE!</v>
      </c>
      <c r="AJ57">
        <f t="shared" si="15"/>
        <v>0</v>
      </c>
      <c r="AK57">
        <f t="shared" si="16"/>
        <v>0</v>
      </c>
      <c r="AL57" s="2">
        <f t="shared" si="17"/>
        <v>0</v>
      </c>
    </row>
    <row r="58" spans="1:38" x14ac:dyDescent="0.25">
      <c r="A58" t="str">
        <f t="shared" si="4"/>
        <v>v3_3-7</v>
      </c>
      <c r="B58" t="s">
        <v>593</v>
      </c>
      <c r="C58">
        <v>7</v>
      </c>
      <c r="D58" t="str">
        <f t="shared" si="5"/>
        <v>3-7</v>
      </c>
      <c r="E58">
        <v>3</v>
      </c>
      <c r="F58" s="7" t="s">
        <v>594</v>
      </c>
      <c r="G58" s="1">
        <f>VLOOKUP(CONCATENATE($B58,".data"), 'Random noise 0'!$A$1:$AM$235, 37, FALSE)</f>
        <v>0.99968064999999995</v>
      </c>
      <c r="H58" s="1">
        <f>VLOOKUP(CONCATENATE($B58,".data"), 'Random noise 0'!$A$1:$AM$235, 39, FALSE)</f>
        <v>4.4814299999999998E-3</v>
      </c>
      <c r="I58">
        <f>VLOOKUP(CONCATENATE($B58,".data"), 'Random noise 0'!$A$1:$AG$235, 15, FALSE)</f>
        <v>10</v>
      </c>
      <c r="J58">
        <f>VLOOKUP(CONCATENATE($B58,".data"), 'Random noise 0'!$A$1:$AG$235, 17, FALSE)</f>
        <v>139.69999999999999</v>
      </c>
      <c r="K58" t="str">
        <f>VLOOKUP(CONCATENATE($B58,".data"), 'Random noise 0'!$A$1:$AG$235, 27, FALSE)</f>
        <v>x0*(-0.91222027*sin(x1)*sin(x2)+0.98930253)</v>
      </c>
      <c r="L58">
        <f t="shared" si="6"/>
        <v>1</v>
      </c>
      <c r="M58">
        <f t="shared" si="7"/>
        <v>0</v>
      </c>
      <c r="N58" s="2">
        <f t="shared" si="8"/>
        <v>0</v>
      </c>
      <c r="O58" s="1">
        <f>VLOOKUP(CONCATENATE($B58,".data"), 'Random noise 0.001'!$A$1:$AM$235, 37, FALSE)</f>
        <v>0.99967950000000005</v>
      </c>
      <c r="P58">
        <f>VLOOKUP(CONCATENATE($B58,".data"), 'Random noise 0.001'!$A$1:$AM$235, 39, FALSE)</f>
        <v>4.4894999999999996E-3</v>
      </c>
      <c r="Q58">
        <f>VLOOKUP(CONCATENATE($B58,".data"), 'Random noise 0.001'!$A$1:$AG$235, 15, FALSE)</f>
        <v>10</v>
      </c>
      <c r="R58">
        <f>VLOOKUP(CONCATENATE($B58,".data"), 'Random noise 0.001'!$A$1:$AG$235, 17, FALSE)</f>
        <v>226.3</v>
      </c>
      <c r="S58" t="str">
        <f>VLOOKUP(CONCATENATE($B58,".data"), 'Random noise 0.001'!$A$1:$AG$235, 27, FALSE)</f>
        <v>x0*(-0.91247755*sin(x1)*sin(x2)+0.98911394)</v>
      </c>
      <c r="T58">
        <f t="shared" si="9"/>
        <v>1</v>
      </c>
      <c r="U58">
        <f t="shared" si="10"/>
        <v>0</v>
      </c>
      <c r="V58" s="2">
        <f t="shared" si="11"/>
        <v>0</v>
      </c>
      <c r="W58" s="1">
        <f>VLOOKUP(CONCATENATE($B58,".data"), 'Random noise 0.01'!$A$1:$AM$235, 37, FALSE)</f>
        <v>0.99993175000000001</v>
      </c>
      <c r="X58">
        <f>VLOOKUP(CONCATENATE($B58,".data"), 'Random noise 0.01'!$A$1:$AM$235, 39, FALSE)</f>
        <v>2.0717499999999998E-3</v>
      </c>
      <c r="Y58">
        <f>VLOOKUP(CONCATENATE($B58,".data"), 'Random noise 0.01'!$A$1:$AG$235, 15, FALSE)</f>
        <v>12</v>
      </c>
      <c r="Z58">
        <f>VLOOKUP(CONCATENATE($B58,".data"), 'Random noise 0.01'!$A$1:$AG$235, 17, FALSE)</f>
        <v>233.2</v>
      </c>
      <c r="AA58" t="str">
        <f>VLOOKUP(CONCATENATE($B58,".data"), 'Random noise 0.01'!$A$1:$AG$235, 27, FALSE)</f>
        <v>x0*(1.0319569*cos(x1*x2+2)+1.42785384)</v>
      </c>
      <c r="AB58">
        <f t="shared" si="12"/>
        <v>1</v>
      </c>
      <c r="AC58">
        <f t="shared" si="13"/>
        <v>0</v>
      </c>
      <c r="AD58" s="2">
        <f t="shared" si="14"/>
        <v>0</v>
      </c>
      <c r="AE58" s="1">
        <f>VLOOKUP(CONCATENATE($B58,".data"), 'Random noise 0.1'!$A$1:$AM$235, 37, FALSE)</f>
        <v>0.99638329000000003</v>
      </c>
      <c r="AF58">
        <f>VLOOKUP(CONCATENATE($B58,".data"), 'Random noise 0.1'!$A$1:$AM$235, 39, FALSE)</f>
        <v>1.5081290000000001E-2</v>
      </c>
      <c r="AG58">
        <f>VLOOKUP(CONCATENATE($B58,".data"), 'Random noise 0.1'!$A$1:$AG$235, 15, FALSE)</f>
        <v>8</v>
      </c>
      <c r="AH58">
        <f>VLOOKUP(CONCATENATE($B58,".data"), 'Random noise 0.1'!$A$1:$AG$235, 17, FALSE)</f>
        <v>157.5</v>
      </c>
      <c r="AI58" t="str">
        <f>VLOOKUP(CONCATENATE($B58,".data"), 'Random noise 0.1'!$A$1:$AG$235, 27, FALSE)</f>
        <v>x0*(-0.75009796*x1*x2+1.00059705)</v>
      </c>
      <c r="AJ58">
        <f t="shared" si="15"/>
        <v>0</v>
      </c>
      <c r="AK58">
        <f t="shared" si="16"/>
        <v>0</v>
      </c>
      <c r="AL58" s="2">
        <f t="shared" si="17"/>
        <v>0</v>
      </c>
    </row>
    <row r="59" spans="1:38" x14ac:dyDescent="0.25">
      <c r="A59" t="str">
        <f t="shared" si="4"/>
        <v>v4_3-7</v>
      </c>
      <c r="B59" t="s">
        <v>595</v>
      </c>
      <c r="C59">
        <v>7</v>
      </c>
      <c r="D59" t="str">
        <f t="shared" si="5"/>
        <v>3-7</v>
      </c>
      <c r="E59">
        <v>4</v>
      </c>
      <c r="F59" s="7" t="s">
        <v>323</v>
      </c>
      <c r="G59" s="1">
        <f>VLOOKUP(CONCATENATE($B59,".data"), 'Random noise 0'!$A$1:$AM$235, 37, FALSE)</f>
        <v>1</v>
      </c>
      <c r="H59" s="1">
        <f>VLOOKUP(CONCATENATE($B59,".data"), 'Random noise 0'!$A$1:$AM$235, 39, FALSE)</f>
        <v>0</v>
      </c>
      <c r="I59">
        <f>VLOOKUP(CONCATENATE($B59,".data"), 'Random noise 0'!$A$1:$AG$235, 15, FALSE)</f>
        <v>7</v>
      </c>
      <c r="J59">
        <f>VLOOKUP(CONCATENATE($B59,".data"), 'Random noise 0'!$A$1:$AG$235, 17, FALSE)</f>
        <v>3.3</v>
      </c>
      <c r="K59" t="str">
        <f>VLOOKUP(CONCATENATE($B59,".data"), 'Random noise 0'!$A$1:$AG$235, 27, FALSE)</f>
        <v>x0*x2*x3/x1</v>
      </c>
      <c r="L59">
        <f t="shared" si="6"/>
        <v>1</v>
      </c>
      <c r="M59">
        <f t="shared" si="7"/>
        <v>1</v>
      </c>
      <c r="N59" s="2">
        <f t="shared" si="8"/>
        <v>1</v>
      </c>
      <c r="O59" s="1">
        <f>VLOOKUP(CONCATENATE($B59,".data"), 'Random noise 0.001'!$A$1:$AM$235, 37, FALSE)</f>
        <v>0.99992740999999996</v>
      </c>
      <c r="P59">
        <f>VLOOKUP(CONCATENATE($B59,".data"), 'Random noise 0.001'!$A$1:$AM$235, 39, FALSE)</f>
        <v>1.76257525</v>
      </c>
      <c r="Q59">
        <f>VLOOKUP(CONCATENATE($B59,".data"), 'Random noise 0.001'!$A$1:$AG$235, 15, FALSE)</f>
        <v>12</v>
      </c>
      <c r="R59">
        <f>VLOOKUP(CONCATENATE($B59,".data"), 'Random noise 0.001'!$A$1:$AG$235, 17, FALSE)</f>
        <v>190.7</v>
      </c>
      <c r="S59" t="str">
        <f>VLOOKUP(CONCATENATE($B59,".data"), 'Random noise 0.001'!$A$1:$AG$235, 27, FALSE)</f>
        <v>1.00849403*x0*x2*x3*cos(x1)/x1+0.10391374</v>
      </c>
      <c r="T59">
        <f t="shared" si="9"/>
        <v>1</v>
      </c>
      <c r="U59">
        <f t="shared" si="10"/>
        <v>0</v>
      </c>
      <c r="V59" s="2">
        <f t="shared" si="11"/>
        <v>0</v>
      </c>
      <c r="W59" s="1">
        <f>VLOOKUP(CONCATENATE($B59,".data"), 'Random noise 0.01'!$A$1:$AM$235, 37, FALSE)</f>
        <v>0.26499361999999999</v>
      </c>
      <c r="X59">
        <f>VLOOKUP(CONCATENATE($B59,".data"), 'Random noise 0.01'!$A$1:$AM$235, 39, FALSE)</f>
        <v>177.36467934999999</v>
      </c>
      <c r="Y59">
        <f>VLOOKUP(CONCATENATE($B59,".data"), 'Random noise 0.01'!$A$1:$AG$235, 15, FALSE)</f>
        <v>37</v>
      </c>
      <c r="Z59">
        <f>VLOOKUP(CONCATENATE($B59,".data"), 'Random noise 0.01'!$A$1:$AG$235, 17, FALSE)</f>
        <v>253.7</v>
      </c>
      <c r="AA59" t="str">
        <f>VLOOKUP(CONCATENATE($B59,".data"), 'Random noise 0.01'!$A$1:$AG$235, 27, FALSE)</f>
        <v>1.04472359*x0**2*x2**2/x1+0.01357661*x2*exp(6.64688309*x3)*cos(9.8696044*x1)+4.56283852*x3*log(x0+x2)*cos(1550.31383402*x1)+2.0514094*x3</v>
      </c>
      <c r="AB59">
        <f t="shared" si="12"/>
        <v>0</v>
      </c>
      <c r="AC59">
        <f t="shared" si="13"/>
        <v>0</v>
      </c>
      <c r="AD59" s="2">
        <f t="shared" si="14"/>
        <v>0</v>
      </c>
      <c r="AE59" s="1">
        <f>VLOOKUP(CONCATENATE($B59,".data"), 'Random noise 0.1'!$A$1:$AM$235, 37, FALSE)</f>
        <v>-3.7276200000000001E-3</v>
      </c>
      <c r="AF59">
        <f>VLOOKUP(CONCATENATE($B59,".data"), 'Random noise 0.1'!$A$1:$AM$235, 39, FALSE)</f>
        <v>207.26669466999999</v>
      </c>
      <c r="AG59">
        <f>VLOOKUP(CONCATENATE($B59,".data"), 'Random noise 0.1'!$A$1:$AG$235, 15, FALSE)</f>
        <v>42</v>
      </c>
      <c r="AH59">
        <f>VLOOKUP(CONCATENATE($B59,".data"), 'Random noise 0.1'!$A$1:$AG$235, 17, FALSE)</f>
        <v>169.9</v>
      </c>
      <c r="AI59" t="str">
        <f>VLOOKUP(CONCATENATE($B59,".data"), 'Random noise 0.1'!$A$1:$AG$235, 27, FALSE)</f>
        <v>-40.38914948*x0*x1**2*x2-40.38914948*x0*x1**2*x3-17.06046622*sin(log((x1+(sin(x0)+1)**2/x3**2)/x2)**2)-43.74992756*cos(x2)+54.8858272</v>
      </c>
      <c r="AJ59">
        <f t="shared" si="15"/>
        <v>0</v>
      </c>
      <c r="AK59">
        <f t="shared" si="16"/>
        <v>0</v>
      </c>
      <c r="AL59" s="2">
        <f t="shared" si="17"/>
        <v>0</v>
      </c>
    </row>
    <row r="60" spans="1:38" x14ac:dyDescent="0.25">
      <c r="A60" t="str">
        <f t="shared" si="4"/>
        <v>v4_3-7</v>
      </c>
      <c r="B60" t="s">
        <v>596</v>
      </c>
      <c r="C60">
        <v>7</v>
      </c>
      <c r="D60" t="str">
        <f t="shared" si="5"/>
        <v>3-7</v>
      </c>
      <c r="E60">
        <v>4</v>
      </c>
      <c r="F60" s="7" t="s">
        <v>254</v>
      </c>
      <c r="G60" s="1">
        <f>VLOOKUP(CONCATENATE($B60,".data"), 'Random noise 0'!$A$1:$AM$235, 37, FALSE)</f>
        <v>1</v>
      </c>
      <c r="H60" s="1">
        <f>VLOOKUP(CONCATENATE($B60,".data"), 'Random noise 0'!$A$1:$AM$235, 39, FALSE)</f>
        <v>0</v>
      </c>
      <c r="I60">
        <f>VLOOKUP(CONCATENATE($B60,".data"), 'Random noise 0'!$A$1:$AG$235, 15, FALSE)</f>
        <v>7</v>
      </c>
      <c r="J60">
        <f>VLOOKUP(CONCATENATE($B60,".data"), 'Random noise 0'!$A$1:$AG$235, 17, FALSE)</f>
        <v>5.7</v>
      </c>
      <c r="K60" t="str">
        <f>VLOOKUP(CONCATENATE($B60,".data"), 'Random noise 0'!$A$1:$AG$235, 27, FALSE)</f>
        <v>x0*x1*x3/x2</v>
      </c>
      <c r="L60">
        <f t="shared" si="6"/>
        <v>1</v>
      </c>
      <c r="M60">
        <f t="shared" si="7"/>
        <v>1</v>
      </c>
      <c r="N60" s="2">
        <f t="shared" si="8"/>
        <v>1</v>
      </c>
      <c r="O60" s="1">
        <f>VLOOKUP(CONCATENATE($B60,".data"), 'Random noise 0.001'!$A$1:$AM$235, 37, FALSE)</f>
        <v>1</v>
      </c>
      <c r="P60">
        <f>VLOOKUP(CONCATENATE($B60,".data"), 'Random noise 0.001'!$A$1:$AM$235, 39, FALSE)</f>
        <v>0</v>
      </c>
      <c r="Q60">
        <f>VLOOKUP(CONCATENATE($B60,".data"), 'Random noise 0.001'!$A$1:$AG$235, 15, FALSE)</f>
        <v>7</v>
      </c>
      <c r="R60">
        <f>VLOOKUP(CONCATENATE($B60,".data"), 'Random noise 0.001'!$A$1:$AG$235, 17, FALSE)</f>
        <v>138.80000000000001</v>
      </c>
      <c r="S60" t="str">
        <f>VLOOKUP(CONCATENATE($B60,".data"), 'Random noise 0.001'!$A$1:$AG$235, 27, FALSE)</f>
        <v>x0*x1*x3/x2</v>
      </c>
      <c r="T60">
        <f t="shared" si="9"/>
        <v>1</v>
      </c>
      <c r="U60">
        <f t="shared" si="10"/>
        <v>1</v>
      </c>
      <c r="V60" s="2">
        <f t="shared" si="11"/>
        <v>1</v>
      </c>
      <c r="W60" s="1">
        <f>VLOOKUP(CONCATENATE($B60,".data"), 'Random noise 0.01'!$A$1:$AM$235, 37, FALSE)</f>
        <v>0.99827217999999995</v>
      </c>
      <c r="X60">
        <f>VLOOKUP(CONCATENATE($B60,".data"), 'Random noise 0.01'!$A$1:$AM$235, 39, FALSE)</f>
        <v>0.17465502999999999</v>
      </c>
      <c r="Y60">
        <f>VLOOKUP(CONCATENATE($B60,".data"), 'Random noise 0.01'!$A$1:$AG$235, 15, FALSE)</f>
        <v>12</v>
      </c>
      <c r="Z60">
        <f>VLOOKUP(CONCATENATE($B60,".data"), 'Random noise 0.01'!$A$1:$AG$235, 17, FALSE)</f>
        <v>146.80000000000001</v>
      </c>
      <c r="AA60" t="str">
        <f>VLOOKUP(CONCATENATE($B60,".data"), 'Random noise 0.01'!$A$1:$AG$235, 27, FALSE)</f>
        <v>1.03498521*x0*sin(x1*x3)/x2+0.07014325</v>
      </c>
      <c r="AB60">
        <f t="shared" si="12"/>
        <v>0</v>
      </c>
      <c r="AC60">
        <f t="shared" si="13"/>
        <v>0</v>
      </c>
      <c r="AD60" s="2">
        <f t="shared" si="14"/>
        <v>0</v>
      </c>
      <c r="AE60" s="1">
        <f>VLOOKUP(CONCATENATE($B60,".data"), 'Random noise 0.1'!$A$1:$AM$235, 37, FALSE)</f>
        <v>-13.452903750000001</v>
      </c>
      <c r="AF60">
        <f>VLOOKUP(CONCATENATE($B60,".data"), 'Random noise 0.1'!$A$1:$AM$235, 39, FALSE)</f>
        <v>15.97386053</v>
      </c>
      <c r="AG60">
        <f>VLOOKUP(CONCATENATE($B60,".data"), 'Random noise 0.1'!$A$1:$AG$235, 15, FALSE)</f>
        <v>52</v>
      </c>
      <c r="AH60">
        <f>VLOOKUP(CONCATENATE($B60,".data"), 'Random noise 0.1'!$A$1:$AG$235, 17, FALSE)</f>
        <v>300.39999999999998</v>
      </c>
      <c r="AI60" t="str">
        <f>VLOOKUP(CONCATENATE($B60,".data"), 'Random noise 0.1'!$A$1:$AG$235, 27, FALSE)</f>
        <v>1.57075946*x1*x3/x0**0.5+3.35227902*x0+1.21913785*x3/x2**0.5-3.6181102*x2*x3-279.36160441*x3**200+2.49039411*sin(x2)+2.49039411*cos(sin(x2)/(x1*sin(0.73269172*x0)/x2**0.5-x2))-2.96105686</v>
      </c>
      <c r="AJ60">
        <f t="shared" si="15"/>
        <v>0</v>
      </c>
      <c r="AK60">
        <f t="shared" si="16"/>
        <v>0</v>
      </c>
      <c r="AL60" s="2">
        <f t="shared" si="17"/>
        <v>0</v>
      </c>
    </row>
    <row r="61" spans="1:38" x14ac:dyDescent="0.25">
      <c r="A61" t="str">
        <f t="shared" si="4"/>
        <v>v4_3-7</v>
      </c>
      <c r="B61" t="s">
        <v>597</v>
      </c>
      <c r="C61">
        <v>7</v>
      </c>
      <c r="D61" t="str">
        <f t="shared" si="5"/>
        <v>3-7</v>
      </c>
      <c r="E61">
        <v>4</v>
      </c>
      <c r="F61" s="7" t="s">
        <v>932</v>
      </c>
      <c r="G61" s="1">
        <f>VLOOKUP(CONCATENATE($B61,".data"), 'Random noise 0'!$A$1:$AM$235, 37, FALSE)</f>
        <v>1</v>
      </c>
      <c r="H61" s="1">
        <f>VLOOKUP(CONCATENATE($B61,".data"), 'Random noise 0'!$A$1:$AM$235, 39, FALSE)</f>
        <v>0</v>
      </c>
      <c r="I61">
        <f>VLOOKUP(CONCATENATE($B61,".data"), 'Random noise 0'!$A$1:$AG$235, 15, FALSE)</f>
        <v>7</v>
      </c>
      <c r="J61">
        <f>VLOOKUP(CONCATENATE($B61,".data"), 'Random noise 0'!$A$1:$AG$235, 17, FALSE)</f>
        <v>3.5</v>
      </c>
      <c r="K61" t="str">
        <f>VLOOKUP(CONCATENATE($B61,".data"), 'Random noise 0'!$A$1:$AG$235, 27, FALSE)</f>
        <v>-x0*x1+x2+x3</v>
      </c>
      <c r="L61">
        <f t="shared" si="6"/>
        <v>1</v>
      </c>
      <c r="M61">
        <f t="shared" si="7"/>
        <v>1</v>
      </c>
      <c r="N61" s="2">
        <f t="shared" si="8"/>
        <v>1</v>
      </c>
      <c r="O61" s="1">
        <f>VLOOKUP(CONCATENATE($B61,".data"), 'Random noise 0.001'!$A$1:$AM$235, 37, FALSE)</f>
        <v>1</v>
      </c>
      <c r="P61">
        <f>VLOOKUP(CONCATENATE($B61,".data"), 'Random noise 0.001'!$A$1:$AM$235, 39, FALSE)</f>
        <v>0</v>
      </c>
      <c r="Q61">
        <f>VLOOKUP(CONCATENATE($B61,".data"), 'Random noise 0.001'!$A$1:$AG$235, 15, FALSE)</f>
        <v>7</v>
      </c>
      <c r="R61">
        <f>VLOOKUP(CONCATENATE($B61,".data"), 'Random noise 0.001'!$A$1:$AG$235, 17, FALSE)</f>
        <v>150.5</v>
      </c>
      <c r="S61" t="str">
        <f>VLOOKUP(CONCATENATE($B61,".data"), 'Random noise 0.001'!$A$1:$AG$235, 27, FALSE)</f>
        <v>-x0*x1+x2+x3</v>
      </c>
      <c r="T61">
        <f t="shared" si="9"/>
        <v>1</v>
      </c>
      <c r="U61">
        <f t="shared" si="10"/>
        <v>1</v>
      </c>
      <c r="V61" s="2">
        <f t="shared" si="11"/>
        <v>1</v>
      </c>
      <c r="W61" s="1">
        <f>VLOOKUP(CONCATENATE($B61,".data"), 'Random noise 0.01'!$A$1:$AM$235, 37, FALSE)</f>
        <v>1</v>
      </c>
      <c r="X61">
        <f>VLOOKUP(CONCATENATE($B61,".data"), 'Random noise 0.01'!$A$1:$AM$235, 39, FALSE)</f>
        <v>0</v>
      </c>
      <c r="Y61">
        <f>VLOOKUP(CONCATENATE($B61,".data"), 'Random noise 0.01'!$A$1:$AG$235, 15, FALSE)</f>
        <v>7</v>
      </c>
      <c r="Z61">
        <f>VLOOKUP(CONCATENATE($B61,".data"), 'Random noise 0.01'!$A$1:$AG$235, 17, FALSE)</f>
        <v>151.19999999999999</v>
      </c>
      <c r="AA61" t="str">
        <f>VLOOKUP(CONCATENATE($B61,".data"), 'Random noise 0.01'!$A$1:$AG$235, 27, FALSE)</f>
        <v>-x0*x1+x2+x3</v>
      </c>
      <c r="AB61">
        <f t="shared" si="12"/>
        <v>1</v>
      </c>
      <c r="AC61">
        <f t="shared" si="13"/>
        <v>1</v>
      </c>
      <c r="AD61" s="2">
        <f t="shared" si="14"/>
        <v>1</v>
      </c>
      <c r="AE61" s="1">
        <f>VLOOKUP(CONCATENATE($B61,".data"), 'Random noise 0.1'!$A$1:$AM$235, 37, FALSE)</f>
        <v>0.99795423999999999</v>
      </c>
      <c r="AF61">
        <f>VLOOKUP(CONCATENATE($B61,".data"), 'Random noise 0.1'!$A$1:$AM$235, 39, FALSE)</f>
        <v>2.1217840000000002E-2</v>
      </c>
      <c r="AG61">
        <f>VLOOKUP(CONCATENATE($B61,".data"), 'Random noise 0.1'!$A$1:$AG$235, 15, FALSE)</f>
        <v>11</v>
      </c>
      <c r="AH61">
        <f>VLOOKUP(CONCATENATE($B61,".data"), 'Random noise 0.1'!$A$1:$AG$235, 17, FALSE)</f>
        <v>145.19999999999999</v>
      </c>
      <c r="AI61" t="e">
        <f>VLOOKUP(CONCATENATE($B61,".data"), 'Random noise 0.1'!$A$1:$AG$235, 27, FALSE)</f>
        <v>#NAME?</v>
      </c>
      <c r="AJ61">
        <f t="shared" si="15"/>
        <v>0</v>
      </c>
      <c r="AK61">
        <f t="shared" si="16"/>
        <v>0</v>
      </c>
      <c r="AL61" s="2">
        <f t="shared" si="17"/>
        <v>0</v>
      </c>
    </row>
    <row r="62" spans="1:38" x14ac:dyDescent="0.25">
      <c r="A62" t="str">
        <f t="shared" si="4"/>
        <v>v4_3-7</v>
      </c>
      <c r="B62" t="s">
        <v>598</v>
      </c>
      <c r="C62">
        <v>7</v>
      </c>
      <c r="D62" t="str">
        <f t="shared" si="5"/>
        <v>3-7</v>
      </c>
      <c r="E62">
        <v>4</v>
      </c>
      <c r="F62" s="7" t="s">
        <v>503</v>
      </c>
      <c r="G62" s="1">
        <f>VLOOKUP(CONCATENATE($B62,".data"), 'Random noise 0'!$A$1:$AM$235, 37, FALSE)</f>
        <v>1</v>
      </c>
      <c r="H62" s="1">
        <f>VLOOKUP(CONCATENATE($B62,".data"), 'Random noise 0'!$A$1:$AM$235, 39, FALSE)</f>
        <v>0</v>
      </c>
      <c r="I62">
        <f>VLOOKUP(CONCATENATE($B62,".data"), 'Random noise 0'!$A$1:$AG$235, 15, FALSE)</f>
        <v>7</v>
      </c>
      <c r="J62">
        <f>VLOOKUP(CONCATENATE($B62,".data"), 'Random noise 0'!$A$1:$AG$235, 17, FALSE)</f>
        <v>3.1</v>
      </c>
      <c r="K62" t="str">
        <f>VLOOKUP(CONCATENATE($B62,".data"), 'Random noise 0'!$A$1:$AG$235, 27, FALSE)</f>
        <v>x0*x2+x1*x3</v>
      </c>
      <c r="L62">
        <f t="shared" si="6"/>
        <v>1</v>
      </c>
      <c r="M62">
        <f t="shared" si="7"/>
        <v>1</v>
      </c>
      <c r="N62" s="2">
        <f t="shared" si="8"/>
        <v>1</v>
      </c>
      <c r="O62" s="1">
        <f>VLOOKUP(CONCATENATE($B62,".data"), 'Random noise 0.001'!$A$1:$AM$235, 37, FALSE)</f>
        <v>1</v>
      </c>
      <c r="P62">
        <f>VLOOKUP(CONCATENATE($B62,".data"), 'Random noise 0.001'!$A$1:$AM$235, 39, FALSE)</f>
        <v>0</v>
      </c>
      <c r="Q62">
        <f>VLOOKUP(CONCATENATE($B62,".data"), 'Random noise 0.001'!$A$1:$AG$235, 15, FALSE)</f>
        <v>7</v>
      </c>
      <c r="R62">
        <f>VLOOKUP(CONCATENATE($B62,".data"), 'Random noise 0.001'!$A$1:$AG$235, 17, FALSE)</f>
        <v>148.9</v>
      </c>
      <c r="S62" t="str">
        <f>VLOOKUP(CONCATENATE($B62,".data"), 'Random noise 0.001'!$A$1:$AG$235, 27, FALSE)</f>
        <v>x0*x2+x1*x3</v>
      </c>
      <c r="T62">
        <f t="shared" si="9"/>
        <v>1</v>
      </c>
      <c r="U62">
        <f t="shared" si="10"/>
        <v>1</v>
      </c>
      <c r="V62" s="2">
        <f t="shared" si="11"/>
        <v>1</v>
      </c>
      <c r="W62" s="1">
        <f>VLOOKUP(CONCATENATE($B62,".data"), 'Random noise 0.01'!$A$1:$AM$235, 37, FALSE)</f>
        <v>1</v>
      </c>
      <c r="X62">
        <f>VLOOKUP(CONCATENATE($B62,".data"), 'Random noise 0.01'!$A$1:$AM$235, 39, FALSE)</f>
        <v>0</v>
      </c>
      <c r="Y62">
        <f>VLOOKUP(CONCATENATE($B62,".data"), 'Random noise 0.01'!$A$1:$AG$235, 15, FALSE)</f>
        <v>7</v>
      </c>
      <c r="Z62">
        <f>VLOOKUP(CONCATENATE($B62,".data"), 'Random noise 0.01'!$A$1:$AG$235, 17, FALSE)</f>
        <v>147.1</v>
      </c>
      <c r="AA62" t="str">
        <f>VLOOKUP(CONCATENATE($B62,".data"), 'Random noise 0.01'!$A$1:$AG$235, 27, FALSE)</f>
        <v>x0*x2+x1*x3</v>
      </c>
      <c r="AB62">
        <f t="shared" si="12"/>
        <v>1</v>
      </c>
      <c r="AC62">
        <f t="shared" si="13"/>
        <v>1</v>
      </c>
      <c r="AD62" s="2">
        <f t="shared" si="14"/>
        <v>1</v>
      </c>
      <c r="AE62" s="1">
        <f>VLOOKUP(CONCATENATE($B62,".data"), 'Random noise 0.1'!$A$1:$AM$235, 37, FALSE)</f>
        <v>1</v>
      </c>
      <c r="AF62">
        <f>VLOOKUP(CONCATENATE($B62,".data"), 'Random noise 0.1'!$A$1:$AM$235, 39, FALSE)</f>
        <v>0</v>
      </c>
      <c r="AG62">
        <f>VLOOKUP(CONCATENATE($B62,".data"), 'Random noise 0.1'!$A$1:$AG$235, 15, FALSE)</f>
        <v>7</v>
      </c>
      <c r="AH62">
        <f>VLOOKUP(CONCATENATE($B62,".data"), 'Random noise 0.1'!$A$1:$AG$235, 17, FALSE)</f>
        <v>146.30000000000001</v>
      </c>
      <c r="AI62" t="str">
        <f>VLOOKUP(CONCATENATE($B62,".data"), 'Random noise 0.1'!$A$1:$AG$235, 27, FALSE)</f>
        <v>x0*x2+x1*x3</v>
      </c>
      <c r="AJ62">
        <f t="shared" si="15"/>
        <v>1</v>
      </c>
      <c r="AK62">
        <f t="shared" si="16"/>
        <v>1</v>
      </c>
      <c r="AL62" s="2">
        <f t="shared" si="17"/>
        <v>1</v>
      </c>
    </row>
    <row r="63" spans="1:38" x14ac:dyDescent="0.25">
      <c r="A63" t="str">
        <f t="shared" si="4"/>
        <v>v4_3-7</v>
      </c>
      <c r="B63" t="s">
        <v>599</v>
      </c>
      <c r="C63">
        <v>7</v>
      </c>
      <c r="D63" t="str">
        <f t="shared" si="5"/>
        <v>3-7</v>
      </c>
      <c r="E63">
        <v>4</v>
      </c>
      <c r="F63" s="7" t="s">
        <v>504</v>
      </c>
      <c r="G63" s="1">
        <f>VLOOKUP(CONCATENATE($B63,".data"), 'Random noise 0'!$A$1:$AM$235, 37, FALSE)</f>
        <v>1</v>
      </c>
      <c r="H63" s="1">
        <f>VLOOKUP(CONCATENATE($B63,".data"), 'Random noise 0'!$A$1:$AM$235, 39, FALSE)</f>
        <v>0</v>
      </c>
      <c r="I63">
        <f>VLOOKUP(CONCATENATE($B63,".data"), 'Random noise 0'!$A$1:$AG$235, 15, FALSE)</f>
        <v>7</v>
      </c>
      <c r="J63">
        <f>VLOOKUP(CONCATENATE($B63,".data"), 'Random noise 0'!$A$1:$AG$235, 17, FALSE)</f>
        <v>3.7</v>
      </c>
      <c r="K63" t="str">
        <f>VLOOKUP(CONCATENATE($B63,".data"), 'Random noise 0'!$A$1:$AG$235, 27, FALSE)</f>
        <v>x0+x1+x2-x3</v>
      </c>
      <c r="L63">
        <f t="shared" si="6"/>
        <v>1</v>
      </c>
      <c r="M63">
        <f t="shared" si="7"/>
        <v>1</v>
      </c>
      <c r="N63" s="2">
        <f t="shared" si="8"/>
        <v>1</v>
      </c>
      <c r="O63" s="1">
        <f>VLOOKUP(CONCATENATE($B63,".data"), 'Random noise 0.001'!$A$1:$AM$235, 37, FALSE)</f>
        <v>1</v>
      </c>
      <c r="P63">
        <f>VLOOKUP(CONCATENATE($B63,".data"), 'Random noise 0.001'!$A$1:$AM$235, 39, FALSE)</f>
        <v>0</v>
      </c>
      <c r="Q63">
        <f>VLOOKUP(CONCATENATE($B63,".data"), 'Random noise 0.001'!$A$1:$AG$235, 15, FALSE)</f>
        <v>7</v>
      </c>
      <c r="R63">
        <f>VLOOKUP(CONCATENATE($B63,".data"), 'Random noise 0.001'!$A$1:$AG$235, 17, FALSE)</f>
        <v>156.69999999999999</v>
      </c>
      <c r="S63" t="str">
        <f>VLOOKUP(CONCATENATE($B63,".data"), 'Random noise 0.001'!$A$1:$AG$235, 27, FALSE)</f>
        <v>x0+x1+x2-x3</v>
      </c>
      <c r="T63">
        <f t="shared" si="9"/>
        <v>1</v>
      </c>
      <c r="U63">
        <f t="shared" si="10"/>
        <v>1</v>
      </c>
      <c r="V63" s="2">
        <f t="shared" si="11"/>
        <v>1</v>
      </c>
      <c r="W63" s="1">
        <f>VLOOKUP(CONCATENATE($B63,".data"), 'Random noise 0.01'!$A$1:$AM$235, 37, FALSE)</f>
        <v>1</v>
      </c>
      <c r="X63">
        <f>VLOOKUP(CONCATENATE($B63,".data"), 'Random noise 0.01'!$A$1:$AM$235, 39, FALSE)</f>
        <v>0</v>
      </c>
      <c r="Y63">
        <f>VLOOKUP(CONCATENATE($B63,".data"), 'Random noise 0.01'!$A$1:$AG$235, 15, FALSE)</f>
        <v>7</v>
      </c>
      <c r="Z63">
        <f>VLOOKUP(CONCATENATE($B63,".data"), 'Random noise 0.01'!$A$1:$AG$235, 17, FALSE)</f>
        <v>153.5</v>
      </c>
      <c r="AA63" t="str">
        <f>VLOOKUP(CONCATENATE($B63,".data"), 'Random noise 0.01'!$A$1:$AG$235, 27, FALSE)</f>
        <v>x0+x1+x2-x3</v>
      </c>
      <c r="AB63">
        <f t="shared" si="12"/>
        <v>1</v>
      </c>
      <c r="AC63">
        <f t="shared" si="13"/>
        <v>1</v>
      </c>
      <c r="AD63" s="2">
        <f t="shared" si="14"/>
        <v>1</v>
      </c>
      <c r="AE63" s="1">
        <f>VLOOKUP(CONCATENATE($B63,".data"), 'Random noise 0.1'!$A$1:$AM$235, 37, FALSE)</f>
        <v>0.99589475999999999</v>
      </c>
      <c r="AF63">
        <f>VLOOKUP(CONCATENATE($B63,".data"), 'Random noise 0.1'!$A$1:$AM$235, 39, FALSE)</f>
        <v>3.704114E-2</v>
      </c>
      <c r="AG63">
        <f>VLOOKUP(CONCATENATE($B63,".data"), 'Random noise 0.1'!$A$1:$AG$235, 15, FALSE)</f>
        <v>16</v>
      </c>
      <c r="AH63">
        <f>VLOOKUP(CONCATENATE($B63,".data"), 'Random noise 0.1'!$A$1:$AG$235, 17, FALSE)</f>
        <v>173.1</v>
      </c>
      <c r="AI63" t="str">
        <f>VLOOKUP(CONCATENATE($B63,".data"), 'Random noise 0.1'!$A$1:$AG$235, 27, FALSE)</f>
        <v>0.96835354*x1+1.01174785*x2-0.99459888*x3-0.6516451*cos(exp(x0))+0.45279311</v>
      </c>
      <c r="AJ63">
        <f t="shared" si="15"/>
        <v>0</v>
      </c>
      <c r="AK63">
        <f t="shared" si="16"/>
        <v>0</v>
      </c>
      <c r="AL63" s="2">
        <f t="shared" si="17"/>
        <v>0</v>
      </c>
    </row>
    <row r="64" spans="1:38" x14ac:dyDescent="0.25">
      <c r="A64" t="str">
        <f t="shared" si="4"/>
        <v>v1_8-11</v>
      </c>
      <c r="B64" t="s">
        <v>600</v>
      </c>
      <c r="C64">
        <v>8</v>
      </c>
      <c r="D64" t="str">
        <f t="shared" si="5"/>
        <v>8-11</v>
      </c>
      <c r="E64">
        <v>1</v>
      </c>
      <c r="F64" s="7" t="s">
        <v>505</v>
      </c>
      <c r="G64" s="1">
        <f>VLOOKUP(CONCATENATE($B64,".data"), 'Random noise 0'!$A$1:$AM$235, 37, FALSE)</f>
        <v>1</v>
      </c>
      <c r="H64" s="1">
        <f>VLOOKUP(CONCATENATE($B64,".data"), 'Random noise 0'!$A$1:$AM$235, 39, FALSE)</f>
        <v>0</v>
      </c>
      <c r="I64">
        <f>VLOOKUP(CONCATENATE($B64,".data"), 'Random noise 0'!$A$1:$AG$235, 15, FALSE)</f>
        <v>8</v>
      </c>
      <c r="J64">
        <f>VLOOKUP(CONCATENATE($B64,".data"), 'Random noise 0'!$A$1:$AG$235, 17, FALSE)</f>
        <v>79.3</v>
      </c>
      <c r="K64" t="str">
        <f>VLOOKUP(CONCATENATE($B64,".data"), 'Random noise 0'!$A$1:$AG$235, 27, FALSE)</f>
        <v>log(2-x0)+10</v>
      </c>
      <c r="L64">
        <f t="shared" si="6"/>
        <v>1</v>
      </c>
      <c r="M64">
        <f t="shared" si="7"/>
        <v>1</v>
      </c>
      <c r="N64" s="2">
        <f t="shared" si="8"/>
        <v>1</v>
      </c>
      <c r="O64" s="1">
        <f>VLOOKUP(CONCATENATE($B64,".data"), 'Random noise 0.001'!$A$1:$AM$235, 37, FALSE)</f>
        <v>0.99978372000000004</v>
      </c>
      <c r="P64">
        <f>VLOOKUP(CONCATENATE($B64,".data"), 'Random noise 0.001'!$A$1:$AM$235, 39, FALSE)</f>
        <v>2.9416300000000002E-3</v>
      </c>
      <c r="Q64">
        <f>VLOOKUP(CONCATENATE($B64,".data"), 'Random noise 0.001'!$A$1:$AG$235, 15, FALSE)</f>
        <v>9</v>
      </c>
      <c r="R64">
        <f>VLOOKUP(CONCATENATE($B64,".data"), 'Random noise 0.001'!$A$1:$AG$235, 17, FALSE)</f>
        <v>123.6</v>
      </c>
      <c r="S64" t="str">
        <f>VLOOKUP(CONCATENATE($B64,".data"), 'Random noise 0.001'!$A$1:$AG$235, 27, FALSE)</f>
        <v>-1.50426489*x0+0.95623131*sin(x0)+10.70132556</v>
      </c>
      <c r="T64">
        <f t="shared" si="9"/>
        <v>1</v>
      </c>
      <c r="U64">
        <f t="shared" si="10"/>
        <v>0</v>
      </c>
      <c r="V64" s="2">
        <f t="shared" si="11"/>
        <v>0</v>
      </c>
      <c r="W64" s="1">
        <f>VLOOKUP(CONCATENATE($B64,".data"), 'Random noise 0.01'!$A$1:$AM$235, 37, FALSE)</f>
        <v>0.95357068</v>
      </c>
      <c r="X64">
        <f>VLOOKUP(CONCATENATE($B64,".data"), 'Random noise 0.01'!$A$1:$AM$235, 39, FALSE)</f>
        <v>4.3100100000000002E-2</v>
      </c>
      <c r="Y64">
        <f>VLOOKUP(CONCATENATE($B64,".data"), 'Random noise 0.01'!$A$1:$AG$235, 15, FALSE)</f>
        <v>14</v>
      </c>
      <c r="Z64">
        <f>VLOOKUP(CONCATENATE($B64,".data"), 'Random noise 0.01'!$A$1:$AG$235, 17, FALSE)</f>
        <v>122.5</v>
      </c>
      <c r="AA64" t="str">
        <f>VLOOKUP(CONCATENATE($B64,".data"), 'Random noise 0.01'!$A$1:$AG$235, 27, FALSE)</f>
        <v>-0.45218499*exp(x0)+0.10339437*sin(3.14159265/x0**0.25)+11.23148769</v>
      </c>
      <c r="AB64">
        <f t="shared" si="12"/>
        <v>0</v>
      </c>
      <c r="AC64">
        <f t="shared" si="13"/>
        <v>0</v>
      </c>
      <c r="AD64" s="2">
        <f t="shared" si="14"/>
        <v>0</v>
      </c>
      <c r="AE64" s="1">
        <f>VLOOKUP(CONCATENATE($B64,".data"), 'Random noise 0.1'!$A$1:$AM$235, 37, FALSE)</f>
        <v>-6.17727015</v>
      </c>
      <c r="AF64">
        <f>VLOOKUP(CONCATENATE($B64,".data"), 'Random noise 0.1'!$A$1:$AM$235, 39, FALSE)</f>
        <v>0.53587284000000002</v>
      </c>
      <c r="AG64">
        <f>VLOOKUP(CONCATENATE($B64,".data"), 'Random noise 0.1'!$A$1:$AG$235, 15, FALSE)</f>
        <v>24</v>
      </c>
      <c r="AH64">
        <f>VLOOKUP(CONCATENATE($B64,".data"), 'Random noise 0.1'!$A$1:$AG$235, 17, FALSE)</f>
        <v>256.2</v>
      </c>
      <c r="AI64" t="str">
        <f>VLOOKUP(CONCATENATE($B64,".data"), 'Random noise 0.1'!$A$1:$AG$235, 27, FALSE)</f>
        <v>-0.6747741*x0*sin(x0**2-20*x0+1)-1.42880051*sin(1+0.1/x0)+11.8390257</v>
      </c>
      <c r="AJ64">
        <f t="shared" si="15"/>
        <v>0</v>
      </c>
      <c r="AK64">
        <f t="shared" si="16"/>
        <v>0</v>
      </c>
      <c r="AL64" s="2">
        <f t="shared" si="17"/>
        <v>0</v>
      </c>
    </row>
    <row r="65" spans="1:38" x14ac:dyDescent="0.25">
      <c r="A65" t="str">
        <f t="shared" si="4"/>
        <v>v1_8-11</v>
      </c>
      <c r="B65" t="s">
        <v>601</v>
      </c>
      <c r="C65">
        <v>8</v>
      </c>
      <c r="D65" t="str">
        <f t="shared" si="5"/>
        <v>8-11</v>
      </c>
      <c r="E65">
        <v>1</v>
      </c>
      <c r="F65" s="7" t="s">
        <v>933</v>
      </c>
      <c r="G65" s="1">
        <f>VLOOKUP(CONCATENATE($B65,".data"), 'Random noise 0'!$A$1:$AM$235, 37, FALSE)</f>
        <v>1</v>
      </c>
      <c r="H65" s="1">
        <f>VLOOKUP(CONCATENATE($B65,".data"), 'Random noise 0'!$A$1:$AM$235, 39, FALSE)</f>
        <v>0</v>
      </c>
      <c r="I65">
        <f>VLOOKUP(CONCATENATE($B65,".data"), 'Random noise 0'!$A$1:$AG$235, 15, FALSE)</f>
        <v>5</v>
      </c>
      <c r="J65">
        <f>VLOOKUP(CONCATENATE($B65,".data"), 'Random noise 0'!$A$1:$AG$235, 17, FALSE)</f>
        <v>0.5</v>
      </c>
      <c r="K65" t="str">
        <f>VLOOKUP(CONCATENATE($B65,".data"), 'Random noise 0'!$A$1:$AG$235, 27, FALSE)</f>
        <v>6.54998457-x0</v>
      </c>
      <c r="L65">
        <f t="shared" si="6"/>
        <v>1</v>
      </c>
      <c r="M65">
        <f t="shared" si="7"/>
        <v>1</v>
      </c>
      <c r="N65" s="2">
        <f t="shared" si="8"/>
        <v>1</v>
      </c>
      <c r="O65" s="1">
        <f>VLOOKUP(CONCATENATE($B65,".data"), 'Random noise 0.001'!$A$1:$AM$235, 37, FALSE)</f>
        <v>0.99996887999999995</v>
      </c>
      <c r="P65">
        <f>VLOOKUP(CONCATENATE($B65,".data"), 'Random noise 0.001'!$A$1:$AM$235, 39, FALSE)</f>
        <v>1.6349400000000001E-3</v>
      </c>
      <c r="Q65">
        <f>VLOOKUP(CONCATENATE($B65,".data"), 'Random noise 0.001'!$A$1:$AG$235, 15, FALSE)</f>
        <v>5</v>
      </c>
      <c r="R65">
        <f>VLOOKUP(CONCATENATE($B65,".data"), 'Random noise 0.001'!$A$1:$AG$235, 17, FALSE)</f>
        <v>107.3</v>
      </c>
      <c r="S65" t="str">
        <f>VLOOKUP(CONCATENATE($B65,".data"), 'Random noise 0.001'!$A$1:$AG$235, 27, FALSE)</f>
        <v>6.55261072-1.00232435*x0</v>
      </c>
      <c r="T65">
        <f t="shared" si="9"/>
        <v>1</v>
      </c>
      <c r="U65">
        <f t="shared" si="10"/>
        <v>0</v>
      </c>
      <c r="V65" s="2">
        <f t="shared" si="11"/>
        <v>0</v>
      </c>
      <c r="W65" s="1">
        <f>VLOOKUP(CONCATENATE($B65,".data"), 'Random noise 0.01'!$A$1:$AM$235, 37, FALSE)</f>
        <v>0.99229210999999995</v>
      </c>
      <c r="X65">
        <f>VLOOKUP(CONCATENATE($B65,".data"), 'Random noise 0.01'!$A$1:$AM$235, 39, FALSE)</f>
        <v>2.5730469999999998E-2</v>
      </c>
      <c r="Y65">
        <f>VLOOKUP(CONCATENATE($B65,".data"), 'Random noise 0.01'!$A$1:$AG$235, 15, FALSE)</f>
        <v>11</v>
      </c>
      <c r="Z65">
        <f>VLOOKUP(CONCATENATE($B65,".data"), 'Random noise 0.01'!$A$1:$AG$235, 17, FALSE)</f>
        <v>118.2</v>
      </c>
      <c r="AA65" t="str">
        <f>VLOOKUP(CONCATENATE($B65,".data"), 'Random noise 0.01'!$A$1:$AG$235, 27, FALSE)</f>
        <v>-1.10999046*x0+0.06868938*cos(x0**(-0.5))+6.61650415</v>
      </c>
      <c r="AB65">
        <f t="shared" si="12"/>
        <v>0</v>
      </c>
      <c r="AC65">
        <f t="shared" si="13"/>
        <v>0</v>
      </c>
      <c r="AD65" s="2">
        <f t="shared" si="14"/>
        <v>0</v>
      </c>
      <c r="AE65" s="1">
        <f>VLOOKUP(CONCATENATE($B65,".data"), 'Random noise 0.1'!$A$1:$AM$235, 37, FALSE)</f>
        <v>-0.29783632999999998</v>
      </c>
      <c r="AF65">
        <f>VLOOKUP(CONCATENATE($B65,".data"), 'Random noise 0.1'!$A$1:$AM$235, 39, FALSE)</f>
        <v>0.33387961999999999</v>
      </c>
      <c r="AG65">
        <f>VLOOKUP(CONCATENATE($B65,".data"), 'Random noise 0.1'!$A$1:$AG$235, 15, FALSE)</f>
        <v>22</v>
      </c>
      <c r="AH65">
        <f>VLOOKUP(CONCATENATE($B65,".data"), 'Random noise 0.1'!$A$1:$AG$235, 17, FALSE)</f>
        <v>232.2</v>
      </c>
      <c r="AI65" t="str">
        <f>VLOOKUP(CONCATENATE($B65,".data"), 'Random noise 0.1'!$A$1:$AG$235, 27, FALSE)</f>
        <v>-0.39149319*x0*cos(x0**(-5))-1.22991212*x0-0.23961262*log(x0)+0.56731635*cos(x0**(-0.5))+6.53598208</v>
      </c>
      <c r="AJ65">
        <f t="shared" si="15"/>
        <v>0</v>
      </c>
      <c r="AK65">
        <f t="shared" si="16"/>
        <v>0</v>
      </c>
      <c r="AL65" s="2">
        <f t="shared" si="17"/>
        <v>0</v>
      </c>
    </row>
    <row r="66" spans="1:38" x14ac:dyDescent="0.25">
      <c r="A66" t="str">
        <f t="shared" si="4"/>
        <v>v1_8-11</v>
      </c>
      <c r="B66" t="s">
        <v>602</v>
      </c>
      <c r="C66">
        <v>8</v>
      </c>
      <c r="D66" t="str">
        <f t="shared" si="5"/>
        <v>8-11</v>
      </c>
      <c r="E66">
        <v>1</v>
      </c>
      <c r="F66" s="7" t="s">
        <v>603</v>
      </c>
      <c r="G66" s="1">
        <f>VLOOKUP(CONCATENATE($B66,".data"), 'Random noise 0'!$A$1:$AM$235, 37, FALSE)</f>
        <v>1</v>
      </c>
      <c r="H66" s="1">
        <f>VLOOKUP(CONCATENATE($B66,".data"), 'Random noise 0'!$A$1:$AM$235, 39, FALSE)</f>
        <v>0</v>
      </c>
      <c r="I66">
        <f>VLOOKUP(CONCATENATE($B66,".data"), 'Random noise 0'!$A$1:$AG$235, 15, FALSE)</f>
        <v>11</v>
      </c>
      <c r="J66">
        <f>VLOOKUP(CONCATENATE($B66,".data"), 'Random noise 0'!$A$1:$AG$235, 17, FALSE)</f>
        <v>2.2000000000000002</v>
      </c>
      <c r="K66" t="str">
        <f>VLOOKUP(CONCATENATE($B66,".data"), 'Random noise 0'!$A$1:$AG$235, 27, FALSE)</f>
        <v>0.25*x0**3+0.25*x0**2</v>
      </c>
      <c r="L66">
        <f t="shared" si="6"/>
        <v>1</v>
      </c>
      <c r="M66">
        <f t="shared" si="7"/>
        <v>1</v>
      </c>
      <c r="N66" s="2">
        <f t="shared" si="8"/>
        <v>1</v>
      </c>
      <c r="O66" s="1">
        <f>VLOOKUP(CONCATENATE($B66,".data"), 'Random noise 0.001'!$A$1:$AM$235, 37, FALSE)</f>
        <v>0.99985997999999998</v>
      </c>
      <c r="P66">
        <f>VLOOKUP(CONCATENATE($B66,".data"), 'Random noise 0.001'!$A$1:$AM$235, 39, FALSE)</f>
        <v>1.7174899999999999E-3</v>
      </c>
      <c r="Q66">
        <f>VLOOKUP(CONCATENATE($B66,".data"), 'Random noise 0.001'!$A$1:$AG$235, 15, FALSE)</f>
        <v>7</v>
      </c>
      <c r="R66">
        <f>VLOOKUP(CONCATENATE($B66,".data"), 'Random noise 0.001'!$A$1:$AG$235, 17, FALSE)</f>
        <v>152.19999999999999</v>
      </c>
      <c r="S66" t="str">
        <f>VLOOKUP(CONCATENATE($B66,".data"), 'Random noise 0.001'!$A$1:$AG$235, 27, FALSE)</f>
        <v>0.49673851*x0**2.5+0.00394515</v>
      </c>
      <c r="T66">
        <f t="shared" si="9"/>
        <v>1</v>
      </c>
      <c r="U66">
        <f t="shared" si="10"/>
        <v>0</v>
      </c>
      <c r="V66" s="2">
        <f t="shared" si="11"/>
        <v>0</v>
      </c>
      <c r="W66" s="1">
        <f>VLOOKUP(CONCATENATE($B66,".data"), 'Random noise 0.01'!$A$1:$AM$235, 37, FALSE)</f>
        <v>0.99979282999999997</v>
      </c>
      <c r="X66">
        <f>VLOOKUP(CONCATENATE($B66,".data"), 'Random noise 0.01'!$A$1:$AM$235, 39, FALSE)</f>
        <v>2.0891E-3</v>
      </c>
      <c r="Y66">
        <f>VLOOKUP(CONCATENATE($B66,".data"), 'Random noise 0.01'!$A$1:$AG$235, 15, FALSE)</f>
        <v>9</v>
      </c>
      <c r="Z66">
        <f>VLOOKUP(CONCATENATE($B66,".data"), 'Random noise 0.01'!$A$1:$AG$235, 17, FALSE)</f>
        <v>192.2</v>
      </c>
      <c r="AA66" t="str">
        <f>VLOOKUP(CONCATENATE($B66,".data"), 'Random noise 0.01'!$A$1:$AG$235, 27, FALSE)</f>
        <v>0.57542283*1.88495559**(x0**2)-0.57786426</v>
      </c>
      <c r="AB66">
        <f t="shared" si="12"/>
        <v>1</v>
      </c>
      <c r="AC66">
        <f t="shared" si="13"/>
        <v>0</v>
      </c>
      <c r="AD66" s="2">
        <f t="shared" si="14"/>
        <v>0</v>
      </c>
      <c r="AE66" s="1">
        <f>VLOOKUP(CONCATENATE($B66,".data"), 'Random noise 0.1'!$A$1:$AM$235, 37, FALSE)</f>
        <v>0.99850855000000005</v>
      </c>
      <c r="AF66">
        <f>VLOOKUP(CONCATENATE($B66,".data"), 'Random noise 0.1'!$A$1:$AM$235, 39, FALSE)</f>
        <v>5.6053500000000003E-3</v>
      </c>
      <c r="AG66">
        <f>VLOOKUP(CONCATENATE($B66,".data"), 'Random noise 0.1'!$A$1:$AG$235, 15, FALSE)</f>
        <v>7</v>
      </c>
      <c r="AH66">
        <f>VLOOKUP(CONCATENATE($B66,".data"), 'Random noise 0.1'!$A$1:$AG$235, 17, FALSE)</f>
        <v>189.5</v>
      </c>
      <c r="AI66" t="str">
        <f>VLOOKUP(CONCATENATE($B66,".data"), 'Random noise 0.1'!$A$1:$AG$235, 27, FALSE)</f>
        <v>0.4911304*x0**2.5+0.01045168</v>
      </c>
      <c r="AJ66">
        <f t="shared" si="15"/>
        <v>0</v>
      </c>
      <c r="AK66">
        <f t="shared" si="16"/>
        <v>0</v>
      </c>
      <c r="AL66" s="2">
        <f t="shared" si="17"/>
        <v>0</v>
      </c>
    </row>
    <row r="67" spans="1:38" x14ac:dyDescent="0.25">
      <c r="A67" t="str">
        <f t="shared" si="4"/>
        <v>v1_8-11</v>
      </c>
      <c r="B67" t="s">
        <v>604</v>
      </c>
      <c r="C67">
        <v>8</v>
      </c>
      <c r="D67" t="str">
        <f t="shared" si="5"/>
        <v>8-11</v>
      </c>
      <c r="E67">
        <v>1</v>
      </c>
      <c r="F67" s="7" t="s">
        <v>605</v>
      </c>
      <c r="G67" s="1">
        <f>VLOOKUP(CONCATENATE($B67,".data"), 'Random noise 0'!$A$1:$AM$235, 37, FALSE)</f>
        <v>1</v>
      </c>
      <c r="H67" s="1">
        <f>VLOOKUP(CONCATENATE($B67,".data"), 'Random noise 0'!$A$1:$AM$235, 39, FALSE)</f>
        <v>6.4908300000000004E-3</v>
      </c>
      <c r="I67">
        <f>VLOOKUP(CONCATENATE($B67,".data"), 'Random noise 0'!$A$1:$AG$235, 15, FALSE)</f>
        <v>5</v>
      </c>
      <c r="J67">
        <f>VLOOKUP(CONCATENATE($B67,".data"), 'Random noise 0'!$A$1:$AG$235, 17, FALSE)</f>
        <v>0.7</v>
      </c>
      <c r="K67" t="str">
        <f>VLOOKUP(CONCATENATE($B67,".data"), 'Random noise 0'!$A$1:$AG$235, 27, FALSE)</f>
        <v>0.2143883/x0**2</v>
      </c>
      <c r="L67">
        <f t="shared" si="6"/>
        <v>1</v>
      </c>
      <c r="M67">
        <f t="shared" si="7"/>
        <v>0</v>
      </c>
      <c r="N67" s="2">
        <f t="shared" si="8"/>
        <v>0</v>
      </c>
      <c r="O67" s="1">
        <f>VLOOKUP(CONCATENATE($B67,".data"), 'Random noise 0.001'!$A$1:$AM$235, 37, FALSE)</f>
        <v>-0.20270961000000001</v>
      </c>
      <c r="P67">
        <f>VLOOKUP(CONCATENATE($B67,".data"), 'Random noise 0.001'!$A$1:$AM$235, 39, FALSE)</f>
        <v>385042.44992206001</v>
      </c>
      <c r="Q67">
        <f>VLOOKUP(CONCATENATE($B67,".data"), 'Random noise 0.001'!$A$1:$AG$235, 15, FALSE)</f>
        <v>20</v>
      </c>
      <c r="R67">
        <f>VLOOKUP(CONCATENATE($B67,".data"), 'Random noise 0.001'!$A$1:$AG$235, 17, FALSE)</f>
        <v>205.1</v>
      </c>
      <c r="S67" t="str">
        <f>VLOOKUP(CONCATENATE($B67,".data"), 'Random noise 0.001'!$A$1:$AG$235, 27, FALSE)</f>
        <v>275560.70358373*(x0**0.5+1)**((x0+1)**(-50))-274763.58322241-162.24232198/x0</v>
      </c>
      <c r="T67">
        <f t="shared" si="9"/>
        <v>0</v>
      </c>
      <c r="U67">
        <f t="shared" si="10"/>
        <v>0</v>
      </c>
      <c r="V67" s="2">
        <f t="shared" si="11"/>
        <v>0</v>
      </c>
      <c r="W67" s="1">
        <f>VLOOKUP(CONCATENATE($B67,".data"), 'Random noise 0.01'!$A$1:$AM$235, 37, FALSE)</f>
        <v>2.4290200000000001E-3</v>
      </c>
      <c r="X67">
        <f>VLOOKUP(CONCATENATE($B67,".data"), 'Random noise 0.01'!$A$1:$AM$235, 39, FALSE)</f>
        <v>350671.22038393997</v>
      </c>
      <c r="Y67">
        <f>VLOOKUP(CONCATENATE($B67,".data"), 'Random noise 0.01'!$A$1:$AG$235, 15, FALSE)</f>
        <v>41</v>
      </c>
      <c r="Z67">
        <f>VLOOKUP(CONCATENATE($B67,".data"), 'Random noise 0.01'!$A$1:$AG$235, 17, FALSE)</f>
        <v>300.5</v>
      </c>
      <c r="AA67" t="str">
        <f>VLOOKUP(CONCATENATE($B67,".data"), 'Random noise 0.01'!$A$1:$AG$235, 27, FALSE)</f>
        <v>-26285.84458572*x0**x0*sin(x0-5.5*x0**(9*x0))+364824.7996226*x0**x0-19829.18334926*sin(10*3.14159265**x0*x0**(9*x0))-1029881.38678335*cos(x0+9)-1259916.81248523</v>
      </c>
      <c r="AB67">
        <f t="shared" si="12"/>
        <v>0</v>
      </c>
      <c r="AC67">
        <f t="shared" si="13"/>
        <v>0</v>
      </c>
      <c r="AD67" s="2">
        <f t="shared" si="14"/>
        <v>0</v>
      </c>
      <c r="AE67" s="1">
        <f>VLOOKUP(CONCATENATE($B67,".data"), 'Random noise 0.1'!$A$1:$AM$235, 37, FALSE)</f>
        <v>-1</v>
      </c>
      <c r="AF67">
        <f>VLOOKUP(CONCATENATE($B67,".data"), 'Random noise 0.1'!$A$1:$AM$235, 39, FALSE)</f>
        <v>-1</v>
      </c>
      <c r="AG67">
        <f>VLOOKUP(CONCATENATE($B67,".data"), 'Random noise 0.1'!$A$1:$AG$235, 15, FALSE)</f>
        <v>87</v>
      </c>
      <c r="AH67">
        <f>VLOOKUP(CONCATENATE($B67,".data"), 'Random noise 0.1'!$A$1:$AG$235, 17, FALSE)</f>
        <v>302.7</v>
      </c>
      <c r="AI67" t="str">
        <f>VLOOKUP(CONCATENATE($B67,".data"), 'Random noise 0.1'!$A$1:$AG$235, 27, FALSE)</f>
        <v>-448171.27594634*x0**10+12791632.9619966*x0**(0.09090909*x0)+439711.87987198*sin(exp(x0/(1-x0)**x0)+1)**21-271053.21864876*sin(sin(x0*(1-x0)**(0.2*x0-10))+1.1)**21-12464090.5058025+106901.75708198*sin(sin(x0/(1-x0)**x0)+1)**21/sin(x0/(1-x0)**x0)</v>
      </c>
      <c r="AJ67">
        <f t="shared" si="15"/>
        <v>0</v>
      </c>
      <c r="AK67">
        <f t="shared" si="16"/>
        <v>0</v>
      </c>
      <c r="AL67" s="2">
        <f t="shared" si="17"/>
        <v>0</v>
      </c>
    </row>
    <row r="68" spans="1:38" x14ac:dyDescent="0.25">
      <c r="A68" t="str">
        <f t="shared" si="4"/>
        <v>v1_8-11</v>
      </c>
      <c r="B68" t="s">
        <v>606</v>
      </c>
      <c r="C68">
        <v>8</v>
      </c>
      <c r="D68" t="str">
        <f t="shared" si="5"/>
        <v>8-11</v>
      </c>
      <c r="E68">
        <v>1</v>
      </c>
      <c r="F68" s="7" t="s">
        <v>607</v>
      </c>
      <c r="G68" s="1">
        <f>VLOOKUP(CONCATENATE($B68,".data"), 'Random noise 0'!$A$1:$AM$235, 37, FALSE)</f>
        <v>1</v>
      </c>
      <c r="H68" s="1">
        <f>VLOOKUP(CONCATENATE($B68,".data"), 'Random noise 0'!$A$1:$AM$235, 39, FALSE)</f>
        <v>0</v>
      </c>
      <c r="I68">
        <f>VLOOKUP(CONCATENATE($B68,".data"), 'Random noise 0'!$A$1:$AG$235, 15, FALSE)</f>
        <v>8</v>
      </c>
      <c r="J68">
        <f>VLOOKUP(CONCATENATE($B68,".data"), 'Random noise 0'!$A$1:$AG$235, 17, FALSE)</f>
        <v>1.4</v>
      </c>
      <c r="K68" t="str">
        <f>VLOOKUP(CONCATENATE($B68,".data"), 'Random noise 0'!$A$1:$AG$235, 27, FALSE)</f>
        <v>2*cos(x0)**2-0.14436565</v>
      </c>
      <c r="L68">
        <f t="shared" si="6"/>
        <v>1</v>
      </c>
      <c r="M68">
        <f t="shared" si="7"/>
        <v>1</v>
      </c>
      <c r="N68" s="2">
        <f t="shared" si="8"/>
        <v>1</v>
      </c>
      <c r="O68" s="1">
        <f>VLOOKUP(CONCATENATE($B68,".data"), 'Random noise 0.001'!$A$1:$AM$235, 37, FALSE)</f>
        <v>0.99999936</v>
      </c>
      <c r="P68">
        <f>VLOOKUP(CONCATENATE($B68,".data"), 'Random noise 0.001'!$A$1:$AM$235, 39, FALSE)</f>
        <v>3.5905000000000003E-4</v>
      </c>
      <c r="Q68">
        <f>VLOOKUP(CONCATENATE($B68,".data"), 'Random noise 0.001'!$A$1:$AG$235, 15, FALSE)</f>
        <v>8</v>
      </c>
      <c r="R68">
        <f>VLOOKUP(CONCATENATE($B68,".data"), 'Random noise 0.001'!$A$1:$AG$235, 17, FALSE)</f>
        <v>183.6</v>
      </c>
      <c r="S68" t="str">
        <f>VLOOKUP(CONCATENATE($B68,".data"), 'Random noise 0.001'!$A$1:$AG$235, 27, FALSE)</f>
        <v>2.00052267*cos(x0)**2-0.1444095</v>
      </c>
      <c r="T68">
        <f t="shared" si="9"/>
        <v>1</v>
      </c>
      <c r="U68" t="str">
        <f t="shared" si="10"/>
        <v>?</v>
      </c>
      <c r="V68" s="2">
        <v>0</v>
      </c>
      <c r="W68" s="1">
        <f>VLOOKUP(CONCATENATE($B68,".data"), 'Random noise 0.01'!$A$1:$AM$235, 37, FALSE)</f>
        <v>0.99993609000000006</v>
      </c>
      <c r="X68">
        <f>VLOOKUP(CONCATENATE($B68,".data"), 'Random noise 0.01'!$A$1:$AM$235, 39, FALSE)</f>
        <v>3.5905300000000002E-3</v>
      </c>
      <c r="Y68">
        <f>VLOOKUP(CONCATENATE($B68,".data"), 'Random noise 0.01'!$A$1:$AG$235, 15, FALSE)</f>
        <v>8</v>
      </c>
      <c r="Z68">
        <f>VLOOKUP(CONCATENATE($B68,".data"), 'Random noise 0.01'!$A$1:$AG$235, 17, FALSE)</f>
        <v>189</v>
      </c>
      <c r="AA68" t="str">
        <f>VLOOKUP(CONCATENATE($B68,".data"), 'Random noise 0.01'!$A$1:$AG$235, 27, FALSE)</f>
        <v>1.86042249-2.00522671*sin(x0)**2</v>
      </c>
      <c r="AB68">
        <f t="shared" si="12"/>
        <v>1</v>
      </c>
      <c r="AC68">
        <f t="shared" si="13"/>
        <v>0</v>
      </c>
      <c r="AD68" s="2">
        <f t="shared" si="14"/>
        <v>0</v>
      </c>
      <c r="AE68" s="1">
        <f>VLOOKUP(CONCATENATE($B68,".data"), 'Random noise 0.1'!$A$1:$AM$235, 37, FALSE)</f>
        <v>0.98800874000000005</v>
      </c>
      <c r="AF68">
        <f>VLOOKUP(CONCATENATE($B68,".data"), 'Random noise 0.1'!$A$1:$AM$235, 39, FALSE)</f>
        <v>4.9183280000000003E-2</v>
      </c>
      <c r="AG68">
        <f>VLOOKUP(CONCATENATE($B68,".data"), 'Random noise 0.1'!$A$1:$AG$235, 15, FALSE)</f>
        <v>6</v>
      </c>
      <c r="AH68">
        <f>VLOOKUP(CONCATENATE($B68,".data"), 'Random noise 0.1'!$A$1:$AG$235, 17, FALSE)</f>
        <v>201</v>
      </c>
      <c r="AI68" t="str">
        <f>VLOOKUP(CONCATENATE($B68,".data"), 'Random noise 0.1'!$A$1:$AG$235, 27, FALSE)</f>
        <v>2.93789137-0.92766028*exp(x0)</v>
      </c>
      <c r="AJ68">
        <f t="shared" si="15"/>
        <v>0</v>
      </c>
      <c r="AK68">
        <f t="shared" si="16"/>
        <v>0</v>
      </c>
      <c r="AL68" s="2">
        <f t="shared" si="17"/>
        <v>0</v>
      </c>
    </row>
    <row r="69" spans="1:38" x14ac:dyDescent="0.25">
      <c r="A69" t="str">
        <f t="shared" ref="A69:A132" si="18">"v"&amp;E69&amp;"_"&amp;D69</f>
        <v>v2_8-11</v>
      </c>
      <c r="B69" t="s">
        <v>608</v>
      </c>
      <c r="C69">
        <v>8</v>
      </c>
      <c r="D69" t="str">
        <f t="shared" ref="D69:D132" si="19">IF(C69&lt;=7,"3-7",IF(C69&lt;=11,"8-11",IF(C69&lt;=15,"12-15","")))</f>
        <v>8-11</v>
      </c>
      <c r="E69">
        <v>2</v>
      </c>
      <c r="F69" s="7" t="s">
        <v>609</v>
      </c>
      <c r="G69" s="1">
        <f>VLOOKUP(CONCATENATE($B69,".data"), 'Random noise 0'!$A$1:$AM$235, 37, FALSE)</f>
        <v>1</v>
      </c>
      <c r="H69" s="1">
        <f>VLOOKUP(CONCATENATE($B69,".data"), 'Random noise 0'!$A$1:$AM$235, 39, FALSE)</f>
        <v>0</v>
      </c>
      <c r="I69">
        <f>VLOOKUP(CONCATENATE($B69,".data"), 'Random noise 0'!$A$1:$AG$235, 15, FALSE)</f>
        <v>15</v>
      </c>
      <c r="J69">
        <f>VLOOKUP(CONCATENATE($B69,".data"), 'Random noise 0'!$A$1:$AG$235, 17, FALSE)</f>
        <v>5</v>
      </c>
      <c r="K69" t="str">
        <f>VLOOKUP(CONCATENATE($B69,".data"), 'Random noise 0'!$A$1:$AG$235, 27, FALSE)</f>
        <v>x0*x1+10*x0+x1*log(x0)+10*log(x0)</v>
      </c>
      <c r="L69">
        <f t="shared" ref="L69:L132" si="20">IF(G69&gt;0.999,1,0)</f>
        <v>1</v>
      </c>
      <c r="M69">
        <f t="shared" ref="M69:M132" si="21">IF(AND(G69=1, H69&lt;0.000001),1,IF(AND(G69&gt;0.999,H69&lt;0.001),"?",0))</f>
        <v>1</v>
      </c>
      <c r="N69" s="2">
        <f t="shared" ref="N69:N132" si="22">IF(M69&lt;&gt;"?",M69,"")</f>
        <v>1</v>
      </c>
      <c r="O69" s="1">
        <f>VLOOKUP(CONCATENATE($B69,".data"), 'Random noise 0.001'!$A$1:$AM$235, 37, FALSE)</f>
        <v>0.99999992999999998</v>
      </c>
      <c r="P69">
        <f>VLOOKUP(CONCATENATE($B69,".data"), 'Random noise 0.001'!$A$1:$AM$235, 39, FALSE)</f>
        <v>3.5886500000000001E-3</v>
      </c>
      <c r="Q69">
        <f>VLOOKUP(CONCATENATE($B69,".data"), 'Random noise 0.001'!$A$1:$AG$235, 15, FALSE)</f>
        <v>17</v>
      </c>
      <c r="R69">
        <f>VLOOKUP(CONCATENATE($B69,".data"), 'Random noise 0.001'!$A$1:$AG$235, 17, FALSE)</f>
        <v>271</v>
      </c>
      <c r="S69" t="str">
        <f>VLOOKUP(CONCATENATE($B69,".data"), 'Random noise 0.001'!$A$1:$AG$235, 27, FALSE)</f>
        <v>1.00141921*x0*x1+9.99553642*x0+1.00545218*x1*log(x0)+9.99553642*log(x0)</v>
      </c>
      <c r="T69">
        <f t="shared" ref="T69:T132" si="23">IF(O69&gt;0.999,1,0)</f>
        <v>1</v>
      </c>
      <c r="U69">
        <f t="shared" ref="U69:U132" si="24">IF(AND(O69=1, P69&lt;0.000001),1,IF(AND(O69&gt;0.999,P69&lt;0.001),"?",0))</f>
        <v>0</v>
      </c>
      <c r="V69" s="2">
        <f t="shared" ref="V69:V132" si="25">IF(U69&lt;&gt;"?",U69,"")</f>
        <v>0</v>
      </c>
      <c r="W69" s="1">
        <f>VLOOKUP(CONCATENATE($B69,".data"), 'Random noise 0.01'!$A$1:$AM$235, 37, FALSE)</f>
        <v>0.99998841999999999</v>
      </c>
      <c r="X69">
        <f>VLOOKUP(CONCATENATE($B69,".data"), 'Random noise 0.01'!$A$1:$AM$235, 39, FALSE)</f>
        <v>4.6945349999999997E-2</v>
      </c>
      <c r="Y69">
        <f>VLOOKUP(CONCATENATE($B69,".data"), 'Random noise 0.01'!$A$1:$AG$235, 15, FALSE)</f>
        <v>19</v>
      </c>
      <c r="Z69">
        <f>VLOOKUP(CONCATENATE($B69,".data"), 'Random noise 0.01'!$A$1:$AG$235, 17, FALSE)</f>
        <v>282.89999999999998</v>
      </c>
      <c r="AA69" t="str">
        <f>VLOOKUP(CONCATENATE($B69,".data"), 'Random noise 0.01'!$A$1:$AG$235, 27, FALSE)</f>
        <v>1.16312968*x0*x1+9.94967903*x0+1.07081807*x1*log(sin(x0))+9.99437016*log(x0)+0.07608069</v>
      </c>
      <c r="AB69">
        <f t="shared" ref="AB69:AB132" si="26">IF(W69&gt;0.999,1,0)</f>
        <v>1</v>
      </c>
      <c r="AC69">
        <f t="shared" ref="AC69:AC132" si="27">IF(AND(W69=1, X69&lt;0.000001),1,IF(AND(W69&gt;0.999,X69&lt;0.001),"?",0))</f>
        <v>0</v>
      </c>
      <c r="AD69" s="2">
        <f t="shared" ref="AD69:AD132" si="28">IF(AC69&lt;&gt;"?",AC69,"")</f>
        <v>0</v>
      </c>
      <c r="AE69" s="1">
        <f>VLOOKUP(CONCATENATE($B69,".data"), 'Random noise 0.1'!$A$1:$AM$235, 37, FALSE)</f>
        <v>0.99877937000000006</v>
      </c>
      <c r="AF69">
        <f>VLOOKUP(CONCATENATE($B69,".data"), 'Random noise 0.1'!$A$1:$AM$235, 39, FALSE)</f>
        <v>0.48204246000000001</v>
      </c>
      <c r="AG69">
        <f>VLOOKUP(CONCATENATE($B69,".data"), 'Random noise 0.1'!$A$1:$AG$235, 15, FALSE)</f>
        <v>20</v>
      </c>
      <c r="AH69">
        <f>VLOOKUP(CONCATENATE($B69,".data"), 'Random noise 0.1'!$A$1:$AG$235, 17, FALSE)</f>
        <v>288.39999999999998</v>
      </c>
      <c r="AI69" t="str">
        <f>VLOOKUP(CONCATENATE($B69,".data"), 'Random noise 0.1'!$A$1:$AG$235, 27, FALSE)</f>
        <v>2.37258068*x1*log(x0)+17.86314525*(x0+0.1*x1)**0.5+8.56604269*log(x0)-7.88585832</v>
      </c>
      <c r="AJ69">
        <f t="shared" ref="AJ69:AJ132" si="29">IF(AE69&gt;0.999,1,0)</f>
        <v>0</v>
      </c>
      <c r="AK69">
        <f t="shared" ref="AK69:AK132" si="30">IF(AND(AE69=1, AF69&lt;0.000001),1,IF(AND(AE69&gt;0.999,AF69&lt;0.001),"?",0))</f>
        <v>0</v>
      </c>
      <c r="AL69" s="2">
        <f t="shared" ref="AL69:AL132" si="31">IF(AK69&lt;&gt;"?",AK69,"")</f>
        <v>0</v>
      </c>
    </row>
    <row r="70" spans="1:38" x14ac:dyDescent="0.25">
      <c r="A70" t="str">
        <f t="shared" si="18"/>
        <v>v2_8-11</v>
      </c>
      <c r="B70" t="s">
        <v>610</v>
      </c>
      <c r="C70">
        <v>8</v>
      </c>
      <c r="D70" t="str">
        <f t="shared" si="19"/>
        <v>8-11</v>
      </c>
      <c r="E70">
        <v>2</v>
      </c>
      <c r="F70" s="7" t="s">
        <v>611</v>
      </c>
      <c r="G70" s="1">
        <f>VLOOKUP(CONCATENATE($B70,".data"), 'Random noise 0'!$A$1:$AM$235, 37, FALSE)</f>
        <v>1</v>
      </c>
      <c r="H70" s="1">
        <f>VLOOKUP(CONCATENATE($B70,".data"), 'Random noise 0'!$A$1:$AM$235, 39, FALSE)</f>
        <v>2E-8</v>
      </c>
      <c r="I70">
        <f>VLOOKUP(CONCATENATE($B70,".data"), 'Random noise 0'!$A$1:$AG$235, 15, FALSE)</f>
        <v>8</v>
      </c>
      <c r="J70">
        <f>VLOOKUP(CONCATENATE($B70,".data"), 'Random noise 0'!$A$1:$AG$235, 17, FALSE)</f>
        <v>4.8</v>
      </c>
      <c r="K70" t="str">
        <f>VLOOKUP(CONCATENATE($B70,".data"), 'Random noise 0'!$A$1:$AG$235, 27, FALSE)</f>
        <v>0.31830989*exp(2*x1)*log(x0)</v>
      </c>
      <c r="L70">
        <f t="shared" si="20"/>
        <v>1</v>
      </c>
      <c r="M70">
        <f t="shared" si="21"/>
        <v>1</v>
      </c>
      <c r="N70" s="2">
        <f t="shared" si="22"/>
        <v>1</v>
      </c>
      <c r="O70" s="1">
        <f>VLOOKUP(CONCATENATE($B70,".data"), 'Random noise 0.001'!$A$1:$AM$235, 37, FALSE)</f>
        <v>0.99999992999999998</v>
      </c>
      <c r="P70">
        <f>VLOOKUP(CONCATENATE($B70,".data"), 'Random noise 0.001'!$A$1:$AM$235, 39, FALSE)</f>
        <v>3.6434999999999999E-4</v>
      </c>
      <c r="Q70">
        <f>VLOOKUP(CONCATENATE($B70,".data"), 'Random noise 0.001'!$A$1:$AG$235, 15, FALSE)</f>
        <v>8</v>
      </c>
      <c r="R70">
        <f>VLOOKUP(CONCATENATE($B70,".data"), 'Random noise 0.001'!$A$1:$AG$235, 17, FALSE)</f>
        <v>238.9</v>
      </c>
      <c r="S70" t="str">
        <f>VLOOKUP(CONCATENATE($B70,".data"), 'Random noise 0.001'!$A$1:$AG$235, 27, FALSE)</f>
        <v>0.3183773*exp(2*x1)*log(x0)</v>
      </c>
      <c r="T70">
        <f t="shared" si="23"/>
        <v>1</v>
      </c>
      <c r="U70" t="str">
        <f t="shared" si="24"/>
        <v>?</v>
      </c>
      <c r="V70" s="2">
        <v>1</v>
      </c>
      <c r="W70" s="1">
        <f>VLOOKUP(CONCATENATE($B70,".data"), 'Random noise 0.01'!$A$1:$AM$235, 37, FALSE)</f>
        <v>0.99999276000000004</v>
      </c>
      <c r="X70">
        <f>VLOOKUP(CONCATENATE($B70,".data"), 'Random noise 0.01'!$A$1:$AM$235, 39, FALSE)</f>
        <v>3.64373E-3</v>
      </c>
      <c r="Y70">
        <f>VLOOKUP(CONCATENATE($B70,".data"), 'Random noise 0.01'!$A$1:$AG$235, 15, FALSE)</f>
        <v>8</v>
      </c>
      <c r="Z70">
        <f>VLOOKUP(CONCATENATE($B70,".data"), 'Random noise 0.01'!$A$1:$AG$235, 17, FALSE)</f>
        <v>253.9</v>
      </c>
      <c r="AA70" t="str">
        <f>VLOOKUP(CONCATENATE($B70,".data"), 'Random noise 0.01'!$A$1:$AG$235, 27, FALSE)</f>
        <v>0.31898407*exp(2*x1)*log(x0)</v>
      </c>
      <c r="AB70">
        <f t="shared" si="26"/>
        <v>1</v>
      </c>
      <c r="AC70">
        <f t="shared" si="27"/>
        <v>0</v>
      </c>
      <c r="AD70" s="2">
        <f t="shared" si="28"/>
        <v>0</v>
      </c>
      <c r="AE70" s="1">
        <f>VLOOKUP(CONCATENATE($B70,".data"), 'Random noise 0.1'!$A$1:$AM$235, 37, FALSE)</f>
        <v>0.99883767999999995</v>
      </c>
      <c r="AF70">
        <f>VLOOKUP(CONCATENATE($B70,".data"), 'Random noise 0.1'!$A$1:$AM$235, 39, FALSE)</f>
        <v>4.6183229999999999E-2</v>
      </c>
      <c r="AG70">
        <f>VLOOKUP(CONCATENATE($B70,".data"), 'Random noise 0.1'!$A$1:$AG$235, 15, FALSE)</f>
        <v>10</v>
      </c>
      <c r="AH70">
        <f>VLOOKUP(CONCATENATE($B70,".data"), 'Random noise 0.1'!$A$1:$AG$235, 17, FALSE)</f>
        <v>224.1</v>
      </c>
      <c r="AI70" t="str">
        <f>VLOOKUP(CONCATENATE($B70,".data"), 'Random noise 0.1'!$A$1:$AG$235, 27, FALSE)</f>
        <v>0.32519701*exp(2*x1)*log(x0)+0.0586358</v>
      </c>
      <c r="AJ70">
        <f t="shared" si="29"/>
        <v>0</v>
      </c>
      <c r="AK70">
        <f t="shared" si="30"/>
        <v>0</v>
      </c>
      <c r="AL70" s="2">
        <f t="shared" si="31"/>
        <v>0</v>
      </c>
    </row>
    <row r="71" spans="1:38" x14ac:dyDescent="0.25">
      <c r="A71" t="str">
        <f t="shared" si="18"/>
        <v>v2_8-11</v>
      </c>
      <c r="B71" t="s">
        <v>612</v>
      </c>
      <c r="C71">
        <v>8</v>
      </c>
      <c r="D71" t="str">
        <f t="shared" si="19"/>
        <v>8-11</v>
      </c>
      <c r="E71">
        <v>2</v>
      </c>
      <c r="F71" s="7" t="s">
        <v>613</v>
      </c>
      <c r="G71" s="1">
        <f>VLOOKUP(CONCATENATE($B71,".data"), 'Random noise 0'!$A$1:$AM$235, 37, FALSE)</f>
        <v>0.99944747</v>
      </c>
      <c r="H71" s="1">
        <f>VLOOKUP(CONCATENATE($B71,".data"), 'Random noise 0'!$A$1:$AM$235, 39, FALSE)</f>
        <v>5.7404600000000002E-3</v>
      </c>
      <c r="I71">
        <f>VLOOKUP(CONCATENATE($B71,".data"), 'Random noise 0'!$A$1:$AG$235, 15, FALSE)</f>
        <v>18</v>
      </c>
      <c r="J71">
        <f>VLOOKUP(CONCATENATE($B71,".data"), 'Random noise 0'!$A$1:$AG$235, 17, FALSE)</f>
        <v>171.3</v>
      </c>
      <c r="K71" t="str">
        <f>VLOOKUP(CONCATENATE($B71,".data"), 'Random noise 0'!$A$1:$AG$235, 27, FALSE)</f>
        <v>-0.37075286*x0**2*x1**2-0.49406412*x0**2-0.44526053*x1+1.00913964</v>
      </c>
      <c r="L71">
        <f t="shared" si="20"/>
        <v>1</v>
      </c>
      <c r="M71">
        <f t="shared" si="21"/>
        <v>0</v>
      </c>
      <c r="N71" s="2">
        <f t="shared" si="22"/>
        <v>0</v>
      </c>
      <c r="O71" s="1">
        <f>VLOOKUP(CONCATENATE($B71,".data"), 'Random noise 0.001'!$A$1:$AM$235, 37, FALSE)</f>
        <v>0.99945035000000004</v>
      </c>
      <c r="P71">
        <f>VLOOKUP(CONCATENATE($B71,".data"), 'Random noise 0.001'!$A$1:$AM$235, 39, FALSE)</f>
        <v>5.7254699999999999E-3</v>
      </c>
      <c r="Q71">
        <f>VLOOKUP(CONCATENATE($B71,".data"), 'Random noise 0.001'!$A$1:$AG$235, 15, FALSE)</f>
        <v>18</v>
      </c>
      <c r="R71">
        <f>VLOOKUP(CONCATENATE($B71,".data"), 'Random noise 0.001'!$A$1:$AG$235, 17, FALSE)</f>
        <v>289.39999999999998</v>
      </c>
      <c r="S71" t="str">
        <f>VLOOKUP(CONCATENATE($B71,".data"), 'Random noise 0.001'!$A$1:$AG$235, 27, FALSE)</f>
        <v>-0.36973821*x0**2*x1**2-0.49438576*x0**2-0.44575284*x1+1.00953658</v>
      </c>
      <c r="T71">
        <f t="shared" si="23"/>
        <v>1</v>
      </c>
      <c r="U71">
        <f t="shared" si="24"/>
        <v>0</v>
      </c>
      <c r="V71" s="2">
        <f t="shared" si="25"/>
        <v>0</v>
      </c>
      <c r="W71" s="1">
        <f>VLOOKUP(CONCATENATE($B71,".data"), 'Random noise 0.01'!$A$1:$AM$235, 37, FALSE)</f>
        <v>0.99942439000000005</v>
      </c>
      <c r="X71">
        <f>VLOOKUP(CONCATENATE($B71,".data"), 'Random noise 0.01'!$A$1:$AM$235, 39, FALSE)</f>
        <v>5.8591499999999996E-3</v>
      </c>
      <c r="Y71">
        <f>VLOOKUP(CONCATENATE($B71,".data"), 'Random noise 0.01'!$A$1:$AG$235, 15, FALSE)</f>
        <v>18</v>
      </c>
      <c r="Z71">
        <f>VLOOKUP(CONCATENATE($B71,".data"), 'Random noise 0.01'!$A$1:$AG$235, 17, FALSE)</f>
        <v>300.10000000000002</v>
      </c>
      <c r="AA71" t="str">
        <f>VLOOKUP(CONCATENATE($B71,".data"), 'Random noise 0.01'!$A$1:$AG$235, 27, FALSE)</f>
        <v>-0.36060638*x0**2*x1**2-0.49728052*x0**2-0.45018368*x1+1.01310901</v>
      </c>
      <c r="AB71">
        <f t="shared" si="26"/>
        <v>1</v>
      </c>
      <c r="AC71">
        <f t="shared" si="27"/>
        <v>0</v>
      </c>
      <c r="AD71" s="2">
        <f t="shared" si="28"/>
        <v>0</v>
      </c>
      <c r="AE71" s="1">
        <f>VLOOKUP(CONCATENATE($B71,".data"), 'Random noise 0.1'!$A$1:$AM$235, 37, FALSE)</f>
        <v>0.99085634</v>
      </c>
      <c r="AF71">
        <f>VLOOKUP(CONCATENATE($B71,".data"), 'Random noise 0.1'!$A$1:$AM$235, 39, FALSE)</f>
        <v>2.3352319999999999E-2</v>
      </c>
      <c r="AG71">
        <f>VLOOKUP(CONCATENATE($B71,".data"), 'Random noise 0.1'!$A$1:$AG$235, 15, FALSE)</f>
        <v>13</v>
      </c>
      <c r="AH71">
        <f>VLOOKUP(CONCATENATE($B71,".data"), 'Random noise 0.1'!$A$1:$AG$235, 17, FALSE)</f>
        <v>253.1</v>
      </c>
      <c r="AI71" t="str">
        <f>VLOOKUP(CONCATENATE($B71,".data"), 'Random noise 0.1'!$A$1:$AG$235, 27, FALSE)</f>
        <v>2.29877991-1.26249309*(2**(x0**2+x1))**0.5</v>
      </c>
      <c r="AJ71">
        <f t="shared" si="29"/>
        <v>0</v>
      </c>
      <c r="AK71">
        <f t="shared" si="30"/>
        <v>0</v>
      </c>
      <c r="AL71" s="2">
        <f t="shared" si="31"/>
        <v>0</v>
      </c>
    </row>
    <row r="72" spans="1:38" x14ac:dyDescent="0.25">
      <c r="A72" t="str">
        <f t="shared" si="18"/>
        <v>v2_8-11</v>
      </c>
      <c r="B72" t="s">
        <v>614</v>
      </c>
      <c r="C72">
        <v>8</v>
      </c>
      <c r="D72" t="str">
        <f t="shared" si="19"/>
        <v>8-11</v>
      </c>
      <c r="E72">
        <v>2</v>
      </c>
      <c r="F72" s="7" t="s">
        <v>615</v>
      </c>
      <c r="G72" s="1">
        <f>VLOOKUP(CONCATENATE($B72,".data"), 'Random noise 0'!$A$1:$AM$235, 37, FALSE)</f>
        <v>0.99999998999999995</v>
      </c>
      <c r="H72" s="1">
        <f>VLOOKUP(CONCATENATE($B72,".data"), 'Random noise 0'!$A$1:$AM$235, 39, FALSE)</f>
        <v>0.44046946999999997</v>
      </c>
      <c r="I72">
        <f>VLOOKUP(CONCATENATE($B72,".data"), 'Random noise 0'!$A$1:$AG$235, 15, FALSE)</f>
        <v>58</v>
      </c>
      <c r="J72">
        <f>VLOOKUP(CONCATENATE($B72,".data"), 'Random noise 0'!$A$1:$AG$235, 17, FALSE)</f>
        <v>285.39999999999998</v>
      </c>
      <c r="K72" t="str">
        <f>VLOOKUP(CONCATENATE($B72,".data"), 'Random noise 0'!$A$1:$AG$235, 27, FALSE)</f>
        <v>36217.64220032*x0**10+3204.52474539*x0+0.94246959*log(x0**2*x1)-199329.54650417*sin(x0)**15-17.29305167*sin(9.8696044*x0**2*(0.31830989+1/x0)**2+x0**2+x0*(x0+1)**2)-3423.89514894+13709.52225595/(exp(x0)+1)**2</v>
      </c>
      <c r="L72">
        <f t="shared" si="20"/>
        <v>1</v>
      </c>
      <c r="M72">
        <f t="shared" si="21"/>
        <v>0</v>
      </c>
      <c r="N72" s="2">
        <f t="shared" si="22"/>
        <v>0</v>
      </c>
      <c r="O72" s="1">
        <f>VLOOKUP(CONCATENATE($B72,".data"), 'Random noise 0.001'!$A$1:$AM$235, 37, FALSE)</f>
        <v>0.99984759999999995</v>
      </c>
      <c r="P72">
        <f>VLOOKUP(CONCATENATE($B72,".data"), 'Random noise 0.001'!$A$1:$AM$235, 39, FALSE)</f>
        <v>53.208690349999998</v>
      </c>
      <c r="Q72">
        <f>VLOOKUP(CONCATENATE($B72,".data"), 'Random noise 0.001'!$A$1:$AG$235, 15, FALSE)</f>
        <v>36</v>
      </c>
      <c r="R72">
        <f>VLOOKUP(CONCATENATE($B72,".data"), 'Random noise 0.001'!$A$1:$AG$235, 17, FALSE)</f>
        <v>300.60000000000002</v>
      </c>
      <c r="S72" t="str">
        <f>VLOOKUP(CONCATENATE($B72,".data"), 'Random noise 0.001'!$A$1:$AG$235, 27, FALSE)</f>
        <v>92354.71079139*sin(x0)**18+68886.32334726*sin(x0)**16-6045.64416849+6045.57048844/cos(x0**2)**2-0.03136566/x1-14790.47864381*sin(x0)**15/x0**10</v>
      </c>
      <c r="T72">
        <f t="shared" si="23"/>
        <v>1</v>
      </c>
      <c r="U72">
        <f t="shared" si="24"/>
        <v>0</v>
      </c>
      <c r="V72" s="2">
        <f t="shared" si="25"/>
        <v>0</v>
      </c>
      <c r="W72" s="1">
        <f>VLOOKUP(CONCATENATE($B72,".data"), 'Random noise 0.01'!$A$1:$AM$235, 37, FALSE)</f>
        <v>0.99998041999999998</v>
      </c>
      <c r="X72">
        <f>VLOOKUP(CONCATENATE($B72,".data"), 'Random noise 0.01'!$A$1:$AM$235, 39, FALSE)</f>
        <v>19.071008679999998</v>
      </c>
      <c r="Y72">
        <f>VLOOKUP(CONCATENATE($B72,".data"), 'Random noise 0.01'!$A$1:$AG$235, 15, FALSE)</f>
        <v>26</v>
      </c>
      <c r="Z72">
        <f>VLOOKUP(CONCATENATE($B72,".data"), 'Random noise 0.01'!$A$1:$AG$235, 17, FALSE)</f>
        <v>300.60000000000002</v>
      </c>
      <c r="AA72" t="str">
        <f>VLOOKUP(CONCATENATE($B72,".data"), 'Random noise 0.01'!$A$1:$AG$235, 27, FALSE)</f>
        <v>28649.52534566*x0**10-20246.58869727*x0+14846.30285415*sin(x0**4+x0**1.5)+34511.19108035*cos(x0-0.5)-30256.70224778</v>
      </c>
      <c r="AB72">
        <f t="shared" si="26"/>
        <v>1</v>
      </c>
      <c r="AC72">
        <f t="shared" si="27"/>
        <v>0</v>
      </c>
      <c r="AD72" s="2">
        <f t="shared" si="28"/>
        <v>0</v>
      </c>
      <c r="AE72" s="1">
        <f>VLOOKUP(CONCATENATE($B72,".data"), 'Random noise 0.1'!$A$1:$AM$235, 37, FALSE)</f>
        <v>0.99882592999999997</v>
      </c>
      <c r="AF72">
        <f>VLOOKUP(CONCATENATE($B72,".data"), 'Random noise 0.1'!$A$1:$AM$235, 39, FALSE)</f>
        <v>147.68554155000001</v>
      </c>
      <c r="AG72">
        <f>VLOOKUP(CONCATENATE($B72,".data"), 'Random noise 0.1'!$A$1:$AG$235, 15, FALSE)</f>
        <v>12</v>
      </c>
      <c r="AH72">
        <f>VLOOKUP(CONCATENATE($B72,".data"), 'Random noise 0.1'!$A$1:$AG$235, 17, FALSE)</f>
        <v>221.5</v>
      </c>
      <c r="AI72" t="str">
        <f>VLOOKUP(CONCATENATE($B72,".data"), 'Random noise 0.1'!$A$1:$AG$235, 27, FALSE)</f>
        <v>270.90714881*7**x0+20098.42828814*x0**10-359.23187482</v>
      </c>
      <c r="AJ72">
        <f t="shared" si="29"/>
        <v>0</v>
      </c>
      <c r="AK72">
        <f t="shared" si="30"/>
        <v>0</v>
      </c>
      <c r="AL72" s="2">
        <f t="shared" si="31"/>
        <v>0</v>
      </c>
    </row>
    <row r="73" spans="1:38" x14ac:dyDescent="0.25">
      <c r="A73" t="str">
        <f t="shared" si="18"/>
        <v>v2_8-11</v>
      </c>
      <c r="B73" t="s">
        <v>616</v>
      </c>
      <c r="C73">
        <v>8</v>
      </c>
      <c r="D73" t="str">
        <f t="shared" si="19"/>
        <v>8-11</v>
      </c>
      <c r="E73">
        <v>2</v>
      </c>
      <c r="F73" s="7" t="s">
        <v>617</v>
      </c>
      <c r="G73" s="1">
        <f>VLOOKUP(CONCATENATE($B73,".data"), 'Random noise 0'!$A$1:$AM$235, 37, FALSE)</f>
        <v>0.99862835000000005</v>
      </c>
      <c r="H73" s="1">
        <f>VLOOKUP(CONCATENATE($B73,".data"), 'Random noise 0'!$A$1:$AM$235, 39, FALSE)</f>
        <v>3.9282610000000003E-2</v>
      </c>
      <c r="I73">
        <f>VLOOKUP(CONCATENATE($B73,".data"), 'Random noise 0'!$A$1:$AG$235, 15, FALSE)</f>
        <v>18</v>
      </c>
      <c r="J73">
        <f>VLOOKUP(CONCATENATE($B73,".data"), 'Random noise 0'!$A$1:$AG$235, 17, FALSE)</f>
        <v>216.1</v>
      </c>
      <c r="K73" t="str">
        <f>VLOOKUP(CONCATENATE($B73,".data"), 'Random noise 0'!$A$1:$AG$235, 27, FALSE)</f>
        <v>1.81892821*x0-2.07408596*log(x1)*sin(sin(x0)**2)+0.4066584*log(x1)-0.78213959</v>
      </c>
      <c r="L73">
        <f t="shared" si="20"/>
        <v>0</v>
      </c>
      <c r="M73">
        <f t="shared" si="21"/>
        <v>0</v>
      </c>
      <c r="N73" s="2">
        <f t="shared" si="22"/>
        <v>0</v>
      </c>
      <c r="O73" s="1">
        <f>VLOOKUP(CONCATENATE($B73,".data"), 'Random noise 0.001'!$A$1:$AM$235, 37, FALSE)</f>
        <v>0.99862404999999999</v>
      </c>
      <c r="P73">
        <f>VLOOKUP(CONCATENATE($B73,".data"), 'Random noise 0.001'!$A$1:$AM$235, 39, FALSE)</f>
        <v>3.93441E-2</v>
      </c>
      <c r="Q73">
        <f>VLOOKUP(CONCATENATE($B73,".data"), 'Random noise 0.001'!$A$1:$AG$235, 15, FALSE)</f>
        <v>18</v>
      </c>
      <c r="R73">
        <f>VLOOKUP(CONCATENATE($B73,".data"), 'Random noise 0.001'!$A$1:$AG$235, 17, FALSE)</f>
        <v>300.39999999999998</v>
      </c>
      <c r="S73" t="str">
        <f>VLOOKUP(CONCATENATE($B73,".data"), 'Random noise 0.001'!$A$1:$AG$235, 27, FALSE)</f>
        <v>1.81948471*x0-2.07353006*log(x1)*sin(sin(x0)**2)+0.40641742*log(x1)-0.78226082</v>
      </c>
      <c r="T73">
        <f t="shared" si="23"/>
        <v>0</v>
      </c>
      <c r="U73">
        <f t="shared" si="24"/>
        <v>0</v>
      </c>
      <c r="V73" s="2">
        <f t="shared" si="25"/>
        <v>0</v>
      </c>
      <c r="W73" s="1">
        <f>VLOOKUP(CONCATENATE($B73,".data"), 'Random noise 0.01'!$A$1:$AM$235, 37, FALSE)</f>
        <v>0.99837516999999998</v>
      </c>
      <c r="X73">
        <f>VLOOKUP(CONCATENATE($B73,".data"), 'Random noise 0.01'!$A$1:$AM$235, 39, FALSE)</f>
        <v>4.2754550000000002E-2</v>
      </c>
      <c r="Y73">
        <f>VLOOKUP(CONCATENATE($B73,".data"), 'Random noise 0.01'!$A$1:$AG$235, 15, FALSE)</f>
        <v>30</v>
      </c>
      <c r="Z73">
        <f>VLOOKUP(CONCATENATE($B73,".data"), 'Random noise 0.01'!$A$1:$AG$235, 17, FALSE)</f>
        <v>300.3</v>
      </c>
      <c r="AA73" t="str">
        <f>VLOOKUP(CONCATENATE($B73,".data"), 'Random noise 0.01'!$A$1:$AG$235, 27, FALSE)</f>
        <v>0.53641103*x0*(sin(x0)+1)**2-0.63209784*(sin(x0)+cos(x0**2*x1))**2*log(x1)+1.28466575*log(x1)-0.50828111</v>
      </c>
      <c r="AB73">
        <f t="shared" si="26"/>
        <v>0</v>
      </c>
      <c r="AC73">
        <f t="shared" si="27"/>
        <v>0</v>
      </c>
      <c r="AD73" s="2">
        <f t="shared" si="28"/>
        <v>0</v>
      </c>
      <c r="AE73" s="1">
        <f>VLOOKUP(CONCATENATE($B73,".data"), 'Random noise 0.1'!$A$1:$AM$235, 37, FALSE)</f>
        <v>0.99934385000000003</v>
      </c>
      <c r="AF73">
        <f>VLOOKUP(CONCATENATE($B73,".data"), 'Random noise 0.1'!$A$1:$AM$235, 39, FALSE)</f>
        <v>2.7169450000000001E-2</v>
      </c>
      <c r="AG73">
        <f>VLOOKUP(CONCATENATE($B73,".data"), 'Random noise 0.1'!$A$1:$AG$235, 15, FALSE)</f>
        <v>12</v>
      </c>
      <c r="AH73">
        <f>VLOOKUP(CONCATENATE($B73,".data"), 'Random noise 0.1'!$A$1:$AG$235, 17, FALSE)</f>
        <v>182.1</v>
      </c>
      <c r="AI73" t="str">
        <f>VLOOKUP(CONCATENATE($B73,".data"), 'Random noise 0.1'!$A$1:$AG$235, 27, FALSE)</f>
        <v>0.99898756*log(sin(0.31830989*x1))*cos(exp(x0))+0.02668957</v>
      </c>
      <c r="AJ73">
        <f t="shared" si="29"/>
        <v>1</v>
      </c>
      <c r="AK73">
        <f t="shared" si="30"/>
        <v>0</v>
      </c>
      <c r="AL73" s="2">
        <f t="shared" si="31"/>
        <v>0</v>
      </c>
    </row>
    <row r="74" spans="1:38" x14ac:dyDescent="0.25">
      <c r="A74" t="str">
        <f t="shared" si="18"/>
        <v>v3_8-11</v>
      </c>
      <c r="B74" t="s">
        <v>618</v>
      </c>
      <c r="C74">
        <v>8</v>
      </c>
      <c r="D74" t="str">
        <f t="shared" si="19"/>
        <v>8-11</v>
      </c>
      <c r="E74">
        <v>3</v>
      </c>
      <c r="F74" s="7" t="s">
        <v>619</v>
      </c>
      <c r="G74" s="1">
        <f>VLOOKUP(CONCATENATE($B74,".data"), 'Random noise 0'!$A$1:$AM$235, 37, FALSE)</f>
        <v>1</v>
      </c>
      <c r="H74" s="1">
        <f>VLOOKUP(CONCATENATE($B74,".data"), 'Random noise 0'!$A$1:$AM$235, 39, FALSE)</f>
        <v>0</v>
      </c>
      <c r="I74">
        <f>VLOOKUP(CONCATENATE($B74,".data"), 'Random noise 0'!$A$1:$AG$235, 15, FALSE)</f>
        <v>8</v>
      </c>
      <c r="J74">
        <f>VLOOKUP(CONCATENATE($B74,".data"), 'Random noise 0'!$A$1:$AG$235, 17, FALSE)</f>
        <v>78.7</v>
      </c>
      <c r="K74" t="str">
        <f>VLOOKUP(CONCATENATE($B74,".data"), 'Random noise 0'!$A$1:$AG$235, 27, FALSE)</f>
        <v>cos(x0*x2+3.14159265*x1)</v>
      </c>
      <c r="L74">
        <f t="shared" si="20"/>
        <v>1</v>
      </c>
      <c r="M74">
        <f t="shared" si="21"/>
        <v>1</v>
      </c>
      <c r="N74" s="2">
        <f t="shared" si="22"/>
        <v>1</v>
      </c>
      <c r="O74" s="1">
        <f>VLOOKUP(CONCATENATE($B74,".data"), 'Random noise 0.001'!$A$1:$AM$235, 37, FALSE)</f>
        <v>0.99999996000000002</v>
      </c>
      <c r="P74">
        <f>VLOOKUP(CONCATENATE($B74,".data"), 'Random noise 0.001'!$A$1:$AM$235, 39, FALSE)</f>
        <v>1.2935E-4</v>
      </c>
      <c r="Q74">
        <f>VLOOKUP(CONCATENATE($B74,".data"), 'Random noise 0.001'!$A$1:$AG$235, 15, FALSE)</f>
        <v>10</v>
      </c>
      <c r="R74">
        <f>VLOOKUP(CONCATENATE($B74,".data"), 'Random noise 0.001'!$A$1:$AG$235, 17, FALSE)</f>
        <v>276.2</v>
      </c>
      <c r="S74" t="str">
        <f>VLOOKUP(CONCATENATE($B74,".data"), 'Random noise 0.001'!$A$1:$AG$235, 27, FALSE)</f>
        <v>1.00018277*cos(x0*x2+3.14159265*x1)</v>
      </c>
      <c r="T74">
        <f t="shared" si="23"/>
        <v>1</v>
      </c>
      <c r="U74" t="str">
        <f t="shared" si="24"/>
        <v>?</v>
      </c>
      <c r="V74" s="2">
        <v>1</v>
      </c>
      <c r="W74" s="1">
        <f>VLOOKUP(CONCATENATE($B74,".data"), 'Random noise 0.01'!$A$1:$AM$235, 37, FALSE)</f>
        <v>0.99999649999999995</v>
      </c>
      <c r="X74">
        <f>VLOOKUP(CONCATENATE($B74,".data"), 'Random noise 0.01'!$A$1:$AM$235, 39, FALSE)</f>
        <v>1.29345E-3</v>
      </c>
      <c r="Y74">
        <f>VLOOKUP(CONCATENATE($B74,".data"), 'Random noise 0.01'!$A$1:$AG$235, 15, FALSE)</f>
        <v>10</v>
      </c>
      <c r="Z74">
        <f>VLOOKUP(CONCATENATE($B74,".data"), 'Random noise 0.01'!$A$1:$AG$235, 17, FALSE)</f>
        <v>218.3</v>
      </c>
      <c r="AA74" t="str">
        <f>VLOOKUP(CONCATENATE($B74,".data"), 'Random noise 0.01'!$A$1:$AG$235, 27, FALSE)</f>
        <v>1.00182765*cos(x0*x2+3.14159265*x1)</v>
      </c>
      <c r="AB74">
        <f t="shared" si="26"/>
        <v>1</v>
      </c>
      <c r="AC74">
        <f t="shared" si="27"/>
        <v>0</v>
      </c>
      <c r="AD74" s="2">
        <f t="shared" si="28"/>
        <v>0</v>
      </c>
      <c r="AE74" s="1">
        <f>VLOOKUP(CONCATENATE($B74,".data"), 'Random noise 0.1'!$A$1:$AM$235, 37, FALSE)</f>
        <v>0.99749262000000005</v>
      </c>
      <c r="AF74">
        <f>VLOOKUP(CONCATENATE($B74,".data"), 'Random noise 0.1'!$A$1:$AM$235, 39, FALSE)</f>
        <v>3.4613640000000001E-2</v>
      </c>
      <c r="AG74">
        <f>VLOOKUP(CONCATENATE($B74,".data"), 'Random noise 0.1'!$A$1:$AG$235, 15, FALSE)</f>
        <v>21</v>
      </c>
      <c r="AH74">
        <f>VLOOKUP(CONCATENATE($B74,".data"), 'Random noise 0.1'!$A$1:$AG$235, 17, FALSE)</f>
        <v>190.9</v>
      </c>
      <c r="AI74" t="e">
        <f>VLOOKUP(CONCATENATE($B74,".data"), 'Random noise 0.1'!$A$1:$AG$235, 27, FALSE)</f>
        <v>#NAME?</v>
      </c>
      <c r="AJ74">
        <f t="shared" si="29"/>
        <v>0</v>
      </c>
      <c r="AK74">
        <f t="shared" si="30"/>
        <v>0</v>
      </c>
      <c r="AL74" s="2">
        <f t="shared" si="31"/>
        <v>0</v>
      </c>
    </row>
    <row r="75" spans="1:38" x14ac:dyDescent="0.25">
      <c r="A75" t="str">
        <f t="shared" si="18"/>
        <v>v3_8-11</v>
      </c>
      <c r="B75" t="s">
        <v>620</v>
      </c>
      <c r="C75">
        <v>8</v>
      </c>
      <c r="D75" t="str">
        <f t="shared" si="19"/>
        <v>8-11</v>
      </c>
      <c r="E75">
        <v>3</v>
      </c>
      <c r="F75" s="7" t="s">
        <v>621</v>
      </c>
      <c r="G75" s="1">
        <f>VLOOKUP(CONCATENATE($B75,".data"), 'Random noise 0'!$A$1:$AM$235, 37, FALSE)</f>
        <v>0.99939862000000002</v>
      </c>
      <c r="H75" s="1">
        <f>VLOOKUP(CONCATENATE($B75,".data"), 'Random noise 0'!$A$1:$AM$235, 39, FALSE)</f>
        <v>1.8086560000000002E-2</v>
      </c>
      <c r="I75">
        <f>VLOOKUP(CONCATENATE($B75,".data"), 'Random noise 0'!$A$1:$AG$235, 15, FALSE)</f>
        <v>24</v>
      </c>
      <c r="J75">
        <f>VLOOKUP(CONCATENATE($B75,".data"), 'Random noise 0'!$A$1:$AG$235, 17, FALSE)</f>
        <v>239.4</v>
      </c>
      <c r="K75" t="str">
        <f>VLOOKUP(CONCATENATE($B75,".data"), 'Random noise 0'!$A$1:$AG$235, 27, FALSE)</f>
        <v>0.37948201*x0+0.3755479*x1-0.6324346*x2**2*(x0+x1)**2+0.57660131*exp(x0+x1)+0.37313722</v>
      </c>
      <c r="L75">
        <f t="shared" si="20"/>
        <v>1</v>
      </c>
      <c r="M75">
        <f t="shared" si="21"/>
        <v>0</v>
      </c>
      <c r="N75" s="2">
        <f t="shared" si="22"/>
        <v>0</v>
      </c>
      <c r="O75" s="1">
        <f>VLOOKUP(CONCATENATE($B75,".data"), 'Random noise 0.001'!$A$1:$AM$235, 37, FALSE)</f>
        <v>0.99939469999999997</v>
      </c>
      <c r="P75">
        <f>VLOOKUP(CONCATENATE($B75,".data"), 'Random noise 0.001'!$A$1:$AM$235, 39, FALSE)</f>
        <v>1.8145290000000001E-2</v>
      </c>
      <c r="Q75">
        <f>VLOOKUP(CONCATENATE($B75,".data"), 'Random noise 0.001'!$A$1:$AG$235, 15, FALSE)</f>
        <v>24</v>
      </c>
      <c r="R75">
        <f>VLOOKUP(CONCATENATE($B75,".data"), 'Random noise 0.001'!$A$1:$AG$235, 17, FALSE)</f>
        <v>299.7</v>
      </c>
      <c r="S75" t="str">
        <f>VLOOKUP(CONCATENATE($B75,".data"), 'Random noise 0.001'!$A$1:$AG$235, 27, FALSE)</f>
        <v>0.38109201*x0+0.37755649*x1-0.63318459*x2**2*(x0+x1)**2+0.57618053*exp(x0+x1)+0.37348854</v>
      </c>
      <c r="T75">
        <f t="shared" si="23"/>
        <v>1</v>
      </c>
      <c r="U75">
        <f t="shared" si="24"/>
        <v>0</v>
      </c>
      <c r="V75" s="2">
        <f t="shared" si="25"/>
        <v>0</v>
      </c>
      <c r="W75" s="1">
        <f>VLOOKUP(CONCATENATE($B75,".data"), 'Random noise 0.01'!$A$1:$AM$235, 37, FALSE)</f>
        <v>0.99509862000000004</v>
      </c>
      <c r="X75">
        <f>VLOOKUP(CONCATENATE($B75,".data"), 'Random noise 0.01'!$A$1:$AM$235, 39, FALSE)</f>
        <v>5.1634449999999998E-2</v>
      </c>
      <c r="Y75">
        <f>VLOOKUP(CONCATENATE($B75,".data"), 'Random noise 0.01'!$A$1:$AG$235, 15, FALSE)</f>
        <v>26</v>
      </c>
      <c r="Z75">
        <f>VLOOKUP(CONCATENATE($B75,".data"), 'Random noise 0.01'!$A$1:$AG$235, 17, FALSE)</f>
        <v>227.5</v>
      </c>
      <c r="AA75" t="str">
        <f>VLOOKUP(CONCATENATE($B75,".data"), 'Random noise 0.01'!$A$1:$AG$235, 27, FALSE)</f>
        <v>-2.23612456*x0*x1*x2**2+1.11952697*x0+1.13616227*x1+0.45243468*cos(x2)-1.27963987*cos(exp(x0*x1))+1.19578118</v>
      </c>
      <c r="AB75">
        <f t="shared" si="26"/>
        <v>0</v>
      </c>
      <c r="AC75">
        <f t="shared" si="27"/>
        <v>0</v>
      </c>
      <c r="AD75" s="2">
        <f t="shared" si="28"/>
        <v>0</v>
      </c>
      <c r="AE75" s="1">
        <f>VLOOKUP(CONCATENATE($B75,".data"), 'Random noise 0.1'!$A$1:$AM$235, 37, FALSE)</f>
        <v>0.97818881999999996</v>
      </c>
      <c r="AF75">
        <f>VLOOKUP(CONCATENATE($B75,".data"), 'Random noise 0.1'!$A$1:$AM$235, 39, FALSE)</f>
        <v>0.10892308000000001</v>
      </c>
      <c r="AG75">
        <f>VLOOKUP(CONCATENATE($B75,".data"), 'Random noise 0.1'!$A$1:$AG$235, 15, FALSE)</f>
        <v>23</v>
      </c>
      <c r="AH75">
        <f>VLOOKUP(CONCATENATE($B75,".data"), 'Random noise 0.1'!$A$1:$AG$235, 17, FALSE)</f>
        <v>193.2</v>
      </c>
      <c r="AI75" t="str">
        <f>VLOOKUP(CONCATENATE($B75,".data"), 'Random noise 0.1'!$A$1:$AG$235, 27, FALSE)</f>
        <v>-2.33107942*x0*x1*x2+2.32411625*x0*x1+1.08425666*x1-0.38087548*x2**2+0.60384302*exp(x0)+0.51442027</v>
      </c>
      <c r="AJ75">
        <f t="shared" si="29"/>
        <v>0</v>
      </c>
      <c r="AK75">
        <f t="shared" si="30"/>
        <v>0</v>
      </c>
      <c r="AL75" s="2">
        <f t="shared" si="31"/>
        <v>0</v>
      </c>
    </row>
    <row r="76" spans="1:38" x14ac:dyDescent="0.25">
      <c r="A76" t="str">
        <f t="shared" si="18"/>
        <v>v3_8-11</v>
      </c>
      <c r="B76" t="s">
        <v>622</v>
      </c>
      <c r="C76">
        <v>8</v>
      </c>
      <c r="D76" t="str">
        <f t="shared" si="19"/>
        <v>8-11</v>
      </c>
      <c r="E76">
        <v>3</v>
      </c>
      <c r="F76" s="7" t="s">
        <v>506</v>
      </c>
      <c r="G76" s="1">
        <f>VLOOKUP(CONCATENATE($B76,".data"), 'Random noise 0'!$A$1:$AM$235, 37, FALSE)</f>
        <v>1</v>
      </c>
      <c r="H76" s="1">
        <f>VLOOKUP(CONCATENATE($B76,".data"), 'Random noise 0'!$A$1:$AM$235, 39, FALSE)</f>
        <v>0</v>
      </c>
      <c r="I76">
        <f>VLOOKUP(CONCATENATE($B76,".data"), 'Random noise 0'!$A$1:$AG$235, 15, FALSE)</f>
        <v>8</v>
      </c>
      <c r="J76">
        <f>VLOOKUP(CONCATENATE($B76,".data"), 'Random noise 0'!$A$1:$AG$235, 17, FALSE)</f>
        <v>4.5999999999999996</v>
      </c>
      <c r="K76" t="str">
        <f>VLOOKUP(CONCATENATE($B76,".data"), 'Random noise 0'!$A$1:$AG$235, 27, FALSE)</f>
        <v>x0+x2-exp(x1)-1</v>
      </c>
      <c r="L76">
        <f t="shared" si="20"/>
        <v>1</v>
      </c>
      <c r="M76">
        <f t="shared" si="21"/>
        <v>1</v>
      </c>
      <c r="N76" s="2">
        <f t="shared" si="22"/>
        <v>1</v>
      </c>
      <c r="O76" s="1">
        <f>VLOOKUP(CONCATENATE($B76,".data"), 'Random noise 0.001'!$A$1:$AM$235, 37, FALSE)</f>
        <v>0.99999899000000003</v>
      </c>
      <c r="P76">
        <f>VLOOKUP(CONCATENATE($B76,".data"), 'Random noise 0.001'!$A$1:$AM$235, 39, FALSE)</f>
        <v>6.3630000000000002E-4</v>
      </c>
      <c r="Q76">
        <f>VLOOKUP(CONCATENATE($B76,".data"), 'Random noise 0.001'!$A$1:$AG$235, 15, FALSE)</f>
        <v>12</v>
      </c>
      <c r="R76">
        <f>VLOOKUP(CONCATENATE($B76,".data"), 'Random noise 0.001'!$A$1:$AG$235, 17, FALSE)</f>
        <v>154.19999999999999</v>
      </c>
      <c r="S76" t="str">
        <f>VLOOKUP(CONCATENATE($B76,".data"), 'Random noise 0.001'!$A$1:$AG$235, 27, FALSE)</f>
        <v>1.00004808*x0+0.99866241*x2-0.9998326*exp(x1)-0.99915679</v>
      </c>
      <c r="T76">
        <f t="shared" si="23"/>
        <v>1</v>
      </c>
      <c r="U76" t="str">
        <f t="shared" si="24"/>
        <v>?</v>
      </c>
      <c r="V76" s="2">
        <v>1</v>
      </c>
      <c r="W76" s="1">
        <f>VLOOKUP(CONCATENATE($B76,".data"), 'Random noise 0.01'!$A$1:$AM$235, 37, FALSE)</f>
        <v>0.99989857000000004</v>
      </c>
      <c r="X76">
        <f>VLOOKUP(CONCATENATE($B76,".data"), 'Random noise 0.01'!$A$1:$AM$235, 39, FALSE)</f>
        <v>6.3630300000000004E-3</v>
      </c>
      <c r="Y76">
        <f>VLOOKUP(CONCATENATE($B76,".data"), 'Random noise 0.01'!$A$1:$AG$235, 15, FALSE)</f>
        <v>12</v>
      </c>
      <c r="Z76">
        <f>VLOOKUP(CONCATENATE($B76,".data"), 'Random noise 0.01'!$A$1:$AG$235, 17, FALSE)</f>
        <v>153.5</v>
      </c>
      <c r="AA76" t="str">
        <f>VLOOKUP(CONCATENATE($B76,".data"), 'Random noise 0.01'!$A$1:$AG$235, 27, FALSE)</f>
        <v>1.00048085*x0+0.9866241*x2-0.998326*exp(x1)-0.9915679</v>
      </c>
      <c r="AB76">
        <f t="shared" si="26"/>
        <v>1</v>
      </c>
      <c r="AC76">
        <f t="shared" si="27"/>
        <v>0</v>
      </c>
      <c r="AD76" s="2">
        <f t="shared" si="28"/>
        <v>0</v>
      </c>
      <c r="AE76" s="1">
        <f>VLOOKUP(CONCATENATE($B76,".data"), 'Random noise 0.1'!$A$1:$AM$235, 37, FALSE)</f>
        <v>0.98636670000000004</v>
      </c>
      <c r="AF76">
        <f>VLOOKUP(CONCATENATE($B76,".data"), 'Random noise 0.1'!$A$1:$AM$235, 39, FALSE)</f>
        <v>7.3769039999999994E-2</v>
      </c>
      <c r="AG76">
        <f>VLOOKUP(CONCATENATE($B76,".data"), 'Random noise 0.1'!$A$1:$AG$235, 15, FALSE)</f>
        <v>14</v>
      </c>
      <c r="AH76">
        <f>VLOOKUP(CONCATENATE($B76,".data"), 'Random noise 0.1'!$A$1:$AG$235, 17, FALSE)</f>
        <v>144.4</v>
      </c>
      <c r="AI76" t="str">
        <f>VLOOKUP(CONCATENATE($B76,".data"), 'Random noise 0.1'!$A$1:$AG$235, 27, FALSE)</f>
        <v>1.00363216*x0+0.86109496*x2+1.08516728*cos(2*x1)-3.09434032</v>
      </c>
      <c r="AJ76">
        <f t="shared" si="29"/>
        <v>0</v>
      </c>
      <c r="AK76">
        <f t="shared" si="30"/>
        <v>0</v>
      </c>
      <c r="AL76" s="2">
        <f t="shared" si="31"/>
        <v>0</v>
      </c>
    </row>
    <row r="77" spans="1:38" x14ac:dyDescent="0.25">
      <c r="A77" t="str">
        <f t="shared" si="18"/>
        <v>v3_8-11</v>
      </c>
      <c r="B77" t="s">
        <v>623</v>
      </c>
      <c r="C77">
        <v>8</v>
      </c>
      <c r="D77" t="str">
        <f t="shared" si="19"/>
        <v>8-11</v>
      </c>
      <c r="E77">
        <v>3</v>
      </c>
      <c r="F77" s="7" t="s">
        <v>507</v>
      </c>
      <c r="G77" s="1">
        <f>VLOOKUP(CONCATENATE($B77,".data"), 'Random noise 0'!$A$1:$AM$235, 37, FALSE)</f>
        <v>1</v>
      </c>
      <c r="H77" s="1">
        <f>VLOOKUP(CONCATENATE($B77,".data"), 'Random noise 0'!$A$1:$AM$235, 39, FALSE)</f>
        <v>0</v>
      </c>
      <c r="I77">
        <f>VLOOKUP(CONCATENATE($B77,".data"), 'Random noise 0'!$A$1:$AG$235, 15, FALSE)</f>
        <v>8</v>
      </c>
      <c r="J77">
        <f>VLOOKUP(CONCATENATE($B77,".data"), 'Random noise 0'!$A$1:$AG$235, 17, FALSE)</f>
        <v>3.6</v>
      </c>
      <c r="K77" t="str">
        <f>VLOOKUP(CONCATENATE($B77,".data"), 'Random noise 0'!$A$1:$AG$235, 27, FALSE)</f>
        <v>log(x1)+x2/x0</v>
      </c>
      <c r="L77">
        <f t="shared" si="20"/>
        <v>1</v>
      </c>
      <c r="M77">
        <f t="shared" si="21"/>
        <v>1</v>
      </c>
      <c r="N77" s="2">
        <f t="shared" si="22"/>
        <v>1</v>
      </c>
      <c r="O77" s="1">
        <f>VLOOKUP(CONCATENATE($B77,".data"), 'Random noise 0.001'!$A$1:$AM$235, 37, FALSE)</f>
        <v>1</v>
      </c>
      <c r="P77">
        <f>VLOOKUP(CONCATENATE($B77,".data"), 'Random noise 0.001'!$A$1:$AM$235, 39, FALSE)</f>
        <v>0</v>
      </c>
      <c r="Q77">
        <f>VLOOKUP(CONCATENATE($B77,".data"), 'Random noise 0.001'!$A$1:$AG$235, 15, FALSE)</f>
        <v>8</v>
      </c>
      <c r="R77">
        <f>VLOOKUP(CONCATENATE($B77,".data"), 'Random noise 0.001'!$A$1:$AG$235, 17, FALSE)</f>
        <v>141.1</v>
      </c>
      <c r="S77" t="str">
        <f>VLOOKUP(CONCATENATE($B77,".data"), 'Random noise 0.001'!$A$1:$AG$235, 27, FALSE)</f>
        <v>log(x1)+x2/x0</v>
      </c>
      <c r="T77">
        <f t="shared" si="23"/>
        <v>1</v>
      </c>
      <c r="U77">
        <f t="shared" si="24"/>
        <v>1</v>
      </c>
      <c r="V77" s="2">
        <f t="shared" si="25"/>
        <v>1</v>
      </c>
      <c r="W77" s="1">
        <f>VLOOKUP(CONCATENATE($B77,".data"), 'Random noise 0.01'!$A$1:$AM$235, 37, FALSE)</f>
        <v>0.99995272000000002</v>
      </c>
      <c r="X77">
        <f>VLOOKUP(CONCATENATE($B77,".data"), 'Random noise 0.01'!$A$1:$AM$235, 39, FALSE)</f>
        <v>0.26750481999999998</v>
      </c>
      <c r="Y77">
        <f>VLOOKUP(CONCATENATE($B77,".data"), 'Random noise 0.01'!$A$1:$AG$235, 15, FALSE)</f>
        <v>24</v>
      </c>
      <c r="Z77">
        <f>VLOOKUP(CONCATENATE($B77,".data"), 'Random noise 0.01'!$A$1:$AG$235, 17, FALSE)</f>
        <v>166.4</v>
      </c>
      <c r="AA77" t="str">
        <f>VLOOKUP(CONCATENATE($B77,".data"), 'Random noise 0.01'!$A$1:$AG$235, 27, FALSE)</f>
        <v>-0.78853559*x2+1.16757556*log(x1)-0.37190345*cos(1.1*x2/x1)+0.82622764+0.99831651*x2/x0</v>
      </c>
      <c r="AB77">
        <f t="shared" si="26"/>
        <v>1</v>
      </c>
      <c r="AC77">
        <f t="shared" si="27"/>
        <v>0</v>
      </c>
      <c r="AD77" s="2">
        <f t="shared" si="28"/>
        <v>0</v>
      </c>
      <c r="AE77" s="1">
        <f>VLOOKUP(CONCATENATE($B77,".data"), 'Random noise 0.1'!$A$1:$AM$235, 37, FALSE)</f>
        <v>-11.450689580000001</v>
      </c>
      <c r="AF77">
        <f>VLOOKUP(CONCATENATE($B77,".data"), 'Random noise 0.1'!$A$1:$AM$235, 39, FALSE)</f>
        <v>137.27015349999999</v>
      </c>
      <c r="AG77">
        <f>VLOOKUP(CONCATENATE($B77,".data"), 'Random noise 0.1'!$A$1:$AG$235, 15, FALSE)</f>
        <v>28</v>
      </c>
      <c r="AH77">
        <f>VLOOKUP(CONCATENATE($B77,".data"), 'Random noise 0.1'!$A$1:$AG$235, 17, FALSE)</f>
        <v>172.6</v>
      </c>
      <c r="AI77" t="e">
        <f>VLOOKUP(CONCATENATE($B77,".data"), 'Random noise 0.1'!$A$1:$AG$235, 27, FALSE)</f>
        <v>#NAME?</v>
      </c>
      <c r="AJ77">
        <f t="shared" si="29"/>
        <v>0</v>
      </c>
      <c r="AK77">
        <f t="shared" si="30"/>
        <v>0</v>
      </c>
      <c r="AL77" s="2">
        <f t="shared" si="31"/>
        <v>0</v>
      </c>
    </row>
    <row r="78" spans="1:38" x14ac:dyDescent="0.25">
      <c r="A78" t="str">
        <f t="shared" si="18"/>
        <v>v3_8-11</v>
      </c>
      <c r="B78" t="s">
        <v>624</v>
      </c>
      <c r="C78">
        <v>8</v>
      </c>
      <c r="D78" t="str">
        <f t="shared" si="19"/>
        <v>8-11</v>
      </c>
      <c r="E78">
        <v>3</v>
      </c>
      <c r="F78" s="7" t="s">
        <v>625</v>
      </c>
      <c r="G78" s="1">
        <f>VLOOKUP(CONCATENATE($B78,".data"), 'Random noise 0'!$A$1:$AM$235, 37, FALSE)</f>
        <v>0.99279996999999998</v>
      </c>
      <c r="H78" s="1">
        <f>VLOOKUP(CONCATENATE($B78,".data"), 'Random noise 0'!$A$1:$AM$235, 39, FALSE)</f>
        <v>5.9475140000000003E-2</v>
      </c>
      <c r="I78">
        <f>VLOOKUP(CONCATENATE($B78,".data"), 'Random noise 0'!$A$1:$AG$235, 15, FALSE)</f>
        <v>17</v>
      </c>
      <c r="J78">
        <f>VLOOKUP(CONCATENATE($B78,".data"), 'Random noise 0'!$A$1:$AG$235, 17, FALSE)</f>
        <v>165.1</v>
      </c>
      <c r="K78" t="str">
        <f>VLOOKUP(CONCATENATE($B78,".data"), 'Random noise 0'!$A$1:$AG$235, 27, FALSE)</f>
        <v>1.44703504*log(sin(x0**0.5+x1*x2))+1.05195492*sin(x0)+0.03517779</v>
      </c>
      <c r="L78">
        <f t="shared" si="20"/>
        <v>0</v>
      </c>
      <c r="M78">
        <f t="shared" si="21"/>
        <v>0</v>
      </c>
      <c r="N78" s="2">
        <f t="shared" si="22"/>
        <v>0</v>
      </c>
      <c r="O78" s="1">
        <f>VLOOKUP(CONCATENATE($B78,".data"), 'Random noise 0.001'!$A$1:$AM$235, 37, FALSE)</f>
        <v>1</v>
      </c>
      <c r="P78">
        <f>VLOOKUP(CONCATENATE($B78,".data"), 'Random noise 0.001'!$A$1:$AM$235, 39, FALSE)</f>
        <v>0</v>
      </c>
      <c r="Q78">
        <f>VLOOKUP(CONCATENATE($B78,".data"), 'Random noise 0.001'!$A$1:$AG$235, 15, FALSE)</f>
        <v>8</v>
      </c>
      <c r="R78">
        <f>VLOOKUP(CONCATENATE($B78,".data"), 'Random noise 0.001'!$A$1:$AG$235, 17, FALSE)</f>
        <v>156.69999999999999</v>
      </c>
      <c r="S78" t="str">
        <f>VLOOKUP(CONCATENATE($B78,".data"), 'Random noise 0.001'!$A$1:$AG$235, 27, FALSE)</f>
        <v>log(2*x0+x1*x2)</v>
      </c>
      <c r="T78">
        <f t="shared" si="23"/>
        <v>1</v>
      </c>
      <c r="U78">
        <f t="shared" si="24"/>
        <v>1</v>
      </c>
      <c r="V78" s="2">
        <f t="shared" si="25"/>
        <v>1</v>
      </c>
      <c r="W78" s="1">
        <f>VLOOKUP(CONCATENATE($B78,".data"), 'Random noise 0.01'!$A$1:$AM$235, 37, FALSE)</f>
        <v>1</v>
      </c>
      <c r="X78">
        <f>VLOOKUP(CONCATENATE($B78,".data"), 'Random noise 0.01'!$A$1:$AM$235, 39, FALSE)</f>
        <v>0</v>
      </c>
      <c r="Y78">
        <f>VLOOKUP(CONCATENATE($B78,".data"), 'Random noise 0.01'!$A$1:$AG$235, 15, FALSE)</f>
        <v>8</v>
      </c>
      <c r="Z78">
        <f>VLOOKUP(CONCATENATE($B78,".data"), 'Random noise 0.01'!$A$1:$AG$235, 17, FALSE)</f>
        <v>159.9</v>
      </c>
      <c r="AA78" t="str">
        <f>VLOOKUP(CONCATENATE($B78,".data"), 'Random noise 0.01'!$A$1:$AG$235, 27, FALSE)</f>
        <v>log(2*x0+x1*x2)</v>
      </c>
      <c r="AB78">
        <f t="shared" si="26"/>
        <v>1</v>
      </c>
      <c r="AC78">
        <f t="shared" si="27"/>
        <v>1</v>
      </c>
      <c r="AD78" s="2">
        <f t="shared" si="28"/>
        <v>1</v>
      </c>
      <c r="AE78" s="1">
        <f>VLOOKUP(CONCATENATE($B78,".data"), 'Random noise 0.1'!$A$1:$AM$235, 37, FALSE)</f>
        <v>0.99937898999999997</v>
      </c>
      <c r="AF78">
        <f>VLOOKUP(CONCATENATE($B78,".data"), 'Random noise 0.1'!$A$1:$AM$235, 39, FALSE)</f>
        <v>1.7466929999999999E-2</v>
      </c>
      <c r="AG78">
        <f>VLOOKUP(CONCATENATE($B78,".data"), 'Random noise 0.1'!$A$1:$AG$235, 15, FALSE)</f>
        <v>11</v>
      </c>
      <c r="AH78">
        <f>VLOOKUP(CONCATENATE($B78,".data"), 'Random noise 0.1'!$A$1:$AG$235, 17, FALSE)</f>
        <v>187.4</v>
      </c>
      <c r="AI78" t="str">
        <f>VLOOKUP(CONCATENATE($B78,".data"), 'Random noise 0.1'!$A$1:$AG$235, 27, FALSE)</f>
        <v>0.99482353*log(x0+0.5*x1*x2)+0.70680298</v>
      </c>
      <c r="AJ78">
        <f t="shared" si="29"/>
        <v>1</v>
      </c>
      <c r="AK78">
        <f t="shared" si="30"/>
        <v>0</v>
      </c>
      <c r="AL78" s="2">
        <f t="shared" si="31"/>
        <v>0</v>
      </c>
    </row>
    <row r="79" spans="1:38" x14ac:dyDescent="0.25">
      <c r="A79" t="str">
        <f t="shared" si="18"/>
        <v>v4_8-11</v>
      </c>
      <c r="B79" t="s">
        <v>626</v>
      </c>
      <c r="C79">
        <v>8</v>
      </c>
      <c r="D79" t="str">
        <f t="shared" si="19"/>
        <v>8-11</v>
      </c>
      <c r="E79">
        <v>4</v>
      </c>
      <c r="F79" s="7" t="s">
        <v>627</v>
      </c>
      <c r="G79" s="1">
        <f>VLOOKUP(CONCATENATE($B79,".data"), 'Random noise 0'!$A$1:$AM$235, 37, FALSE)</f>
        <v>0.96541916999999999</v>
      </c>
      <c r="H79" s="1">
        <f>VLOOKUP(CONCATENATE($B79,".data"), 'Random noise 0'!$A$1:$AM$235, 39, FALSE)</f>
        <v>5.8132219999999998E-2</v>
      </c>
      <c r="I79">
        <f>VLOOKUP(CONCATENATE($B79,".data"), 'Random noise 0'!$A$1:$AG$235, 15, FALSE)</f>
        <v>32</v>
      </c>
      <c r="J79">
        <f>VLOOKUP(CONCATENATE($B79,".data"), 'Random noise 0'!$A$1:$AG$235, 17, FALSE)</f>
        <v>236.9</v>
      </c>
      <c r="K79" t="str">
        <f>VLOOKUP(CONCATENATE($B79,".data"), 'Random noise 0'!$A$1:$AG$235, 27, FALSE)</f>
        <v>0.70878551*x0+0.66555477*x1+0.64936974*x2-0.95911055*x3+2.24574107*(x0*x1*x2*x3)**0.5-3.48711009*log(x0*x1*x2+1)+0.11336492</v>
      </c>
      <c r="L79">
        <f t="shared" si="20"/>
        <v>0</v>
      </c>
      <c r="M79">
        <f t="shared" si="21"/>
        <v>0</v>
      </c>
      <c r="N79" s="2">
        <f t="shared" si="22"/>
        <v>0</v>
      </c>
      <c r="O79" s="1">
        <f>VLOOKUP(CONCATENATE($B79,".data"), 'Random noise 0.001'!$A$1:$AM$235, 37, FALSE)</f>
        <v>0.96942448000000003</v>
      </c>
      <c r="P79">
        <f>VLOOKUP(CONCATENATE($B79,".data"), 'Random noise 0.001'!$A$1:$AM$235, 39, FALSE)</f>
        <v>5.4662080000000002E-2</v>
      </c>
      <c r="Q79">
        <f>VLOOKUP(CONCATENATE($B79,".data"), 'Random noise 0.001'!$A$1:$AG$235, 15, FALSE)</f>
        <v>38</v>
      </c>
      <c r="R79">
        <f>VLOOKUP(CONCATENATE($B79,".data"), 'Random noise 0.001'!$A$1:$AG$235, 17, FALSE)</f>
        <v>241.9</v>
      </c>
      <c r="S79" t="str">
        <f>VLOOKUP(CONCATENATE($B79,".data"), 'Random noise 0.001'!$A$1:$AG$235, 27, FALSE)</f>
        <v>0.28504746*x0*x3+0.57009491*x0+0.35831618*x1*x3+0.4963282*x1+0.67317097*x2-1.1695229*x3+1.72121074*(x0*x1*x2*x3)**0.5-2.54783574*sin(x0*x1*x2)+0.23377337</v>
      </c>
      <c r="T79">
        <f t="shared" si="23"/>
        <v>0</v>
      </c>
      <c r="U79">
        <f t="shared" si="24"/>
        <v>0</v>
      </c>
      <c r="V79" s="2">
        <f t="shared" si="25"/>
        <v>0</v>
      </c>
      <c r="W79" s="1">
        <f>VLOOKUP(CONCATENATE($B79,".data"), 'Random noise 0.01'!$A$1:$AM$235, 37, FALSE)</f>
        <v>0.97007794999999997</v>
      </c>
      <c r="X79">
        <f>VLOOKUP(CONCATENATE($B79,".data"), 'Random noise 0.01'!$A$1:$AM$235, 39, FALSE)</f>
        <v>5.4074789999999998E-2</v>
      </c>
      <c r="Y79">
        <f>VLOOKUP(CONCATENATE($B79,".data"), 'Random noise 0.01'!$A$1:$AG$235, 15, FALSE)</f>
        <v>37</v>
      </c>
      <c r="Z79">
        <f>VLOOKUP(CONCATENATE($B79,".data"), 'Random noise 0.01'!$A$1:$AG$235, 17, FALSE)</f>
        <v>248.1</v>
      </c>
      <c r="AA79" t="str">
        <f>VLOOKUP(CONCATENATE($B79,".data"), 'Random noise 0.01'!$A$1:$AG$235, 27, FALSE)</f>
        <v>-1.39138899*x0*x1*x2+0.63299261*x0*x3+0.55844204*x1**0.5+0.79713596*x1*x3+0.31786929*x2-1.64507529*x3+0.93038055*(x2*x3)**0.5+0.64315978*sin(x0)+0.10831653</v>
      </c>
      <c r="AB79">
        <f t="shared" si="26"/>
        <v>0</v>
      </c>
      <c r="AC79">
        <f t="shared" si="27"/>
        <v>0</v>
      </c>
      <c r="AD79" s="2">
        <f t="shared" si="28"/>
        <v>0</v>
      </c>
      <c r="AE79" s="1">
        <f>VLOOKUP(CONCATENATE($B79,".data"), 'Random noise 0.1'!$A$1:$AM$235, 37, FALSE)</f>
        <v>0.96172727000000002</v>
      </c>
      <c r="AF79">
        <f>VLOOKUP(CONCATENATE($B79,".data"), 'Random noise 0.1'!$A$1:$AM$235, 39, FALSE)</f>
        <v>6.115669E-2</v>
      </c>
      <c r="AG79">
        <f>VLOOKUP(CONCATENATE($B79,".data"), 'Random noise 0.1'!$A$1:$AG$235, 15, FALSE)</f>
        <v>30</v>
      </c>
      <c r="AH79">
        <f>VLOOKUP(CONCATENATE($B79,".data"), 'Random noise 0.1'!$A$1:$AG$235, 17, FALSE)</f>
        <v>232.2</v>
      </c>
      <c r="AI79" t="str">
        <f>VLOOKUP(CONCATENATE($B79,".data"), 'Random noise 0.1'!$A$1:$AG$235, 27, FALSE)</f>
        <v>-2.18550603*x0*x1*x2+0.80542482*x0+0.75263227*x2+1.54649458*x3*(x0*x1*x2)**0.5-0.53331544*exp(x3)+0.85628368*sin(x1)+0.51324743</v>
      </c>
      <c r="AJ79">
        <f t="shared" si="29"/>
        <v>0</v>
      </c>
      <c r="AK79">
        <f t="shared" si="30"/>
        <v>0</v>
      </c>
      <c r="AL79" s="2">
        <f t="shared" si="31"/>
        <v>0</v>
      </c>
    </row>
    <row r="80" spans="1:38" x14ac:dyDescent="0.25">
      <c r="A80" t="str">
        <f t="shared" si="18"/>
        <v>v4_8-11</v>
      </c>
      <c r="B80" t="s">
        <v>628</v>
      </c>
      <c r="C80">
        <v>8</v>
      </c>
      <c r="D80" t="str">
        <f t="shared" si="19"/>
        <v>8-11</v>
      </c>
      <c r="E80">
        <v>4</v>
      </c>
      <c r="F80" s="7" t="s">
        <v>346</v>
      </c>
      <c r="G80" s="1">
        <f>VLOOKUP(CONCATENATE($B80,".data"), 'Random noise 0'!$A$1:$AM$235, 37, FALSE)</f>
        <v>1</v>
      </c>
      <c r="H80" s="1">
        <f>VLOOKUP(CONCATENATE($B80,".data"), 'Random noise 0'!$A$1:$AM$235, 39, FALSE)</f>
        <v>0</v>
      </c>
      <c r="I80">
        <f>VLOOKUP(CONCATENATE($B80,".data"), 'Random noise 0'!$A$1:$AG$235, 15, FALSE)</f>
        <v>8</v>
      </c>
      <c r="J80">
        <f>VLOOKUP(CONCATENATE($B80,".data"), 'Random noise 0'!$A$1:$AG$235, 17, FALSE)</f>
        <v>9.5</v>
      </c>
      <c r="K80" t="str">
        <f>VLOOKUP(CONCATENATE($B80,".data"), 'Random noise 0'!$A$1:$AG$235, 27, FALSE)</f>
        <v>x2*x3*exp(x1)/x0</v>
      </c>
      <c r="L80">
        <f t="shared" si="20"/>
        <v>1</v>
      </c>
      <c r="M80">
        <f t="shared" si="21"/>
        <v>1</v>
      </c>
      <c r="N80" s="2">
        <f t="shared" si="22"/>
        <v>1</v>
      </c>
      <c r="O80" s="1">
        <f>VLOOKUP(CONCATENATE($B80,".data"), 'Random noise 0.001'!$A$1:$AM$235, 37, FALSE)</f>
        <v>0.99999921000000003</v>
      </c>
      <c r="P80">
        <f>VLOOKUP(CONCATENATE($B80,".data"), 'Random noise 0.001'!$A$1:$AM$235, 39, FALSE)</f>
        <v>3.191476E-2</v>
      </c>
      <c r="Q80">
        <f>VLOOKUP(CONCATENATE($B80,".data"), 'Random noise 0.001'!$A$1:$AG$235, 15, FALSE)</f>
        <v>11</v>
      </c>
      <c r="R80">
        <f>VLOOKUP(CONCATENATE($B80,".data"), 'Random noise 0.001'!$A$1:$AG$235, 17, FALSE)</f>
        <v>157.30000000000001</v>
      </c>
      <c r="S80" t="str">
        <f>VLOOKUP(CONCATENATE($B80,".data"), 'Random noise 0.001'!$A$1:$AG$235, 27, FALSE)</f>
        <v>0.02808974+1.00034799*x2*x3*exp(x1)/x0</v>
      </c>
      <c r="T80">
        <f t="shared" si="23"/>
        <v>1</v>
      </c>
      <c r="U80">
        <f t="shared" si="24"/>
        <v>0</v>
      </c>
      <c r="V80" s="2">
        <f t="shared" si="25"/>
        <v>0</v>
      </c>
      <c r="W80" s="1">
        <f>VLOOKUP(CONCATENATE($B80,".data"), 'Random noise 0.01'!$A$1:$AM$235, 37, FALSE)</f>
        <v>0.98193198000000004</v>
      </c>
      <c r="X80">
        <f>VLOOKUP(CONCATENATE($B80,".data"), 'Random noise 0.01'!$A$1:$AM$235, 39, FALSE)</f>
        <v>4.83472642</v>
      </c>
      <c r="Y80">
        <f>VLOOKUP(CONCATENATE($B80,".data"), 'Random noise 0.01'!$A$1:$AG$235, 15, FALSE)</f>
        <v>24</v>
      </c>
      <c r="Z80">
        <f>VLOOKUP(CONCATENATE($B80,".data"), 'Random noise 0.01'!$A$1:$AG$235, 17, FALSE)</f>
        <v>198.2</v>
      </c>
      <c r="AA80" t="str">
        <f>VLOOKUP(CONCATENATE($B80,".data"), 'Random noise 0.01'!$A$1:$AG$235, 27, FALSE)</f>
        <v>(x0*(-151.20229527*x2*x3**200+0.27001704)+1.60359476*x1*x2*x3+0.96938193*x2*x3)/x0</v>
      </c>
      <c r="AB80">
        <f t="shared" si="26"/>
        <v>0</v>
      </c>
      <c r="AC80">
        <f t="shared" si="27"/>
        <v>0</v>
      </c>
      <c r="AD80" s="2">
        <f t="shared" si="28"/>
        <v>0</v>
      </c>
      <c r="AE80" s="1">
        <f>VLOOKUP(CONCATENATE($B80,".data"), 'Random noise 0.1'!$A$1:$AM$235, 37, FALSE)</f>
        <v>-6893.2852589100003</v>
      </c>
      <c r="AF80">
        <f>VLOOKUP(CONCATENATE($B80,".data"), 'Random noise 0.1'!$A$1:$AM$235, 39, FALSE)</f>
        <v>2986.4911338699999</v>
      </c>
      <c r="AG80">
        <f>VLOOKUP(CONCATENATE($B80,".data"), 'Random noise 0.1'!$A$1:$AG$235, 15, FALSE)</f>
        <v>24</v>
      </c>
      <c r="AH80">
        <f>VLOOKUP(CONCATENATE($B80,".data"), 'Random noise 0.1'!$A$1:$AG$235, 17, FALSE)</f>
        <v>183.5</v>
      </c>
      <c r="AI80" t="str">
        <f>VLOOKUP(CONCATENATE($B80,".data"), 'Random noise 0.1'!$A$1:$AG$235, 27, FALSE)</f>
        <v>-2099.58662176*x2**2*x3**200+3.8778731+2.19689045*x2/x0-0.24629416/(x0*x3)</v>
      </c>
      <c r="AJ80">
        <f t="shared" si="29"/>
        <v>0</v>
      </c>
      <c r="AK80">
        <f t="shared" si="30"/>
        <v>0</v>
      </c>
      <c r="AL80" s="2">
        <f t="shared" si="31"/>
        <v>0</v>
      </c>
    </row>
    <row r="81" spans="1:38" x14ac:dyDescent="0.25">
      <c r="A81" t="str">
        <f t="shared" si="18"/>
        <v>v4_8-11</v>
      </c>
      <c r="B81" t="s">
        <v>629</v>
      </c>
      <c r="C81">
        <v>8</v>
      </c>
      <c r="D81" t="str">
        <f t="shared" si="19"/>
        <v>8-11</v>
      </c>
      <c r="E81">
        <v>4</v>
      </c>
      <c r="F81" s="7" t="s">
        <v>630</v>
      </c>
      <c r="G81" s="1">
        <f>VLOOKUP(CONCATENATE($B81,".data"), 'Random noise 0'!$A$1:$AM$235, 37, FALSE)</f>
        <v>1</v>
      </c>
      <c r="H81" s="1">
        <f>VLOOKUP(CONCATENATE($B81,".data"), 'Random noise 0'!$A$1:$AM$235, 39, FALSE)</f>
        <v>0</v>
      </c>
      <c r="I81">
        <f>VLOOKUP(CONCATENATE($B81,".data"), 'Random noise 0'!$A$1:$AG$235, 15, FALSE)</f>
        <v>8</v>
      </c>
      <c r="J81">
        <f>VLOOKUP(CONCATENATE($B81,".data"), 'Random noise 0'!$A$1:$AG$235, 17, FALSE)</f>
        <v>7.7</v>
      </c>
      <c r="K81" t="str">
        <f>VLOOKUP(CONCATENATE($B81,".data"), 'Random noise 0'!$A$1:$AG$235, 27, FALSE)</f>
        <v>x0*x1*(x2**0.5+x3)</v>
      </c>
      <c r="L81">
        <f t="shared" si="20"/>
        <v>1</v>
      </c>
      <c r="M81">
        <f t="shared" si="21"/>
        <v>1</v>
      </c>
      <c r="N81" s="2">
        <f t="shared" si="22"/>
        <v>1</v>
      </c>
      <c r="O81" s="1">
        <f>VLOOKUP(CONCATENATE($B81,".data"), 'Random noise 0.001'!$A$1:$AM$235, 37, FALSE)</f>
        <v>1</v>
      </c>
      <c r="P81">
        <f>VLOOKUP(CONCATENATE($B81,".data"), 'Random noise 0.001'!$A$1:$AM$235, 39, FALSE)</f>
        <v>0</v>
      </c>
      <c r="Q81">
        <f>VLOOKUP(CONCATENATE($B81,".data"), 'Random noise 0.001'!$A$1:$AG$235, 15, FALSE)</f>
        <v>8</v>
      </c>
      <c r="R81">
        <f>VLOOKUP(CONCATENATE($B81,".data"), 'Random noise 0.001'!$A$1:$AG$235, 17, FALSE)</f>
        <v>163</v>
      </c>
      <c r="S81" t="str">
        <f>VLOOKUP(CONCATENATE($B81,".data"), 'Random noise 0.001'!$A$1:$AG$235, 27, FALSE)</f>
        <v>x0*x1*(x2**0.5+x3)</v>
      </c>
      <c r="T81">
        <f t="shared" si="23"/>
        <v>1</v>
      </c>
      <c r="U81">
        <f t="shared" si="24"/>
        <v>1</v>
      </c>
      <c r="V81" s="2">
        <f t="shared" si="25"/>
        <v>1</v>
      </c>
      <c r="W81" s="1">
        <f>VLOOKUP(CONCATENATE($B81,".data"), 'Random noise 0.01'!$A$1:$AM$235, 37, FALSE)</f>
        <v>1</v>
      </c>
      <c r="X81">
        <f>VLOOKUP(CONCATENATE($B81,".data"), 'Random noise 0.01'!$A$1:$AM$235, 39, FALSE)</f>
        <v>0</v>
      </c>
      <c r="Y81">
        <f>VLOOKUP(CONCATENATE($B81,".data"), 'Random noise 0.01'!$A$1:$AG$235, 15, FALSE)</f>
        <v>8</v>
      </c>
      <c r="Z81">
        <f>VLOOKUP(CONCATENATE($B81,".data"), 'Random noise 0.01'!$A$1:$AG$235, 17, FALSE)</f>
        <v>164.2</v>
      </c>
      <c r="AA81" t="str">
        <f>VLOOKUP(CONCATENATE($B81,".data"), 'Random noise 0.01'!$A$1:$AG$235, 27, FALSE)</f>
        <v>x0*x1*(x2**0.5+x3)</v>
      </c>
      <c r="AB81">
        <f t="shared" si="26"/>
        <v>1</v>
      </c>
      <c r="AC81">
        <f t="shared" si="27"/>
        <v>1</v>
      </c>
      <c r="AD81" s="2">
        <f t="shared" si="28"/>
        <v>1</v>
      </c>
      <c r="AE81" s="1">
        <f>VLOOKUP(CONCATENATE($B81,".data"), 'Random noise 0.1'!$A$1:$AM$235, 37, FALSE)</f>
        <v>1</v>
      </c>
      <c r="AF81">
        <f>VLOOKUP(CONCATENATE($B81,".data"), 'Random noise 0.1'!$A$1:$AM$235, 39, FALSE)</f>
        <v>0</v>
      </c>
      <c r="AG81">
        <f>VLOOKUP(CONCATENATE($B81,".data"), 'Random noise 0.1'!$A$1:$AG$235, 15, FALSE)</f>
        <v>8</v>
      </c>
      <c r="AH81">
        <f>VLOOKUP(CONCATENATE($B81,".data"), 'Random noise 0.1'!$A$1:$AG$235, 17, FALSE)</f>
        <v>162.80000000000001</v>
      </c>
      <c r="AI81" t="str">
        <f>VLOOKUP(CONCATENATE($B81,".data"), 'Random noise 0.1'!$A$1:$AG$235, 27, FALSE)</f>
        <v>x0*x1*(x2**0.5+x3)</v>
      </c>
      <c r="AJ81">
        <f t="shared" si="29"/>
        <v>1</v>
      </c>
      <c r="AK81">
        <f t="shared" si="30"/>
        <v>1</v>
      </c>
      <c r="AL81" s="2">
        <f t="shared" si="31"/>
        <v>1</v>
      </c>
    </row>
    <row r="82" spans="1:38" x14ac:dyDescent="0.25">
      <c r="A82" t="str">
        <f t="shared" si="18"/>
        <v>v4_8-11</v>
      </c>
      <c r="B82" t="s">
        <v>631</v>
      </c>
      <c r="C82">
        <v>8</v>
      </c>
      <c r="D82" t="str">
        <f t="shared" si="19"/>
        <v>8-11</v>
      </c>
      <c r="E82">
        <v>4</v>
      </c>
      <c r="F82" s="7" t="s">
        <v>632</v>
      </c>
      <c r="G82" s="1">
        <f>VLOOKUP(CONCATENATE($B82,".data"), 'Random noise 0'!$A$1:$AM$235, 37, FALSE)</f>
        <v>1</v>
      </c>
      <c r="H82" s="1">
        <f>VLOOKUP(CONCATENATE($B82,".data"), 'Random noise 0'!$A$1:$AM$235, 39, FALSE)</f>
        <v>0</v>
      </c>
      <c r="I82">
        <f>VLOOKUP(CONCATENATE($B82,".data"), 'Random noise 0'!$A$1:$AG$235, 15, FALSE)</f>
        <v>14</v>
      </c>
      <c r="J82">
        <f>VLOOKUP(CONCATENATE($B82,".data"), 'Random noise 0'!$A$1:$AG$235, 17, FALSE)</f>
        <v>28.5</v>
      </c>
      <c r="K82" t="str">
        <f>VLOOKUP(CONCATENATE($B82,".data"), 'Random noise 0'!$A$1:$AG$235, 27, FALSE)</f>
        <v>(-x1-x2)*log(1/(x0+x3))</v>
      </c>
      <c r="L82">
        <f t="shared" si="20"/>
        <v>1</v>
      </c>
      <c r="M82">
        <f t="shared" si="21"/>
        <v>1</v>
      </c>
      <c r="N82" s="2">
        <f t="shared" si="22"/>
        <v>1</v>
      </c>
      <c r="O82" s="1">
        <f>VLOOKUP(CONCATENATE($B82,".data"), 'Random noise 0.001'!$A$1:$AM$235, 37, FALSE)</f>
        <v>0.99999992000000004</v>
      </c>
      <c r="P82">
        <f>VLOOKUP(CONCATENATE($B82,".data"), 'Random noise 0.001'!$A$1:$AM$235, 39, FALSE)</f>
        <v>1.697E-4</v>
      </c>
      <c r="Q82">
        <f>VLOOKUP(CONCATENATE($B82,".data"), 'Random noise 0.001'!$A$1:$AG$235, 15, FALSE)</f>
        <v>20</v>
      </c>
      <c r="R82">
        <f>VLOOKUP(CONCATENATE($B82,".data"), 'Random noise 0.001'!$A$1:$AG$235, 17, FALSE)</f>
        <v>177.5</v>
      </c>
      <c r="S82" t="str">
        <f>VLOOKUP(CONCATENATE($B82,".data"), 'Random noise 0.001'!$A$1:$AG$235, 27, FALSE)</f>
        <v>-0.99975933*x1*log(1/(x0+x3))-1.000091*x2*log(1/(x0+x3))+0.00014753</v>
      </c>
      <c r="T82">
        <f t="shared" si="23"/>
        <v>1</v>
      </c>
      <c r="U82" t="str">
        <f t="shared" si="24"/>
        <v>?</v>
      </c>
      <c r="V82" s="2">
        <v>0</v>
      </c>
      <c r="W82" s="1">
        <f>VLOOKUP(CONCATENATE($B82,".data"), 'Random noise 0.01'!$A$1:$AM$235, 37, FALSE)</f>
        <v>0.99999192999999997</v>
      </c>
      <c r="X82">
        <f>VLOOKUP(CONCATENATE($B82,".data"), 'Random noise 0.01'!$A$1:$AM$235, 39, FALSE)</f>
        <v>1.6982099999999999E-3</v>
      </c>
      <c r="Y82">
        <f>VLOOKUP(CONCATENATE($B82,".data"), 'Random noise 0.01'!$A$1:$AG$235, 15, FALSE)</f>
        <v>20</v>
      </c>
      <c r="Z82">
        <f>VLOOKUP(CONCATENATE($B82,".data"), 'Random noise 0.01'!$A$1:$AG$235, 17, FALSE)</f>
        <v>180.2</v>
      </c>
      <c r="AA82" t="str">
        <f>VLOOKUP(CONCATENATE($B82,".data"), 'Random noise 0.01'!$A$1:$AG$235, 27, FALSE)</f>
        <v>-0.99759326*x1*log(1/(x0+x3))-1.00089989*x2*log(1/(x0+x3))+0.00147534</v>
      </c>
      <c r="AB82">
        <f t="shared" si="26"/>
        <v>1</v>
      </c>
      <c r="AC82">
        <f t="shared" si="27"/>
        <v>0</v>
      </c>
      <c r="AD82" s="2">
        <f t="shared" si="28"/>
        <v>0</v>
      </c>
      <c r="AE82" s="1">
        <f>VLOOKUP(CONCATENATE($B82,".data"), 'Random noise 0.1'!$A$1:$AM$235, 37, FALSE)</f>
        <v>1</v>
      </c>
      <c r="AF82">
        <f>VLOOKUP(CONCATENATE($B82,".data"), 'Random noise 0.1'!$A$1:$AM$235, 39, FALSE)</f>
        <v>0</v>
      </c>
      <c r="AG82">
        <f>VLOOKUP(CONCATENATE($B82,".data"), 'Random noise 0.1'!$A$1:$AG$235, 15, FALSE)</f>
        <v>8</v>
      </c>
      <c r="AH82">
        <f>VLOOKUP(CONCATENATE($B82,".data"), 'Random noise 0.1'!$A$1:$AG$235, 17, FALSE)</f>
        <v>160.80000000000001</v>
      </c>
      <c r="AI82" t="str">
        <f>VLOOKUP(CONCATENATE($B82,".data"), 'Random noise 0.1'!$A$1:$AG$235, 27, FALSE)</f>
        <v>log((x0+x3)**(x1+x2))</v>
      </c>
      <c r="AJ82">
        <f t="shared" si="29"/>
        <v>1</v>
      </c>
      <c r="AK82">
        <f t="shared" si="30"/>
        <v>1</v>
      </c>
      <c r="AL82" s="2">
        <f t="shared" si="31"/>
        <v>1</v>
      </c>
    </row>
    <row r="83" spans="1:38" x14ac:dyDescent="0.25">
      <c r="A83" t="str">
        <f t="shared" si="18"/>
        <v>v4_8-11</v>
      </c>
      <c r="B83" t="s">
        <v>633</v>
      </c>
      <c r="C83">
        <v>8</v>
      </c>
      <c r="D83" t="str">
        <f t="shared" si="19"/>
        <v>8-11</v>
      </c>
      <c r="E83">
        <v>4</v>
      </c>
      <c r="F83" s="7" t="s">
        <v>634</v>
      </c>
      <c r="G83" s="1">
        <f>VLOOKUP(CONCATENATE($B83,".data"), 'Random noise 0'!$A$1:$AM$235, 37, FALSE)</f>
        <v>1</v>
      </c>
      <c r="H83" s="1">
        <f>VLOOKUP(CONCATENATE($B83,".data"), 'Random noise 0'!$A$1:$AM$235, 39, FALSE)</f>
        <v>0</v>
      </c>
      <c r="I83">
        <f>VLOOKUP(CONCATENATE($B83,".data"), 'Random noise 0'!$A$1:$AG$235, 15, FALSE)</f>
        <v>8</v>
      </c>
      <c r="J83">
        <f>VLOOKUP(CONCATENATE($B83,".data"), 'Random noise 0'!$A$1:$AG$235, 17, FALSE)</f>
        <v>5.7</v>
      </c>
      <c r="K83" t="str">
        <f>VLOOKUP(CONCATENATE($B83,".data"), 'Random noise 0'!$A$1:$AG$235, 27, FALSE)</f>
        <v>x0*x2+x1**0.5+x3</v>
      </c>
      <c r="L83">
        <f t="shared" si="20"/>
        <v>1</v>
      </c>
      <c r="M83">
        <f t="shared" si="21"/>
        <v>1</v>
      </c>
      <c r="N83" s="2">
        <f t="shared" si="22"/>
        <v>1</v>
      </c>
      <c r="O83" s="1">
        <f>VLOOKUP(CONCATENATE($B83,".data"), 'Random noise 0.001'!$A$1:$AM$235, 37, FALSE)</f>
        <v>0.99999916</v>
      </c>
      <c r="P83">
        <f>VLOOKUP(CONCATENATE($B83,".data"), 'Random noise 0.001'!$A$1:$AM$235, 39, FALSE)</f>
        <v>4.0152999999999999E-4</v>
      </c>
      <c r="Q83">
        <f>VLOOKUP(CONCATENATE($B83,".data"), 'Random noise 0.001'!$A$1:$AG$235, 15, FALSE)</f>
        <v>13</v>
      </c>
      <c r="R83">
        <f>VLOOKUP(CONCATENATE($B83,".data"), 'Random noise 0.001'!$A$1:$AG$235, 17, FALSE)</f>
        <v>156</v>
      </c>
      <c r="S83" t="str">
        <f>VLOOKUP(CONCATENATE($B83,".data"), 'Random noise 0.001'!$A$1:$AG$235, 27, FALSE)</f>
        <v>1.00046004*x0*x2+1.00003565*x1**0.5+1.00046004*x3</v>
      </c>
      <c r="T83">
        <f t="shared" si="23"/>
        <v>1</v>
      </c>
      <c r="U83" t="str">
        <f t="shared" si="24"/>
        <v>?</v>
      </c>
      <c r="V83" s="2">
        <v>1</v>
      </c>
      <c r="W83" s="1">
        <f>VLOOKUP(CONCATENATE($B83,".data"), 'Random noise 0.01'!$A$1:$AM$235, 37, FALSE)</f>
        <v>0.99991567999999997</v>
      </c>
      <c r="X83">
        <f>VLOOKUP(CONCATENATE($B83,".data"), 'Random noise 0.01'!$A$1:$AM$235, 39, FALSE)</f>
        <v>4.0152599999999997E-3</v>
      </c>
      <c r="Y83">
        <f>VLOOKUP(CONCATENATE($B83,".data"), 'Random noise 0.01'!$A$1:$AG$235, 15, FALSE)</f>
        <v>13</v>
      </c>
      <c r="Z83">
        <f>VLOOKUP(CONCATENATE($B83,".data"), 'Random noise 0.01'!$A$1:$AG$235, 17, FALSE)</f>
        <v>157.9</v>
      </c>
      <c r="AA83" t="str">
        <f>VLOOKUP(CONCATENATE($B83,".data"), 'Random noise 0.01'!$A$1:$AG$235, 27, FALSE)</f>
        <v>1.0046004*x0*x2+1.00035649*x1**0.5+1.0046004*x3</v>
      </c>
      <c r="AB83">
        <f t="shared" si="26"/>
        <v>1</v>
      </c>
      <c r="AC83">
        <f t="shared" si="27"/>
        <v>0</v>
      </c>
      <c r="AD83" s="2">
        <f t="shared" si="28"/>
        <v>0</v>
      </c>
      <c r="AE83" s="1">
        <f>VLOOKUP(CONCATENATE($B83,".data"), 'Random noise 0.1'!$A$1:$AM$235, 37, FALSE)</f>
        <v>0.98749933999999995</v>
      </c>
      <c r="AF83">
        <f>VLOOKUP(CONCATENATE($B83,".data"), 'Random noise 0.1'!$A$1:$AM$235, 39, FALSE)</f>
        <v>4.8888139999999997E-2</v>
      </c>
      <c r="AG83">
        <f>VLOOKUP(CONCATENATE($B83,".data"), 'Random noise 0.1'!$A$1:$AG$235, 15, FALSE)</f>
        <v>15</v>
      </c>
      <c r="AH83">
        <f>VLOOKUP(CONCATENATE($B83,".data"), 'Random noise 0.1'!$A$1:$AG$235, 17, FALSE)</f>
        <v>198.3</v>
      </c>
      <c r="AI83" t="str">
        <f>VLOOKUP(CONCATENATE($B83,".data"), 'Random noise 0.1'!$A$1:$AG$235, 27, FALSE)</f>
        <v>1.00290742*x0*x2+0.99192954*x3-1.58271005*sin(x1+10)-0.6274744</v>
      </c>
      <c r="AJ83">
        <f t="shared" si="29"/>
        <v>0</v>
      </c>
      <c r="AK83">
        <f t="shared" si="30"/>
        <v>0</v>
      </c>
      <c r="AL83" s="2">
        <f t="shared" si="31"/>
        <v>0</v>
      </c>
    </row>
    <row r="84" spans="1:38" x14ac:dyDescent="0.25">
      <c r="A84" t="str">
        <f t="shared" si="18"/>
        <v>v1_8-11</v>
      </c>
      <c r="B84" t="s">
        <v>635</v>
      </c>
      <c r="C84">
        <v>9</v>
      </c>
      <c r="D84" t="str">
        <f t="shared" si="19"/>
        <v>8-11</v>
      </c>
      <c r="E84">
        <v>1</v>
      </c>
      <c r="F84" s="7" t="s">
        <v>636</v>
      </c>
      <c r="G84" s="1">
        <f>VLOOKUP(CONCATENATE($B84,".data"), 'Random noise 0'!$A$1:$AM$235, 37, FALSE)</f>
        <v>0.99941378999999997</v>
      </c>
      <c r="H84" s="1">
        <f>VLOOKUP(CONCATENATE($B84,".data"), 'Random noise 0'!$A$1:$AM$235, 39, FALSE)</f>
        <v>1.9922099999999999E-3</v>
      </c>
      <c r="I84">
        <f>VLOOKUP(CONCATENATE($B84,".data"), 'Random noise 0'!$A$1:$AG$235, 15, FALSE)</f>
        <v>8</v>
      </c>
      <c r="J84">
        <f>VLOOKUP(CONCATENATE($B84,".data"), 'Random noise 0'!$A$1:$AG$235, 17, FALSE)</f>
        <v>123.2</v>
      </c>
      <c r="K84" t="str">
        <f>VLOOKUP(CONCATENATE($B84,".data"), 'Random noise 0'!$A$1:$AG$235, 27, FALSE)</f>
        <v>0.3619269*0.15915494**sin(x0)-0.07117324</v>
      </c>
      <c r="L84">
        <f t="shared" si="20"/>
        <v>1</v>
      </c>
      <c r="M84">
        <f t="shared" si="21"/>
        <v>0</v>
      </c>
      <c r="N84" s="2">
        <f t="shared" si="22"/>
        <v>0</v>
      </c>
      <c r="O84" s="1">
        <f>VLOOKUP(CONCATENATE($B84,".data"), 'Random noise 0.001'!$A$1:$AM$235, 37, FALSE)</f>
        <v>0.99941442999999996</v>
      </c>
      <c r="P84">
        <f>VLOOKUP(CONCATENATE($B84,".data"), 'Random noise 0.001'!$A$1:$AM$235, 39, FALSE)</f>
        <v>1.9911199999999999E-3</v>
      </c>
      <c r="Q84">
        <f>VLOOKUP(CONCATENATE($B84,".data"), 'Random noise 0.001'!$A$1:$AG$235, 15, FALSE)</f>
        <v>8</v>
      </c>
      <c r="R84">
        <f>VLOOKUP(CONCATENATE($B84,".data"), 'Random noise 0.001'!$A$1:$AG$235, 17, FALSE)</f>
        <v>126.2</v>
      </c>
      <c r="S84" t="str">
        <f>VLOOKUP(CONCATENATE($B84,".data"), 'Random noise 0.001'!$A$1:$AG$235, 27, FALSE)</f>
        <v>0.36200763*0.15915494**sin(x0)-0.07118064</v>
      </c>
      <c r="T84">
        <f t="shared" si="23"/>
        <v>1</v>
      </c>
      <c r="U84">
        <f t="shared" si="24"/>
        <v>0</v>
      </c>
      <c r="V84" s="2">
        <f t="shared" si="25"/>
        <v>0</v>
      </c>
      <c r="W84" s="1">
        <f>VLOOKUP(CONCATENATE($B84,".data"), 'Random noise 0.01'!$A$1:$AM$235, 37, FALSE)</f>
        <v>0.99940227000000004</v>
      </c>
      <c r="X84">
        <f>VLOOKUP(CONCATENATE($B84,".data"), 'Random noise 0.01'!$A$1:$AM$235, 39, FALSE)</f>
        <v>2.0116999999999999E-3</v>
      </c>
      <c r="Y84">
        <f>VLOOKUP(CONCATENATE($B84,".data"), 'Random noise 0.01'!$A$1:$AG$235, 15, FALSE)</f>
        <v>8</v>
      </c>
      <c r="Z84">
        <f>VLOOKUP(CONCATENATE($B84,".data"), 'Random noise 0.01'!$A$1:$AG$235, 17, FALSE)</f>
        <v>125.9</v>
      </c>
      <c r="AA84" t="str">
        <f>VLOOKUP(CONCATENATE($B84,".data"), 'Random noise 0.01'!$A$1:$AG$235, 27, FALSE)</f>
        <v>0.36273414*0.15915494**sin(x0)-0.07124725</v>
      </c>
      <c r="AB84">
        <f t="shared" si="26"/>
        <v>1</v>
      </c>
      <c r="AC84">
        <f t="shared" si="27"/>
        <v>0</v>
      </c>
      <c r="AD84" s="2">
        <f t="shared" si="28"/>
        <v>0</v>
      </c>
      <c r="AE84" s="1">
        <f>VLOOKUP(CONCATENATE($B84,".data"), 'Random noise 0.1'!$A$1:$AM$235, 37, FALSE)</f>
        <v>0.99641667</v>
      </c>
      <c r="AF84">
        <f>VLOOKUP(CONCATENATE($B84,".data"), 'Random noise 0.1'!$A$1:$AM$235, 39, FALSE)</f>
        <v>4.9255100000000001E-3</v>
      </c>
      <c r="AG84">
        <f>VLOOKUP(CONCATENATE($B84,".data"), 'Random noise 0.1'!$A$1:$AG$235, 15, FALSE)</f>
        <v>7</v>
      </c>
      <c r="AH84">
        <f>VLOOKUP(CONCATENATE($B84,".data"), 'Random noise 0.1'!$A$1:$AG$235, 17, FALSE)</f>
        <v>178.8</v>
      </c>
      <c r="AI84" t="str">
        <f>VLOOKUP(CONCATENATE($B84,".data"), 'Random noise 0.1'!$A$1:$AG$235, 27, FALSE)</f>
        <v>0.32748128*0.1**x0-0.02351898</v>
      </c>
      <c r="AJ84">
        <f t="shared" si="29"/>
        <v>0</v>
      </c>
      <c r="AK84">
        <f t="shared" si="30"/>
        <v>0</v>
      </c>
      <c r="AL84" s="2">
        <f t="shared" si="31"/>
        <v>0</v>
      </c>
    </row>
    <row r="85" spans="1:38" x14ac:dyDescent="0.25">
      <c r="A85" t="str">
        <f t="shared" si="18"/>
        <v>v1_8-11</v>
      </c>
      <c r="B85" t="s">
        <v>637</v>
      </c>
      <c r="C85">
        <v>9</v>
      </c>
      <c r="D85" t="str">
        <f t="shared" si="19"/>
        <v>8-11</v>
      </c>
      <c r="E85">
        <v>1</v>
      </c>
      <c r="F85" s="7" t="s">
        <v>638</v>
      </c>
      <c r="G85" s="1">
        <f>VLOOKUP(CONCATENATE($B85,".data"), 'Random noise 0'!$A$1:$AM$235, 37, FALSE)</f>
        <v>1</v>
      </c>
      <c r="H85" s="1">
        <f>VLOOKUP(CONCATENATE($B85,".data"), 'Random noise 0'!$A$1:$AM$235, 39, FALSE)</f>
        <v>0</v>
      </c>
      <c r="I85">
        <f>VLOOKUP(CONCATENATE($B85,".data"), 'Random noise 0'!$A$1:$AG$235, 15, FALSE)</f>
        <v>6</v>
      </c>
      <c r="J85">
        <f>VLOOKUP(CONCATENATE($B85,".data"), 'Random noise 0'!$A$1:$AG$235, 17, FALSE)</f>
        <v>1.5</v>
      </c>
      <c r="K85" t="str">
        <f>VLOOKUP(CONCATENATE($B85,".data"), 'Random noise 0'!$A$1:$AG$235, 27, FALSE)</f>
        <v>-2.40299796*cos(2*x0)</v>
      </c>
      <c r="L85">
        <f t="shared" si="20"/>
        <v>1</v>
      </c>
      <c r="M85">
        <f t="shared" si="21"/>
        <v>1</v>
      </c>
      <c r="N85" s="2">
        <f t="shared" si="22"/>
        <v>1</v>
      </c>
      <c r="O85" s="1">
        <f>VLOOKUP(CONCATENATE($B85,".data"), 'Random noise 0.001'!$A$1:$AM$235, 37, FALSE)</f>
        <v>0.99999987000000001</v>
      </c>
      <c r="P85">
        <f>VLOOKUP(CONCATENATE($B85,".data"), 'Random noise 0.001'!$A$1:$AM$235, 39, FALSE)</f>
        <v>3.9643000000000002E-4</v>
      </c>
      <c r="Q85">
        <f>VLOOKUP(CONCATENATE($B85,".data"), 'Random noise 0.001'!$A$1:$AG$235, 15, FALSE)</f>
        <v>8</v>
      </c>
      <c r="R85">
        <f>VLOOKUP(CONCATENATE($B85,".data"), 'Random noise 0.001'!$A$1:$AG$235, 17, FALSE)</f>
        <v>131.9</v>
      </c>
      <c r="S85" t="str">
        <f>VLOOKUP(CONCATENATE($B85,".data"), 'Random noise 0.001'!$A$1:$AG$235, 27, FALSE)</f>
        <v>2.40294954-4.80541884*cos(x0)**2</v>
      </c>
      <c r="T85">
        <f t="shared" si="23"/>
        <v>1</v>
      </c>
      <c r="U85" t="str">
        <f t="shared" si="24"/>
        <v>?</v>
      </c>
      <c r="V85" s="2">
        <v>0</v>
      </c>
      <c r="W85" s="1">
        <f>VLOOKUP(CONCATENATE($B85,".data"), 'Random noise 0.01'!$A$1:$AM$235, 37, FALSE)</f>
        <v>0.99999700000000002</v>
      </c>
      <c r="X85">
        <f>VLOOKUP(CONCATENATE($B85,".data"), 'Random noise 0.01'!$A$1:$AM$235, 39, FALSE)</f>
        <v>1.8680000000000001E-3</v>
      </c>
      <c r="Y85">
        <f>VLOOKUP(CONCATENATE($B85,".data"), 'Random noise 0.01'!$A$1:$AG$235, 15, FALSE)</f>
        <v>6</v>
      </c>
      <c r="Z85">
        <f>VLOOKUP(CONCATENATE($B85,".data"), 'Random noise 0.01'!$A$1:$AG$235, 17, FALSE)</f>
        <v>182.4</v>
      </c>
      <c r="AA85" t="str">
        <f>VLOOKUP(CONCATENATE($B85,".data"), 'Random noise 0.01'!$A$1:$AG$235, 27, FALSE)</f>
        <v>-2.40011254*cos(2*x0)</v>
      </c>
      <c r="AB85">
        <f t="shared" si="26"/>
        <v>1</v>
      </c>
      <c r="AC85">
        <f t="shared" si="27"/>
        <v>0</v>
      </c>
      <c r="AD85" s="2">
        <f t="shared" si="28"/>
        <v>0</v>
      </c>
      <c r="AE85" s="1">
        <f>VLOOKUP(CONCATENATE($B85,".data"), 'Random noise 0.1'!$A$1:$AM$235, 37, FALSE)</f>
        <v>0.99653716000000003</v>
      </c>
      <c r="AF85">
        <f>VLOOKUP(CONCATENATE($B85,".data"), 'Random noise 0.1'!$A$1:$AM$235, 39, FALSE)</f>
        <v>6.3511869999999998E-2</v>
      </c>
      <c r="AG85">
        <f>VLOOKUP(CONCATENATE($B85,".data"), 'Random noise 0.1'!$A$1:$AG$235, 15, FALSE)</f>
        <v>10</v>
      </c>
      <c r="AH85">
        <f>VLOOKUP(CONCATENATE($B85,".data"), 'Random noise 0.1'!$A$1:$AG$235, 17, FALSE)</f>
        <v>187.5</v>
      </c>
      <c r="AI85" t="str">
        <f>VLOOKUP(CONCATENATE($B85,".data"), 'Random noise 0.1'!$A$1:$AG$235, 27, FALSE)</f>
        <v>1.66251823*0.005**x0+4.79324815*x0-3.76727564</v>
      </c>
      <c r="AJ85">
        <f t="shared" si="29"/>
        <v>0</v>
      </c>
      <c r="AK85">
        <f t="shared" si="30"/>
        <v>0</v>
      </c>
      <c r="AL85" s="2">
        <f t="shared" si="31"/>
        <v>0</v>
      </c>
    </row>
    <row r="86" spans="1:38" x14ac:dyDescent="0.25">
      <c r="A86" t="str">
        <f t="shared" si="18"/>
        <v>v1_8-11</v>
      </c>
      <c r="B86" t="s">
        <v>639</v>
      </c>
      <c r="C86">
        <v>9</v>
      </c>
      <c r="D86" t="str">
        <f t="shared" si="19"/>
        <v>8-11</v>
      </c>
      <c r="E86">
        <v>1</v>
      </c>
      <c r="F86" s="7" t="s">
        <v>640</v>
      </c>
      <c r="G86" s="1">
        <f>VLOOKUP(CONCATENATE($B86,".data"), 'Random noise 0'!$A$1:$AM$235, 37, FALSE)</f>
        <v>1</v>
      </c>
      <c r="H86" s="1">
        <f>VLOOKUP(CONCATENATE($B86,".data"), 'Random noise 0'!$A$1:$AM$235, 39, FALSE)</f>
        <v>8.9099999999999994E-6</v>
      </c>
      <c r="I86">
        <f>VLOOKUP(CONCATENATE($B86,".data"), 'Random noise 0'!$A$1:$AG$235, 15, FALSE)</f>
        <v>8</v>
      </c>
      <c r="J86">
        <f>VLOOKUP(CONCATENATE($B86,".data"), 'Random noise 0'!$A$1:$AG$235, 17, FALSE)</f>
        <v>3.3</v>
      </c>
      <c r="K86" t="str">
        <f>VLOOKUP(CONCATENATE($B86,".data"), 'Random noise 0'!$A$1:$AG$235, 27, FALSE)</f>
        <v>0.54030231/cos(x0+10)</v>
      </c>
      <c r="L86">
        <f t="shared" si="20"/>
        <v>1</v>
      </c>
      <c r="M86" t="str">
        <f t="shared" si="21"/>
        <v>?</v>
      </c>
      <c r="N86" s="2">
        <v>1</v>
      </c>
      <c r="O86" s="1">
        <f>VLOOKUP(CONCATENATE($B86,".data"), 'Random noise 0.001'!$A$1:$AM$235, 37, FALSE)</f>
        <v>0.99997572999999995</v>
      </c>
      <c r="P86">
        <f>VLOOKUP(CONCATENATE($B86,".data"), 'Random noise 0.001'!$A$1:$AM$235, 39, FALSE)</f>
        <v>5.7407250200000002</v>
      </c>
      <c r="Q86">
        <f>VLOOKUP(CONCATENATE($B86,".data"), 'Random noise 0.001'!$A$1:$AG$235, 15, FALSE)</f>
        <v>10</v>
      </c>
      <c r="R86">
        <f>VLOOKUP(CONCATENATE($B86,".data"), 'Random noise 0.001'!$A$1:$AG$235, 17, FALSE)</f>
        <v>215.9</v>
      </c>
      <c r="S86" t="str">
        <f>VLOOKUP(CONCATENATE($B86,".data"), 'Random noise 0.001'!$A$1:$AG$235, 27, FALSE)</f>
        <v>0.05105365+0.54296276/cos(x0+10)</v>
      </c>
      <c r="T86">
        <f t="shared" si="23"/>
        <v>1</v>
      </c>
      <c r="U86">
        <f t="shared" si="24"/>
        <v>0</v>
      </c>
      <c r="V86" s="2">
        <f t="shared" si="25"/>
        <v>0</v>
      </c>
      <c r="W86" s="1">
        <f>VLOOKUP(CONCATENATE($B86,".data"), 'Random noise 0.01'!$A$1:$AM$235, 37, FALSE)</f>
        <v>-2.6838399999999998E-3</v>
      </c>
      <c r="X86">
        <f>VLOOKUP(CONCATENATE($B86,".data"), 'Random noise 0.01'!$A$1:$AM$235, 39, FALSE)</f>
        <v>1166.82314092</v>
      </c>
      <c r="Y86">
        <f>VLOOKUP(CONCATENATE($B86,".data"), 'Random noise 0.01'!$A$1:$AG$235, 15, FALSE)</f>
        <v>17</v>
      </c>
      <c r="Z86">
        <f>VLOOKUP(CONCATENATE($B86,".data"), 'Random noise 0.01'!$A$1:$AG$235, 17, FALSE)</f>
        <v>229.6</v>
      </c>
      <c r="AA86" t="str">
        <f>VLOOKUP(CONCATENATE($B86,".data"), 'Random noise 0.01'!$A$1:$AG$235, 27, FALSE)</f>
        <v>-52.03312234*x0**33-3.58925879*exp(x0)+1.81088551*cos(x0**(-0.5))+4.85201295</v>
      </c>
      <c r="AB86">
        <f t="shared" si="26"/>
        <v>0</v>
      </c>
      <c r="AC86">
        <f t="shared" si="27"/>
        <v>0</v>
      </c>
      <c r="AD86" s="2">
        <f t="shared" si="28"/>
        <v>0</v>
      </c>
      <c r="AE86" s="1">
        <f>VLOOKUP(CONCATENATE($B86,".data"), 'Random noise 0.1'!$A$1:$AM$235, 37, FALSE)</f>
        <v>-3.5788316999999998</v>
      </c>
      <c r="AF86">
        <f>VLOOKUP(CONCATENATE($B86,".data"), 'Random noise 0.1'!$A$1:$AM$235, 39, FALSE)</f>
        <v>2493.4482936600002</v>
      </c>
      <c r="AG86">
        <f>VLOOKUP(CONCATENATE($B86,".data"), 'Random noise 0.1'!$A$1:$AG$235, 15, FALSE)</f>
        <v>33</v>
      </c>
      <c r="AH86">
        <f>VLOOKUP(CONCATENATE($B86,".data"), 'Random noise 0.1'!$A$1:$AG$235, 17, FALSE)</f>
        <v>297.7</v>
      </c>
      <c r="AI86" t="str">
        <f>VLOOKUP(CONCATENATE($B86,".data"), 'Random noise 0.1'!$A$1:$AG$235, 27, FALSE)</f>
        <v>-20.21597369*x0+9.07048652*sin(cos(x0)/log(x0)**2)+25.60948789*sin(log(x0))+23.06211972-0.08503691*cos(x0)**2/(x0**2*log(x0)**2)</v>
      </c>
      <c r="AJ86">
        <f t="shared" si="29"/>
        <v>0</v>
      </c>
      <c r="AK86">
        <f t="shared" si="30"/>
        <v>0</v>
      </c>
      <c r="AL86" s="2">
        <f t="shared" si="31"/>
        <v>0</v>
      </c>
    </row>
    <row r="87" spans="1:38" x14ac:dyDescent="0.25">
      <c r="A87" t="str">
        <f t="shared" si="18"/>
        <v>v1_8-11</v>
      </c>
      <c r="B87" t="s">
        <v>641</v>
      </c>
      <c r="C87">
        <v>9</v>
      </c>
      <c r="D87" t="str">
        <f t="shared" si="19"/>
        <v>8-11</v>
      </c>
      <c r="E87">
        <v>1</v>
      </c>
      <c r="F87" s="7" t="s">
        <v>642</v>
      </c>
      <c r="G87" s="1">
        <f>VLOOKUP(CONCATENATE($B87,".data"), 'Random noise 0'!$A$1:$AM$235, 37, FALSE)</f>
        <v>1</v>
      </c>
      <c r="H87" s="1">
        <f>VLOOKUP(CONCATENATE($B87,".data"), 'Random noise 0'!$A$1:$AM$235, 39, FALSE)</f>
        <v>0</v>
      </c>
      <c r="I87">
        <f>VLOOKUP(CONCATENATE($B87,".data"), 'Random noise 0'!$A$1:$AG$235, 15, FALSE)</f>
        <v>7</v>
      </c>
      <c r="J87">
        <f>VLOOKUP(CONCATENATE($B87,".data"), 'Random noise 0'!$A$1:$AG$235, 17, FALSE)</f>
        <v>0.7</v>
      </c>
      <c r="K87" t="str">
        <f>VLOOKUP(CONCATENATE($B87,".data"), 'Random noise 0'!$A$1:$AG$235, 27, FALSE)</f>
        <v>1.41421356*x0**0.5+17.15278971</v>
      </c>
      <c r="L87">
        <f t="shared" si="20"/>
        <v>1</v>
      </c>
      <c r="M87">
        <f t="shared" si="21"/>
        <v>1</v>
      </c>
      <c r="N87" s="2">
        <f t="shared" si="22"/>
        <v>1</v>
      </c>
      <c r="O87" s="1">
        <f>VLOOKUP(CONCATENATE($B87,".data"), 'Random noise 0.001'!$A$1:$AM$235, 37, FALSE)</f>
        <v>0.99976787</v>
      </c>
      <c r="P87">
        <f>VLOOKUP(CONCATENATE($B87,".data"), 'Random noise 0.001'!$A$1:$AM$235, 39, FALSE)</f>
        <v>5.2169499999999997E-3</v>
      </c>
      <c r="Q87">
        <f>VLOOKUP(CONCATENATE($B87,".data"), 'Random noise 0.001'!$A$1:$AG$235, 15, FALSE)</f>
        <v>7</v>
      </c>
      <c r="R87">
        <f>VLOOKUP(CONCATENATE($B87,".data"), 'Random noise 0.001'!$A$1:$AG$235, 17, FALSE)</f>
        <v>173.9</v>
      </c>
      <c r="S87" t="str">
        <f>VLOOKUP(CONCATENATE($B87,".data"), 'Random noise 0.001'!$A$1:$AG$235, 27, FALSE)</f>
        <v>1.40299786*x0**0.5+17.16461406</v>
      </c>
      <c r="T87">
        <f t="shared" si="23"/>
        <v>1</v>
      </c>
      <c r="U87">
        <f t="shared" si="24"/>
        <v>0</v>
      </c>
      <c r="V87" s="2">
        <f t="shared" si="25"/>
        <v>0</v>
      </c>
      <c r="W87" s="1">
        <f>VLOOKUP(CONCATENATE($B87,".data"), 'Random noise 0.01'!$A$1:$AM$235, 37, FALSE)</f>
        <v>0.93466159999999998</v>
      </c>
      <c r="X87">
        <f>VLOOKUP(CONCATENATE($B87,".data"), 'Random noise 0.01'!$A$1:$AM$235, 39, FALSE)</f>
        <v>8.7525450000000005E-2</v>
      </c>
      <c r="Y87">
        <f>VLOOKUP(CONCATENATE($B87,".data"), 'Random noise 0.01'!$A$1:$AG$235, 15, FALSE)</f>
        <v>16</v>
      </c>
      <c r="Z87">
        <f>VLOOKUP(CONCATENATE($B87,".data"), 'Random noise 0.01'!$A$1:$AG$235, 17, FALSE)</f>
        <v>210</v>
      </c>
      <c r="AA87" t="str">
        <f>VLOOKUP(CONCATENATE($B87,".data"), 'Random noise 0.01'!$A$1:$AG$235, 27, FALSE)</f>
        <v>1.17054686*x0+0.04512869*log(sin(x0+log(x0)-1)**2)+17.61611038</v>
      </c>
      <c r="AB87">
        <f t="shared" si="26"/>
        <v>0</v>
      </c>
      <c r="AC87">
        <f t="shared" si="27"/>
        <v>0</v>
      </c>
      <c r="AD87" s="2">
        <f t="shared" si="28"/>
        <v>0</v>
      </c>
      <c r="AE87" s="1">
        <f>VLOOKUP(CONCATENATE($B87,".data"), 'Random noise 0.1'!$A$1:$AM$235, 37, FALSE)</f>
        <v>-11.84205951</v>
      </c>
      <c r="AF87">
        <f>VLOOKUP(CONCATENATE($B87,".data"), 'Random noise 0.1'!$A$1:$AM$235, 39, FALSE)</f>
        <v>1.2270646300000001</v>
      </c>
      <c r="AG87">
        <f>VLOOKUP(CONCATENATE($B87,".data"), 'Random noise 0.1'!$A$1:$AG$235, 15, FALSE)</f>
        <v>60</v>
      </c>
      <c r="AH87">
        <f>VLOOKUP(CONCATENATE($B87,".data"), 'Random noise 0.1'!$A$1:$AG$235, 17, FALSE)</f>
        <v>300.5</v>
      </c>
      <c r="AI87" t="str">
        <f>VLOOKUP(CONCATENATE($B87,".data"), 'Random noise 0.1'!$A$1:$AG$235, 27, FALSE)</f>
        <v>-2.74410752*x0*sin(1.1/(1+1/log(x0)+x0**(-3)))-3.33068771*x0*sin(10+1/log(x0)+x0**(-3))**2-1.370368*log(x0)*sin((x0**(-0.5)+1)**0.5)*sin(log(x0))-0.55753012*sin(log(x0**(-2))/x0)+20.11707331</v>
      </c>
      <c r="AJ87">
        <f t="shared" si="29"/>
        <v>0</v>
      </c>
      <c r="AK87">
        <f t="shared" si="30"/>
        <v>0</v>
      </c>
      <c r="AL87" s="2">
        <f t="shared" si="31"/>
        <v>0</v>
      </c>
    </row>
    <row r="88" spans="1:38" x14ac:dyDescent="0.25">
      <c r="A88" t="str">
        <f t="shared" si="18"/>
        <v>v1_8-11</v>
      </c>
      <c r="B88" t="s">
        <v>643</v>
      </c>
      <c r="C88">
        <v>9</v>
      </c>
      <c r="D88" t="str">
        <f t="shared" si="19"/>
        <v>8-11</v>
      </c>
      <c r="E88">
        <v>1</v>
      </c>
      <c r="F88" s="7" t="s">
        <v>644</v>
      </c>
      <c r="G88" s="1">
        <f>VLOOKUP(CONCATENATE($B88,".data"), 'Random noise 0'!$A$1:$AM$235, 37, FALSE)</f>
        <v>0.99978434999999999</v>
      </c>
      <c r="H88" s="1">
        <f>VLOOKUP(CONCATENATE($B88,".data"), 'Random noise 0'!$A$1:$AM$235, 39, FALSE)</f>
        <v>1.4099900000000001E-3</v>
      </c>
      <c r="I88">
        <f>VLOOKUP(CONCATENATE($B88,".data"), 'Random noise 0'!$A$1:$AG$235, 15, FALSE)</f>
        <v>6</v>
      </c>
      <c r="J88">
        <f>VLOOKUP(CONCATENATE($B88,".data"), 'Random noise 0'!$A$1:$AG$235, 17, FALSE)</f>
        <v>112.4</v>
      </c>
      <c r="K88" t="str">
        <f>VLOOKUP(CONCATENATE($B88,".data"), 'Random noise 0'!$A$1:$AG$235, 27, FALSE)</f>
        <v>0.38096756*sin(x0)+0.55251009</v>
      </c>
      <c r="L88">
        <f t="shared" si="20"/>
        <v>1</v>
      </c>
      <c r="M88">
        <f t="shared" si="21"/>
        <v>0</v>
      </c>
      <c r="N88" s="2">
        <f t="shared" si="22"/>
        <v>0</v>
      </c>
      <c r="O88" s="1">
        <f>VLOOKUP(CONCATENATE($B88,".data"), 'Random noise 0.001'!$A$1:$AM$235, 37, FALSE)</f>
        <v>0.99977939000000005</v>
      </c>
      <c r="P88">
        <f>VLOOKUP(CONCATENATE($B88,".data"), 'Random noise 0.001'!$A$1:$AM$235, 39, FALSE)</f>
        <v>1.4260900000000001E-3</v>
      </c>
      <c r="Q88">
        <f>VLOOKUP(CONCATENATE($B88,".data"), 'Random noise 0.001'!$A$1:$AG$235, 15, FALSE)</f>
        <v>6</v>
      </c>
      <c r="R88">
        <f>VLOOKUP(CONCATENATE($B88,".data"), 'Random noise 0.001'!$A$1:$AG$235, 17, FALSE)</f>
        <v>171.8</v>
      </c>
      <c r="S88" t="str">
        <f>VLOOKUP(CONCATENATE($B88,".data"), 'Random noise 0.001'!$A$1:$AG$235, 27, FALSE)</f>
        <v>0.38062916*sin(x0)+0.55284265</v>
      </c>
      <c r="T88">
        <f t="shared" si="23"/>
        <v>1</v>
      </c>
      <c r="U88">
        <f t="shared" si="24"/>
        <v>0</v>
      </c>
      <c r="V88" s="2">
        <f t="shared" si="25"/>
        <v>0</v>
      </c>
      <c r="W88" s="1">
        <f>VLOOKUP(CONCATENATE($B88,".data"), 'Random noise 0.01'!$A$1:$AM$235, 37, FALSE)</f>
        <v>0.99934752999999998</v>
      </c>
      <c r="X88">
        <f>VLOOKUP(CONCATENATE($B88,".data"), 'Random noise 0.01'!$A$1:$AM$235, 39, FALSE)</f>
        <v>2.45254E-3</v>
      </c>
      <c r="Y88">
        <f>VLOOKUP(CONCATENATE($B88,".data"), 'Random noise 0.01'!$A$1:$AG$235, 15, FALSE)</f>
        <v>6</v>
      </c>
      <c r="Z88">
        <f>VLOOKUP(CONCATENATE($B88,".data"), 'Random noise 0.01'!$A$1:$AG$235, 17, FALSE)</f>
        <v>163.5</v>
      </c>
      <c r="AA88" t="str">
        <f>VLOOKUP(CONCATENATE($B88,".data"), 'Random noise 0.01'!$A$1:$AG$235, 27, FALSE)</f>
        <v>0.37758354*sin(x0)+0.55583568</v>
      </c>
      <c r="AB88">
        <f t="shared" si="26"/>
        <v>1</v>
      </c>
      <c r="AC88">
        <f t="shared" si="27"/>
        <v>0</v>
      </c>
      <c r="AD88" s="2">
        <f t="shared" si="28"/>
        <v>0</v>
      </c>
      <c r="AE88" s="1">
        <f>VLOOKUP(CONCATENATE($B88,".data"), 'Random noise 0.1'!$A$1:$AM$235, 37, FALSE)</f>
        <v>-564739.75519438996</v>
      </c>
      <c r="AF88">
        <f>VLOOKUP(CONCATENATE($B88,".data"), 'Random noise 0.1'!$A$1:$AM$235, 39, FALSE)</f>
        <v>72.15420829</v>
      </c>
      <c r="AG88">
        <f>VLOOKUP(CONCATENATE($B88,".data"), 'Random noise 0.1'!$A$1:$AG$235, 15, FALSE)</f>
        <v>15</v>
      </c>
      <c r="AH88">
        <f>VLOOKUP(CONCATENATE($B88,".data"), 'Random noise 0.1'!$A$1:$AG$235, 17, FALSE)</f>
        <v>216.2</v>
      </c>
      <c r="AI88" t="str">
        <f>VLOOKUP(CONCATENATE($B88,".data"), 'Random noise 0.1'!$A$1:$AG$235, 27, FALSE)</f>
        <v>-0.19944942*sin(log(sin(x0))+10)+0.79112163-4.404e-5/x0**2</v>
      </c>
      <c r="AJ88">
        <f t="shared" si="29"/>
        <v>0</v>
      </c>
      <c r="AK88">
        <f t="shared" si="30"/>
        <v>0</v>
      </c>
      <c r="AL88" s="2">
        <f t="shared" si="31"/>
        <v>0</v>
      </c>
    </row>
    <row r="89" spans="1:38" x14ac:dyDescent="0.25">
      <c r="A89" t="str">
        <f t="shared" si="18"/>
        <v>v2_8-11</v>
      </c>
      <c r="B89" t="s">
        <v>645</v>
      </c>
      <c r="C89">
        <v>9</v>
      </c>
      <c r="D89" t="str">
        <f t="shared" si="19"/>
        <v>8-11</v>
      </c>
      <c r="E89">
        <v>2</v>
      </c>
      <c r="F89" s="7" t="s">
        <v>646</v>
      </c>
      <c r="G89" s="1">
        <f>VLOOKUP(CONCATENATE($B89,".data"), 'Random noise 0'!$A$1:$AM$235, 37, FALSE)</f>
        <v>1</v>
      </c>
      <c r="H89" s="1">
        <f>VLOOKUP(CONCATENATE($B89,".data"), 'Random noise 0'!$A$1:$AM$235, 39, FALSE)</f>
        <v>0</v>
      </c>
      <c r="I89">
        <f>VLOOKUP(CONCATENATE($B89,".data"), 'Random noise 0'!$A$1:$AG$235, 15, FALSE)</f>
        <v>7</v>
      </c>
      <c r="J89">
        <f>VLOOKUP(CONCATENATE($B89,".data"), 'Random noise 0'!$A$1:$AG$235, 17, FALSE)</f>
        <v>4.9000000000000004</v>
      </c>
      <c r="K89" t="str">
        <f>VLOOKUP(CONCATENATE($B89,".data"), 'Random noise 0'!$A$1:$AG$235, 27, FALSE)</f>
        <v>220.26465795*x1**2*exp(x0)</v>
      </c>
      <c r="L89">
        <f t="shared" si="20"/>
        <v>1</v>
      </c>
      <c r="M89">
        <f t="shared" si="21"/>
        <v>1</v>
      </c>
      <c r="N89" s="2">
        <f t="shared" si="22"/>
        <v>1</v>
      </c>
      <c r="O89" s="1">
        <f>VLOOKUP(CONCATENATE($B89,".data"), 'Random noise 0.001'!$A$1:$AM$235, 37, FALSE)</f>
        <v>0.99999987000000001</v>
      </c>
      <c r="P89">
        <f>VLOOKUP(CONCATENATE($B89,".data"), 'Random noise 0.001'!$A$1:$AM$235, 39, FALSE)</f>
        <v>4.3704750000000001E-2</v>
      </c>
      <c r="Q89">
        <f>VLOOKUP(CONCATENATE($B89,".data"), 'Random noise 0.001'!$A$1:$AG$235, 15, FALSE)</f>
        <v>9</v>
      </c>
      <c r="R89">
        <f>VLOOKUP(CONCATENATE($B89,".data"), 'Random noise 0.001'!$A$1:$AG$235, 17, FALSE)</f>
        <v>208.7</v>
      </c>
      <c r="S89" t="str">
        <f>VLOOKUP(CONCATENATE($B89,".data"), 'Random noise 0.001'!$A$1:$AG$235, 27, FALSE)</f>
        <v>220.25260982*x1**2*exp(x0)+0.04990087</v>
      </c>
      <c r="T89">
        <f t="shared" si="23"/>
        <v>1</v>
      </c>
      <c r="U89">
        <f t="shared" si="24"/>
        <v>0</v>
      </c>
      <c r="V89" s="2">
        <f t="shared" si="25"/>
        <v>0</v>
      </c>
      <c r="W89" s="1">
        <f>VLOOKUP(CONCATENATE($B89,".data"), 'Random noise 0.01'!$A$1:$AM$235, 37, FALSE)</f>
        <v>0.99998704000000005</v>
      </c>
      <c r="X89">
        <f>VLOOKUP(CONCATENATE($B89,".data"), 'Random noise 0.01'!$A$1:$AM$235, 39, FALSE)</f>
        <v>0.43456793999999999</v>
      </c>
      <c r="Y89">
        <f>VLOOKUP(CONCATENATE($B89,".data"), 'Random noise 0.01'!$A$1:$AG$235, 15, FALSE)</f>
        <v>12</v>
      </c>
      <c r="Z89">
        <f>VLOOKUP(CONCATENATE($B89,".data"), 'Random noise 0.01'!$A$1:$AG$235, 17, FALSE)</f>
        <v>207.2</v>
      </c>
      <c r="AA89" t="str">
        <f>VLOOKUP(CONCATENATE($B89,".data"), 'Random noise 0.01'!$A$1:$AG$235, 27, FALSE)</f>
        <v>220.66447077*x1**2*exp(x0)-1.00236342*x1+0.68622902</v>
      </c>
      <c r="AB89">
        <f t="shared" si="26"/>
        <v>1</v>
      </c>
      <c r="AC89">
        <f t="shared" si="27"/>
        <v>0</v>
      </c>
      <c r="AD89" s="2">
        <f t="shared" si="28"/>
        <v>0</v>
      </c>
      <c r="AE89" s="1">
        <f>VLOOKUP(CONCATENATE($B89,".data"), 'Random noise 0.1'!$A$1:$AM$235, 37, FALSE)</f>
        <v>0.99114906999999997</v>
      </c>
      <c r="AF89">
        <f>VLOOKUP(CONCATENATE($B89,".data"), 'Random noise 0.1'!$A$1:$AM$235, 39, FALSE)</f>
        <v>11.358433870000001</v>
      </c>
      <c r="AG89">
        <f>VLOOKUP(CONCATENATE($B89,".data"), 'Random noise 0.1'!$A$1:$AG$235, 15, FALSE)</f>
        <v>46</v>
      </c>
      <c r="AH89">
        <f>VLOOKUP(CONCATENATE($B89,".data"), 'Random noise 0.1'!$A$1:$AG$235, 17, FALSE)</f>
        <v>301.10000000000002</v>
      </c>
      <c r="AI89" t="str">
        <f>VLOOKUP(CONCATENATE($B89,".data"), 'Random noise 0.1'!$A$1:$AG$235, 27, FALSE)</f>
        <v>215.37110146*x0**3*x0**x1*x1**3+305.12013949*x1**2*sin(x0)+191.54730034*x1**2-12.00591702*sin(158276.25032705*x0**3*x1**4-3.14159265*x0**3*x1**3+x1)+10.74533698</v>
      </c>
      <c r="AJ89">
        <f t="shared" si="29"/>
        <v>0</v>
      </c>
      <c r="AK89">
        <f t="shared" si="30"/>
        <v>0</v>
      </c>
      <c r="AL89" s="2">
        <f t="shared" si="31"/>
        <v>0</v>
      </c>
    </row>
    <row r="90" spans="1:38" x14ac:dyDescent="0.25">
      <c r="A90" t="str">
        <f t="shared" si="18"/>
        <v>v2_8-11</v>
      </c>
      <c r="B90" t="s">
        <v>647</v>
      </c>
      <c r="C90">
        <v>9</v>
      </c>
      <c r="D90" t="str">
        <f t="shared" si="19"/>
        <v>8-11</v>
      </c>
      <c r="E90">
        <v>2</v>
      </c>
      <c r="F90" s="7" t="s">
        <v>648</v>
      </c>
      <c r="G90" s="1">
        <f>VLOOKUP(CONCATENATE($B90,".data"), 'Random noise 0'!$A$1:$AM$235, 37, FALSE)</f>
        <v>0.99727286000000004</v>
      </c>
      <c r="H90" s="1">
        <f>VLOOKUP(CONCATENATE($B90,".data"), 'Random noise 0'!$A$1:$AM$235, 39, FALSE)</f>
        <v>1.423402E-2</v>
      </c>
      <c r="I90">
        <f>VLOOKUP(CONCATENATE($B90,".data"), 'Random noise 0'!$A$1:$AG$235, 15, FALSE)</f>
        <v>14</v>
      </c>
      <c r="J90">
        <f>VLOOKUP(CONCATENATE($B90,".data"), 'Random noise 0'!$A$1:$AG$235, 17, FALSE)</f>
        <v>173.9</v>
      </c>
      <c r="K90" t="str">
        <f>VLOOKUP(CONCATENATE($B90,".data"), 'Random noise 0'!$A$1:$AG$235, 27, FALSE)</f>
        <v>0.14688848*x0-1.6529416*sin(0.20053222*exp(x0+x1))+1.23834865</v>
      </c>
      <c r="L90">
        <f t="shared" si="20"/>
        <v>0</v>
      </c>
      <c r="M90">
        <f t="shared" si="21"/>
        <v>0</v>
      </c>
      <c r="N90" s="2">
        <f t="shared" si="22"/>
        <v>0</v>
      </c>
      <c r="O90" s="1">
        <f>VLOOKUP(CONCATENATE($B90,".data"), 'Random noise 0.001'!$A$1:$AM$235, 37, FALSE)</f>
        <v>0.99725631000000003</v>
      </c>
      <c r="P90">
        <f>VLOOKUP(CONCATENATE($B90,".data"), 'Random noise 0.001'!$A$1:$AM$235, 39, FALSE)</f>
        <v>1.4277150000000001E-2</v>
      </c>
      <c r="Q90">
        <f>VLOOKUP(CONCATENATE($B90,".data"), 'Random noise 0.001'!$A$1:$AG$235, 15, FALSE)</f>
        <v>14</v>
      </c>
      <c r="R90">
        <f>VLOOKUP(CONCATENATE($B90,".data"), 'Random noise 0.001'!$A$1:$AG$235, 17, FALSE)</f>
        <v>251.8</v>
      </c>
      <c r="S90" t="str">
        <f>VLOOKUP(CONCATENATE($B90,".data"), 'Random noise 0.001'!$A$1:$AG$235, 27, FALSE)</f>
        <v>0.14479448*x0-1.64821451*sin(0.20050715*exp(x0+x1))+1.23804469</v>
      </c>
      <c r="T90">
        <f t="shared" si="23"/>
        <v>0</v>
      </c>
      <c r="U90">
        <f t="shared" si="24"/>
        <v>0</v>
      </c>
      <c r="V90" s="2">
        <f t="shared" si="25"/>
        <v>0</v>
      </c>
      <c r="W90" s="1">
        <f>VLOOKUP(CONCATENATE($B90,".data"), 'Random noise 0.01'!$A$1:$AM$235, 37, FALSE)</f>
        <v>0.99758362</v>
      </c>
      <c r="X90">
        <f>VLOOKUP(CONCATENATE($B90,".data"), 'Random noise 0.01'!$A$1:$AM$235, 39, FALSE)</f>
        <v>1.3398490000000001E-2</v>
      </c>
      <c r="Y90">
        <f>VLOOKUP(CONCATENATE($B90,".data"), 'Random noise 0.01'!$A$1:$AG$235, 15, FALSE)</f>
        <v>13</v>
      </c>
      <c r="Z90">
        <f>VLOOKUP(CONCATENATE($B90,".data"), 'Random noise 0.01'!$A$1:$AG$235, 17, FALSE)</f>
        <v>231.3</v>
      </c>
      <c r="AA90" t="str">
        <f>VLOOKUP(CONCATENATE($B90,".data"), 'Random noise 0.01'!$A$1:$AG$235, 27, FALSE)</f>
        <v>-0.14694167*x1+0.75547664*cos(log(exp(x0+x1)))+0.11809273</v>
      </c>
      <c r="AB90">
        <f t="shared" si="26"/>
        <v>0</v>
      </c>
      <c r="AC90">
        <f t="shared" si="27"/>
        <v>0</v>
      </c>
      <c r="AD90" s="2">
        <f t="shared" si="28"/>
        <v>0</v>
      </c>
      <c r="AE90" s="1">
        <f>VLOOKUP(CONCATENATE($B90,".data"), 'Random noise 0.1'!$A$1:$AM$235, 37, FALSE)</f>
        <v>0.98714811000000002</v>
      </c>
      <c r="AF90">
        <f>VLOOKUP(CONCATENATE($B90,".data"), 'Random noise 0.1'!$A$1:$AM$235, 39, FALSE)</f>
        <v>3.0899900000000001E-2</v>
      </c>
      <c r="AG90">
        <f>VLOOKUP(CONCATENATE($B90,".data"), 'Random noise 0.1'!$A$1:$AG$235, 15, FALSE)</f>
        <v>14</v>
      </c>
      <c r="AH90">
        <f>VLOOKUP(CONCATENATE($B90,".data"), 'Random noise 0.1'!$A$1:$AG$235, 17, FALSE)</f>
        <v>229.2</v>
      </c>
      <c r="AI90" t="str">
        <f>VLOOKUP(CONCATENATE($B90,".data"), 'Random noise 0.1'!$A$1:$AG$235, 27, FALSE)</f>
        <v>-0.44094357*x0**2-0.64614875*x1*exp(0.31830989*x0)+0.95182799</v>
      </c>
      <c r="AJ90">
        <f t="shared" si="29"/>
        <v>0</v>
      </c>
      <c r="AK90">
        <f t="shared" si="30"/>
        <v>0</v>
      </c>
      <c r="AL90" s="2">
        <f t="shared" si="31"/>
        <v>0</v>
      </c>
    </row>
    <row r="91" spans="1:38" x14ac:dyDescent="0.25">
      <c r="A91" t="str">
        <f t="shared" si="18"/>
        <v>v2_8-11</v>
      </c>
      <c r="B91" t="s">
        <v>649</v>
      </c>
      <c r="C91">
        <v>9</v>
      </c>
      <c r="D91" t="str">
        <f t="shared" si="19"/>
        <v>8-11</v>
      </c>
      <c r="E91">
        <v>2</v>
      </c>
      <c r="F91" s="7" t="s">
        <v>359</v>
      </c>
      <c r="G91" s="1">
        <f>VLOOKUP(CONCATENATE($B91,".data"), 'Random noise 0'!$A$1:$AM$235, 37, FALSE)</f>
        <v>1</v>
      </c>
      <c r="H91" s="1">
        <f>VLOOKUP(CONCATENATE($B91,".data"), 'Random noise 0'!$A$1:$AM$235, 39, FALSE)</f>
        <v>0</v>
      </c>
      <c r="I91">
        <f>VLOOKUP(CONCATENATE($B91,".data"), 'Random noise 0'!$A$1:$AG$235, 15, FALSE)</f>
        <v>9</v>
      </c>
      <c r="J91">
        <f>VLOOKUP(CONCATENATE($B91,".data"), 'Random noise 0'!$A$1:$AG$235, 17, FALSE)</f>
        <v>96.1</v>
      </c>
      <c r="K91" t="str">
        <f>VLOOKUP(CONCATENATE($B91,".data"), 'Random noise 0'!$A$1:$AG$235, 27, FALSE)</f>
        <v>exp(-x0)*sin(x1**2)</v>
      </c>
      <c r="L91">
        <f t="shared" si="20"/>
        <v>1</v>
      </c>
      <c r="M91">
        <f t="shared" si="21"/>
        <v>1</v>
      </c>
      <c r="N91" s="2">
        <f t="shared" si="22"/>
        <v>1</v>
      </c>
      <c r="O91" s="1">
        <f>VLOOKUP(CONCATENATE($B91,".data"), 'Random noise 0.001'!$A$1:$AM$235, 37, FALSE)</f>
        <v>0.99999994999999997</v>
      </c>
      <c r="P91">
        <f>VLOOKUP(CONCATENATE($B91,".data"), 'Random noise 0.001'!$A$1:$AM$235, 39, FALSE)</f>
        <v>4.0479999999999999E-5</v>
      </c>
      <c r="Q91">
        <f>VLOOKUP(CONCATENATE($B91,".data"), 'Random noise 0.001'!$A$1:$AG$235, 15, FALSE)</f>
        <v>10</v>
      </c>
      <c r="R91">
        <f>VLOOKUP(CONCATENATE($B91,".data"), 'Random noise 0.001'!$A$1:$AG$235, 17, FALSE)</f>
        <v>225.1</v>
      </c>
      <c r="S91" t="str">
        <f>VLOOKUP(CONCATENATE($B91,".data"), 'Random noise 0.001'!$A$1:$AG$235, 27, FALSE)</f>
        <v>0.99984996*exp(-x0)*sin(x1**2)</v>
      </c>
      <c r="T91">
        <f t="shared" si="23"/>
        <v>1</v>
      </c>
      <c r="U91" t="str">
        <f t="shared" si="24"/>
        <v>?</v>
      </c>
      <c r="V91" s="2">
        <v>1</v>
      </c>
      <c r="W91" s="1">
        <f>VLOOKUP(CONCATENATE($B91,".data"), 'Random noise 0.01'!$A$1:$AM$235, 37, FALSE)</f>
        <v>0.99999523000000001</v>
      </c>
      <c r="X91">
        <f>VLOOKUP(CONCATENATE($B91,".data"), 'Random noise 0.01'!$A$1:$AM$235, 39, FALSE)</f>
        <v>4.0476999999999999E-4</v>
      </c>
      <c r="Y91">
        <f>VLOOKUP(CONCATENATE($B91,".data"), 'Random noise 0.01'!$A$1:$AG$235, 15, FALSE)</f>
        <v>10</v>
      </c>
      <c r="Z91">
        <f>VLOOKUP(CONCATENATE($B91,".data"), 'Random noise 0.01'!$A$1:$AG$235, 17, FALSE)</f>
        <v>213.3</v>
      </c>
      <c r="AA91" t="str">
        <f>VLOOKUP(CONCATENATE($B91,".data"), 'Random noise 0.01'!$A$1:$AG$235, 27, FALSE)</f>
        <v>0.99849957*exp(-x0)*sin(x1**2)</v>
      </c>
      <c r="AB91">
        <f t="shared" si="26"/>
        <v>1</v>
      </c>
      <c r="AC91" t="str">
        <f t="shared" si="27"/>
        <v>?</v>
      </c>
      <c r="AD91" s="2">
        <v>1</v>
      </c>
      <c r="AE91" s="1">
        <f>VLOOKUP(CONCATENATE($B91,".data"), 'Random noise 0.1'!$A$1:$AM$235, 37, FALSE)</f>
        <v>0.99655190999999999</v>
      </c>
      <c r="AF91">
        <f>VLOOKUP(CONCATENATE($B91,".data"), 'Random noise 0.1'!$A$1:$AM$235, 39, FALSE)</f>
        <v>1.0884100000000001E-2</v>
      </c>
      <c r="AG91">
        <f>VLOOKUP(CONCATENATE($B91,".data"), 'Random noise 0.1'!$A$1:$AG$235, 15, FALSE)</f>
        <v>13</v>
      </c>
      <c r="AH91">
        <f>VLOOKUP(CONCATENATE($B91,".data"), 'Random noise 0.1'!$A$1:$AG$235, 17, FALSE)</f>
        <v>217.4</v>
      </c>
      <c r="AI91" t="str">
        <f>VLOOKUP(CONCATENATE($B91,".data"), 'Random noise 0.1'!$A$1:$AG$235, 27, FALSE)</f>
        <v>-0.61648098*x1**2*sin(x0)-1.79250134*cos(x1)+1.80342519</v>
      </c>
      <c r="AJ91">
        <f t="shared" si="29"/>
        <v>0</v>
      </c>
      <c r="AK91">
        <f t="shared" si="30"/>
        <v>0</v>
      </c>
      <c r="AL91" s="2">
        <f t="shared" si="31"/>
        <v>0</v>
      </c>
    </row>
    <row r="92" spans="1:38" x14ac:dyDescent="0.25">
      <c r="A92" t="str">
        <f t="shared" si="18"/>
        <v>v2_8-11</v>
      </c>
      <c r="B92" t="s">
        <v>650</v>
      </c>
      <c r="C92">
        <v>9</v>
      </c>
      <c r="D92" t="str">
        <f t="shared" si="19"/>
        <v>8-11</v>
      </c>
      <c r="E92">
        <v>2</v>
      </c>
      <c r="F92" s="7" t="s">
        <v>508</v>
      </c>
      <c r="G92" s="1">
        <f>VLOOKUP(CONCATENATE($B92,".data"), 'Random noise 0'!$A$1:$AM$235, 37, FALSE)</f>
        <v>1</v>
      </c>
      <c r="H92" s="1">
        <f>VLOOKUP(CONCATENATE($B92,".data"), 'Random noise 0'!$A$1:$AM$235, 39, FALSE)</f>
        <v>0</v>
      </c>
      <c r="I92">
        <f>VLOOKUP(CONCATENATE($B92,".data"), 'Random noise 0'!$A$1:$AG$235, 15, FALSE)</f>
        <v>9</v>
      </c>
      <c r="J92">
        <f>VLOOKUP(CONCATENATE($B92,".data"), 'Random noise 0'!$A$1:$AG$235, 17, FALSE)</f>
        <v>2.5</v>
      </c>
      <c r="K92" t="str">
        <f>VLOOKUP(CONCATENATE($B92,".data"), 'Random noise 0'!$A$1:$AG$235, 27, FALSE)</f>
        <v>x1**2-exp(x0)+11</v>
      </c>
      <c r="L92">
        <f t="shared" si="20"/>
        <v>1</v>
      </c>
      <c r="M92">
        <f t="shared" si="21"/>
        <v>1</v>
      </c>
      <c r="N92" s="2">
        <f t="shared" si="22"/>
        <v>1</v>
      </c>
      <c r="O92" s="1">
        <f>VLOOKUP(CONCATENATE($B92,".data"), 'Random noise 0.001'!$A$1:$AM$235, 37, FALSE)</f>
        <v>0.99998271999999999</v>
      </c>
      <c r="P92">
        <f>VLOOKUP(CONCATENATE($B92,".data"), 'Random noise 0.001'!$A$1:$AM$235, 39, FALSE)</f>
        <v>2.42267E-3</v>
      </c>
      <c r="Q92">
        <f>VLOOKUP(CONCATENATE($B92,".data"), 'Random noise 0.001'!$A$1:$AG$235, 15, FALSE)</f>
        <v>11</v>
      </c>
      <c r="R92">
        <f>VLOOKUP(CONCATENATE($B92,".data"), 'Random noise 0.001'!$A$1:$AG$235, 17, FALSE)</f>
        <v>202.7</v>
      </c>
      <c r="S92" t="str">
        <f>VLOOKUP(CONCATENATE($B92,".data"), 'Random noise 0.001'!$A$1:$AG$235, 27, FALSE)</f>
        <v>0.99770437*x1**2-0.99999587*exp(x0)+11.00307021</v>
      </c>
      <c r="T92">
        <f t="shared" si="23"/>
        <v>1</v>
      </c>
      <c r="U92">
        <f t="shared" si="24"/>
        <v>0</v>
      </c>
      <c r="V92" s="2">
        <f t="shared" si="25"/>
        <v>0</v>
      </c>
      <c r="W92" s="1">
        <f>VLOOKUP(CONCATENATE($B92,".data"), 'Random noise 0.01'!$A$1:$AM$235, 37, FALSE)</f>
        <v>0.99805516999999999</v>
      </c>
      <c r="X92">
        <f>VLOOKUP(CONCATENATE($B92,".data"), 'Random noise 0.01'!$A$1:$AM$235, 39, FALSE)</f>
        <v>2.5699420000000001E-2</v>
      </c>
      <c r="Y92">
        <f>VLOOKUP(CONCATENATE($B92,".data"), 'Random noise 0.01'!$A$1:$AG$235, 15, FALSE)</f>
        <v>10</v>
      </c>
      <c r="Z92">
        <f>VLOOKUP(CONCATENATE($B92,".data"), 'Random noise 0.01'!$A$1:$AG$235, 17, FALSE)</f>
        <v>197.2</v>
      </c>
      <c r="AA92" t="str">
        <f>VLOOKUP(CONCATENATE($B92,".data"), 'Random noise 0.01'!$A$1:$AG$235, 27, FALSE)</f>
        <v>-1.00169085*exp(x0)-2.09502842*cos(x1)+13.12288472</v>
      </c>
      <c r="AB92">
        <f t="shared" si="26"/>
        <v>0</v>
      </c>
      <c r="AC92">
        <f t="shared" si="27"/>
        <v>0</v>
      </c>
      <c r="AD92" s="2">
        <f t="shared" si="28"/>
        <v>0</v>
      </c>
      <c r="AE92" s="1">
        <f>VLOOKUP(CONCATENATE($B92,".data"), 'Random noise 0.1'!$A$1:$AM$235, 37, FALSE)</f>
        <v>0.59166794</v>
      </c>
      <c r="AF92">
        <f>VLOOKUP(CONCATENATE($B92,".data"), 'Random noise 0.1'!$A$1:$AM$235, 39, FALSE)</f>
        <v>0.37238264999999998</v>
      </c>
      <c r="AG92">
        <f>VLOOKUP(CONCATENATE($B92,".data"), 'Random noise 0.1'!$A$1:$AG$235, 15, FALSE)</f>
        <v>20</v>
      </c>
      <c r="AH92">
        <f>VLOOKUP(CONCATENATE($B92,".data"), 'Random noise 0.1'!$A$1:$AG$235, 17, FALSE)</f>
        <v>233.2</v>
      </c>
      <c r="AI92" t="str">
        <f>VLOOKUP(CONCATENATE($B92,".data"), 'Random noise 0.1'!$A$1:$AG$235, 27, FALSE)</f>
        <v>-1.75653176*x0**3+0.62718431*cos(0.6/(x1*(x0+x1)**0.5))+10.09514257</v>
      </c>
      <c r="AJ92">
        <f t="shared" si="29"/>
        <v>0</v>
      </c>
      <c r="AK92">
        <f t="shared" si="30"/>
        <v>0</v>
      </c>
      <c r="AL92" s="2">
        <f t="shared" si="31"/>
        <v>0</v>
      </c>
    </row>
    <row r="93" spans="1:38" x14ac:dyDescent="0.25">
      <c r="A93" t="str">
        <f t="shared" si="18"/>
        <v>v2_8-11</v>
      </c>
      <c r="B93" t="s">
        <v>651</v>
      </c>
      <c r="C93">
        <v>9</v>
      </c>
      <c r="D93" t="str">
        <f t="shared" si="19"/>
        <v>8-11</v>
      </c>
      <c r="E93">
        <v>2</v>
      </c>
      <c r="F93" s="7" t="s">
        <v>652</v>
      </c>
      <c r="G93" s="1">
        <f>VLOOKUP(CONCATENATE($B93,".data"), 'Random noise 0'!$A$1:$AM$235, 37, FALSE)</f>
        <v>1</v>
      </c>
      <c r="H93" s="1">
        <f>VLOOKUP(CONCATENATE($B93,".data"), 'Random noise 0'!$A$1:$AM$235, 39, FALSE)</f>
        <v>0</v>
      </c>
      <c r="I93">
        <f>VLOOKUP(CONCATENATE($B93,".data"), 'Random noise 0'!$A$1:$AG$235, 15, FALSE)</f>
        <v>8</v>
      </c>
      <c r="J93">
        <f>VLOOKUP(CONCATENATE($B93,".data"), 'Random noise 0'!$A$1:$AG$235, 17, FALSE)</f>
        <v>36.4</v>
      </c>
      <c r="K93" t="str">
        <f>VLOOKUP(CONCATENATE($B93,".data"), 'Random noise 0'!$A$1:$AG$235, 27, FALSE)</f>
        <v>0.54030231+2*exp(-x1)</v>
      </c>
      <c r="L93">
        <f t="shared" si="20"/>
        <v>1</v>
      </c>
      <c r="M93">
        <f t="shared" si="21"/>
        <v>1</v>
      </c>
      <c r="N93" s="2">
        <f t="shared" si="22"/>
        <v>1</v>
      </c>
      <c r="O93" s="1">
        <f>VLOOKUP(CONCATENATE($B93,".data"), 'Random noise 0.001'!$A$1:$AM$235, 37, FALSE)</f>
        <v>0.99999837000000003</v>
      </c>
      <c r="P93">
        <f>VLOOKUP(CONCATENATE($B93,".data"), 'Random noise 0.001'!$A$1:$AM$235, 39, FALSE)</f>
        <v>4.6225999999999998E-4</v>
      </c>
      <c r="Q93">
        <f>VLOOKUP(CONCATENATE($B93,".data"), 'Random noise 0.001'!$A$1:$AG$235, 15, FALSE)</f>
        <v>8</v>
      </c>
      <c r="R93">
        <f>VLOOKUP(CONCATENATE($B93,".data"), 'Random noise 0.001'!$A$1:$AG$235, 17, FALSE)</f>
        <v>180.3</v>
      </c>
      <c r="S93" t="str">
        <f>VLOOKUP(CONCATENATE($B93,".data"), 'Random noise 0.001'!$A$1:$AG$235, 27, FALSE)</f>
        <v>0.54020614+2.00083837*exp(-x1)</v>
      </c>
      <c r="T93">
        <f t="shared" si="23"/>
        <v>1</v>
      </c>
      <c r="U93" t="str">
        <f t="shared" si="24"/>
        <v>?</v>
      </c>
      <c r="V93" s="2">
        <v>1</v>
      </c>
      <c r="W93" s="1">
        <f>VLOOKUP(CONCATENATE($B93,".data"), 'Random noise 0.01'!$A$1:$AM$235, 37, FALSE)</f>
        <v>0.99984134000000002</v>
      </c>
      <c r="X93">
        <f>VLOOKUP(CONCATENATE($B93,".data"), 'Random noise 0.01'!$A$1:$AM$235, 39, FALSE)</f>
        <v>4.5615200000000003E-3</v>
      </c>
      <c r="Y93">
        <f>VLOOKUP(CONCATENATE($B93,".data"), 'Random noise 0.01'!$A$1:$AG$235, 15, FALSE)</f>
        <v>8</v>
      </c>
      <c r="Z93">
        <f>VLOOKUP(CONCATENATE($B93,".data"), 'Random noise 0.01'!$A$1:$AG$235, 17, FALSE)</f>
        <v>178.5</v>
      </c>
      <c r="AA93" t="str">
        <f>VLOOKUP(CONCATENATE($B93,".data"), 'Random noise 0.01'!$A$1:$AG$235, 27, FALSE)</f>
        <v>0.56164969+1.98776695*exp(-1.01793278*x1)</v>
      </c>
      <c r="AB93">
        <f t="shared" si="26"/>
        <v>1</v>
      </c>
      <c r="AC93">
        <f t="shared" si="27"/>
        <v>0</v>
      </c>
      <c r="AD93" s="2">
        <f t="shared" si="28"/>
        <v>0</v>
      </c>
      <c r="AE93" s="1">
        <f>VLOOKUP(CONCATENATE($B93,".data"), 'Random noise 0.1'!$A$1:$AM$235, 37, FALSE)</f>
        <v>-40.951894269999997</v>
      </c>
      <c r="AF93">
        <f>VLOOKUP(CONCATENATE($B93,".data"), 'Random noise 0.1'!$A$1:$AM$235, 39, FALSE)</f>
        <v>2.3456078499999999</v>
      </c>
      <c r="AG93">
        <f>VLOOKUP(CONCATENATE($B93,".data"), 'Random noise 0.1'!$A$1:$AG$235, 15, FALSE)</f>
        <v>15</v>
      </c>
      <c r="AH93">
        <f>VLOOKUP(CONCATENATE($B93,".data"), 'Random noise 0.1'!$A$1:$AG$235, 17, FALSE)</f>
        <v>194.2</v>
      </c>
      <c r="AI93" t="str">
        <f>VLOOKUP(CONCATENATE($B93,".data"), 'Random noise 0.1'!$A$1:$AG$235, 27, FALSE)</f>
        <v>-1.62982094*x1**0.5+2.94985466-0.00433663/sin(3.14159265*x1)</v>
      </c>
      <c r="AJ93">
        <f t="shared" si="29"/>
        <v>0</v>
      </c>
      <c r="AK93">
        <f t="shared" si="30"/>
        <v>0</v>
      </c>
      <c r="AL93" s="2">
        <f t="shared" si="31"/>
        <v>0</v>
      </c>
    </row>
    <row r="94" spans="1:38" x14ac:dyDescent="0.25">
      <c r="A94" t="str">
        <f t="shared" si="18"/>
        <v>v3_8-11</v>
      </c>
      <c r="B94" t="s">
        <v>653</v>
      </c>
      <c r="C94">
        <v>9</v>
      </c>
      <c r="D94" t="str">
        <f t="shared" si="19"/>
        <v>8-11</v>
      </c>
      <c r="E94">
        <v>3</v>
      </c>
      <c r="F94" s="7" t="s">
        <v>509</v>
      </c>
      <c r="G94" s="1">
        <f>VLOOKUP(CONCATENATE($B94,".data"), 'Random noise 0'!$A$1:$AM$235, 37, FALSE)</f>
        <v>1</v>
      </c>
      <c r="H94" s="1">
        <f>VLOOKUP(CONCATENATE($B94,".data"), 'Random noise 0'!$A$1:$AM$235, 39, FALSE)</f>
        <v>0</v>
      </c>
      <c r="I94">
        <f>VLOOKUP(CONCATENATE($B94,".data"), 'Random noise 0'!$A$1:$AG$235, 15, FALSE)</f>
        <v>9</v>
      </c>
      <c r="J94">
        <f>VLOOKUP(CONCATENATE($B94,".data"), 'Random noise 0'!$A$1:$AG$235, 17, FALSE)</f>
        <v>5.2</v>
      </c>
      <c r="K94" t="str">
        <f>VLOOKUP(CONCATENATE($B94,".data"), 'Random noise 0'!$A$1:$AG$235, 27, FALSE)</f>
        <v>x0-exp(x1)+sin(x2)-1</v>
      </c>
      <c r="L94">
        <f t="shared" si="20"/>
        <v>1</v>
      </c>
      <c r="M94">
        <f t="shared" si="21"/>
        <v>1</v>
      </c>
      <c r="N94" s="2">
        <f t="shared" si="22"/>
        <v>1</v>
      </c>
      <c r="O94" s="1">
        <f>VLOOKUP(CONCATENATE($B94,".data"), 'Random noise 0.001'!$A$1:$AM$235, 37, FALSE)</f>
        <v>0.99999886999999998</v>
      </c>
      <c r="P94">
        <f>VLOOKUP(CONCATENATE($B94,".data"), 'Random noise 0.001'!$A$1:$AM$235, 39, FALSE)</f>
        <v>6.5538E-4</v>
      </c>
      <c r="Q94">
        <f>VLOOKUP(CONCATENATE($B94,".data"), 'Random noise 0.001'!$A$1:$AG$235, 15, FALSE)</f>
        <v>13</v>
      </c>
      <c r="R94">
        <f>VLOOKUP(CONCATENATE($B94,".data"), 'Random noise 0.001'!$A$1:$AG$235, 17, FALSE)</f>
        <v>227.4</v>
      </c>
      <c r="S94" t="str">
        <f>VLOOKUP(CONCATENATE($B94,".data"), 'Random noise 0.001'!$A$1:$AG$235, 27, FALSE)</f>
        <v>1.00004393*x0-0.99982778*exp(x1)+0.99836828*sin(x2)-0.99907258</v>
      </c>
      <c r="T94">
        <f t="shared" si="23"/>
        <v>1</v>
      </c>
      <c r="U94" t="str">
        <f t="shared" si="24"/>
        <v>?</v>
      </c>
      <c r="V94" s="2">
        <v>1</v>
      </c>
      <c r="W94" s="1">
        <f>VLOOKUP(CONCATENATE($B94,".data"), 'Random noise 0.01'!$A$1:$AM$235, 37, FALSE)</f>
        <v>0.99988683</v>
      </c>
      <c r="X94">
        <f>VLOOKUP(CONCATENATE($B94,".data"), 'Random noise 0.01'!$A$1:$AM$235, 39, FALSE)</f>
        <v>6.5537299999999998E-3</v>
      </c>
      <c r="Y94">
        <f>VLOOKUP(CONCATENATE($B94,".data"), 'Random noise 0.01'!$A$1:$AG$235, 15, FALSE)</f>
        <v>13</v>
      </c>
      <c r="Z94">
        <f>VLOOKUP(CONCATENATE($B94,".data"), 'Random noise 0.01'!$A$1:$AG$235, 17, FALSE)</f>
        <v>227.2</v>
      </c>
      <c r="AA94" t="str">
        <f>VLOOKUP(CONCATENATE($B94,".data"), 'Random noise 0.01'!$A$1:$AG$235, 27, FALSE)</f>
        <v>1.00043928*x0-0.99827782*exp(x1)+0.98368281*sin(x2)-0.99072579</v>
      </c>
      <c r="AB94">
        <f t="shared" si="26"/>
        <v>1</v>
      </c>
      <c r="AC94">
        <f t="shared" si="27"/>
        <v>0</v>
      </c>
      <c r="AD94" s="2">
        <f t="shared" si="28"/>
        <v>0</v>
      </c>
      <c r="AE94" s="1">
        <f>VLOOKUP(CONCATENATE($B94,".data"), 'Random noise 0.1'!$A$1:$AM$235, 37, FALSE)</f>
        <v>0.98401872999999995</v>
      </c>
      <c r="AF94">
        <f>VLOOKUP(CONCATENATE($B94,".data"), 'Random noise 0.1'!$A$1:$AM$235, 39, FALSE)</f>
        <v>7.7879169999999998E-2</v>
      </c>
      <c r="AG94">
        <f>VLOOKUP(CONCATENATE($B94,".data"), 'Random noise 0.1'!$A$1:$AG$235, 15, FALSE)</f>
        <v>14</v>
      </c>
      <c r="AH94">
        <f>VLOOKUP(CONCATENATE($B94,".data"), 'Random noise 0.1'!$A$1:$AG$235, 17, FALSE)</f>
        <v>227</v>
      </c>
      <c r="AI94" t="str">
        <f>VLOOKUP(CONCATENATE($B94,".data"), 'Random noise 0.1'!$A$1:$AG$235, 27, FALSE)</f>
        <v>0.99834226*x0+0.70693712*x2+1.08544192*cos(2*x1)-3.05426214</v>
      </c>
      <c r="AJ94">
        <f t="shared" si="29"/>
        <v>0</v>
      </c>
      <c r="AK94">
        <f t="shared" si="30"/>
        <v>0</v>
      </c>
      <c r="AL94" s="2">
        <f t="shared" si="31"/>
        <v>0</v>
      </c>
    </row>
    <row r="95" spans="1:38" x14ac:dyDescent="0.25">
      <c r="A95" t="str">
        <f t="shared" si="18"/>
        <v>v3_8-11</v>
      </c>
      <c r="B95" t="s">
        <v>654</v>
      </c>
      <c r="C95">
        <v>9</v>
      </c>
      <c r="D95" t="str">
        <f t="shared" si="19"/>
        <v>8-11</v>
      </c>
      <c r="E95">
        <v>3</v>
      </c>
      <c r="F95" s="7" t="s">
        <v>934</v>
      </c>
      <c r="G95" s="1">
        <f>VLOOKUP(CONCATENATE($B95,".data"), 'Random noise 0'!$A$1:$AM$235, 37, FALSE)</f>
        <v>1</v>
      </c>
      <c r="H95" s="1">
        <f>VLOOKUP(CONCATENATE($B95,".data"), 'Random noise 0'!$A$1:$AM$235, 39, FALSE)</f>
        <v>0</v>
      </c>
      <c r="I95">
        <f>VLOOKUP(CONCATENATE($B95,".data"), 'Random noise 0'!$A$1:$AG$235, 15, FALSE)</f>
        <v>9</v>
      </c>
      <c r="J95">
        <f>VLOOKUP(CONCATENATE($B95,".data"), 'Random noise 0'!$A$1:$AG$235, 17, FALSE)</f>
        <v>6.9</v>
      </c>
      <c r="K95" t="str">
        <f>VLOOKUP(CONCATENATE($B95,".data"), 'Random noise 0'!$A$1:$AG$235, 27, FALSE)</f>
        <v>-log(x1)+cos(x0*x2)</v>
      </c>
      <c r="L95">
        <f t="shared" si="20"/>
        <v>1</v>
      </c>
      <c r="M95">
        <f t="shared" si="21"/>
        <v>1</v>
      </c>
      <c r="N95" s="2">
        <f t="shared" si="22"/>
        <v>1</v>
      </c>
      <c r="O95" s="1">
        <f>VLOOKUP(CONCATENATE($B95,".data"), 'Random noise 0.001'!$A$1:$AM$235, 37, FALSE)</f>
        <v>1</v>
      </c>
      <c r="P95">
        <f>VLOOKUP(CONCATENATE($B95,".data"), 'Random noise 0.001'!$A$1:$AM$235, 39, FALSE)</f>
        <v>0</v>
      </c>
      <c r="Q95">
        <f>VLOOKUP(CONCATENATE($B95,".data"), 'Random noise 0.001'!$A$1:$AG$235, 15, FALSE)</f>
        <v>9</v>
      </c>
      <c r="R95">
        <f>VLOOKUP(CONCATENATE($B95,".data"), 'Random noise 0.001'!$A$1:$AG$235, 17, FALSE)</f>
        <v>210.2</v>
      </c>
      <c r="S95" t="str">
        <f>VLOOKUP(CONCATENATE($B95,".data"), 'Random noise 0.001'!$A$1:$AG$235, 27, FALSE)</f>
        <v>-log(x1)+cos(x0*x2)</v>
      </c>
      <c r="T95">
        <f t="shared" si="23"/>
        <v>1</v>
      </c>
      <c r="U95">
        <f t="shared" si="24"/>
        <v>1</v>
      </c>
      <c r="V95" s="2">
        <f t="shared" si="25"/>
        <v>1</v>
      </c>
      <c r="W95" s="1">
        <f>VLOOKUP(CONCATENATE($B95,".data"), 'Random noise 0.01'!$A$1:$AM$235, 37, FALSE)</f>
        <v>1</v>
      </c>
      <c r="X95">
        <f>VLOOKUP(CONCATENATE($B95,".data"), 'Random noise 0.01'!$A$1:$AM$235, 39, FALSE)</f>
        <v>0</v>
      </c>
      <c r="Y95">
        <f>VLOOKUP(CONCATENATE($B95,".data"), 'Random noise 0.01'!$A$1:$AG$235, 15, FALSE)</f>
        <v>9</v>
      </c>
      <c r="Z95">
        <f>VLOOKUP(CONCATENATE($B95,".data"), 'Random noise 0.01'!$A$1:$AG$235, 17, FALSE)</f>
        <v>213.6</v>
      </c>
      <c r="AA95" t="str">
        <f>VLOOKUP(CONCATENATE($B95,".data"), 'Random noise 0.01'!$A$1:$AG$235, 27, FALSE)</f>
        <v>-log(x1)+cos(x0*x2)</v>
      </c>
      <c r="AB95">
        <f t="shared" si="26"/>
        <v>1</v>
      </c>
      <c r="AC95">
        <f t="shared" si="27"/>
        <v>1</v>
      </c>
      <c r="AD95" s="2">
        <f t="shared" si="28"/>
        <v>1</v>
      </c>
      <c r="AE95" s="1">
        <f>VLOOKUP(CONCATENATE($B95,".data"), 'Random noise 0.1'!$A$1:$AM$235, 37, FALSE)</f>
        <v>0.99259755000000005</v>
      </c>
      <c r="AF95">
        <f>VLOOKUP(CONCATENATE($B95,".data"), 'Random noise 0.1'!$A$1:$AM$235, 39, FALSE)</f>
        <v>8.8640899999999995E-2</v>
      </c>
      <c r="AG95">
        <f>VLOOKUP(CONCATENATE($B95,".data"), 'Random noise 0.1'!$A$1:$AG$235, 15, FALSE)</f>
        <v>11</v>
      </c>
      <c r="AH95">
        <f>VLOOKUP(CONCATENATE($B95,".data"), 'Random noise 0.1'!$A$1:$AG$235, 17, FALSE)</f>
        <v>214.3</v>
      </c>
      <c r="AI95" t="e">
        <f>VLOOKUP(CONCATENATE($B95,".data"), 'Random noise 0.1'!$A$1:$AG$235, 27, FALSE)</f>
        <v>#VALUE!</v>
      </c>
      <c r="AJ95">
        <f t="shared" si="29"/>
        <v>0</v>
      </c>
      <c r="AK95">
        <f t="shared" si="30"/>
        <v>0</v>
      </c>
      <c r="AL95" s="2">
        <f t="shared" si="31"/>
        <v>0</v>
      </c>
    </row>
    <row r="96" spans="1:38" x14ac:dyDescent="0.25">
      <c r="A96" t="str">
        <f t="shared" si="18"/>
        <v>v3_8-11</v>
      </c>
      <c r="B96" t="s">
        <v>655</v>
      </c>
      <c r="C96">
        <v>9</v>
      </c>
      <c r="D96" t="str">
        <f t="shared" si="19"/>
        <v>8-11</v>
      </c>
      <c r="E96">
        <v>3</v>
      </c>
      <c r="F96" s="7" t="s">
        <v>656</v>
      </c>
      <c r="G96" s="1">
        <f>VLOOKUP(CONCATENATE($B96,".data"), 'Random noise 0'!$A$1:$AM$235, 37, FALSE)</f>
        <v>0.99488244999999997</v>
      </c>
      <c r="H96" s="1">
        <f>VLOOKUP(CONCATENATE($B96,".data"), 'Random noise 0'!$A$1:$AM$235, 39, FALSE)</f>
        <v>2.729635E-2</v>
      </c>
      <c r="I96">
        <f>VLOOKUP(CONCATENATE($B96,".data"), 'Random noise 0'!$A$1:$AG$235, 15, FALSE)</f>
        <v>22</v>
      </c>
      <c r="J96">
        <f>VLOOKUP(CONCATENATE($B96,".data"), 'Random noise 0'!$A$1:$AG$235, 17, FALSE)</f>
        <v>197.2</v>
      </c>
      <c r="K96" t="str">
        <f>VLOOKUP(CONCATENATE($B96,".data"), 'Random noise 0'!$A$1:$AG$235, 27, FALSE)</f>
        <v>0.837311*x0*x1*x2-1.80528022*x1*sin(x0)**2-1.07169737*sin(x0*x1**2)+1.01796272</v>
      </c>
      <c r="L96">
        <f t="shared" si="20"/>
        <v>0</v>
      </c>
      <c r="M96">
        <f t="shared" si="21"/>
        <v>0</v>
      </c>
      <c r="N96" s="2">
        <f t="shared" si="22"/>
        <v>0</v>
      </c>
      <c r="O96" s="1">
        <f>VLOOKUP(CONCATENATE($B96,".data"), 'Random noise 0.001'!$A$1:$AM$235, 37, FALSE)</f>
        <v>0.99275254000000002</v>
      </c>
      <c r="P96">
        <f>VLOOKUP(CONCATENATE($B96,".data"), 'Random noise 0.001'!$A$1:$AM$235, 39, FALSE)</f>
        <v>3.2483779999999997E-2</v>
      </c>
      <c r="Q96">
        <f>VLOOKUP(CONCATENATE($B96,".data"), 'Random noise 0.001'!$A$1:$AG$235, 15, FALSE)</f>
        <v>20</v>
      </c>
      <c r="R96">
        <f>VLOOKUP(CONCATENATE($B96,".data"), 'Random noise 0.001'!$A$1:$AG$235, 17, FALSE)</f>
        <v>278.60000000000002</v>
      </c>
      <c r="S96" t="str">
        <f>VLOOKUP(CONCATENATE($B96,".data"), 'Random noise 0.001'!$A$1:$AG$235, 27, FALSE)</f>
        <v>-1.0262453*x0*x1**2+0.84727252*x0*x1*x2-1.81089214*x1*sin(x0)**2+1.01457415</v>
      </c>
      <c r="T96">
        <f t="shared" si="23"/>
        <v>0</v>
      </c>
      <c r="U96">
        <f t="shared" si="24"/>
        <v>0</v>
      </c>
      <c r="V96" s="2">
        <f t="shared" si="25"/>
        <v>0</v>
      </c>
      <c r="W96" s="1">
        <f>VLOOKUP(CONCATENATE($B96,".data"), 'Random noise 0.01'!$A$1:$AM$235, 37, FALSE)</f>
        <v>0.99293677999999996</v>
      </c>
      <c r="X96">
        <f>VLOOKUP(CONCATENATE($B96,".data"), 'Random noise 0.01'!$A$1:$AM$235, 39, FALSE)</f>
        <v>3.2068220000000001E-2</v>
      </c>
      <c r="Y96">
        <f>VLOOKUP(CONCATENATE($B96,".data"), 'Random noise 0.01'!$A$1:$AG$235, 15, FALSE)</f>
        <v>20</v>
      </c>
      <c r="Z96">
        <f>VLOOKUP(CONCATENATE($B96,".data"), 'Random noise 0.01'!$A$1:$AG$235, 17, FALSE)</f>
        <v>279.8</v>
      </c>
      <c r="AA96" t="str">
        <f>VLOOKUP(CONCATENATE($B96,".data"), 'Random noise 0.01'!$A$1:$AG$235, 27, FALSE)</f>
        <v>-1.02688128*x0*x1**2+0.83322432*x0*x1*x2-1.79790934*x1*sin(x0)**2+1.01672186</v>
      </c>
      <c r="AB96">
        <f t="shared" si="26"/>
        <v>0</v>
      </c>
      <c r="AC96">
        <f t="shared" si="27"/>
        <v>0</v>
      </c>
      <c r="AD96" s="2">
        <f t="shared" si="28"/>
        <v>0</v>
      </c>
      <c r="AE96" s="1">
        <f>VLOOKUP(CONCATENATE($B96,".data"), 'Random noise 0.1'!$A$1:$AM$235, 37, FALSE)</f>
        <v>0.99303713999999998</v>
      </c>
      <c r="AF96">
        <f>VLOOKUP(CONCATENATE($B96,".data"), 'Random noise 0.1'!$A$1:$AM$235, 39, FALSE)</f>
        <v>3.1839579999999999E-2</v>
      </c>
      <c r="AG96">
        <f>VLOOKUP(CONCATENATE($B96,".data"), 'Random noise 0.1'!$A$1:$AG$235, 15, FALSE)</f>
        <v>14</v>
      </c>
      <c r="AH96">
        <f>VLOOKUP(CONCATENATE($B96,".data"), 'Random noise 0.1'!$A$1:$AG$235, 17, FALSE)</f>
        <v>236.8</v>
      </c>
      <c r="AI96" t="str">
        <f>VLOOKUP(CONCATENATE($B96,".data"), 'Random noise 0.1'!$A$1:$AG$235, 27, FALSE)</f>
        <v>0.80111111*cos(x0*x1*(2.2*cos(x2)+1))+0.21295321</v>
      </c>
      <c r="AJ96">
        <f t="shared" si="29"/>
        <v>0</v>
      </c>
      <c r="AK96">
        <f t="shared" si="30"/>
        <v>0</v>
      </c>
      <c r="AL96" s="2">
        <f t="shared" si="31"/>
        <v>0</v>
      </c>
    </row>
    <row r="97" spans="1:38" x14ac:dyDescent="0.25">
      <c r="A97" t="str">
        <f t="shared" si="18"/>
        <v>v3_8-11</v>
      </c>
      <c r="B97" t="s">
        <v>657</v>
      </c>
      <c r="C97">
        <v>9</v>
      </c>
      <c r="D97" t="str">
        <f t="shared" si="19"/>
        <v>8-11</v>
      </c>
      <c r="E97">
        <v>3</v>
      </c>
      <c r="F97" s="7" t="s">
        <v>658</v>
      </c>
      <c r="G97" s="1">
        <f>VLOOKUP(CONCATENATE($B97,".data"), 'Random noise 0'!$A$1:$AM$235, 37, FALSE)</f>
        <v>0.99999422999999998</v>
      </c>
      <c r="H97" s="1">
        <f>VLOOKUP(CONCATENATE($B97,".data"), 'Random noise 0'!$A$1:$AM$235, 39, FALSE)</f>
        <v>1.41902E-3</v>
      </c>
      <c r="I97">
        <f>VLOOKUP(CONCATENATE($B97,".data"), 'Random noise 0'!$A$1:$AG$235, 15, FALSE)</f>
        <v>18</v>
      </c>
      <c r="J97">
        <f>VLOOKUP(CONCATENATE($B97,".data"), 'Random noise 0'!$A$1:$AG$235, 17, FALSE)</f>
        <v>273</v>
      </c>
      <c r="K97" t="str">
        <f>VLOOKUP(CONCATENATE($B97,".data"), 'Random noise 0'!$A$1:$AG$235, 27, FALSE)</f>
        <v>0.99906868*log(x0*exp(x2**2)+x0+x1)+1.0108611*log(cos(x2))</v>
      </c>
      <c r="L97">
        <f t="shared" si="20"/>
        <v>1</v>
      </c>
      <c r="M97">
        <f t="shared" si="21"/>
        <v>0</v>
      </c>
      <c r="N97" s="2">
        <f t="shared" si="22"/>
        <v>0</v>
      </c>
      <c r="O97" s="1">
        <f>VLOOKUP(CONCATENATE($B97,".data"), 'Random noise 0.001'!$A$1:$AM$235, 37, FALSE)</f>
        <v>0.99999439000000001</v>
      </c>
      <c r="P97">
        <f>VLOOKUP(CONCATENATE($B97,".data"), 'Random noise 0.001'!$A$1:$AM$235, 39, FALSE)</f>
        <v>1.3995800000000001E-3</v>
      </c>
      <c r="Q97">
        <f>VLOOKUP(CONCATENATE($B97,".data"), 'Random noise 0.001'!$A$1:$AG$235, 15, FALSE)</f>
        <v>18</v>
      </c>
      <c r="R97">
        <f>VLOOKUP(CONCATENATE($B97,".data"), 'Random noise 0.001'!$A$1:$AG$235, 17, FALSE)</f>
        <v>266.7</v>
      </c>
      <c r="S97" t="str">
        <f>VLOOKUP(CONCATENATE($B97,".data"), 'Random noise 0.001'!$A$1:$AG$235, 27, FALSE)</f>
        <v>0.99910852*log(x0*exp(x2**2)+x0+x1)+1.01152084*log(cos(x2))</v>
      </c>
      <c r="T97">
        <f t="shared" si="23"/>
        <v>1</v>
      </c>
      <c r="U97">
        <f t="shared" si="24"/>
        <v>0</v>
      </c>
      <c r="V97" s="2">
        <f t="shared" si="25"/>
        <v>0</v>
      </c>
      <c r="W97" s="1">
        <f>VLOOKUP(CONCATENATE($B97,".data"), 'Random noise 0.01'!$A$1:$AM$235, 37, FALSE)</f>
        <v>0.99916305000000005</v>
      </c>
      <c r="X97">
        <f>VLOOKUP(CONCATENATE($B97,".data"), 'Random noise 0.01'!$A$1:$AM$235, 39, FALSE)</f>
        <v>1.7091350000000002E-2</v>
      </c>
      <c r="Y97">
        <f>VLOOKUP(CONCATENATE($B97,".data"), 'Random noise 0.01'!$A$1:$AG$235, 15, FALSE)</f>
        <v>23</v>
      </c>
      <c r="Z97">
        <f>VLOOKUP(CONCATENATE($B97,".data"), 'Random noise 0.01'!$A$1:$AG$235, 17, FALSE)</f>
        <v>292.60000000000002</v>
      </c>
      <c r="AA97" t="str">
        <f>VLOOKUP(CONCATENATE($B97,".data"), 'Random noise 0.01'!$A$1:$AG$235, 27, FALSE)</f>
        <v>-0.21238273*x1*x2**2+0.10162693*x2**2*log(x0)+0.99765498*log(2*x0+x1)+0.00828911</v>
      </c>
      <c r="AB97">
        <f t="shared" si="26"/>
        <v>1</v>
      </c>
      <c r="AC97">
        <f t="shared" si="27"/>
        <v>0</v>
      </c>
      <c r="AD97" s="2">
        <f t="shared" si="28"/>
        <v>0</v>
      </c>
      <c r="AE97" s="1">
        <f>VLOOKUP(CONCATENATE($B97,".data"), 'Random noise 0.1'!$A$1:$AM$235, 37, FALSE)</f>
        <v>0.98311720999999996</v>
      </c>
      <c r="AF97">
        <f>VLOOKUP(CONCATENATE($B97,".data"), 'Random noise 0.1'!$A$1:$AM$235, 39, FALSE)</f>
        <v>7.6762559999999994E-2</v>
      </c>
      <c r="AG97">
        <f>VLOOKUP(CONCATENATE($B97,".data"), 'Random noise 0.1'!$A$1:$AG$235, 15, FALSE)</f>
        <v>19</v>
      </c>
      <c r="AH97">
        <f>VLOOKUP(CONCATENATE($B97,".data"), 'Random noise 0.1'!$A$1:$AG$235, 17, FALSE)</f>
        <v>256.10000000000002</v>
      </c>
      <c r="AI97" t="str">
        <f>VLOOKUP(CONCATENATE($B97,".data"), 'Random noise 0.1'!$A$1:$AG$235, 27, FALSE)</f>
        <v>-0.41777571*x1*x2-2.04877204/(x0**0.5+x1)**0.5+0.97418515*sin(x0)+1.89003585</v>
      </c>
      <c r="AJ97">
        <f t="shared" si="29"/>
        <v>0</v>
      </c>
      <c r="AK97">
        <f t="shared" si="30"/>
        <v>0</v>
      </c>
      <c r="AL97" s="2">
        <f t="shared" si="31"/>
        <v>0</v>
      </c>
    </row>
    <row r="98" spans="1:38" x14ac:dyDescent="0.25">
      <c r="A98" t="str">
        <f t="shared" si="18"/>
        <v>v3_8-11</v>
      </c>
      <c r="B98" t="s">
        <v>659</v>
      </c>
      <c r="C98">
        <v>9</v>
      </c>
      <c r="D98" t="str">
        <f t="shared" si="19"/>
        <v>8-11</v>
      </c>
      <c r="E98">
        <v>3</v>
      </c>
      <c r="F98" s="7" t="s">
        <v>510</v>
      </c>
      <c r="G98" s="1">
        <f>VLOOKUP(CONCATENATE($B98,".data"), 'Random noise 0'!$A$1:$AM$235, 37, FALSE)</f>
        <v>1</v>
      </c>
      <c r="H98" s="1">
        <f>VLOOKUP(CONCATENATE($B98,".data"), 'Random noise 0'!$A$1:$AM$235, 39, FALSE)</f>
        <v>0</v>
      </c>
      <c r="I98">
        <f>VLOOKUP(CONCATENATE($B98,".data"), 'Random noise 0'!$A$1:$AG$235, 15, FALSE)</f>
        <v>9</v>
      </c>
      <c r="J98">
        <f>VLOOKUP(CONCATENATE($B98,".data"), 'Random noise 0'!$A$1:$AG$235, 17, FALSE)</f>
        <v>14.5</v>
      </c>
      <c r="K98" t="str">
        <f>VLOOKUP(CONCATENATE($B98,".data"), 'Random noise 0'!$A$1:$AG$235, 27, FALSE)</f>
        <v>sin(x0*x2)+sin(x1*x2)</v>
      </c>
      <c r="L98">
        <f t="shared" si="20"/>
        <v>1</v>
      </c>
      <c r="M98">
        <f t="shared" si="21"/>
        <v>1</v>
      </c>
      <c r="N98" s="2">
        <f t="shared" si="22"/>
        <v>1</v>
      </c>
      <c r="O98" s="1">
        <f>VLOOKUP(CONCATENATE($B98,".data"), 'Random noise 0.001'!$A$1:$AM$235, 37, FALSE)</f>
        <v>1</v>
      </c>
      <c r="P98">
        <f>VLOOKUP(CONCATENATE($B98,".data"), 'Random noise 0.001'!$A$1:$AM$235, 39, FALSE)</f>
        <v>0</v>
      </c>
      <c r="Q98">
        <f>VLOOKUP(CONCATENATE($B98,".data"), 'Random noise 0.001'!$A$1:$AG$235, 15, FALSE)</f>
        <v>9</v>
      </c>
      <c r="R98">
        <f>VLOOKUP(CONCATENATE($B98,".data"), 'Random noise 0.001'!$A$1:$AG$235, 17, FALSE)</f>
        <v>236.2</v>
      </c>
      <c r="S98" t="str">
        <f>VLOOKUP(CONCATENATE($B98,".data"), 'Random noise 0.001'!$A$1:$AG$235, 27, FALSE)</f>
        <v>sin(x0*x2)+sin(x1*x2)</v>
      </c>
      <c r="T98">
        <f t="shared" si="23"/>
        <v>1</v>
      </c>
      <c r="U98">
        <f t="shared" si="24"/>
        <v>1</v>
      </c>
      <c r="V98" s="2">
        <f t="shared" si="25"/>
        <v>1</v>
      </c>
      <c r="W98" s="1">
        <f>VLOOKUP(CONCATENATE($B98,".data"), 'Random noise 0.01'!$A$1:$AM$235, 37, FALSE)</f>
        <v>1</v>
      </c>
      <c r="X98">
        <f>VLOOKUP(CONCATENATE($B98,".data"), 'Random noise 0.01'!$A$1:$AM$235, 39, FALSE)</f>
        <v>0</v>
      </c>
      <c r="Y98">
        <f>VLOOKUP(CONCATENATE($B98,".data"), 'Random noise 0.01'!$A$1:$AG$235, 15, FALSE)</f>
        <v>9</v>
      </c>
      <c r="Z98">
        <f>VLOOKUP(CONCATENATE($B98,".data"), 'Random noise 0.01'!$A$1:$AG$235, 17, FALSE)</f>
        <v>222.1</v>
      </c>
      <c r="AA98" t="str">
        <f>VLOOKUP(CONCATENATE($B98,".data"), 'Random noise 0.01'!$A$1:$AG$235, 27, FALSE)</f>
        <v>sin(x0*x2)+sin(x1*x2)</v>
      </c>
      <c r="AB98">
        <f t="shared" si="26"/>
        <v>1</v>
      </c>
      <c r="AC98">
        <f t="shared" si="27"/>
        <v>1</v>
      </c>
      <c r="AD98" s="2">
        <f t="shared" si="28"/>
        <v>1</v>
      </c>
      <c r="AE98" s="1">
        <f>VLOOKUP(CONCATENATE($B98,".data"), 'Random noise 0.1'!$A$1:$AM$235, 37, FALSE)</f>
        <v>0.99554158000000004</v>
      </c>
      <c r="AF98">
        <f>VLOOKUP(CONCATENATE($B98,".data"), 'Random noise 0.1'!$A$1:$AM$235, 39, FALSE)</f>
        <v>2.2789980000000001E-2</v>
      </c>
      <c r="AG98">
        <f>VLOOKUP(CONCATENATE($B98,".data"), 'Random noise 0.1'!$A$1:$AG$235, 15, FALSE)</f>
        <v>10</v>
      </c>
      <c r="AH98">
        <f>VLOOKUP(CONCATENATE($B98,".data"), 'Random noise 0.1'!$A$1:$AG$235, 17, FALSE)</f>
        <v>213</v>
      </c>
      <c r="AI98" t="str">
        <f>VLOOKUP(CONCATENATE($B98,".data"), 'Random noise 0.1'!$A$1:$AG$235, 27, FALSE)</f>
        <v>0.89890705*x0*x2+0.90131987*x1*x2+0.04306851</v>
      </c>
      <c r="AJ98">
        <f t="shared" si="29"/>
        <v>0</v>
      </c>
      <c r="AK98">
        <f t="shared" si="30"/>
        <v>0</v>
      </c>
      <c r="AL98" s="2">
        <f t="shared" si="31"/>
        <v>0</v>
      </c>
    </row>
    <row r="99" spans="1:38" x14ac:dyDescent="0.25">
      <c r="A99" t="str">
        <f t="shared" si="18"/>
        <v>v4_8-11</v>
      </c>
      <c r="B99" t="s">
        <v>660</v>
      </c>
      <c r="C99">
        <v>9</v>
      </c>
      <c r="D99" t="str">
        <f t="shared" si="19"/>
        <v>8-11</v>
      </c>
      <c r="E99">
        <v>4</v>
      </c>
      <c r="F99" s="7" t="s">
        <v>661</v>
      </c>
      <c r="G99" s="1">
        <f>VLOOKUP(CONCATENATE($B99,".data"), 'Random noise 0'!$A$1:$AM$235, 37, FALSE)</f>
        <v>1</v>
      </c>
      <c r="H99" s="1">
        <f>VLOOKUP(CONCATENATE($B99,".data"), 'Random noise 0'!$A$1:$AM$235, 39, FALSE)</f>
        <v>0</v>
      </c>
      <c r="I99">
        <f>VLOOKUP(CONCATENATE($B99,".data"), 'Random noise 0'!$A$1:$AG$235, 15, FALSE)</f>
        <v>12</v>
      </c>
      <c r="J99">
        <f>VLOOKUP(CONCATENATE($B99,".data"), 'Random noise 0'!$A$1:$AG$235, 17, FALSE)</f>
        <v>14.3</v>
      </c>
      <c r="K99" t="str">
        <f>VLOOKUP(CONCATENATE($B99,".data"), 'Random noise 0'!$A$1:$AG$235, 27, FALSE)</f>
        <v>x2+log(x3)-log(x0/x1)</v>
      </c>
      <c r="L99">
        <f t="shared" si="20"/>
        <v>1</v>
      </c>
      <c r="M99">
        <f t="shared" si="21"/>
        <v>1</v>
      </c>
      <c r="N99" s="2">
        <f t="shared" si="22"/>
        <v>1</v>
      </c>
      <c r="O99" s="1">
        <f>VLOOKUP(CONCATENATE($B99,".data"), 'Random noise 0.001'!$A$1:$AM$235, 37, FALSE)</f>
        <v>1</v>
      </c>
      <c r="P99">
        <f>VLOOKUP(CONCATENATE($B99,".data"), 'Random noise 0.001'!$A$1:$AM$235, 39, FALSE)</f>
        <v>7.0850000000000001E-5</v>
      </c>
      <c r="Q99">
        <f>VLOOKUP(CONCATENATE($B99,".data"), 'Random noise 0.001'!$A$1:$AG$235, 15, FALSE)</f>
        <v>15</v>
      </c>
      <c r="R99">
        <f>VLOOKUP(CONCATENATE($B99,".data"), 'Random noise 0.001'!$A$1:$AG$235, 17, FALSE)</f>
        <v>226.9</v>
      </c>
      <c r="S99" t="str">
        <f>VLOOKUP(CONCATENATE($B99,".data"), 'Random noise 0.001'!$A$1:$AG$235, 27, FALSE)</f>
        <v>1.00011009*x2-1.00003382*log(x0/(x1*x3))</v>
      </c>
      <c r="T99">
        <f t="shared" si="23"/>
        <v>1</v>
      </c>
      <c r="U99" t="str">
        <f t="shared" si="24"/>
        <v>?</v>
      </c>
      <c r="V99" s="2">
        <v>0</v>
      </c>
      <c r="W99" s="1">
        <f>VLOOKUP(CONCATENATE($B99,".data"), 'Random noise 0.01'!$A$1:$AM$235, 37, FALSE)</f>
        <v>0.99999983999999997</v>
      </c>
      <c r="X99">
        <f>VLOOKUP(CONCATENATE($B99,".data"), 'Random noise 0.01'!$A$1:$AM$235, 39, FALSE)</f>
        <v>7.0848999999999999E-4</v>
      </c>
      <c r="Y99">
        <f>VLOOKUP(CONCATENATE($B99,".data"), 'Random noise 0.01'!$A$1:$AG$235, 15, FALSE)</f>
        <v>15</v>
      </c>
      <c r="Z99">
        <f>VLOOKUP(CONCATENATE($B99,".data"), 'Random noise 0.01'!$A$1:$AG$235, 17, FALSE)</f>
        <v>220.6</v>
      </c>
      <c r="AA99" t="str">
        <f>VLOOKUP(CONCATENATE($B99,".data"), 'Random noise 0.01'!$A$1:$AG$235, 27, FALSE)</f>
        <v>1.00110086*x2-1.00033819*log(x0/(x1*x3))</v>
      </c>
      <c r="AB99">
        <f t="shared" si="26"/>
        <v>1</v>
      </c>
      <c r="AC99" t="str">
        <f t="shared" si="27"/>
        <v>?</v>
      </c>
      <c r="AD99" s="2">
        <v>1</v>
      </c>
      <c r="AE99" s="1">
        <f>VLOOKUP(CONCATENATE($B99,".data"), 'Random noise 0.1'!$A$1:$AM$235, 37, FALSE)</f>
        <v>0.99940801000000001</v>
      </c>
      <c r="AF99">
        <f>VLOOKUP(CONCATENATE($B99,".data"), 'Random noise 0.1'!$A$1:$AM$235, 39, FALSE)</f>
        <v>4.3023520000000003E-2</v>
      </c>
      <c r="AG99">
        <f>VLOOKUP(CONCATENATE($B99,".data"), 'Random noise 0.1'!$A$1:$AG$235, 15, FALSE)</f>
        <v>16</v>
      </c>
      <c r="AH99">
        <f>VLOOKUP(CONCATENATE($B99,".data"), 'Random noise 0.1'!$A$1:$AG$235, 17, FALSE)</f>
        <v>224.4</v>
      </c>
      <c r="AI99" t="e">
        <f>VLOOKUP(CONCATENATE($B99,".data"), 'Random noise 0.1'!$A$1:$AG$235, 27, FALSE)</f>
        <v>#NAME?</v>
      </c>
      <c r="AJ99">
        <f t="shared" si="29"/>
        <v>1</v>
      </c>
      <c r="AK99">
        <f t="shared" si="30"/>
        <v>0</v>
      </c>
      <c r="AL99" s="2">
        <f t="shared" si="31"/>
        <v>0</v>
      </c>
    </row>
    <row r="100" spans="1:38" x14ac:dyDescent="0.25">
      <c r="A100" t="str">
        <f t="shared" si="18"/>
        <v>v4_8-11</v>
      </c>
      <c r="B100" t="s">
        <v>662</v>
      </c>
      <c r="C100">
        <v>9</v>
      </c>
      <c r="D100" t="str">
        <f t="shared" si="19"/>
        <v>8-11</v>
      </c>
      <c r="E100">
        <v>4</v>
      </c>
      <c r="F100" s="7" t="s">
        <v>663</v>
      </c>
      <c r="G100" s="1">
        <f>VLOOKUP(CONCATENATE($B100,".data"), 'Random noise 0'!$A$1:$AM$235, 37, FALSE)</f>
        <v>1</v>
      </c>
      <c r="H100" s="1">
        <f>VLOOKUP(CONCATENATE($B100,".data"), 'Random noise 0'!$A$1:$AM$235, 39, FALSE)</f>
        <v>0</v>
      </c>
      <c r="I100">
        <f>VLOOKUP(CONCATENATE($B100,".data"), 'Random noise 0'!$A$1:$AG$235, 15, FALSE)</f>
        <v>9</v>
      </c>
      <c r="J100">
        <f>VLOOKUP(CONCATENATE($B100,".data"), 'Random noise 0'!$A$1:$AG$235, 17, FALSE)</f>
        <v>16.2</v>
      </c>
      <c r="K100" t="str">
        <f>VLOOKUP(CONCATENATE($B100,".data"), 'Random noise 0'!$A$1:$AG$235, 27, FALSE)</f>
        <v>x0**0.5+x1*cos(x2)+x3</v>
      </c>
      <c r="L100">
        <f t="shared" si="20"/>
        <v>1</v>
      </c>
      <c r="M100">
        <f t="shared" si="21"/>
        <v>1</v>
      </c>
      <c r="N100" s="2">
        <f t="shared" si="22"/>
        <v>1</v>
      </c>
      <c r="O100" s="1">
        <f>VLOOKUP(CONCATENATE($B100,".data"), 'Random noise 0.001'!$A$1:$AM$235, 37, FALSE)</f>
        <v>0.99999961999999998</v>
      </c>
      <c r="P100">
        <f>VLOOKUP(CONCATENATE($B100,".data"), 'Random noise 0.001'!$A$1:$AM$235, 39, FALSE)</f>
        <v>2.7908000000000002E-4</v>
      </c>
      <c r="Q100">
        <f>VLOOKUP(CONCATENATE($B100,".data"), 'Random noise 0.001'!$A$1:$AG$235, 15, FALSE)</f>
        <v>14</v>
      </c>
      <c r="R100">
        <f>VLOOKUP(CONCATENATE($B100,".data"), 'Random noise 0.001'!$A$1:$AG$235, 17, FALSE)</f>
        <v>242.7</v>
      </c>
      <c r="S100" t="str">
        <f>VLOOKUP(CONCATENATE($B100,".data"), 'Random noise 0.001'!$A$1:$AG$235, 27, FALSE)</f>
        <v>0.99976856*x0**0.5+1.00076014*x1*cos(x2)+1.00003876*x3</v>
      </c>
      <c r="T100">
        <f t="shared" si="23"/>
        <v>1</v>
      </c>
      <c r="U100" t="str">
        <f t="shared" si="24"/>
        <v>?</v>
      </c>
      <c r="V100" s="2">
        <v>1</v>
      </c>
      <c r="W100" s="1">
        <f>VLOOKUP(CONCATENATE($B100,".data"), 'Random noise 0.01'!$A$1:$AM$235, 37, FALSE)</f>
        <v>0.99989170000000005</v>
      </c>
      <c r="X100">
        <f>VLOOKUP(CONCATENATE($B100,".data"), 'Random noise 0.01'!$A$1:$AM$235, 39, FALSE)</f>
        <v>4.6840900000000001E-3</v>
      </c>
      <c r="Y100">
        <f>VLOOKUP(CONCATENATE($B100,".data"), 'Random noise 0.01'!$A$1:$AG$235, 15, FALSE)</f>
        <v>14</v>
      </c>
      <c r="Z100">
        <f>VLOOKUP(CONCATENATE($B100,".data"), 'Random noise 0.01'!$A$1:$AG$235, 17, FALSE)</f>
        <v>244.7</v>
      </c>
      <c r="AA100" t="str">
        <f>VLOOKUP(CONCATENATE($B100,".data"), 'Random noise 0.01'!$A$1:$AG$235, 27, FALSE)</f>
        <v>1.00508347*x0**0.5+0.99410704*x1*cos(x2)+1.00619018*x3</v>
      </c>
      <c r="AB100">
        <f t="shared" si="26"/>
        <v>1</v>
      </c>
      <c r="AC100">
        <f t="shared" si="27"/>
        <v>0</v>
      </c>
      <c r="AD100" s="2">
        <f t="shared" si="28"/>
        <v>0</v>
      </c>
      <c r="AE100" s="1">
        <f>VLOOKUP(CONCATENATE($B100,".data"), 'Random noise 0.1'!$A$1:$AM$235, 37, FALSE)</f>
        <v>0.97168600000000005</v>
      </c>
      <c r="AF100">
        <f>VLOOKUP(CONCATENATE($B100,".data"), 'Random noise 0.1'!$A$1:$AM$235, 39, FALSE)</f>
        <v>7.5738079999999999E-2</v>
      </c>
      <c r="AG100">
        <f>VLOOKUP(CONCATENATE($B100,".data"), 'Random noise 0.1'!$A$1:$AG$235, 15, FALSE)</f>
        <v>22</v>
      </c>
      <c r="AH100">
        <f>VLOOKUP(CONCATENATE($B100,".data"), 'Random noise 0.1'!$A$1:$AG$235, 17, FALSE)</f>
        <v>276.60000000000002</v>
      </c>
      <c r="AI100" t="str">
        <f>VLOOKUP(CONCATENATE($B100,".data"), 'Random noise 0.1'!$A$1:$AG$235, 27, FALSE)</f>
        <v>0.90180385*x0+1.11828277*x1-0.47005335*x2*(0.5*x0*x3+x1)**2+1.09927504*x3+0.18382668</v>
      </c>
      <c r="AJ100">
        <f t="shared" si="29"/>
        <v>0</v>
      </c>
      <c r="AK100">
        <f t="shared" si="30"/>
        <v>0</v>
      </c>
      <c r="AL100" s="2">
        <f t="shared" si="31"/>
        <v>0</v>
      </c>
    </row>
    <row r="101" spans="1:38" x14ac:dyDescent="0.25">
      <c r="A101" t="str">
        <f t="shared" si="18"/>
        <v>v4_8-11</v>
      </c>
      <c r="B101" t="s">
        <v>664</v>
      </c>
      <c r="C101">
        <v>9</v>
      </c>
      <c r="D101" t="str">
        <f t="shared" si="19"/>
        <v>8-11</v>
      </c>
      <c r="E101">
        <v>4</v>
      </c>
      <c r="F101" s="7" t="s">
        <v>511</v>
      </c>
      <c r="G101" s="1">
        <f>VLOOKUP(CONCATENATE($B101,".data"), 'Random noise 0'!$A$1:$AM$235, 37, FALSE)</f>
        <v>1</v>
      </c>
      <c r="H101" s="1">
        <f>VLOOKUP(CONCATENATE($B101,".data"), 'Random noise 0'!$A$1:$AM$235, 39, FALSE)</f>
        <v>0</v>
      </c>
      <c r="I101">
        <f>VLOOKUP(CONCATENATE($B101,".data"), 'Random noise 0'!$A$1:$AG$235, 15, FALSE)</f>
        <v>9</v>
      </c>
      <c r="J101">
        <f>VLOOKUP(CONCATENATE($B101,".data"), 'Random noise 0'!$A$1:$AG$235, 17, FALSE)</f>
        <v>198.3</v>
      </c>
      <c r="K101" t="str">
        <f>VLOOKUP(CONCATENATE($B101,".data"), 'Random noise 0'!$A$1:$AG$235, 27, FALSE)</f>
        <v>sin(x0*x2)+cos(x1+x3)</v>
      </c>
      <c r="L101">
        <f t="shared" si="20"/>
        <v>1</v>
      </c>
      <c r="M101">
        <f t="shared" si="21"/>
        <v>1</v>
      </c>
      <c r="N101" s="2">
        <f t="shared" si="22"/>
        <v>1</v>
      </c>
      <c r="O101" s="1">
        <f>VLOOKUP(CONCATENATE($B101,".data"), 'Random noise 0.001'!$A$1:$AM$235, 37, FALSE)</f>
        <v>1</v>
      </c>
      <c r="P101">
        <f>VLOOKUP(CONCATENATE($B101,".data"), 'Random noise 0.001'!$A$1:$AM$235, 39, FALSE)</f>
        <v>0</v>
      </c>
      <c r="Q101">
        <f>VLOOKUP(CONCATENATE($B101,".data"), 'Random noise 0.001'!$A$1:$AG$235, 15, FALSE)</f>
        <v>9</v>
      </c>
      <c r="R101">
        <f>VLOOKUP(CONCATENATE($B101,".data"), 'Random noise 0.001'!$A$1:$AG$235, 17, FALSE)</f>
        <v>264.5</v>
      </c>
      <c r="S101" t="str">
        <f>VLOOKUP(CONCATENATE($B101,".data"), 'Random noise 0.001'!$A$1:$AG$235, 27, FALSE)</f>
        <v>sin(x0*x2)+cos(x1+x3)</v>
      </c>
      <c r="T101">
        <f t="shared" si="23"/>
        <v>1</v>
      </c>
      <c r="U101">
        <f t="shared" si="24"/>
        <v>1</v>
      </c>
      <c r="V101" s="2">
        <f t="shared" si="25"/>
        <v>1</v>
      </c>
      <c r="W101" s="1">
        <f>VLOOKUP(CONCATENATE($B101,".data"), 'Random noise 0.01'!$A$1:$AM$235, 37, FALSE)</f>
        <v>0.9999846</v>
      </c>
      <c r="X101">
        <f>VLOOKUP(CONCATENATE($B101,".data"), 'Random noise 0.01'!$A$1:$AM$235, 39, FALSE)</f>
        <v>1.4898699999999999E-3</v>
      </c>
      <c r="Y101">
        <f>VLOOKUP(CONCATENATE($B101,".data"), 'Random noise 0.01'!$A$1:$AG$235, 15, FALSE)</f>
        <v>13</v>
      </c>
      <c r="Z101">
        <f>VLOOKUP(CONCATENATE($B101,".data"), 'Random noise 0.01'!$A$1:$AG$235, 17, FALSE)</f>
        <v>264.10000000000002</v>
      </c>
      <c r="AA101" t="str">
        <f>VLOOKUP(CONCATENATE($B101,".data"), 'Random noise 0.01'!$A$1:$AG$235, 27, FALSE)</f>
        <v>0.99999784*sin(x0*x2)+1.00252842*cos(x1+x3)</v>
      </c>
      <c r="AB101">
        <f t="shared" si="26"/>
        <v>1</v>
      </c>
      <c r="AC101">
        <f t="shared" si="27"/>
        <v>0</v>
      </c>
      <c r="AD101" s="2">
        <f t="shared" si="28"/>
        <v>0</v>
      </c>
      <c r="AE101" s="1">
        <f>VLOOKUP(CONCATENATE($B101,".data"), 'Random noise 0.1'!$A$1:$AM$235, 37, FALSE)</f>
        <v>0.98554238000000005</v>
      </c>
      <c r="AF101">
        <f>VLOOKUP(CONCATENATE($B101,".data"), 'Random noise 0.1'!$A$1:$AM$235, 39, FALSE)</f>
        <v>4.5646039999999999E-2</v>
      </c>
      <c r="AG101">
        <f>VLOOKUP(CONCATENATE($B101,".data"), 'Random noise 0.1'!$A$1:$AG$235, 15, FALSE)</f>
        <v>12</v>
      </c>
      <c r="AH101">
        <f>VLOOKUP(CONCATENATE($B101,".data"), 'Random noise 0.1'!$A$1:$AG$235, 17, FALSE)</f>
        <v>248.2</v>
      </c>
      <c r="AI101" t="str">
        <f>VLOOKUP(CONCATENATE($B101,".data"), 'Random noise 0.1'!$A$1:$AG$235, 27, FALSE)</f>
        <v>0.96320876*x0*x2-0.27239971*exp(x1+x3)+1.32115823</v>
      </c>
      <c r="AJ101">
        <f t="shared" si="29"/>
        <v>0</v>
      </c>
      <c r="AK101">
        <f t="shared" si="30"/>
        <v>0</v>
      </c>
      <c r="AL101" s="2">
        <f t="shared" si="31"/>
        <v>0</v>
      </c>
    </row>
    <row r="102" spans="1:38" x14ac:dyDescent="0.25">
      <c r="A102" t="str">
        <f t="shared" si="18"/>
        <v>v4_8-11</v>
      </c>
      <c r="B102" t="s">
        <v>665</v>
      </c>
      <c r="C102">
        <v>9</v>
      </c>
      <c r="D102" t="str">
        <f t="shared" si="19"/>
        <v>8-11</v>
      </c>
      <c r="E102">
        <v>4</v>
      </c>
      <c r="F102" s="7" t="s">
        <v>666</v>
      </c>
      <c r="G102" s="1">
        <f>VLOOKUP(CONCATENATE($B102,".data"), 'Random noise 0'!$A$1:$AM$235, 37, FALSE)</f>
        <v>0.99878990999999995</v>
      </c>
      <c r="H102" s="1">
        <f>VLOOKUP(CONCATENATE($B102,".data"), 'Random noise 0'!$A$1:$AM$235, 39, FALSE)</f>
        <v>3.2777019999999997E-2</v>
      </c>
      <c r="I102">
        <f>VLOOKUP(CONCATENATE($B102,".data"), 'Random noise 0'!$A$1:$AG$235, 15, FALSE)</f>
        <v>15</v>
      </c>
      <c r="J102">
        <f>VLOOKUP(CONCATENATE($B102,".data"), 'Random noise 0'!$A$1:$AG$235, 17, FALSE)</f>
        <v>251.3</v>
      </c>
      <c r="K102" t="str">
        <f>VLOOKUP(CONCATENATE($B102,".data"), 'Random noise 0'!$A$1:$AG$235, 27, FALSE)</f>
        <v>0.98854794*x3+0.68974105*exp(x0+x1)+0.99019222*sin(x2)-0.85593549</v>
      </c>
      <c r="L102">
        <f t="shared" si="20"/>
        <v>0</v>
      </c>
      <c r="M102">
        <f t="shared" si="21"/>
        <v>0</v>
      </c>
      <c r="N102" s="2">
        <f t="shared" si="22"/>
        <v>0</v>
      </c>
      <c r="O102" s="1">
        <f>VLOOKUP(CONCATENATE($B102,".data"), 'Random noise 0.001'!$A$1:$AM$235, 37, FALSE)</f>
        <v>0.99878641000000001</v>
      </c>
      <c r="P102">
        <f>VLOOKUP(CONCATENATE($B102,".data"), 'Random noise 0.001'!$A$1:$AM$235, 39, FALSE)</f>
        <v>3.282438E-2</v>
      </c>
      <c r="Q102">
        <f>VLOOKUP(CONCATENATE($B102,".data"), 'Random noise 0.001'!$A$1:$AG$235, 15, FALSE)</f>
        <v>15</v>
      </c>
      <c r="R102">
        <f>VLOOKUP(CONCATENATE($B102,".data"), 'Random noise 0.001'!$A$1:$AG$235, 17, FALSE)</f>
        <v>245.2</v>
      </c>
      <c r="S102" t="str">
        <f>VLOOKUP(CONCATENATE($B102,".data"), 'Random noise 0.001'!$A$1:$AG$235, 27, FALSE)</f>
        <v>0.98853472*x3+0.68952757*exp(x0+x1)+0.99055042*sin(x2)-0.85491328</v>
      </c>
      <c r="T102">
        <f t="shared" si="23"/>
        <v>0</v>
      </c>
      <c r="U102">
        <f t="shared" si="24"/>
        <v>0</v>
      </c>
      <c r="V102" s="2">
        <f t="shared" si="25"/>
        <v>0</v>
      </c>
      <c r="W102" s="1">
        <f>VLOOKUP(CONCATENATE($B102,".data"), 'Random noise 0.01'!$A$1:$AM$235, 37, FALSE)</f>
        <v>0.99871728000000004</v>
      </c>
      <c r="X102">
        <f>VLOOKUP(CONCATENATE($B102,".data"), 'Random noise 0.01'!$A$1:$AM$235, 39, FALSE)</f>
        <v>3.374626E-2</v>
      </c>
      <c r="Y102">
        <f>VLOOKUP(CONCATENATE($B102,".data"), 'Random noise 0.01'!$A$1:$AG$235, 15, FALSE)</f>
        <v>15</v>
      </c>
      <c r="Z102">
        <f>VLOOKUP(CONCATENATE($B102,".data"), 'Random noise 0.01'!$A$1:$AG$235, 17, FALSE)</f>
        <v>245</v>
      </c>
      <c r="AA102" t="str">
        <f>VLOOKUP(CONCATENATE($B102,".data"), 'Random noise 0.01'!$A$1:$AG$235, 27, FALSE)</f>
        <v>0.98841576*x3+0.68760628*exp(x0+x1)+0.9937742*sin(x2)-0.84571341</v>
      </c>
      <c r="AB102">
        <f t="shared" si="26"/>
        <v>0</v>
      </c>
      <c r="AC102">
        <f t="shared" si="27"/>
        <v>0</v>
      </c>
      <c r="AD102" s="2">
        <f t="shared" si="28"/>
        <v>0</v>
      </c>
      <c r="AE102" s="1">
        <f>VLOOKUP(CONCATENATE($B102,".data"), 'Random noise 0.1'!$A$1:$AM$235, 37, FALSE)</f>
        <v>0.99074229999999996</v>
      </c>
      <c r="AF102">
        <f>VLOOKUP(CONCATENATE($B102,".data"), 'Random noise 0.1'!$A$1:$AM$235, 39, FALSE)</f>
        <v>9.0659199999999995E-2</v>
      </c>
      <c r="AG102">
        <f>VLOOKUP(CONCATENATE($B102,".data"), 'Random noise 0.1'!$A$1:$AG$235, 15, FALSE)</f>
        <v>16</v>
      </c>
      <c r="AH102">
        <f>VLOOKUP(CONCATENATE($B102,".data"), 'Random noise 0.1'!$A$1:$AG$235, 17, FALSE)</f>
        <v>249.2</v>
      </c>
      <c r="AI102" t="str">
        <f>VLOOKUP(CONCATENATE($B102,".data"), 'Random noise 0.1'!$A$1:$AG$235, 27, FALSE)</f>
        <v>1.17447468*x2+1.13207506*x3*cos(x2)+0.97644457*(x0+x1)**2</v>
      </c>
      <c r="AJ102">
        <f t="shared" si="29"/>
        <v>0</v>
      </c>
      <c r="AK102">
        <f t="shared" si="30"/>
        <v>0</v>
      </c>
      <c r="AL102" s="2">
        <f t="shared" si="31"/>
        <v>0</v>
      </c>
    </row>
    <row r="103" spans="1:38" x14ac:dyDescent="0.25">
      <c r="A103" t="str">
        <f t="shared" si="18"/>
        <v>v4_8-11</v>
      </c>
      <c r="B103" t="s">
        <v>667</v>
      </c>
      <c r="C103">
        <v>9</v>
      </c>
      <c r="D103" t="str">
        <f t="shared" si="19"/>
        <v>8-11</v>
      </c>
      <c r="E103">
        <v>4</v>
      </c>
      <c r="F103" s="7" t="s">
        <v>668</v>
      </c>
      <c r="G103" s="1">
        <f>VLOOKUP(CONCATENATE($B103,".data"), 'Random noise 0'!$A$1:$AM$235, 37, FALSE)</f>
        <v>0.99877992000000004</v>
      </c>
      <c r="H103" s="1">
        <f>VLOOKUP(CONCATENATE($B103,".data"), 'Random noise 0'!$A$1:$AM$235, 39, FALSE)</f>
        <v>1.201375E-2</v>
      </c>
      <c r="I103">
        <f>VLOOKUP(CONCATENATE($B103,".data"), 'Random noise 0'!$A$1:$AG$235, 15, FALSE)</f>
        <v>22</v>
      </c>
      <c r="J103">
        <f>VLOOKUP(CONCATENATE($B103,".data"), 'Random noise 0'!$A$1:$AG$235, 17, FALSE)</f>
        <v>300.60000000000002</v>
      </c>
      <c r="K103" t="str">
        <f>VLOOKUP(CONCATENATE($B103,".data"), 'Random noise 0'!$A$1:$AG$235, 27, FALSE)</f>
        <v>x0*(-0.23037959*x1**2*exp(x3)-0.32926404*x1*x2+1.04379858*x2**0.5+0.98285891*x3)</v>
      </c>
      <c r="L103">
        <f t="shared" si="20"/>
        <v>0</v>
      </c>
      <c r="M103">
        <f t="shared" si="21"/>
        <v>0</v>
      </c>
      <c r="N103" s="2">
        <f t="shared" si="22"/>
        <v>0</v>
      </c>
      <c r="O103" s="1">
        <f>VLOOKUP(CONCATENATE($B103,".data"), 'Random noise 0.001'!$A$1:$AM$235, 37, FALSE)</f>
        <v>0.99877766000000001</v>
      </c>
      <c r="P103">
        <f>VLOOKUP(CONCATENATE($B103,".data"), 'Random noise 0.001'!$A$1:$AM$235, 39, FALSE)</f>
        <v>1.202486E-2</v>
      </c>
      <c r="Q103">
        <f>VLOOKUP(CONCATENATE($B103,".data"), 'Random noise 0.001'!$A$1:$AG$235, 15, FALSE)</f>
        <v>22</v>
      </c>
      <c r="R103">
        <f>VLOOKUP(CONCATENATE($B103,".data"), 'Random noise 0.001'!$A$1:$AG$235, 17, FALSE)</f>
        <v>300.60000000000002</v>
      </c>
      <c r="S103" t="str">
        <f>VLOOKUP(CONCATENATE($B103,".data"), 'Random noise 0.001'!$A$1:$AG$235, 27, FALSE)</f>
        <v>x0*(-0.23049557*x1**2*exp(x3)-0.33009963*x1*x2+1.04426821*x2**0.5+0.98275882*x3)</v>
      </c>
      <c r="T103">
        <f t="shared" si="23"/>
        <v>0</v>
      </c>
      <c r="U103">
        <f t="shared" si="24"/>
        <v>0</v>
      </c>
      <c r="V103" s="2">
        <f t="shared" si="25"/>
        <v>0</v>
      </c>
      <c r="W103" s="1">
        <f>VLOOKUP(CONCATENATE($B103,".data"), 'Random noise 0.01'!$A$1:$AM$235, 37, FALSE)</f>
        <v>0.99183948</v>
      </c>
      <c r="X103">
        <f>VLOOKUP(CONCATENATE($B103,".data"), 'Random noise 0.01'!$A$1:$AM$235, 39, FALSE)</f>
        <v>3.1070179999999999E-2</v>
      </c>
      <c r="Y103">
        <f>VLOOKUP(CONCATENATE($B103,".data"), 'Random noise 0.01'!$A$1:$AG$235, 15, FALSE)</f>
        <v>17</v>
      </c>
      <c r="Z103">
        <f>VLOOKUP(CONCATENATE($B103,".data"), 'Random noise 0.01'!$A$1:$AG$235, 17, FALSE)</f>
        <v>300.39999999999998</v>
      </c>
      <c r="AA103" t="str">
        <f>VLOOKUP(CONCATENATE($B103,".data"), 'Random noise 0.01'!$A$1:$AG$235, 27, FALSE)</f>
        <v>x0*(1.24678744*x2+0.81830364*x3-0.29167646*(x1+x2)**2+0.27564469)</v>
      </c>
      <c r="AB103">
        <f t="shared" si="26"/>
        <v>0</v>
      </c>
      <c r="AC103">
        <f t="shared" si="27"/>
        <v>0</v>
      </c>
      <c r="AD103" s="2">
        <f t="shared" si="28"/>
        <v>0</v>
      </c>
      <c r="AE103" s="1">
        <f>VLOOKUP(CONCATENATE($B103,".data"), 'Random noise 0.1'!$A$1:$AM$235, 37, FALSE)</f>
        <v>0.99853141999999995</v>
      </c>
      <c r="AF103">
        <f>VLOOKUP(CONCATENATE($B103,".data"), 'Random noise 0.1'!$A$1:$AM$235, 39, FALSE)</f>
        <v>1.3180559999999999E-2</v>
      </c>
      <c r="AG103">
        <f>VLOOKUP(CONCATENATE($B103,".data"), 'Random noise 0.1'!$A$1:$AG$235, 15, FALSE)</f>
        <v>10</v>
      </c>
      <c r="AH103">
        <f>VLOOKUP(CONCATENATE($B103,".data"), 'Random noise 0.1'!$A$1:$AG$235, 17, FALSE)</f>
        <v>270</v>
      </c>
      <c r="AI103" t="str">
        <f>VLOOKUP(CONCATENATE($B103,".data"), 'Random noise 0.1'!$A$1:$AG$235, 27, FALSE)</f>
        <v>1.02241483*x0*(x2**0.5+x3)*cos(x1)</v>
      </c>
      <c r="AJ103">
        <f t="shared" si="29"/>
        <v>0</v>
      </c>
      <c r="AK103">
        <f t="shared" si="30"/>
        <v>0</v>
      </c>
      <c r="AL103" s="2">
        <f t="shared" si="31"/>
        <v>0</v>
      </c>
    </row>
    <row r="104" spans="1:38" x14ac:dyDescent="0.25">
      <c r="A104" t="str">
        <f t="shared" si="18"/>
        <v>v1_8-11</v>
      </c>
      <c r="B104" t="s">
        <v>669</v>
      </c>
      <c r="C104">
        <v>10</v>
      </c>
      <c r="D104" t="str">
        <f t="shared" si="19"/>
        <v>8-11</v>
      </c>
      <c r="E104">
        <v>1</v>
      </c>
      <c r="F104" s="7" t="s">
        <v>670</v>
      </c>
      <c r="G104" s="1">
        <f>VLOOKUP(CONCATENATE($B104,".data"), 'Random noise 0'!$A$1:$AM$235, 37, FALSE)</f>
        <v>1</v>
      </c>
      <c r="H104" s="1">
        <f>VLOOKUP(CONCATENATE($B104,".data"), 'Random noise 0'!$A$1:$AM$235, 39, FALSE)</f>
        <v>0</v>
      </c>
      <c r="I104">
        <f>VLOOKUP(CONCATENATE($B104,".data"), 'Random noise 0'!$A$1:$AG$235, 15, FALSE)</f>
        <v>12</v>
      </c>
      <c r="J104">
        <f>VLOOKUP(CONCATENATE($B104,".data"), 'Random noise 0'!$A$1:$AG$235, 17, FALSE)</f>
        <v>17.7</v>
      </c>
      <c r="K104" t="str">
        <f>VLOOKUP(CONCATENATE($B104,".data"), 'Random noise 0'!$A$1:$AG$235, 27, FALSE)</f>
        <v>22.44609397*sin(x0)-3.57240681*cos(x0)**2+38.83064877</v>
      </c>
      <c r="L104">
        <f t="shared" si="20"/>
        <v>1</v>
      </c>
      <c r="M104">
        <f t="shared" si="21"/>
        <v>1</v>
      </c>
      <c r="N104" s="2">
        <f t="shared" si="22"/>
        <v>1</v>
      </c>
      <c r="O104" s="1">
        <f>VLOOKUP(CONCATENATE($B104,".data"), 'Random noise 0.001'!$A$1:$AM$235, 37, FALSE)</f>
        <v>0.99999444999999998</v>
      </c>
      <c r="P104">
        <f>VLOOKUP(CONCATENATE($B104,".data"), 'Random noise 0.001'!$A$1:$AM$235, 39, FALSE)</f>
        <v>1.517427E-2</v>
      </c>
      <c r="Q104">
        <f>VLOOKUP(CONCATENATE($B104,".data"), 'Random noise 0.001'!$A$1:$AG$235, 15, FALSE)</f>
        <v>11</v>
      </c>
      <c r="R104">
        <f>VLOOKUP(CONCATENATE($B104,".data"), 'Random noise 0.001'!$A$1:$AG$235, 17, FALSE)</f>
        <v>206.2</v>
      </c>
      <c r="S104" t="str">
        <f>VLOOKUP(CONCATENATE($B104,".data"), 'Random noise 0.001'!$A$1:$AG$235, 27, FALSE)</f>
        <v>22.15381186*sin(x0)-8.17126241*cos(sin(x0))+43.47672068</v>
      </c>
      <c r="T104">
        <f t="shared" si="23"/>
        <v>1</v>
      </c>
      <c r="U104">
        <f t="shared" si="24"/>
        <v>0</v>
      </c>
      <c r="V104" s="2">
        <f t="shared" si="25"/>
        <v>0</v>
      </c>
      <c r="W104" s="1">
        <f>VLOOKUP(CONCATENATE($B104,".data"), 'Random noise 0.01'!$A$1:$AM$235, 37, FALSE)</f>
        <v>0.99866180999999998</v>
      </c>
      <c r="X104">
        <f>VLOOKUP(CONCATENATE($B104,".data"), 'Random noise 0.01'!$A$1:$AM$235, 39, FALSE)</f>
        <v>0.23559716</v>
      </c>
      <c r="Y104">
        <f>VLOOKUP(CONCATENATE($B104,".data"), 'Random noise 0.01'!$A$1:$AG$235, 15, FALSE)</f>
        <v>11</v>
      </c>
      <c r="Z104">
        <f>VLOOKUP(CONCATENATE($B104,".data"), 'Random noise 0.01'!$A$1:$AG$235, 17, FALSE)</f>
        <v>202.6</v>
      </c>
      <c r="AA104" t="str">
        <f>VLOOKUP(CONCATENATE($B104,".data"), 'Random noise 0.01'!$A$1:$AG$235, 27, FALSE)</f>
        <v>-8.81113097*x0**0.5+33.67085063*sin(x0)+37.05915291</v>
      </c>
      <c r="AB104">
        <f t="shared" si="26"/>
        <v>0</v>
      </c>
      <c r="AC104">
        <f t="shared" si="27"/>
        <v>0</v>
      </c>
      <c r="AD104" s="2">
        <f t="shared" si="28"/>
        <v>0</v>
      </c>
      <c r="AE104" s="1">
        <f>VLOOKUP(CONCATENATE($B104,".data"), 'Random noise 0.1'!$A$1:$AM$235, 37, FALSE)</f>
        <v>0.89460315999999995</v>
      </c>
      <c r="AF104">
        <f>VLOOKUP(CONCATENATE($B104,".data"), 'Random noise 0.1'!$A$1:$AM$235, 39, FALSE)</f>
        <v>2.0908574199999999</v>
      </c>
      <c r="AG104">
        <f>VLOOKUP(CONCATENATE($B104,".data"), 'Random noise 0.1'!$A$1:$AG$235, 15, FALSE)</f>
        <v>15</v>
      </c>
      <c r="AH104">
        <f>VLOOKUP(CONCATENATE($B104,".data"), 'Random noise 0.1'!$A$1:$AG$235, 17, FALSE)</f>
        <v>221</v>
      </c>
      <c r="AI104" t="str">
        <f>VLOOKUP(CONCATENATE($B104,".data"), 'Random noise 0.1'!$A$1:$AG$235, 27, FALSE)</f>
        <v>-5.41056653*sin(x0**(-0.5)+11)-8.69707874*cos(exp(x0))+46.3764278</v>
      </c>
      <c r="AJ104">
        <f t="shared" si="29"/>
        <v>0</v>
      </c>
      <c r="AK104">
        <f t="shared" si="30"/>
        <v>0</v>
      </c>
      <c r="AL104" s="2">
        <f t="shared" si="31"/>
        <v>0</v>
      </c>
    </row>
    <row r="105" spans="1:38" x14ac:dyDescent="0.25">
      <c r="A105" t="str">
        <f t="shared" si="18"/>
        <v>v1_8-11</v>
      </c>
      <c r="B105" t="s">
        <v>671</v>
      </c>
      <c r="C105">
        <v>10</v>
      </c>
      <c r="D105" t="str">
        <f t="shared" si="19"/>
        <v>8-11</v>
      </c>
      <c r="E105">
        <v>1</v>
      </c>
      <c r="F105" s="7" t="s">
        <v>935</v>
      </c>
      <c r="G105" s="1">
        <f>VLOOKUP(CONCATENATE($B105,".data"), 'Random noise 0'!$A$1:$AM$235, 37, FALSE)</f>
        <v>1</v>
      </c>
      <c r="H105" s="1">
        <f>VLOOKUP(CONCATENATE($B105,".data"), 'Random noise 0'!$A$1:$AM$235, 39, FALSE)</f>
        <v>1E-8</v>
      </c>
      <c r="I105">
        <f>VLOOKUP(CONCATENATE($B105,".data"), 'Random noise 0'!$A$1:$AG$235, 15, FALSE)</f>
        <v>6</v>
      </c>
      <c r="J105">
        <f>VLOOKUP(CONCATENATE($B105,".data"), 'Random noise 0'!$A$1:$AG$235, 17, FALSE)</f>
        <v>0.7</v>
      </c>
      <c r="K105" t="str">
        <f>VLOOKUP(CONCATENATE($B105,".data"), 'Random noise 0'!$A$1:$AG$235, 27, FALSE)</f>
        <v>11-1.18839511*log(x0)</v>
      </c>
      <c r="L105">
        <f t="shared" si="20"/>
        <v>1</v>
      </c>
      <c r="M105">
        <f t="shared" si="21"/>
        <v>1</v>
      </c>
      <c r="N105" s="2">
        <f t="shared" si="22"/>
        <v>1</v>
      </c>
      <c r="O105" s="1">
        <f>VLOOKUP(CONCATENATE($B105,".data"), 'Random noise 0.001'!$A$1:$AM$235, 37, FALSE)</f>
        <v>0.99998942000000002</v>
      </c>
      <c r="P105">
        <f>VLOOKUP(CONCATENATE($B105,".data"), 'Random noise 0.001'!$A$1:$AM$235, 39, FALSE)</f>
        <v>4.1347700000000003E-3</v>
      </c>
      <c r="Q105">
        <f>VLOOKUP(CONCATENATE($B105,".data"), 'Random noise 0.001'!$A$1:$AG$235, 15, FALSE)</f>
        <v>6</v>
      </c>
      <c r="R105">
        <f>VLOOKUP(CONCATENATE($B105,".data"), 'Random noise 0.001'!$A$1:$AG$235, 17, FALSE)</f>
        <v>156.30000000000001</v>
      </c>
      <c r="S105" t="str">
        <f>VLOOKUP(CONCATENATE($B105,".data"), 'Random noise 0.001'!$A$1:$AG$235, 27, FALSE)</f>
        <v>11.000355-1.19098172*log(x0)</v>
      </c>
      <c r="T105">
        <f t="shared" si="23"/>
        <v>1</v>
      </c>
      <c r="U105">
        <f t="shared" si="24"/>
        <v>0</v>
      </c>
      <c r="V105" s="2">
        <f t="shared" si="25"/>
        <v>0</v>
      </c>
      <c r="W105" s="1">
        <f>VLOOKUP(CONCATENATE($B105,".data"), 'Random noise 0.01'!$A$1:$AM$235, 37, FALSE)</f>
        <v>0.99894243999999999</v>
      </c>
      <c r="X105">
        <f>VLOOKUP(CONCATENATE($B105,".data"), 'Random noise 0.01'!$A$1:$AM$235, 39, FALSE)</f>
        <v>4.1347740000000001E-2</v>
      </c>
      <c r="Y105">
        <f>VLOOKUP(CONCATENATE($B105,".data"), 'Random noise 0.01'!$A$1:$AG$235, 15, FALSE)</f>
        <v>6</v>
      </c>
      <c r="Z105">
        <f>VLOOKUP(CONCATENATE($B105,".data"), 'Random noise 0.01'!$A$1:$AG$235, 17, FALSE)</f>
        <v>164.1</v>
      </c>
      <c r="AA105" t="str">
        <f>VLOOKUP(CONCATENATE($B105,".data"), 'Random noise 0.01'!$A$1:$AG$235, 27, FALSE)</f>
        <v>11.00354997-1.21426126*log(x0)</v>
      </c>
      <c r="AB105">
        <f t="shared" si="26"/>
        <v>0</v>
      </c>
      <c r="AC105">
        <f t="shared" si="27"/>
        <v>0</v>
      </c>
      <c r="AD105" s="2">
        <f t="shared" si="28"/>
        <v>0</v>
      </c>
      <c r="AE105" s="1">
        <f>VLOOKUP(CONCATENATE($B105,".data"), 'Random noise 0.1'!$A$1:$AM$235, 37, FALSE)</f>
        <v>-8640526.9461483508</v>
      </c>
      <c r="AF105">
        <f>VLOOKUP(CONCATENATE($B105,".data"), 'Random noise 0.1'!$A$1:$AM$235, 39, FALSE)</f>
        <v>3737.4036498</v>
      </c>
      <c r="AG105">
        <f>VLOOKUP(CONCATENATE($B105,".data"), 'Random noise 0.1'!$A$1:$AG$235, 15, FALSE)</f>
        <v>17</v>
      </c>
      <c r="AH105">
        <f>VLOOKUP(CONCATENATE($B105,".data"), 'Random noise 0.1'!$A$1:$AG$235, 17, FALSE)</f>
        <v>227.8</v>
      </c>
      <c r="AI105" t="str">
        <f>VLOOKUP(CONCATENATE($B105,".data"), 'Random noise 0.1'!$A$1:$AG$235, 27, FALSE)</f>
        <v>-3.22114832*x0**x0+13.89117754+0.26992766/x0-0.00231507/x0**2</v>
      </c>
      <c r="AJ105">
        <f t="shared" si="29"/>
        <v>0</v>
      </c>
      <c r="AK105">
        <f t="shared" si="30"/>
        <v>0</v>
      </c>
      <c r="AL105" s="2">
        <f t="shared" si="31"/>
        <v>0</v>
      </c>
    </row>
    <row r="106" spans="1:38" x14ac:dyDescent="0.25">
      <c r="A106" t="str">
        <f t="shared" si="18"/>
        <v>v1_8-11</v>
      </c>
      <c r="B106" t="s">
        <v>672</v>
      </c>
      <c r="C106">
        <v>10</v>
      </c>
      <c r="D106" t="str">
        <f t="shared" si="19"/>
        <v>8-11</v>
      </c>
      <c r="E106">
        <v>1</v>
      </c>
      <c r="F106" s="7" t="s">
        <v>673</v>
      </c>
      <c r="G106" s="1">
        <f>VLOOKUP(CONCATENATE($B106,".data"), 'Random noise 0'!$A$1:$AM$235, 37, FALSE)</f>
        <v>-5.4360746200000003</v>
      </c>
      <c r="H106" s="1">
        <f>VLOOKUP(CONCATENATE($B106,".data"), 'Random noise 0'!$A$1:$AM$235, 39, FALSE)</f>
        <v>1.7856984499999999</v>
      </c>
      <c r="I106">
        <f>VLOOKUP(CONCATENATE($B106,".data"), 'Random noise 0'!$A$1:$AG$235, 15, FALSE)</f>
        <v>36</v>
      </c>
      <c r="J106">
        <f>VLOOKUP(CONCATENATE($B106,".data"), 'Random noise 0'!$A$1:$AG$235, 17, FALSE)</f>
        <v>237.7</v>
      </c>
      <c r="K106" t="str">
        <f>VLOOKUP(CONCATENATE($B106,".data"), 'Random noise 0'!$A$1:$AG$235, 27, FALSE)</f>
        <v>-0.31009925*log(x0)*cos(x0+sin(0.5+1/x0)+3.14159265/x0)+2.44713532*cos(0.06562175*log(x0)**2)-2.50102706+0.00744059/cos(exp(x0))</v>
      </c>
      <c r="L106">
        <f t="shared" si="20"/>
        <v>0</v>
      </c>
      <c r="M106">
        <f t="shared" si="21"/>
        <v>0</v>
      </c>
      <c r="N106" s="2">
        <f t="shared" si="22"/>
        <v>0</v>
      </c>
      <c r="O106" s="1">
        <f>VLOOKUP(CONCATENATE($B106,".data"), 'Random noise 0.001'!$A$1:$AM$235, 37, FALSE)</f>
        <v>-6.0759850699999998</v>
      </c>
      <c r="P106">
        <f>VLOOKUP(CONCATENATE($B106,".data"), 'Random noise 0.001'!$A$1:$AM$235, 39, FALSE)</f>
        <v>1.87236727</v>
      </c>
      <c r="Q106">
        <f>VLOOKUP(CONCATENATE($B106,".data"), 'Random noise 0.001'!$A$1:$AG$235, 15, FALSE)</f>
        <v>23</v>
      </c>
      <c r="R106">
        <f>VLOOKUP(CONCATENATE($B106,".data"), 'Random noise 0.001'!$A$1:$AG$235, 17, FALSE)</f>
        <v>228.7</v>
      </c>
      <c r="S106" t="str">
        <f>VLOOKUP(CONCATENATE($B106,".data"), 'Random noise 0.001'!$A$1:$AG$235, 27, FALSE)</f>
        <v>0.78448602*x0**0.5+0.41850851*cos(100.5/log(x0)**2)-0.62852812+0.00813047/cos(exp(x0))</v>
      </c>
      <c r="T106">
        <f t="shared" si="23"/>
        <v>0</v>
      </c>
      <c r="U106">
        <f t="shared" si="24"/>
        <v>0</v>
      </c>
      <c r="V106" s="2">
        <f t="shared" si="25"/>
        <v>0</v>
      </c>
      <c r="W106" s="1">
        <f>VLOOKUP(CONCATENATE($B106,".data"), 'Random noise 0.01'!$A$1:$AM$235, 37, FALSE)</f>
        <v>-0.23061428</v>
      </c>
      <c r="X106">
        <f>VLOOKUP(CONCATENATE($B106,".data"), 'Random noise 0.01'!$A$1:$AM$235, 39, FALSE)</f>
        <v>0.78083371999999995</v>
      </c>
      <c r="Y106">
        <f>VLOOKUP(CONCATENATE($B106,".data"), 'Random noise 0.01'!$A$1:$AG$235, 15, FALSE)</f>
        <v>29</v>
      </c>
      <c r="Z106">
        <f>VLOOKUP(CONCATENATE($B106,".data"), 'Random noise 0.01'!$A$1:$AG$235, 17, FALSE)</f>
        <v>198.1</v>
      </c>
      <c r="AA106" t="str">
        <f>VLOOKUP(CONCATENATE($B106,".data"), 'Random noise 0.01'!$A$1:$AG$235, 27, FALSE)</f>
        <v>-5.56592256*x0*sin(x0-1)**(1/x0)-(x0-1)**12+2*(sin(x0)-1)**(1/x0)</v>
      </c>
      <c r="AB106">
        <f t="shared" si="26"/>
        <v>0</v>
      </c>
      <c r="AC106">
        <f t="shared" si="27"/>
        <v>0</v>
      </c>
      <c r="AD106" s="2">
        <f t="shared" si="28"/>
        <v>0</v>
      </c>
      <c r="AE106" s="1">
        <f>VLOOKUP(CONCATENATE($B106,".data"), 'Random noise 0.1'!$A$1:$AM$235, 37, FALSE)</f>
        <v>-1</v>
      </c>
      <c r="AF106">
        <f>VLOOKUP(CONCATENATE($B106,".data"), 'Random noise 0.1'!$A$1:$AM$235, 39, FALSE)</f>
        <v>-1</v>
      </c>
      <c r="AG106">
        <f>VLOOKUP(CONCATENATE($B106,".data"), 'Random noise 0.1'!$A$1:$AG$235, 15, FALSE)</f>
        <v>26</v>
      </c>
      <c r="AH106">
        <f>VLOOKUP(CONCATENATE($B106,".data"), 'Random noise 0.1'!$A$1:$AG$235, 17, FALSE)</f>
        <v>196.2</v>
      </c>
      <c r="AI106" t="str">
        <f>VLOOKUP(CONCATENATE($B106,".data"), 'Random noise 0.1'!$A$1:$AG$235, 27, FALSE)</f>
        <v>0.48508484*sin(x0)+0.26983587*cos(6.28318531/x0)+0.48508484*cos(exp(1/x0)+1/sin(x0))-0.33984007</v>
      </c>
      <c r="AJ106">
        <f t="shared" si="29"/>
        <v>0</v>
      </c>
      <c r="AK106">
        <f t="shared" si="30"/>
        <v>0</v>
      </c>
      <c r="AL106" s="2">
        <f t="shared" si="31"/>
        <v>0</v>
      </c>
    </row>
    <row r="107" spans="1:38" x14ac:dyDescent="0.25">
      <c r="A107" t="str">
        <f t="shared" si="18"/>
        <v>v1_8-11</v>
      </c>
      <c r="B107" t="s">
        <v>674</v>
      </c>
      <c r="C107">
        <v>10</v>
      </c>
      <c r="D107" t="str">
        <f t="shared" si="19"/>
        <v>8-11</v>
      </c>
      <c r="E107">
        <v>1</v>
      </c>
      <c r="F107" s="7" t="s">
        <v>675</v>
      </c>
      <c r="G107" s="1">
        <f>VLOOKUP(CONCATENATE($B107,".data"), 'Random noise 0'!$A$1:$AM$235, 37, FALSE)</f>
        <v>1</v>
      </c>
      <c r="H107" s="1">
        <f>VLOOKUP(CONCATENATE($B107,".data"), 'Random noise 0'!$A$1:$AM$235, 39, FALSE)</f>
        <v>1.78492E-3</v>
      </c>
      <c r="I107">
        <f>VLOOKUP(CONCATENATE($B107,".data"), 'Random noise 0'!$A$1:$AG$235, 15, FALSE)</f>
        <v>10</v>
      </c>
      <c r="J107">
        <f>VLOOKUP(CONCATENATE($B107,".data"), 'Random noise 0'!$A$1:$AG$235, 17, FALSE)</f>
        <v>3.5</v>
      </c>
      <c r="K107" t="str">
        <f>VLOOKUP(CONCATENATE($B107,".data"), 'Random noise 0'!$A$1:$AG$235, 27, FALSE)</f>
        <v>-exp(x0)+9.8696044/x0**2</v>
      </c>
      <c r="L107">
        <f t="shared" si="20"/>
        <v>1</v>
      </c>
      <c r="M107">
        <f t="shared" si="21"/>
        <v>0</v>
      </c>
      <c r="N107" s="2">
        <f t="shared" si="22"/>
        <v>0</v>
      </c>
      <c r="O107" s="1">
        <f>VLOOKUP(CONCATENATE($B107,".data"), 'Random noise 0.001'!$A$1:$AM$235, 37, FALSE)</f>
        <v>-0.20270774</v>
      </c>
      <c r="P107">
        <f>VLOOKUP(CONCATENATE($B107,".data"), 'Random noise 0.001'!$A$1:$AM$235, 39, FALSE)</f>
        <v>17725844.327497698</v>
      </c>
      <c r="Q107">
        <f>VLOOKUP(CONCATENATE($B107,".data"), 'Random noise 0.001'!$A$1:$AG$235, 15, FALSE)</f>
        <v>20</v>
      </c>
      <c r="R107">
        <f>VLOOKUP(CONCATENATE($B107,".data"), 'Random noise 0.001'!$A$1:$AG$235, 17, FALSE)</f>
        <v>204.3</v>
      </c>
      <c r="S107" t="str">
        <f>VLOOKUP(CONCATENATE($B107,".data"), 'Random noise 0.001'!$A$1:$AG$235, 27, FALSE)</f>
        <v>12685692.8917539*(x0**0.5+1)**((x0+1)**(-50))-12648998.4954656-7468.9402075/x0</v>
      </c>
      <c r="T107">
        <f t="shared" si="23"/>
        <v>0</v>
      </c>
      <c r="U107">
        <f t="shared" si="24"/>
        <v>0</v>
      </c>
      <c r="V107" s="2">
        <f t="shared" si="25"/>
        <v>0</v>
      </c>
      <c r="W107" s="1">
        <f>VLOOKUP(CONCATENATE($B107,".data"), 'Random noise 0.01'!$A$1:$AM$235, 37, FALSE)</f>
        <v>2.4290200000000001E-3</v>
      </c>
      <c r="X107">
        <f>VLOOKUP(CONCATENATE($B107,".data"), 'Random noise 0.01'!$A$1:$AM$235, 39, FALSE)</f>
        <v>16143540.309926599</v>
      </c>
      <c r="Y107">
        <f>VLOOKUP(CONCATENATE($B107,".data"), 'Random noise 0.01'!$A$1:$AG$235, 15, FALSE)</f>
        <v>41</v>
      </c>
      <c r="Z107">
        <f>VLOOKUP(CONCATENATE($B107,".data"), 'Random noise 0.01'!$A$1:$AG$235, 17, FALSE)</f>
        <v>300.3</v>
      </c>
      <c r="AA107" t="str">
        <f>VLOOKUP(CONCATENATE($B107,".data"), 'Random noise 0.01'!$A$1:$AG$235, 27, FALSE)</f>
        <v>-1210098.76012361*x0**x0*sin(x0-5.5*x0**(9*x0))+16795122.2534944*x0**x0-912858.51064677*sin(10*3.14159265**x0*x0**(9*x0))-47411759.591837*cos(x0+9)-58001702.343794</v>
      </c>
      <c r="AB107">
        <f t="shared" si="26"/>
        <v>0</v>
      </c>
      <c r="AC107">
        <f t="shared" si="27"/>
        <v>0</v>
      </c>
      <c r="AD107" s="2">
        <f t="shared" si="28"/>
        <v>0</v>
      </c>
      <c r="AE107" s="1">
        <f>VLOOKUP(CONCATENATE($B107,".data"), 'Random noise 0.1'!$A$1:$AM$235, 37, FALSE)</f>
        <v>-1</v>
      </c>
      <c r="AF107">
        <f>VLOOKUP(CONCATENATE($B107,".data"), 'Random noise 0.1'!$A$1:$AM$235, 39, FALSE)</f>
        <v>-1</v>
      </c>
      <c r="AG107">
        <f>VLOOKUP(CONCATENATE($B107,".data"), 'Random noise 0.1'!$A$1:$AG$235, 15, FALSE)</f>
        <v>87</v>
      </c>
      <c r="AH107">
        <f>VLOOKUP(CONCATENATE($B107,".data"), 'Random noise 0.1'!$A$1:$AG$235, 17, FALSE)</f>
        <v>301.3</v>
      </c>
      <c r="AI107" t="str">
        <f>VLOOKUP(CONCATENATE($B107,".data"), 'Random noise 0.1'!$A$1:$AG$235, 27, FALSE)</f>
        <v>-20632066.4087294*x0**10+588877084.360246*x0**(0.09090909*x0)+20242626.0215266*sin(exp(x0/(1-x0)**x0)+1)**21-12478236.6038811*sin(sin(x0*(1-x0)**(0.2*x0-10))+1.1)**21-573798303.951628+4921341.61309913*sin(sin(x0/(1-x0)**x0)+1)**21/sin(x0/(1-x0)**x0)</v>
      </c>
      <c r="AJ107">
        <f t="shared" si="29"/>
        <v>0</v>
      </c>
      <c r="AK107">
        <f t="shared" si="30"/>
        <v>0</v>
      </c>
      <c r="AL107" s="2">
        <f t="shared" si="31"/>
        <v>0</v>
      </c>
    </row>
    <row r="108" spans="1:38" x14ac:dyDescent="0.25">
      <c r="A108" t="str">
        <f t="shared" si="18"/>
        <v>v1_8-11</v>
      </c>
      <c r="B108" t="s">
        <v>676</v>
      </c>
      <c r="C108">
        <v>10</v>
      </c>
      <c r="D108" t="str">
        <f t="shared" si="19"/>
        <v>8-11</v>
      </c>
      <c r="E108">
        <v>1</v>
      </c>
      <c r="F108" s="7" t="s">
        <v>677</v>
      </c>
      <c r="G108" s="1">
        <f>VLOOKUP(CONCATENATE($B108,".data"), 'Random noise 0'!$A$1:$AM$235, 37, FALSE)</f>
        <v>0.99862505999999995</v>
      </c>
      <c r="H108" s="1">
        <f>VLOOKUP(CONCATENATE($B108,".data"), 'Random noise 0'!$A$1:$AM$235, 39, FALSE)</f>
        <v>1.1666999999999999E-3</v>
      </c>
      <c r="I108">
        <f>VLOOKUP(CONCATENATE($B108,".data"), 'Random noise 0'!$A$1:$AG$235, 15, FALSE)</f>
        <v>7</v>
      </c>
      <c r="J108">
        <f>VLOOKUP(CONCATENATE($B108,".data"), 'Random noise 0'!$A$1:$AG$235, 17, FALSE)</f>
        <v>180.1</v>
      </c>
      <c r="K108" t="str">
        <f>VLOOKUP(CONCATENATE($B108,".data"), 'Random noise 0'!$A$1:$AG$235, 27, FALSE)</f>
        <v>0.12926599*x0**0.5+0.04773606</v>
      </c>
      <c r="L108">
        <f t="shared" si="20"/>
        <v>0</v>
      </c>
      <c r="M108">
        <f t="shared" si="21"/>
        <v>0</v>
      </c>
      <c r="N108" s="2">
        <f t="shared" si="22"/>
        <v>0</v>
      </c>
      <c r="O108" s="1">
        <f>VLOOKUP(CONCATENATE($B108,".data"), 'Random noise 0.001'!$A$1:$AM$235, 37, FALSE)</f>
        <v>0.99861451000000001</v>
      </c>
      <c r="P108">
        <f>VLOOKUP(CONCATENATE($B108,".data"), 'Random noise 0.001'!$A$1:$AM$235, 39, FALSE)</f>
        <v>1.17117E-3</v>
      </c>
      <c r="Q108">
        <f>VLOOKUP(CONCATENATE($B108,".data"), 'Random noise 0.001'!$A$1:$AG$235, 15, FALSE)</f>
        <v>7</v>
      </c>
      <c r="R108">
        <f>VLOOKUP(CONCATENATE($B108,".data"), 'Random noise 0.001'!$A$1:$AG$235, 17, FALSE)</f>
        <v>173.6</v>
      </c>
      <c r="S108" t="str">
        <f>VLOOKUP(CONCATENATE($B108,".data"), 'Random noise 0.001'!$A$1:$AG$235, 27, FALSE)</f>
        <v>0.12918098*x0**0.5+0.04782569</v>
      </c>
      <c r="T108">
        <f t="shared" si="23"/>
        <v>0</v>
      </c>
      <c r="U108">
        <f t="shared" si="24"/>
        <v>0</v>
      </c>
      <c r="V108" s="2">
        <f t="shared" si="25"/>
        <v>0</v>
      </c>
      <c r="W108" s="1">
        <f>VLOOKUP(CONCATENATE($B108,".data"), 'Random noise 0.01'!$A$1:$AM$235, 37, FALSE)</f>
        <v>0.99835563999999999</v>
      </c>
      <c r="X108">
        <f>VLOOKUP(CONCATENATE($B108,".data"), 'Random noise 0.01'!$A$1:$AM$235, 39, FALSE)</f>
        <v>1.2759E-3</v>
      </c>
      <c r="Y108">
        <f>VLOOKUP(CONCATENATE($B108,".data"), 'Random noise 0.01'!$A$1:$AG$235, 15, FALSE)</f>
        <v>7</v>
      </c>
      <c r="Z108">
        <f>VLOOKUP(CONCATENATE($B108,".data"), 'Random noise 0.01'!$A$1:$AG$235, 17, FALSE)</f>
        <v>171.7</v>
      </c>
      <c r="AA108" t="str">
        <f>VLOOKUP(CONCATENATE($B108,".data"), 'Random noise 0.01'!$A$1:$AG$235, 27, FALSE)</f>
        <v>0.12453039*x0**0.54030231+0.05339267</v>
      </c>
      <c r="AB108">
        <f t="shared" si="26"/>
        <v>0</v>
      </c>
      <c r="AC108">
        <f t="shared" si="27"/>
        <v>0</v>
      </c>
      <c r="AD108" s="2">
        <f t="shared" si="28"/>
        <v>0</v>
      </c>
      <c r="AE108" s="1">
        <f>VLOOKUP(CONCATENATE($B108,".data"), 'Random noise 0.1'!$A$1:$AM$235, 37, FALSE)</f>
        <v>0.93310362999999996</v>
      </c>
      <c r="AF108">
        <f>VLOOKUP(CONCATENATE($B108,".data"), 'Random noise 0.1'!$A$1:$AM$235, 39, FALSE)</f>
        <v>8.1380099999999993E-3</v>
      </c>
      <c r="AG108">
        <f>VLOOKUP(CONCATENATE($B108,".data"), 'Random noise 0.1'!$A$1:$AG$235, 15, FALSE)</f>
        <v>11</v>
      </c>
      <c r="AH108">
        <f>VLOOKUP(CONCATENATE($B108,".data"), 'Random noise 0.1'!$A$1:$AG$235, 17, FALSE)</f>
        <v>185.2</v>
      </c>
      <c r="AI108" t="str">
        <f>VLOOKUP(CONCATENATE($B108,".data"), 'Random noise 0.1'!$A$1:$AG$235, 27, FALSE)</f>
        <v>0.028316*log(x0)+0.02991135*sin(log(x0))+0.17988362</v>
      </c>
      <c r="AJ108">
        <f t="shared" si="29"/>
        <v>0</v>
      </c>
      <c r="AK108">
        <f t="shared" si="30"/>
        <v>0</v>
      </c>
      <c r="AL108" s="2">
        <f t="shared" si="31"/>
        <v>0</v>
      </c>
    </row>
    <row r="109" spans="1:38" x14ac:dyDescent="0.25">
      <c r="A109" t="str">
        <f t="shared" si="18"/>
        <v>v2_8-11</v>
      </c>
      <c r="B109" t="s">
        <v>678</v>
      </c>
      <c r="C109">
        <v>10</v>
      </c>
      <c r="D109" t="str">
        <f t="shared" si="19"/>
        <v>8-11</v>
      </c>
      <c r="E109">
        <v>2</v>
      </c>
      <c r="F109" s="7" t="s">
        <v>679</v>
      </c>
      <c r="G109" s="1">
        <f>VLOOKUP(CONCATENATE($B109,".data"), 'Random noise 0'!$A$1:$AM$235, 37, FALSE)</f>
        <v>0.95663807999999995</v>
      </c>
      <c r="H109" s="1">
        <f>VLOOKUP(CONCATENATE($B109,".data"), 'Random noise 0'!$A$1:$AM$235, 39, FALSE)</f>
        <v>0.13704225</v>
      </c>
      <c r="I109">
        <f>VLOOKUP(CONCATENATE($B109,".data"), 'Random noise 0'!$A$1:$AG$235, 15, FALSE)</f>
        <v>28</v>
      </c>
      <c r="J109">
        <f>VLOOKUP(CONCATENATE($B109,".data"), 'Random noise 0'!$A$1:$AG$235, 17, FALSE)</f>
        <v>293.60000000000002</v>
      </c>
      <c r="K109" t="str">
        <f>VLOOKUP(CONCATENATE($B109,".data"), 'Random noise 0'!$A$1:$AG$235, 27, FALSE)</f>
        <v>-3.11977363*sin((x0*x1+1)**(-5))-1.24732678*cos(0.10353727*((1+1/x1)/x0)**0.5)+2.41581542</v>
      </c>
      <c r="L109">
        <f t="shared" si="20"/>
        <v>0</v>
      </c>
      <c r="M109">
        <f t="shared" si="21"/>
        <v>0</v>
      </c>
      <c r="N109" s="2">
        <f t="shared" si="22"/>
        <v>0</v>
      </c>
      <c r="O109" s="1">
        <f>VLOOKUP(CONCATENATE($B109,".data"), 'Random noise 0.001'!$A$1:$AM$235, 37, FALSE)</f>
        <v>0.97687990000000002</v>
      </c>
      <c r="P109">
        <f>VLOOKUP(CONCATENATE($B109,".data"), 'Random noise 0.001'!$A$1:$AM$235, 39, FALSE)</f>
        <v>0.10006796</v>
      </c>
      <c r="Q109">
        <f>VLOOKUP(CONCATENATE($B109,".data"), 'Random noise 0.001'!$A$1:$AG$235, 15, FALSE)</f>
        <v>36</v>
      </c>
      <c r="R109">
        <f>VLOOKUP(CONCATENATE($B109,".data"), 'Random noise 0.001'!$A$1:$AG$235, 17, FALSE)</f>
        <v>289.39999999999998</v>
      </c>
      <c r="S109" t="str">
        <f>VLOOKUP(CONCATENATE($B109,".data"), 'Random noise 0.001'!$A$1:$AG$235, 27, FALSE)</f>
        <v>-1.22701841*sin(0.87758235*((-0.5+1/x0)/x1)**0.25)+3.49871212+0.80127879/(-0.69670671*sin(x0*x1)-0.71735609*cos(x0*x1)+0.5)</v>
      </c>
      <c r="T109">
        <f t="shared" si="23"/>
        <v>0</v>
      </c>
      <c r="U109">
        <f t="shared" si="24"/>
        <v>0</v>
      </c>
      <c r="V109" s="2">
        <f t="shared" si="25"/>
        <v>0</v>
      </c>
      <c r="W109" s="1">
        <f>VLOOKUP(CONCATENATE($B109,".data"), 'Random noise 0.01'!$A$1:$AM$235, 37, FALSE)</f>
        <v>0.97687404</v>
      </c>
      <c r="X109">
        <f>VLOOKUP(CONCATENATE($B109,".data"), 'Random noise 0.01'!$A$1:$AM$235, 39, FALSE)</f>
        <v>0.10008064999999999</v>
      </c>
      <c r="Y109">
        <f>VLOOKUP(CONCATENATE($B109,".data"), 'Random noise 0.01'!$A$1:$AG$235, 15, FALSE)</f>
        <v>36</v>
      </c>
      <c r="Z109">
        <f>VLOOKUP(CONCATENATE($B109,".data"), 'Random noise 0.01'!$A$1:$AG$235, 17, FALSE)</f>
        <v>292.10000000000002</v>
      </c>
      <c r="AA109" t="str">
        <f>VLOOKUP(CONCATENATE($B109,".data"), 'Random noise 0.01'!$A$1:$AG$235, 27, FALSE)</f>
        <v>-1.22675672*sin(0.87697579*((-0.5+1/x0)/x1)**0.25)+3.49696771+0.80030324/(-0.69670671*sin(x0*x1)-0.71735609*cos(x0*x1)+0.5)</v>
      </c>
      <c r="AB109">
        <f t="shared" si="26"/>
        <v>0</v>
      </c>
      <c r="AC109">
        <f t="shared" si="27"/>
        <v>0</v>
      </c>
      <c r="AD109" s="2">
        <f t="shared" si="28"/>
        <v>0</v>
      </c>
      <c r="AE109" s="1">
        <f>VLOOKUP(CONCATENATE($B109,".data"), 'Random noise 0.1'!$A$1:$AM$235, 37, FALSE)</f>
        <v>-124.17332798</v>
      </c>
      <c r="AF109">
        <f>VLOOKUP(CONCATENATE($B109,".data"), 'Random noise 0.1'!$A$1:$AM$235, 39, FALSE)</f>
        <v>7.3630220399999997</v>
      </c>
      <c r="AG109">
        <f>VLOOKUP(CONCATENATE($B109,".data"), 'Random noise 0.1'!$A$1:$AG$235, 15, FALSE)</f>
        <v>39</v>
      </c>
      <c r="AH109">
        <f>VLOOKUP(CONCATENATE($B109,".data"), 'Random noise 0.1'!$A$1:$AG$235, 17, FALSE)</f>
        <v>296.8</v>
      </c>
      <c r="AI109" t="str">
        <f>VLOOKUP(CONCATENATE($B109,".data"), 'Random noise 0.1'!$A$1:$AG$235, 27, FALSE)</f>
        <v>-0.93564929*cos(0.15915494*(1/(x0*x1))**0.5)+2.79764841-0.75295031/(sin(x0*x1)+0.2)-0.00158957/x1+0.00222048/(x0*x1)</v>
      </c>
      <c r="AJ109">
        <f t="shared" si="29"/>
        <v>0</v>
      </c>
      <c r="AK109">
        <f t="shared" si="30"/>
        <v>0</v>
      </c>
      <c r="AL109" s="2">
        <f t="shared" si="31"/>
        <v>0</v>
      </c>
    </row>
    <row r="110" spans="1:38" x14ac:dyDescent="0.25">
      <c r="A110" t="str">
        <f t="shared" si="18"/>
        <v>v2_8-11</v>
      </c>
      <c r="B110" t="s">
        <v>680</v>
      </c>
      <c r="C110">
        <v>10</v>
      </c>
      <c r="D110" t="str">
        <f t="shared" si="19"/>
        <v>8-11</v>
      </c>
      <c r="E110">
        <v>2</v>
      </c>
      <c r="F110" s="7" t="s">
        <v>681</v>
      </c>
      <c r="G110" s="1">
        <f>VLOOKUP(CONCATENATE($B110,".data"), 'Random noise 0'!$A$1:$AM$235, 37, FALSE)</f>
        <v>0.68801562999999999</v>
      </c>
      <c r="H110" s="1">
        <f>VLOOKUP(CONCATENATE($B110,".data"), 'Random noise 0'!$A$1:$AM$235, 39, FALSE)</f>
        <v>0.25159361000000002</v>
      </c>
      <c r="I110">
        <f>VLOOKUP(CONCATENATE($B110,".data"), 'Random noise 0'!$A$1:$AG$235, 15, FALSE)</f>
        <v>31</v>
      </c>
      <c r="J110">
        <f>VLOOKUP(CONCATENATE($B110,".data"), 'Random noise 0'!$A$1:$AG$235, 17, FALSE)</f>
        <v>300.3</v>
      </c>
      <c r="K110" t="str">
        <f>VLOOKUP(CONCATENATE($B110,".data"), 'Random noise 0'!$A$1:$AG$235, 27, FALSE)</f>
        <v>1.28659622*x0*cos(x1)**2-1.11499511*x0-63.34855329*x1+44.43670368*exp(x1**0.5)-2.35402431*log(x1)-4.97405683*cos(x1)**2-55.22090122</v>
      </c>
      <c r="L110">
        <f t="shared" si="20"/>
        <v>0</v>
      </c>
      <c r="M110">
        <f t="shared" si="21"/>
        <v>0</v>
      </c>
      <c r="N110" s="2">
        <f t="shared" si="22"/>
        <v>0</v>
      </c>
      <c r="O110" s="1">
        <f>VLOOKUP(CONCATENATE($B110,".data"), 'Random noise 0.001'!$A$1:$AM$235, 37, FALSE)</f>
        <v>0.99969724000000004</v>
      </c>
      <c r="P110">
        <f>VLOOKUP(CONCATENATE($B110,".data"), 'Random noise 0.001'!$A$1:$AM$235, 39, FALSE)</f>
        <v>7.83762E-3</v>
      </c>
      <c r="Q110">
        <f>VLOOKUP(CONCATENATE($B110,".data"), 'Random noise 0.001'!$A$1:$AG$235, 15, FALSE)</f>
        <v>20</v>
      </c>
      <c r="R110">
        <f>VLOOKUP(CONCATENATE($B110,".data"), 'Random noise 0.001'!$A$1:$AG$235, 17, FALSE)</f>
        <v>290.7</v>
      </c>
      <c r="S110" t="str">
        <f>VLOOKUP(CONCATENATE($B110,".data"), 'Random noise 0.001'!$A$1:$AG$235, 27, FALSE)</f>
        <v>0.9785982*x0*x1-2.49077526*x0*sin(x1)**2+1.00983608*cos(log(x1)+0.69670671)+0.00487928</v>
      </c>
      <c r="T110">
        <f t="shared" si="23"/>
        <v>1</v>
      </c>
      <c r="U110">
        <f t="shared" si="24"/>
        <v>0</v>
      </c>
      <c r="V110" s="2">
        <f t="shared" si="25"/>
        <v>0</v>
      </c>
      <c r="W110" s="1">
        <f>VLOOKUP(CONCATENATE($B110,".data"), 'Random noise 0.01'!$A$1:$AM$235, 37, FALSE)</f>
        <v>0.69315715</v>
      </c>
      <c r="X110">
        <f>VLOOKUP(CONCATENATE($B110,".data"), 'Random noise 0.01'!$A$1:$AM$235, 39, FALSE)</f>
        <v>0.24951186</v>
      </c>
      <c r="Y110">
        <f>VLOOKUP(CONCATENATE($B110,".data"), 'Random noise 0.01'!$A$1:$AG$235, 15, FALSE)</f>
        <v>31</v>
      </c>
      <c r="Z110">
        <f>VLOOKUP(CONCATENATE($B110,".data"), 'Random noise 0.01'!$A$1:$AG$235, 17, FALSE)</f>
        <v>300.10000000000002</v>
      </c>
      <c r="AA110" t="str">
        <f>VLOOKUP(CONCATENATE($B110,".data"), 'Random noise 0.01'!$A$1:$AG$235, 27, FALSE)</f>
        <v>1.27327288*x0*cos(x1)**2-1.10378949*x0-62.82517589*x1+44.09935009*exp(x1**0.5)-2.33542732*log(x1)-4.87909717*cos(x1)**2-54.85741417</v>
      </c>
      <c r="AB110">
        <f t="shared" si="26"/>
        <v>0</v>
      </c>
      <c r="AC110">
        <f t="shared" si="27"/>
        <v>0</v>
      </c>
      <c r="AD110" s="2">
        <f t="shared" si="28"/>
        <v>0</v>
      </c>
      <c r="AE110" s="1">
        <f>VLOOKUP(CONCATENATE($B110,".data"), 'Random noise 0.1'!$A$1:$AM$235, 37, FALSE)</f>
        <v>0.62244979</v>
      </c>
      <c r="AF110">
        <f>VLOOKUP(CONCATENATE($B110,".data"), 'Random noise 0.1'!$A$1:$AM$235, 39, FALSE)</f>
        <v>0.27677098</v>
      </c>
      <c r="AG110">
        <f>VLOOKUP(CONCATENATE($B110,".data"), 'Random noise 0.1'!$A$1:$AG$235, 15, FALSE)</f>
        <v>26</v>
      </c>
      <c r="AH110">
        <f>VLOOKUP(CONCATENATE($B110,".data"), 'Random noise 0.1'!$A$1:$AG$235, 17, FALSE)</f>
        <v>273.5</v>
      </c>
      <c r="AI110" t="str">
        <f>VLOOKUP(CONCATENATE($B110,".data"), 'Random noise 0.1'!$A$1:$AG$235, 27, FALSE)</f>
        <v>-1.57515913*x0*cos(x1-1.8)**2-2.23372163*x1+1.15118198*log(x1)-3.1410649*cos(0.01168019/x1)+6.10140181</v>
      </c>
      <c r="AJ110">
        <f t="shared" si="29"/>
        <v>0</v>
      </c>
      <c r="AK110">
        <f t="shared" si="30"/>
        <v>0</v>
      </c>
      <c r="AL110" s="2">
        <f t="shared" si="31"/>
        <v>0</v>
      </c>
    </row>
    <row r="111" spans="1:38" x14ac:dyDescent="0.25">
      <c r="A111" t="str">
        <f t="shared" si="18"/>
        <v>v2_8-11</v>
      </c>
      <c r="B111" t="s">
        <v>682</v>
      </c>
      <c r="C111">
        <v>10</v>
      </c>
      <c r="D111" t="str">
        <f t="shared" si="19"/>
        <v>8-11</v>
      </c>
      <c r="E111">
        <v>2</v>
      </c>
      <c r="F111" s="7" t="s">
        <v>683</v>
      </c>
      <c r="G111" s="1">
        <f>VLOOKUP(CONCATENATE($B111,".data"), 'Random noise 0'!$A$1:$AM$235, 37, FALSE)</f>
        <v>0.99709031000000004</v>
      </c>
      <c r="H111" s="1">
        <f>VLOOKUP(CONCATENATE($B111,".data"), 'Random noise 0'!$A$1:$AM$235, 39, FALSE)</f>
        <v>5.0915500000000002E-3</v>
      </c>
      <c r="I111">
        <f>VLOOKUP(CONCATENATE($B111,".data"), 'Random noise 0'!$A$1:$AG$235, 15, FALSE)</f>
        <v>10</v>
      </c>
      <c r="J111">
        <f>VLOOKUP(CONCATENATE($B111,".data"), 'Random noise 0'!$A$1:$AG$235, 17, FALSE)</f>
        <v>186.3</v>
      </c>
      <c r="K111" t="str">
        <f>VLOOKUP(CONCATENATE($B111,".data"), 'Random noise 0'!$A$1:$AG$235, 27, FALSE)</f>
        <v>-0.58406962*x0**2*x1**2-0.053615</v>
      </c>
      <c r="L111">
        <f t="shared" si="20"/>
        <v>0</v>
      </c>
      <c r="M111">
        <f t="shared" si="21"/>
        <v>0</v>
      </c>
      <c r="N111" s="2">
        <f t="shared" si="22"/>
        <v>0</v>
      </c>
      <c r="O111" s="1">
        <f>VLOOKUP(CONCATENATE($B111,".data"), 'Random noise 0.001'!$A$1:$AM$235, 37, FALSE)</f>
        <v>0.99708408999999998</v>
      </c>
      <c r="P111">
        <f>VLOOKUP(CONCATENATE($B111,".data"), 'Random noise 0.001'!$A$1:$AM$235, 39, FALSE)</f>
        <v>5.09699E-3</v>
      </c>
      <c r="Q111">
        <f>VLOOKUP(CONCATENATE($B111,".data"), 'Random noise 0.001'!$A$1:$AG$235, 15, FALSE)</f>
        <v>10</v>
      </c>
      <c r="R111">
        <f>VLOOKUP(CONCATENATE($B111,".data"), 'Random noise 0.001'!$A$1:$AG$235, 17, FALSE)</f>
        <v>191.6</v>
      </c>
      <c r="S111" t="str">
        <f>VLOOKUP(CONCATENATE($B111,".data"), 'Random noise 0.001'!$A$1:$AG$235, 27, FALSE)</f>
        <v>-0.58405437*x0**2*x1**2-0.05357821</v>
      </c>
      <c r="T111">
        <f t="shared" si="23"/>
        <v>0</v>
      </c>
      <c r="U111">
        <f t="shared" si="24"/>
        <v>0</v>
      </c>
      <c r="V111" s="2">
        <f t="shared" si="25"/>
        <v>0</v>
      </c>
      <c r="W111" s="1">
        <f>VLOOKUP(CONCATENATE($B111,".data"), 'Random noise 0.01'!$A$1:$AM$235, 37, FALSE)</f>
        <v>0.99701324999999996</v>
      </c>
      <c r="X111">
        <f>VLOOKUP(CONCATENATE($B111,".data"), 'Random noise 0.01'!$A$1:$AM$235, 39, FALSE)</f>
        <v>5.1585299999999997E-3</v>
      </c>
      <c r="Y111">
        <f>VLOOKUP(CONCATENATE($B111,".data"), 'Random noise 0.01'!$A$1:$AG$235, 15, FALSE)</f>
        <v>10</v>
      </c>
      <c r="Z111">
        <f>VLOOKUP(CONCATENATE($B111,".data"), 'Random noise 0.01'!$A$1:$AG$235, 17, FALSE)</f>
        <v>191.3</v>
      </c>
      <c r="AA111" t="str">
        <f>VLOOKUP(CONCATENATE($B111,".data"), 'Random noise 0.01'!$A$1:$AG$235, 27, FALSE)</f>
        <v>-0.58391712*x0**2*x1**2-0.05324711</v>
      </c>
      <c r="AB111">
        <f t="shared" si="26"/>
        <v>0</v>
      </c>
      <c r="AC111">
        <f t="shared" si="27"/>
        <v>0</v>
      </c>
      <c r="AD111" s="2">
        <f t="shared" si="28"/>
        <v>0</v>
      </c>
      <c r="AE111" s="1">
        <f>VLOOKUP(CONCATENATE($B111,".data"), 'Random noise 0.1'!$A$1:$AM$235, 37, FALSE)</f>
        <v>0.99482561999999997</v>
      </c>
      <c r="AF111">
        <f>VLOOKUP(CONCATENATE($B111,".data"), 'Random noise 0.1'!$A$1:$AM$235, 39, FALSE)</f>
        <v>6.7897799999999996E-3</v>
      </c>
      <c r="AG111">
        <f>VLOOKUP(CONCATENATE($B111,".data"), 'Random noise 0.1'!$A$1:$AG$235, 15, FALSE)</f>
        <v>10</v>
      </c>
      <c r="AH111">
        <f>VLOOKUP(CONCATENATE($B111,".data"), 'Random noise 0.1'!$A$1:$AG$235, 17, FALSE)</f>
        <v>185</v>
      </c>
      <c r="AI111" t="str">
        <f>VLOOKUP(CONCATENATE($B111,".data"), 'Random noise 0.1'!$A$1:$AG$235, 27, FALSE)</f>
        <v>-0.58254462*x0**2*x1**2-0.04993613</v>
      </c>
      <c r="AJ111">
        <f t="shared" si="29"/>
        <v>0</v>
      </c>
      <c r="AK111">
        <f t="shared" si="30"/>
        <v>0</v>
      </c>
      <c r="AL111" s="2">
        <f t="shared" si="31"/>
        <v>0</v>
      </c>
    </row>
    <row r="112" spans="1:38" x14ac:dyDescent="0.25">
      <c r="A112" t="str">
        <f t="shared" si="18"/>
        <v>v2_8-11</v>
      </c>
      <c r="B112" t="s">
        <v>684</v>
      </c>
      <c r="C112">
        <v>10</v>
      </c>
      <c r="D112" t="str">
        <f t="shared" si="19"/>
        <v>8-11</v>
      </c>
      <c r="E112">
        <v>2</v>
      </c>
      <c r="F112" s="7" t="s">
        <v>685</v>
      </c>
      <c r="G112" s="1">
        <f>VLOOKUP(CONCATENATE($B112,".data"), 'Random noise 0'!$A$1:$AM$235, 37, FALSE)</f>
        <v>-2.49368861</v>
      </c>
      <c r="H112" s="1">
        <f>VLOOKUP(CONCATENATE($B112,".data"), 'Random noise 0'!$A$1:$AM$235, 39, FALSE)</f>
        <v>15.31765766</v>
      </c>
      <c r="I112">
        <f>VLOOKUP(CONCATENATE($B112,".data"), 'Random noise 0'!$A$1:$AG$235, 15, FALSE)</f>
        <v>31</v>
      </c>
      <c r="J112">
        <f>VLOOKUP(CONCATENATE($B112,".data"), 'Random noise 0'!$A$1:$AG$235, 17, FALSE)</f>
        <v>300.39999999999998</v>
      </c>
      <c r="K112" t="str">
        <f>VLOOKUP(CONCATENATE($B112,".data"), 'Random noise 0'!$A$1:$AG$235, 27, FALSE)</f>
        <v>-1.65484825*x0**2+47.26994463*x1**0.5-18.25256887*x1+0.58612441*exp(x0)*log(x1)-14.95693944*log(sin(x1))-27.61591858+0.00951628/x1</v>
      </c>
      <c r="L112">
        <f t="shared" si="20"/>
        <v>0</v>
      </c>
      <c r="M112">
        <f t="shared" si="21"/>
        <v>0</v>
      </c>
      <c r="N112" s="2">
        <f t="shared" si="22"/>
        <v>0</v>
      </c>
      <c r="O112" s="1">
        <f>VLOOKUP(CONCATENATE($B112,".data"), 'Random noise 0.001'!$A$1:$AM$235, 37, FALSE)</f>
        <v>-1.60059449</v>
      </c>
      <c r="P112">
        <f>VLOOKUP(CONCATENATE($B112,".data"), 'Random noise 0.001'!$A$1:$AM$235, 39, FALSE)</f>
        <v>13.21559074</v>
      </c>
      <c r="Q112">
        <f>VLOOKUP(CONCATENATE($B112,".data"), 'Random noise 0.001'!$A$1:$AG$235, 15, FALSE)</f>
        <v>43</v>
      </c>
      <c r="R112">
        <f>VLOOKUP(CONCATENATE($B112,".data"), 'Random noise 0.001'!$A$1:$AG$235, 17, FALSE)</f>
        <v>300.39999999999998</v>
      </c>
      <c r="S112" t="str">
        <f>VLOOKUP(CONCATENATE($B112,".data"), 'Random noise 0.001'!$A$1:$AG$235, 27, FALSE)</f>
        <v>13.81749395*log(x0**2/x1**0.5+1.5*x0**2-0.8*x0/x1**0.5+x0+3/x1**0.5+4.14159265+1/x1)+12.1811139*cos(x0)-37.27779818+0.00829778/x1</v>
      </c>
      <c r="T112">
        <f t="shared" si="23"/>
        <v>0</v>
      </c>
      <c r="U112">
        <f t="shared" si="24"/>
        <v>0</v>
      </c>
      <c r="V112" s="2">
        <f t="shared" si="25"/>
        <v>0</v>
      </c>
      <c r="W112" s="1">
        <f>VLOOKUP(CONCATENATE($B112,".data"), 'Random noise 0.01'!$A$1:$AM$235, 37, FALSE)</f>
        <v>-4.4180667600000003</v>
      </c>
      <c r="X112">
        <f>VLOOKUP(CONCATENATE($B112,".data"), 'Random noise 0.01'!$A$1:$AM$235, 39, FALSE)</f>
        <v>19.0753466</v>
      </c>
      <c r="Y112">
        <f>VLOOKUP(CONCATENATE($B112,".data"), 'Random noise 0.01'!$A$1:$AG$235, 15, FALSE)</f>
        <v>31</v>
      </c>
      <c r="Z112">
        <f>VLOOKUP(CONCATENATE($B112,".data"), 'Random noise 0.01'!$A$1:$AG$235, 17, FALSE)</f>
        <v>300.60000000000002</v>
      </c>
      <c r="AA112" t="str">
        <f>VLOOKUP(CONCATENATE($B112,".data"), 'Random noise 0.01'!$A$1:$AG$235, 27, FALSE)</f>
        <v>0.91017113*x0**2*log(x1)-1.68637851*x0**2+35.39630945*x1**0.5-8.91512604*x1-13.31529763*log(x1)-22.57143039+0.0117872/x1</v>
      </c>
      <c r="AB112">
        <f t="shared" si="26"/>
        <v>0</v>
      </c>
      <c r="AC112">
        <f t="shared" si="27"/>
        <v>0</v>
      </c>
      <c r="AD112" s="2">
        <f t="shared" si="28"/>
        <v>0</v>
      </c>
      <c r="AE112" s="1">
        <f>VLOOKUP(CONCATENATE($B112,".data"), 'Random noise 0.1'!$A$1:$AM$235, 37, FALSE)</f>
        <v>0.98023822000000005</v>
      </c>
      <c r="AF112">
        <f>VLOOKUP(CONCATENATE($B112,".data"), 'Random noise 0.1'!$A$1:$AM$235, 39, FALSE)</f>
        <v>1.1520285400000001</v>
      </c>
      <c r="AG112">
        <f>VLOOKUP(CONCATENATE($B112,".data"), 'Random noise 0.1'!$A$1:$AG$235, 15, FALSE)</f>
        <v>23</v>
      </c>
      <c r="AH112">
        <f>VLOOKUP(CONCATENATE($B112,".data"), 'Random noise 0.1'!$A$1:$AG$235, 17, FALSE)</f>
        <v>266.39999999999998</v>
      </c>
      <c r="AI112" t="str">
        <f>VLOOKUP(CONCATENATE($B112,".data"), 'Random noise 0.1'!$A$1:$AG$235, 27, FALSE)</f>
        <v>3.99063497*x0**3*x1-4.58093971*x0**3-12.86709983*log(x1)+24.26003376*sin(x1)**0.5-18.48332124</v>
      </c>
      <c r="AJ112">
        <f t="shared" si="29"/>
        <v>0</v>
      </c>
      <c r="AK112">
        <f t="shared" si="30"/>
        <v>0</v>
      </c>
      <c r="AL112" s="2">
        <f t="shared" si="31"/>
        <v>0</v>
      </c>
    </row>
    <row r="113" spans="1:38" x14ac:dyDescent="0.25">
      <c r="A113" t="str">
        <f t="shared" si="18"/>
        <v>v2_8-11</v>
      </c>
      <c r="B113" t="s">
        <v>686</v>
      </c>
      <c r="C113">
        <v>10</v>
      </c>
      <c r="D113" t="str">
        <f t="shared" si="19"/>
        <v>8-11</v>
      </c>
      <c r="E113">
        <v>2</v>
      </c>
      <c r="F113" s="7" t="s">
        <v>687</v>
      </c>
      <c r="G113" s="1">
        <f>VLOOKUP(CONCATENATE($B113,".data"), 'Random noise 0'!$A$1:$AM$235, 37, FALSE)</f>
        <v>0.99602813999999995</v>
      </c>
      <c r="H113" s="1">
        <f>VLOOKUP(CONCATENATE($B113,".data"), 'Random noise 0'!$A$1:$AM$235, 39, FALSE)</f>
        <v>6.26014E-3</v>
      </c>
      <c r="I113">
        <f>VLOOKUP(CONCATENATE($B113,".data"), 'Random noise 0'!$A$1:$AG$235, 15, FALSE)</f>
        <v>13</v>
      </c>
      <c r="J113">
        <f>VLOOKUP(CONCATENATE($B113,".data"), 'Random noise 0'!$A$1:$AG$235, 17, FALSE)</f>
        <v>218.1</v>
      </c>
      <c r="K113" t="str">
        <f>VLOOKUP(CONCATENATE($B113,".data"), 'Random noise 0'!$A$1:$AG$235, 27, FALSE)</f>
        <v>0.00464813-1.00316518*sin(sin(x0)+sin(sin(x1)+0.54030231))</v>
      </c>
      <c r="L113">
        <f t="shared" si="20"/>
        <v>0</v>
      </c>
      <c r="M113">
        <f t="shared" si="21"/>
        <v>0</v>
      </c>
      <c r="N113" s="2">
        <f t="shared" si="22"/>
        <v>0</v>
      </c>
      <c r="O113" s="1">
        <f>VLOOKUP(CONCATENATE($B113,".data"), 'Random noise 0.001'!$A$1:$AM$235, 37, FALSE)</f>
        <v>0.99605500000000002</v>
      </c>
      <c r="P113">
        <f>VLOOKUP(CONCATENATE($B113,".data"), 'Random noise 0.001'!$A$1:$AM$235, 39, FALSE)</f>
        <v>6.2389400000000001E-3</v>
      </c>
      <c r="Q113">
        <f>VLOOKUP(CONCATENATE($B113,".data"), 'Random noise 0.001'!$A$1:$AG$235, 15, FALSE)</f>
        <v>13</v>
      </c>
      <c r="R113">
        <f>VLOOKUP(CONCATENATE($B113,".data"), 'Random noise 0.001'!$A$1:$AG$235, 17, FALSE)</f>
        <v>226.9</v>
      </c>
      <c r="S113" t="str">
        <f>VLOOKUP(CONCATENATE($B113,".data"), 'Random noise 0.001'!$A$1:$AG$235, 27, FALSE)</f>
        <v>0.00490927-1.00320385*sin(sin(x0)+sin(sin(x1)+0.54030231))</v>
      </c>
      <c r="T113">
        <f t="shared" si="23"/>
        <v>0</v>
      </c>
      <c r="U113">
        <f t="shared" si="24"/>
        <v>0</v>
      </c>
      <c r="V113" s="2">
        <f t="shared" si="25"/>
        <v>0</v>
      </c>
      <c r="W113" s="1">
        <f>VLOOKUP(CONCATENATE($B113,".data"), 'Random noise 0.01'!$A$1:$AM$235, 37, FALSE)</f>
        <v>0.99452050999999997</v>
      </c>
      <c r="X113">
        <f>VLOOKUP(CONCATENATE($B113,".data"), 'Random noise 0.01'!$A$1:$AM$235, 39, FALSE)</f>
        <v>7.35288E-3</v>
      </c>
      <c r="Y113">
        <f>VLOOKUP(CONCATENATE($B113,".data"), 'Random noise 0.01'!$A$1:$AG$235, 15, FALSE)</f>
        <v>13</v>
      </c>
      <c r="Z113">
        <f>VLOOKUP(CONCATENATE($B113,".data"), 'Random noise 0.01'!$A$1:$AG$235, 17, FALSE)</f>
        <v>227</v>
      </c>
      <c r="AA113" t="str">
        <f>VLOOKUP(CONCATENATE($B113,".data"), 'Random noise 0.01'!$A$1:$AG$235, 27, FALSE)</f>
        <v>-0.93102379*sin(sin(x0)+sin(sin(x1)+0.5))-0.06678077</v>
      </c>
      <c r="AB113">
        <f t="shared" si="26"/>
        <v>0</v>
      </c>
      <c r="AC113">
        <f t="shared" si="27"/>
        <v>0</v>
      </c>
      <c r="AD113" s="2">
        <f t="shared" si="28"/>
        <v>0</v>
      </c>
      <c r="AE113" s="1">
        <f>VLOOKUP(CONCATENATE($B113,".data"), 'Random noise 0.1'!$A$1:$AM$235, 37, FALSE)</f>
        <v>-9.9313210400000003</v>
      </c>
      <c r="AF113">
        <f>VLOOKUP(CONCATENATE($B113,".data"), 'Random noise 0.1'!$A$1:$AM$235, 39, FALSE)</f>
        <v>0.32841569999999998</v>
      </c>
      <c r="AG113">
        <f>VLOOKUP(CONCATENATE($B113,".data"), 'Random noise 0.1'!$A$1:$AG$235, 15, FALSE)</f>
        <v>29</v>
      </c>
      <c r="AH113">
        <f>VLOOKUP(CONCATENATE($B113,".data"), 'Random noise 0.1'!$A$1:$AG$235, 17, FALSE)</f>
        <v>241.9</v>
      </c>
      <c r="AI113" t="str">
        <f>VLOOKUP(CONCATENATE($B113,".data"), 'Random noise 0.1'!$A$1:$AG$235, 27, FALSE)</f>
        <v>-0.35946917*sin(x0+x1**0.5)**2-0.62480841+9.0e-7/cos(1/x1)**2+0.00016206/(x1*log(x0))</v>
      </c>
      <c r="AJ113">
        <f t="shared" si="29"/>
        <v>0</v>
      </c>
      <c r="AK113">
        <f t="shared" si="30"/>
        <v>0</v>
      </c>
      <c r="AL113" s="2">
        <f t="shared" si="31"/>
        <v>0</v>
      </c>
    </row>
    <row r="114" spans="1:38" x14ac:dyDescent="0.25">
      <c r="A114" t="str">
        <f t="shared" si="18"/>
        <v>v3_8-11</v>
      </c>
      <c r="B114" t="s">
        <v>688</v>
      </c>
      <c r="C114">
        <v>10</v>
      </c>
      <c r="D114" t="str">
        <f t="shared" si="19"/>
        <v>8-11</v>
      </c>
      <c r="E114">
        <v>3</v>
      </c>
      <c r="F114" s="7" t="s">
        <v>689</v>
      </c>
      <c r="G114" s="1">
        <f>VLOOKUP(CONCATENATE($B114,".data"), 'Random noise 0'!$A$1:$AM$235, 37, FALSE)</f>
        <v>-1611.3682741299999</v>
      </c>
      <c r="H114" s="1">
        <f>VLOOKUP(CONCATENATE($B114,".data"), 'Random noise 0'!$A$1:$AM$235, 39, FALSE)</f>
        <v>24.30484178</v>
      </c>
      <c r="I114">
        <f>VLOOKUP(CONCATENATE($B114,".data"), 'Random noise 0'!$A$1:$AG$235, 15, FALSE)</f>
        <v>42</v>
      </c>
      <c r="J114">
        <f>VLOOKUP(CONCATENATE($B114,".data"), 'Random noise 0'!$A$1:$AG$235, 17, FALSE)</f>
        <v>300.39999999999998</v>
      </c>
      <c r="K114" t="str">
        <f>VLOOKUP(CONCATENATE($B114,".data"), 'Random noise 0'!$A$1:$AG$235, 27, FALSE)</f>
        <v>2.11682089*x0*sin(0.01705567*x1/x2)-3.74551047*sin(0.01705567*x1/x2)+1.79490509-3.58501879/((x1**2/x2**2)**0.5+1)+0.04341255*x2/x1</v>
      </c>
      <c r="L114">
        <f t="shared" si="20"/>
        <v>0</v>
      </c>
      <c r="M114">
        <f t="shared" si="21"/>
        <v>0</v>
      </c>
      <c r="N114" s="2">
        <f t="shared" si="22"/>
        <v>0</v>
      </c>
      <c r="O114" s="1">
        <f>VLOOKUP(CONCATENATE($B114,".data"), 'Random noise 0.001'!$A$1:$AM$235, 37, FALSE)</f>
        <v>-288416827.846488</v>
      </c>
      <c r="P114">
        <f>VLOOKUP(CONCATENATE($B114,".data"), 'Random noise 0.001'!$A$1:$AM$235, 39, FALSE)</f>
        <v>10279.475954039999</v>
      </c>
      <c r="Q114">
        <f>VLOOKUP(CONCATENATE($B114,".data"), 'Random noise 0.001'!$A$1:$AG$235, 15, FALSE)</f>
        <v>61</v>
      </c>
      <c r="R114">
        <f>VLOOKUP(CONCATENATE($B114,".data"), 'Random noise 0.001'!$A$1:$AG$235, 17, FALSE)</f>
        <v>301</v>
      </c>
      <c r="S114" t="str">
        <f>VLOOKUP(CONCATENATE($B114,".data"), 'Random noise 0.001'!$A$1:$AG$235, 27, FALSE)</f>
        <v>0.64799893*exp((x1-x2)/x1)+0.64799893*sin((x1**2/x2)**0.5)-1.34660248+0.49798038/(-x0*sin((-3.14159265+1/x2)*(x1-1)-1)+x2+1)-0.01358028/x2+0.00067926*x2**2/x1**2</v>
      </c>
      <c r="T114">
        <f t="shared" si="23"/>
        <v>0</v>
      </c>
      <c r="U114">
        <f t="shared" si="24"/>
        <v>0</v>
      </c>
      <c r="V114" s="2">
        <f t="shared" si="25"/>
        <v>0</v>
      </c>
      <c r="W114" s="1">
        <f>VLOOKUP(CONCATENATE($B114,".data"), 'Random noise 0.01'!$A$1:$AM$235, 37, FALSE)</f>
        <v>-381.67605560999999</v>
      </c>
      <c r="X114">
        <f>VLOOKUP(CONCATENATE($B114,".data"), 'Random noise 0.01'!$A$1:$AM$235, 39, FALSE)</f>
        <v>11.840671179999999</v>
      </c>
      <c r="Y114">
        <f>VLOOKUP(CONCATENATE($B114,".data"), 'Random noise 0.01'!$A$1:$AG$235, 15, FALSE)</f>
        <v>42</v>
      </c>
      <c r="Z114">
        <f>VLOOKUP(CONCATENATE($B114,".data"), 'Random noise 0.01'!$A$1:$AG$235, 17, FALSE)</f>
        <v>300.60000000000002</v>
      </c>
      <c r="AA114" t="str">
        <f>VLOOKUP(CONCATENATE($B114,".data"), 'Random noise 0.01'!$A$1:$AG$235, 27, FALSE)</f>
        <v>2.51320604*0.45**(x2/x1)-0.01566193*x1/x2+2.21884517*cos(0.00144441/(x0*x2))-3.34366726-0.01732767/(0.5*x1-x1/x2)</v>
      </c>
      <c r="AB114">
        <f t="shared" si="26"/>
        <v>0</v>
      </c>
      <c r="AC114">
        <f t="shared" si="27"/>
        <v>0</v>
      </c>
      <c r="AD114" s="2">
        <f t="shared" si="28"/>
        <v>0</v>
      </c>
      <c r="AE114" s="1">
        <f>VLOOKUP(CONCATENATE($B114,".data"), 'Random noise 0.1'!$A$1:$AM$235, 37, FALSE)</f>
        <v>-5815.2629290000004</v>
      </c>
      <c r="AF114">
        <f>VLOOKUP(CONCATENATE($B114,".data"), 'Random noise 0.1'!$A$1:$AM$235, 39, FALSE)</f>
        <v>46.161795390000002</v>
      </c>
      <c r="AG114">
        <f>VLOOKUP(CONCATENATE($B114,".data"), 'Random noise 0.1'!$A$1:$AG$235, 15, FALSE)</f>
        <v>30</v>
      </c>
      <c r="AH114">
        <f>VLOOKUP(CONCATENATE($B114,".data"), 'Random noise 0.1'!$A$1:$AG$235, 17, FALSE)</f>
        <v>300.7</v>
      </c>
      <c r="AI114" t="e">
        <f>VLOOKUP(CONCATENATE($B114,".data"), 'Random noise 0.1'!$A$1:$AG$235, 27, FALSE)</f>
        <v>#VALUE!</v>
      </c>
      <c r="AJ114">
        <f t="shared" si="29"/>
        <v>0</v>
      </c>
      <c r="AK114">
        <f t="shared" si="30"/>
        <v>0</v>
      </c>
      <c r="AL114" s="2">
        <f t="shared" si="31"/>
        <v>0</v>
      </c>
    </row>
    <row r="115" spans="1:38" x14ac:dyDescent="0.25">
      <c r="A115" t="str">
        <f t="shared" si="18"/>
        <v>v3_8-11</v>
      </c>
      <c r="B115" t="s">
        <v>690</v>
      </c>
      <c r="C115">
        <v>10</v>
      </c>
      <c r="D115" t="str">
        <f t="shared" si="19"/>
        <v>8-11</v>
      </c>
      <c r="E115">
        <v>3</v>
      </c>
      <c r="F115" s="7" t="s">
        <v>691</v>
      </c>
      <c r="G115" s="1">
        <f>VLOOKUP(CONCATENATE($B115,".data"), 'Random noise 0'!$A$1:$AM$235, 37, FALSE)</f>
        <v>0.99790062000000002</v>
      </c>
      <c r="H115" s="1">
        <f>VLOOKUP(CONCATENATE($B115,".data"), 'Random noise 0'!$A$1:$AM$235, 39, FALSE)</f>
        <v>1.38195E-2</v>
      </c>
      <c r="I115">
        <f>VLOOKUP(CONCATENATE($B115,".data"), 'Random noise 0'!$A$1:$AG$235, 15, FALSE)</f>
        <v>12</v>
      </c>
      <c r="J115">
        <f>VLOOKUP(CONCATENATE($B115,".data"), 'Random noise 0'!$A$1:$AG$235, 17, FALSE)</f>
        <v>210.9</v>
      </c>
      <c r="K115" t="str">
        <f>VLOOKUP(CONCATENATE($B115,".data"), 'Random noise 0'!$A$1:$AG$235, 27, FALSE)</f>
        <v>-0.93793256*x1*x2**2-0.96181134*sin(x0)+0.54695069</v>
      </c>
      <c r="L115">
        <f t="shared" si="20"/>
        <v>0</v>
      </c>
      <c r="M115">
        <f t="shared" si="21"/>
        <v>0</v>
      </c>
      <c r="N115" s="2">
        <f t="shared" si="22"/>
        <v>0</v>
      </c>
      <c r="O115" s="1">
        <f>VLOOKUP(CONCATENATE($B115,".data"), 'Random noise 0.001'!$A$1:$AM$235, 37, FALSE)</f>
        <v>0.99789950999999999</v>
      </c>
      <c r="P115">
        <f>VLOOKUP(CONCATENATE($B115,".data"), 'Random noise 0.001'!$A$1:$AM$235, 39, FALSE)</f>
        <v>1.382312E-2</v>
      </c>
      <c r="Q115">
        <f>VLOOKUP(CONCATENATE($B115,".data"), 'Random noise 0.001'!$A$1:$AG$235, 15, FALSE)</f>
        <v>12</v>
      </c>
      <c r="R115">
        <f>VLOOKUP(CONCATENATE($B115,".data"), 'Random noise 0.001'!$A$1:$AG$235, 17, FALSE)</f>
        <v>213.2</v>
      </c>
      <c r="S115" t="str">
        <f>VLOOKUP(CONCATENATE($B115,".data"), 'Random noise 0.001'!$A$1:$AG$235, 27, FALSE)</f>
        <v>-0.93810829*x1*x2**2-0.96182686*sin(x0)+0.54706606</v>
      </c>
      <c r="T115">
        <f t="shared" si="23"/>
        <v>0</v>
      </c>
      <c r="U115">
        <f t="shared" si="24"/>
        <v>0</v>
      </c>
      <c r="V115" s="2">
        <f t="shared" si="25"/>
        <v>0</v>
      </c>
      <c r="W115" s="1">
        <f>VLOOKUP(CONCATENATE($B115,".data"), 'Random noise 0.01'!$A$1:$AM$235, 37, FALSE)</f>
        <v>0.99788209999999999</v>
      </c>
      <c r="X115">
        <f>VLOOKUP(CONCATENATE($B115,".data"), 'Random noise 0.01'!$A$1:$AM$235, 39, FALSE)</f>
        <v>1.38803E-2</v>
      </c>
      <c r="Y115">
        <f>VLOOKUP(CONCATENATE($B115,".data"), 'Random noise 0.01'!$A$1:$AG$235, 15, FALSE)</f>
        <v>12</v>
      </c>
      <c r="Z115">
        <f>VLOOKUP(CONCATENATE($B115,".data"), 'Random noise 0.01'!$A$1:$AG$235, 17, FALSE)</f>
        <v>214.7</v>
      </c>
      <c r="AA115" t="str">
        <f>VLOOKUP(CONCATENATE($B115,".data"), 'Random noise 0.01'!$A$1:$AG$235, 27, FALSE)</f>
        <v>-0.9396899*x1*x2**2-0.96196658*sin(x0)+0.54810438</v>
      </c>
      <c r="AB115">
        <f t="shared" si="26"/>
        <v>0</v>
      </c>
      <c r="AC115">
        <f t="shared" si="27"/>
        <v>0</v>
      </c>
      <c r="AD115" s="2">
        <f t="shared" si="28"/>
        <v>0</v>
      </c>
      <c r="AE115" s="1">
        <f>VLOOKUP(CONCATENATE($B115,".data"), 'Random noise 0.1'!$A$1:$AM$235, 37, FALSE)</f>
        <v>0.99696574000000004</v>
      </c>
      <c r="AF115">
        <f>VLOOKUP(CONCATENATE($B115,".data"), 'Random noise 0.1'!$A$1:$AM$235, 39, FALSE)</f>
        <v>1.6613949999999999E-2</v>
      </c>
      <c r="AG115">
        <f>VLOOKUP(CONCATENATE($B115,".data"), 'Random noise 0.1'!$A$1:$AG$235, 15, FALSE)</f>
        <v>12</v>
      </c>
      <c r="AH115">
        <f>VLOOKUP(CONCATENATE($B115,".data"), 'Random noise 0.1'!$A$1:$AG$235, 17, FALSE)</f>
        <v>212.7</v>
      </c>
      <c r="AI115" t="str">
        <f>VLOOKUP(CONCATENATE($B115,".data"), 'Random noise 0.1'!$A$1:$AG$235, 27, FALSE)</f>
        <v>-0.95550597*x1*x2**2-0.96336381*sin(x0)+0.55848759</v>
      </c>
      <c r="AJ115">
        <f t="shared" si="29"/>
        <v>0</v>
      </c>
      <c r="AK115">
        <f t="shared" si="30"/>
        <v>0</v>
      </c>
      <c r="AL115" s="2">
        <f t="shared" si="31"/>
        <v>0</v>
      </c>
    </row>
    <row r="116" spans="1:38" x14ac:dyDescent="0.25">
      <c r="A116" t="str">
        <f t="shared" si="18"/>
        <v>v3_8-11</v>
      </c>
      <c r="B116" t="s">
        <v>692</v>
      </c>
      <c r="C116">
        <v>10</v>
      </c>
      <c r="D116" t="str">
        <f t="shared" si="19"/>
        <v>8-11</v>
      </c>
      <c r="E116">
        <v>3</v>
      </c>
      <c r="F116" s="7" t="s">
        <v>693</v>
      </c>
      <c r="G116" s="1">
        <f>VLOOKUP(CONCATENATE($B116,".data"), 'Random noise 0'!$A$1:$AM$235, 37, FALSE)</f>
        <v>0.99999919000000004</v>
      </c>
      <c r="H116" s="1">
        <f>VLOOKUP(CONCATENATE($B116,".data"), 'Random noise 0'!$A$1:$AM$235, 39, FALSE)</f>
        <v>1.03969E-3</v>
      </c>
      <c r="I116">
        <f>VLOOKUP(CONCATENATE($B116,".data"), 'Random noise 0'!$A$1:$AG$235, 15, FALSE)</f>
        <v>17</v>
      </c>
      <c r="J116">
        <f>VLOOKUP(CONCATENATE($B116,".data"), 'Random noise 0'!$A$1:$AG$235, 17, FALSE)</f>
        <v>238.8</v>
      </c>
      <c r="K116" t="str">
        <f>VLOOKUP(CONCATENATE($B116,".data"), 'Random noise 0'!$A$1:$AG$235, 27, FALSE)</f>
        <v>1.02460693*1.6**(x2**2)+1.00004032*log(x0**0.5*x1)-1.02291136</v>
      </c>
      <c r="L116">
        <f t="shared" si="20"/>
        <v>1</v>
      </c>
      <c r="M116">
        <f t="shared" si="21"/>
        <v>0</v>
      </c>
      <c r="N116" s="2">
        <f t="shared" si="22"/>
        <v>0</v>
      </c>
      <c r="O116" s="1">
        <f>VLOOKUP(CONCATENATE($B116,".data"), 'Random noise 0.001'!$A$1:$AM$235, 37, FALSE)</f>
        <v>0.99999954999999996</v>
      </c>
      <c r="P116">
        <f>VLOOKUP(CONCATENATE($B116,".data"), 'Random noise 0.001'!$A$1:$AM$235, 39, FALSE)</f>
        <v>7.7822999999999998E-4</v>
      </c>
      <c r="Q116">
        <f>VLOOKUP(CONCATENATE($B116,".data"), 'Random noise 0.001'!$A$1:$AG$235, 15, FALSE)</f>
        <v>19</v>
      </c>
      <c r="R116">
        <f>VLOOKUP(CONCATENATE($B116,".data"), 'Random noise 0.001'!$A$1:$AG$235, 17, FALSE)</f>
        <v>242.8</v>
      </c>
      <c r="S116" t="str">
        <f>VLOOKUP(CONCATENATE($B116,".data"), 'Random noise 0.001'!$A$1:$AG$235, 27, FALSE)</f>
        <v>1.48446789*x2**2/sin(x2)**2+1.00012883*log(x0**0.5*x1)-1.48348746</v>
      </c>
      <c r="T116">
        <f t="shared" si="23"/>
        <v>1</v>
      </c>
      <c r="U116" t="str">
        <f t="shared" si="24"/>
        <v>?</v>
      </c>
      <c r="V116" s="2">
        <v>0</v>
      </c>
      <c r="W116" s="1">
        <f>VLOOKUP(CONCATENATE($B116,".data"), 'Random noise 0.01'!$A$1:$AM$235, 37, FALSE)</f>
        <v>0.99994693000000001</v>
      </c>
      <c r="X116">
        <f>VLOOKUP(CONCATENATE($B116,".data"), 'Random noise 0.01'!$A$1:$AM$235, 39, FALSE)</f>
        <v>8.4302700000000001E-3</v>
      </c>
      <c r="Y116">
        <f>VLOOKUP(CONCATENATE($B116,".data"), 'Random noise 0.01'!$A$1:$AG$235, 15, FALSE)</f>
        <v>15</v>
      </c>
      <c r="Z116">
        <f>VLOOKUP(CONCATENATE($B116,".data"), 'Random noise 0.01'!$A$1:$AG$235, 17, FALSE)</f>
        <v>221.1</v>
      </c>
      <c r="AA116" t="str">
        <f>VLOOKUP(CONCATENATE($B116,".data"), 'Random noise 0.01'!$A$1:$AG$235, 27, FALSE)</f>
        <v>0.06964869*10**x2+1.00297013*log(x0**0.5*x1)-0.07582107</v>
      </c>
      <c r="AB116">
        <f t="shared" si="26"/>
        <v>1</v>
      </c>
      <c r="AC116">
        <f t="shared" si="27"/>
        <v>0</v>
      </c>
      <c r="AD116" s="2">
        <f t="shared" si="28"/>
        <v>0</v>
      </c>
      <c r="AE116" s="1">
        <f>VLOOKUP(CONCATENATE($B116,".data"), 'Random noise 0.1'!$A$1:$AM$235, 37, FALSE)</f>
        <v>0.99527873</v>
      </c>
      <c r="AF116">
        <f>VLOOKUP(CONCATENATE($B116,".data"), 'Random noise 0.1'!$A$1:$AM$235, 39, FALSE)</f>
        <v>7.9514409999999994E-2</v>
      </c>
      <c r="AG116">
        <f>VLOOKUP(CONCATENATE($B116,".data"), 'Random noise 0.1'!$A$1:$AG$235, 15, FALSE)</f>
        <v>15</v>
      </c>
      <c r="AH116">
        <f>VLOOKUP(CONCATENATE($B116,".data"), 'Random noise 0.1'!$A$1:$AG$235, 17, FALSE)</f>
        <v>217.3</v>
      </c>
      <c r="AI116" t="str">
        <f>VLOOKUP(CONCATENATE($B116,".data"), 'Random noise 0.1'!$A$1:$AG$235, 27, FALSE)</f>
        <v>0.52267023*x2**4+0.51380978*log(x0*x1**2)+0.17273709</v>
      </c>
      <c r="AJ116">
        <f t="shared" si="29"/>
        <v>0</v>
      </c>
      <c r="AK116">
        <f t="shared" si="30"/>
        <v>0</v>
      </c>
      <c r="AL116" s="2">
        <f t="shared" si="31"/>
        <v>0</v>
      </c>
    </row>
    <row r="117" spans="1:38" x14ac:dyDescent="0.25">
      <c r="A117" t="str">
        <f t="shared" si="18"/>
        <v>v3_8-11</v>
      </c>
      <c r="B117" t="s">
        <v>694</v>
      </c>
      <c r="C117">
        <v>10</v>
      </c>
      <c r="D117" t="str">
        <f t="shared" si="19"/>
        <v>8-11</v>
      </c>
      <c r="E117">
        <v>3</v>
      </c>
      <c r="F117" s="7" t="s">
        <v>695</v>
      </c>
      <c r="G117" s="1">
        <f>VLOOKUP(CONCATENATE($B117,".data"), 'Random noise 0'!$A$1:$AM$235, 37, FALSE)</f>
        <v>0.99721398999999999</v>
      </c>
      <c r="H117" s="1">
        <f>VLOOKUP(CONCATENATE($B117,".data"), 'Random noise 0'!$A$1:$AM$235, 39, FALSE)</f>
        <v>5.1504899999999998E-3</v>
      </c>
      <c r="I117">
        <f>VLOOKUP(CONCATENATE($B117,".data"), 'Random noise 0'!$A$1:$AG$235, 15, FALSE)</f>
        <v>17</v>
      </c>
      <c r="J117">
        <f>VLOOKUP(CONCATENATE($B117,".data"), 'Random noise 0'!$A$1:$AG$235, 17, FALSE)</f>
        <v>260.7</v>
      </c>
      <c r="K117" t="str">
        <f>VLOOKUP(CONCATENATE($B117,".data"), 'Random noise 0'!$A$1:$AG$235, 27, FALSE)</f>
        <v>0.41579613*x0**x0+0.25583061*exp(x0**(x0*(x1+x2)))-0.10256384</v>
      </c>
      <c r="L117">
        <f t="shared" si="20"/>
        <v>0</v>
      </c>
      <c r="M117">
        <f t="shared" si="21"/>
        <v>0</v>
      </c>
      <c r="N117" s="2">
        <f t="shared" si="22"/>
        <v>0</v>
      </c>
      <c r="O117" s="1">
        <f>VLOOKUP(CONCATENATE($B117,".data"), 'Random noise 0.001'!$A$1:$AM$235, 37, FALSE)</f>
        <v>0.99719983000000001</v>
      </c>
      <c r="P117">
        <f>VLOOKUP(CONCATENATE($B117,".data"), 'Random noise 0.001'!$A$1:$AM$235, 39, FALSE)</f>
        <v>5.1635700000000001E-3</v>
      </c>
      <c r="Q117">
        <f>VLOOKUP(CONCATENATE($B117,".data"), 'Random noise 0.001'!$A$1:$AG$235, 15, FALSE)</f>
        <v>17</v>
      </c>
      <c r="R117">
        <f>VLOOKUP(CONCATENATE($B117,".data"), 'Random noise 0.001'!$A$1:$AG$235, 17, FALSE)</f>
        <v>269.3</v>
      </c>
      <c r="S117" t="str">
        <f>VLOOKUP(CONCATENATE($B117,".data"), 'Random noise 0.001'!$A$1:$AG$235, 27, FALSE)</f>
        <v>0.41495711*x0**x0+0.25621038*exp(x0**(x0*(x1+x2)))-0.10255285</v>
      </c>
      <c r="T117">
        <f t="shared" si="23"/>
        <v>0</v>
      </c>
      <c r="U117">
        <f t="shared" si="24"/>
        <v>0</v>
      </c>
      <c r="V117" s="2">
        <f t="shared" si="25"/>
        <v>0</v>
      </c>
      <c r="W117" s="1">
        <f>VLOOKUP(CONCATENATE($B117,".data"), 'Random noise 0.01'!$A$1:$AM$235, 37, FALSE)</f>
        <v>0.99666772000000003</v>
      </c>
      <c r="X117">
        <f>VLOOKUP(CONCATENATE($B117,".data"), 'Random noise 0.01'!$A$1:$AM$235, 39, FALSE)</f>
        <v>5.63285E-3</v>
      </c>
      <c r="Y117">
        <f>VLOOKUP(CONCATENATE($B117,".data"), 'Random noise 0.01'!$A$1:$AG$235, 15, FALSE)</f>
        <v>17</v>
      </c>
      <c r="Z117">
        <f>VLOOKUP(CONCATENATE($B117,".data"), 'Random noise 0.01'!$A$1:$AG$235, 17, FALSE)</f>
        <v>263.5</v>
      </c>
      <c r="AA117" t="str">
        <f>VLOOKUP(CONCATENATE($B117,".data"), 'Random noise 0.01'!$A$1:$AG$235, 27, FALSE)</f>
        <v>0.40740593*x0**x0+0.25962831*exp(x0**(x0*(x1+x2)))-0.102454</v>
      </c>
      <c r="AB117">
        <f t="shared" si="26"/>
        <v>0</v>
      </c>
      <c r="AC117">
        <f t="shared" si="27"/>
        <v>0</v>
      </c>
      <c r="AD117" s="2">
        <f t="shared" si="28"/>
        <v>0</v>
      </c>
      <c r="AE117" s="1">
        <f>VLOOKUP(CONCATENATE($B117,".data"), 'Random noise 0.1'!$A$1:$AM$235, 37, FALSE)</f>
        <v>0.75413006000000005</v>
      </c>
      <c r="AF117">
        <f>VLOOKUP(CONCATENATE($B117,".data"), 'Random noise 0.1'!$A$1:$AM$235, 39, FALSE)</f>
        <v>4.8384959999999998E-2</v>
      </c>
      <c r="AG117">
        <f>VLOOKUP(CONCATENATE($B117,".data"), 'Random noise 0.1'!$A$1:$AG$235, 15, FALSE)</f>
        <v>28</v>
      </c>
      <c r="AH117">
        <f>VLOOKUP(CONCATENATE($B117,".data"), 'Random noise 0.1'!$A$1:$AG$235, 17, FALSE)</f>
        <v>290.5</v>
      </c>
      <c r="AI117" t="str">
        <f>VLOOKUP(CONCATENATE($B117,".data"), 'Random noise 0.1'!$A$1:$AG$235, 27, FALSE)</f>
        <v>0.38325785*x0**50+1.20731215-0.07119029*x2/x0**(3.14159265*x0)-0.2156962/(x0**x0*x0**(x0*x1))</v>
      </c>
      <c r="AJ117">
        <f t="shared" si="29"/>
        <v>0</v>
      </c>
      <c r="AK117">
        <f t="shared" si="30"/>
        <v>0</v>
      </c>
      <c r="AL117" s="2">
        <f t="shared" si="31"/>
        <v>0</v>
      </c>
    </row>
    <row r="118" spans="1:38" x14ac:dyDescent="0.25">
      <c r="A118" t="str">
        <f t="shared" si="18"/>
        <v>v3_8-11</v>
      </c>
      <c r="B118" t="s">
        <v>696</v>
      </c>
      <c r="C118">
        <v>10</v>
      </c>
      <c r="D118" t="str">
        <f t="shared" si="19"/>
        <v>8-11</v>
      </c>
      <c r="E118">
        <v>3</v>
      </c>
      <c r="F118" s="7" t="s">
        <v>697</v>
      </c>
      <c r="G118" s="1">
        <f>VLOOKUP(CONCATENATE($B118,".data"), 'Random noise 0'!$A$1:$AM$235, 37, FALSE)</f>
        <v>0.99999749999999998</v>
      </c>
      <c r="H118" s="1">
        <f>VLOOKUP(CONCATENATE($B118,".data"), 'Random noise 0'!$A$1:$AM$235, 39, FALSE)</f>
        <v>1.09497E-3</v>
      </c>
      <c r="I118">
        <f>VLOOKUP(CONCATENATE($B118,".data"), 'Random noise 0'!$A$1:$AG$235, 15, FALSE)</f>
        <v>13</v>
      </c>
      <c r="J118">
        <f>VLOOKUP(CONCATENATE($B118,".data"), 'Random noise 0'!$A$1:$AG$235, 17, FALSE)</f>
        <v>241.9</v>
      </c>
      <c r="K118" t="str">
        <f>VLOOKUP(CONCATENATE($B118,".data"), 'Random noise 0'!$A$1:$AG$235, 27, FALSE)</f>
        <v>0.99982925*cos(x0/x2**2+x1-0.84084506)-0.00028475</v>
      </c>
      <c r="L118">
        <f t="shared" si="20"/>
        <v>1</v>
      </c>
      <c r="M118">
        <f t="shared" si="21"/>
        <v>0</v>
      </c>
      <c r="N118" s="2">
        <f t="shared" si="22"/>
        <v>0</v>
      </c>
      <c r="O118" s="1">
        <f>VLOOKUP(CONCATENATE($B118,".data"), 'Random noise 0.001'!$A$1:$AM$235, 37, FALSE)</f>
        <v>0.99999724999999995</v>
      </c>
      <c r="P118">
        <f>VLOOKUP(CONCATENATE($B118,".data"), 'Random noise 0.001'!$A$1:$AM$235, 39, FALSE)</f>
        <v>1.1475599999999999E-3</v>
      </c>
      <c r="Q118">
        <f>VLOOKUP(CONCATENATE($B118,".data"), 'Random noise 0.001'!$A$1:$AG$235, 15, FALSE)</f>
        <v>11</v>
      </c>
      <c r="R118">
        <f>VLOOKUP(CONCATENATE($B118,".data"), 'Random noise 0.001'!$A$1:$AG$235, 17, FALSE)</f>
        <v>246.2</v>
      </c>
      <c r="S118" t="str">
        <f>VLOOKUP(CONCATENATE($B118,".data"), 'Random noise 0.001'!$A$1:$AG$235, 27, FALSE)</f>
        <v>0.99977375*cos(x0/x2**2+x1-0.84084506)</v>
      </c>
      <c r="T118">
        <f t="shared" si="23"/>
        <v>1</v>
      </c>
      <c r="U118">
        <f t="shared" si="24"/>
        <v>0</v>
      </c>
      <c r="V118" s="2">
        <f t="shared" si="25"/>
        <v>0</v>
      </c>
      <c r="W118" s="1">
        <f>VLOOKUP(CONCATENATE($B118,".data"), 'Random noise 0.01'!$A$1:$AM$235, 37, FALSE)</f>
        <v>0.99998936999999999</v>
      </c>
      <c r="X118">
        <f>VLOOKUP(CONCATENATE($B118,".data"), 'Random noise 0.01'!$A$1:$AM$235, 39, FALSE)</f>
        <v>2.2560499999999999E-3</v>
      </c>
      <c r="Y118">
        <f>VLOOKUP(CONCATENATE($B118,".data"), 'Random noise 0.01'!$A$1:$AG$235, 15, FALSE)</f>
        <v>13</v>
      </c>
      <c r="Z118">
        <f>VLOOKUP(CONCATENATE($B118,".data"), 'Random noise 0.01'!$A$1:$AG$235, 17, FALSE)</f>
        <v>245.1</v>
      </c>
      <c r="AA118" t="str">
        <f>VLOOKUP(CONCATENATE($B118,".data"), 'Random noise 0.01'!$A$1:$AG$235, 27, FALSE)</f>
        <v>0.99927427*cos(x0/x2**2+x1-0.84084506)+0.00173101</v>
      </c>
      <c r="AB118">
        <f t="shared" si="26"/>
        <v>1</v>
      </c>
      <c r="AC118">
        <f t="shared" si="27"/>
        <v>0</v>
      </c>
      <c r="AD118" s="2">
        <f t="shared" si="28"/>
        <v>0</v>
      </c>
      <c r="AE118" s="1">
        <f>VLOOKUP(CONCATENATE($B118,".data"), 'Random noise 0.1'!$A$1:$AM$235, 37, FALSE)</f>
        <v>0.99910283</v>
      </c>
      <c r="AF118">
        <f>VLOOKUP(CONCATENATE($B118,".data"), 'Random noise 0.1'!$A$1:$AM$235, 39, FALSE)</f>
        <v>2.072976E-2</v>
      </c>
      <c r="AG118">
        <f>VLOOKUP(CONCATENATE($B118,".data"), 'Random noise 0.1'!$A$1:$AG$235, 15, FALSE)</f>
        <v>13</v>
      </c>
      <c r="AH118">
        <f>VLOOKUP(CONCATENATE($B118,".data"), 'Random noise 0.1'!$A$1:$AG$235, 17, FALSE)</f>
        <v>233.1</v>
      </c>
      <c r="AI118" t="str">
        <f>VLOOKUP(CONCATENATE($B118,".data"), 'Random noise 0.1'!$A$1:$AG$235, 27, FALSE)</f>
        <v>0.99332183*sin(x0/x2**2+x1+0.72)+0.01830428</v>
      </c>
      <c r="AJ118">
        <f t="shared" si="29"/>
        <v>1</v>
      </c>
      <c r="AK118">
        <f t="shared" si="30"/>
        <v>0</v>
      </c>
      <c r="AL118" s="2">
        <f t="shared" si="31"/>
        <v>0</v>
      </c>
    </row>
    <row r="119" spans="1:38" x14ac:dyDescent="0.25">
      <c r="A119" t="str">
        <f t="shared" si="18"/>
        <v>v4_8-11</v>
      </c>
      <c r="B119" t="s">
        <v>698</v>
      </c>
      <c r="C119">
        <v>10</v>
      </c>
      <c r="D119" t="str">
        <f t="shared" si="19"/>
        <v>8-11</v>
      </c>
      <c r="E119">
        <v>4</v>
      </c>
      <c r="F119" s="7" t="s">
        <v>699</v>
      </c>
      <c r="G119" s="1">
        <f>VLOOKUP(CONCATENATE($B119,".data"), 'Random noise 0'!$A$1:$AM$235, 37, FALSE)</f>
        <v>-14.67344997</v>
      </c>
      <c r="H119" s="1">
        <f>VLOOKUP(CONCATENATE($B119,".data"), 'Random noise 0'!$A$1:$AM$235, 39, FALSE)</f>
        <v>1.86169647</v>
      </c>
      <c r="I119">
        <f>VLOOKUP(CONCATENATE($B119,".data"), 'Random noise 0'!$A$1:$AG$235, 15, FALSE)</f>
        <v>47</v>
      </c>
      <c r="J119">
        <f>VLOOKUP(CONCATENATE($B119,".data"), 'Random noise 0'!$A$1:$AG$235, 17, FALSE)</f>
        <v>300.39999999999998</v>
      </c>
      <c r="K119" t="str">
        <f>VLOOKUP(CONCATENATE($B119,".data"), 'Random noise 0'!$A$1:$AG$235, 27, FALSE)</f>
        <v>1.0586865*x2*cos(x0+log(x2))-1.26553366*x2+0.80507077*cos(x3*log(x1**0.5*x2))+0.24140656*cos(x0+log(x2))+0.21552554-0.00065441/(x1*cos(log(x2)+2/x0))</v>
      </c>
      <c r="L119">
        <f t="shared" si="20"/>
        <v>0</v>
      </c>
      <c r="M119">
        <f t="shared" si="21"/>
        <v>0</v>
      </c>
      <c r="N119" s="2">
        <f t="shared" si="22"/>
        <v>0</v>
      </c>
      <c r="O119" s="1">
        <f>VLOOKUP(CONCATENATE($B119,".data"), 'Random noise 0.001'!$A$1:$AM$235, 37, FALSE)</f>
        <v>-14.68700361</v>
      </c>
      <c r="P119">
        <f>VLOOKUP(CONCATENATE($B119,".data"), 'Random noise 0.001'!$A$1:$AM$235, 39, FALSE)</f>
        <v>1.8625012400000001</v>
      </c>
      <c r="Q119">
        <f>VLOOKUP(CONCATENATE($B119,".data"), 'Random noise 0.001'!$A$1:$AG$235, 15, FALSE)</f>
        <v>47</v>
      </c>
      <c r="R119">
        <f>VLOOKUP(CONCATENATE($B119,".data"), 'Random noise 0.001'!$A$1:$AG$235, 17, FALSE)</f>
        <v>301.39999999999998</v>
      </c>
      <c r="S119" t="str">
        <f>VLOOKUP(CONCATENATE($B119,".data"), 'Random noise 0.001'!$A$1:$AG$235, 27, FALSE)</f>
        <v>1.05844451*x2*cos(x0+log(x2))-1.26517093*x2+0.80489557*cos(x3*log(x1**0.5*x2))+0.2414603*cos(x0+log(x2))+0.21574103-0.0006547/(x1*cos(log(x2)+2/x0))</v>
      </c>
      <c r="T119">
        <f t="shared" si="23"/>
        <v>0</v>
      </c>
      <c r="U119">
        <f t="shared" si="24"/>
        <v>0</v>
      </c>
      <c r="V119" s="2">
        <f t="shared" si="25"/>
        <v>0</v>
      </c>
      <c r="W119" s="1">
        <f>VLOOKUP(CONCATENATE($B119,".data"), 'Random noise 0.01'!$A$1:$AM$235, 37, FALSE)</f>
        <v>-584.60699782999995</v>
      </c>
      <c r="X119">
        <f>VLOOKUP(CONCATENATE($B119,".data"), 'Random noise 0.01'!$A$1:$AM$235, 39, FALSE)</f>
        <v>11.37967089</v>
      </c>
      <c r="Y119">
        <f>VLOOKUP(CONCATENATE($B119,".data"), 'Random noise 0.01'!$A$1:$AG$235, 15, FALSE)</f>
        <v>41</v>
      </c>
      <c r="Z119">
        <f>VLOOKUP(CONCATENATE($B119,".data"), 'Random noise 0.01'!$A$1:$AG$235, 17, FALSE)</f>
        <v>301.2</v>
      </c>
      <c r="AA119" t="str">
        <f>VLOOKUP(CONCATENATE($B119,".data"), 'Random noise 0.01'!$A$1:$AG$235, 27, FALSE)</f>
        <v>0.80230698*x3**0.5*cos(x0+log(x2))-0.87907835*x3**0.5+0.31598494*cos(x1+x3*log(x1*x2))+0.79628581-0.00505028*x3/(x1*cos(x0+log(x2)))</v>
      </c>
      <c r="AB119">
        <f t="shared" si="26"/>
        <v>0</v>
      </c>
      <c r="AC119">
        <f t="shared" si="27"/>
        <v>0</v>
      </c>
      <c r="AD119" s="2">
        <f t="shared" si="28"/>
        <v>0</v>
      </c>
      <c r="AE119" s="1">
        <f>VLOOKUP(CONCATENATE($B119,".data"), 'Random noise 0.1'!$A$1:$AM$235, 37, FALSE)</f>
        <v>-1013.0300352</v>
      </c>
      <c r="AF119">
        <f>VLOOKUP(CONCATENATE($B119,".data"), 'Random noise 0.1'!$A$1:$AM$235, 39, FALSE)</f>
        <v>14.974488020000001</v>
      </c>
      <c r="AG119">
        <f>VLOOKUP(CONCATENATE($B119,".data"), 'Random noise 0.1'!$A$1:$AG$235, 15, FALSE)</f>
        <v>53</v>
      </c>
      <c r="AH119">
        <f>VLOOKUP(CONCATENATE($B119,".data"), 'Random noise 0.1'!$A$1:$AG$235, 17, FALSE)</f>
        <v>301.3</v>
      </c>
      <c r="AI119" t="str">
        <f>VLOOKUP(CONCATENATE($B119,".data"), 'Random noise 0.1'!$A$1:$AG$235, 27, FALSE)</f>
        <v>0.04110469*x0/x2+0.35123873*x3*log(x1*x2**2)+0.67960329*x3*cos((x0+x1**2)**0.5+log(sin(x2)))**4+0.87516125+0.15983193*cos((x1**2+x2)**0.5+log(sin(x2)))/(x1+x2)</v>
      </c>
      <c r="AJ119">
        <f t="shared" si="29"/>
        <v>0</v>
      </c>
      <c r="AK119">
        <f t="shared" si="30"/>
        <v>0</v>
      </c>
      <c r="AL119" s="2">
        <f t="shared" si="31"/>
        <v>0</v>
      </c>
    </row>
    <row r="120" spans="1:38" x14ac:dyDescent="0.25">
      <c r="A120" t="str">
        <f t="shared" si="18"/>
        <v>v4_8-11</v>
      </c>
      <c r="B120" t="s">
        <v>700</v>
      </c>
      <c r="C120">
        <v>10</v>
      </c>
      <c r="D120" t="str">
        <f t="shared" si="19"/>
        <v>8-11</v>
      </c>
      <c r="E120">
        <v>4</v>
      </c>
      <c r="F120" s="7" t="s">
        <v>701</v>
      </c>
      <c r="G120" s="1">
        <f>VLOOKUP(CONCATENATE($B120,".data"), 'Random noise 0'!$A$1:$AM$235, 37, FALSE)</f>
        <v>-5.3388571100000002</v>
      </c>
      <c r="H120" s="1">
        <f>VLOOKUP(CONCATENATE($B120,".data"), 'Random noise 0'!$A$1:$AM$235, 39, FALSE)</f>
        <v>1.5524103300000001</v>
      </c>
      <c r="I120">
        <f>VLOOKUP(CONCATENATE($B120,".data"), 'Random noise 0'!$A$1:$AG$235, 15, FALSE)</f>
        <v>79</v>
      </c>
      <c r="J120">
        <f>VLOOKUP(CONCATENATE($B120,".data"), 'Random noise 0'!$A$1:$AG$235, 17, FALSE)</f>
        <v>300.5</v>
      </c>
      <c r="K120" t="str">
        <f>VLOOKUP(CONCATENATE($B120,".data"), 'Random noise 0'!$A$1:$AG$235, 27, FALSE)</f>
        <v>-1.08402893*x0*x1+1.80842461*x1*cos(x0/(x0+log(x2*x3)))**40+0.91635559*x2*cos(log(sin(x0)))**20+2.48203518*x3*cos(x0/log(x0))**40+16.4094149*exp(x0)+0.79666219*log(x2)*cos(x0/log(x0))**40+59.98281155*cos(x0)+2.52025622*cos(log(sin(x0)))**20-79.44233917+0.18449955/(x0+x1)</v>
      </c>
      <c r="L120">
        <f t="shared" si="20"/>
        <v>0</v>
      </c>
      <c r="M120">
        <f t="shared" si="21"/>
        <v>0</v>
      </c>
      <c r="N120" s="2">
        <f t="shared" si="22"/>
        <v>0</v>
      </c>
      <c r="O120" s="1">
        <f>VLOOKUP(CONCATENATE($B120,".data"), 'Random noise 0.001'!$A$1:$AM$235, 37, FALSE)</f>
        <v>-5.3424235700000002</v>
      </c>
      <c r="P120">
        <f>VLOOKUP(CONCATENATE($B120,".data"), 'Random noise 0.001'!$A$1:$AM$235, 39, FALSE)</f>
        <v>1.5528469899999999</v>
      </c>
      <c r="Q120">
        <f>VLOOKUP(CONCATENATE($B120,".data"), 'Random noise 0.001'!$A$1:$AG$235, 15, FALSE)</f>
        <v>79</v>
      </c>
      <c r="R120">
        <f>VLOOKUP(CONCATENATE($B120,".data"), 'Random noise 0.001'!$A$1:$AG$235, 17, FALSE)</f>
        <v>300.39999999999998</v>
      </c>
      <c r="S120" t="str">
        <f>VLOOKUP(CONCATENATE($B120,".data"), 'Random noise 0.001'!$A$1:$AG$235, 27, FALSE)</f>
        <v>-1.08459726*x0*x1+1.80903779*x1*cos(x0/(x0+log(x2*x3)))**40+0.91634573*x2*cos(log(sin(x0)))**20+2.48307732*x3*cos(x0/log(x0))**40+16.40986283*exp(x0)+0.79696671*log(x2)*cos(x0/log(x0))**40+59.98209532*cos(x0)+2.51984481*cos(log(sin(x0)))**20-79.44239102+0.18455562/(x0+x1)</v>
      </c>
      <c r="T120">
        <f t="shared" si="23"/>
        <v>0</v>
      </c>
      <c r="U120">
        <f t="shared" si="24"/>
        <v>0</v>
      </c>
      <c r="V120" s="2">
        <f t="shared" si="25"/>
        <v>0</v>
      </c>
      <c r="W120" s="1">
        <f>VLOOKUP(CONCATENATE($B120,".data"), 'Random noise 0.01'!$A$1:$AM$235, 37, FALSE)</f>
        <v>-5.37458568</v>
      </c>
      <c r="X120">
        <f>VLOOKUP(CONCATENATE($B120,".data"), 'Random noise 0.01'!$A$1:$AM$235, 39, FALSE)</f>
        <v>1.5567792199999999</v>
      </c>
      <c r="Y120">
        <f>VLOOKUP(CONCATENATE($B120,".data"), 'Random noise 0.01'!$A$1:$AG$235, 15, FALSE)</f>
        <v>79</v>
      </c>
      <c r="Z120">
        <f>VLOOKUP(CONCATENATE($B120,".data"), 'Random noise 0.01'!$A$1:$AG$235, 17, FALSE)</f>
        <v>301.39999999999998</v>
      </c>
      <c r="AA120" t="str">
        <f>VLOOKUP(CONCATENATE($B120,".data"), 'Random noise 0.01'!$A$1:$AG$235, 27, FALSE)</f>
        <v>-1.08971223*x0*x1+1.81455644*x1*cos(x0/(x0+log(x2*x3)))**40+0.91625684*x2*cos(log(sin(x0)))**20+2.49245656*x3*cos(x0/log(x0))**40+16.41389445*exp(x0)+0.79970735*log(x2)*cos(x0/log(x0))**40+59.97565007*cos(x0)+2.51614228*cos(log(sin(x0)))**20-79.44285873+0.18506025/(x0+x1)</v>
      </c>
      <c r="AB120">
        <f t="shared" si="26"/>
        <v>0</v>
      </c>
      <c r="AC120">
        <f t="shared" si="27"/>
        <v>0</v>
      </c>
      <c r="AD120" s="2">
        <f t="shared" si="28"/>
        <v>0</v>
      </c>
      <c r="AE120" s="1">
        <f>VLOOKUP(CONCATENATE($B120,".data"), 'Random noise 0.1'!$A$1:$AM$235, 37, FALSE)</f>
        <v>-286.21370960000002</v>
      </c>
      <c r="AF120">
        <f>VLOOKUP(CONCATENATE($B120,".data"), 'Random noise 0.1'!$A$1:$AM$235, 39, FALSE)</f>
        <v>10.4496953</v>
      </c>
      <c r="AG120">
        <f>VLOOKUP(CONCATENATE($B120,".data"), 'Random noise 0.1'!$A$1:$AG$235, 15, FALSE)</f>
        <v>76</v>
      </c>
      <c r="AH120">
        <f>VLOOKUP(CONCATENATE($B120,".data"), 'Random noise 0.1'!$A$1:$AG$235, 17, FALSE)</f>
        <v>300.5</v>
      </c>
      <c r="AI120" t="str">
        <f>VLOOKUP(CONCATENATE($B120,".data"), 'Random noise 0.1'!$A$1:$AG$235, 27, FALSE)</f>
        <v>-0.38030395*x0**3+0.67430894*x1*sin(-x0+x2+log(x0**3*x1))-0.9967165*x2*x3*sin(-x0+x1/x2+log(x0**3*x1))+0.46601778*sin(-x0+x2+log(x0**3*x1))+0.43961577-0.04788455*x1/x0+0.02490281*x3/x0-0.00369873/(x0*x2)</v>
      </c>
      <c r="AJ120">
        <f t="shared" si="29"/>
        <v>0</v>
      </c>
      <c r="AK120">
        <f t="shared" si="30"/>
        <v>0</v>
      </c>
      <c r="AL120" s="2">
        <f t="shared" si="31"/>
        <v>0</v>
      </c>
    </row>
    <row r="121" spans="1:38" x14ac:dyDescent="0.25">
      <c r="A121" t="str">
        <f t="shared" si="18"/>
        <v>v4_8-11</v>
      </c>
      <c r="B121" t="s">
        <v>702</v>
      </c>
      <c r="C121">
        <v>10</v>
      </c>
      <c r="D121" t="str">
        <f t="shared" si="19"/>
        <v>8-11</v>
      </c>
      <c r="E121">
        <v>4</v>
      </c>
      <c r="F121" s="7" t="s">
        <v>703</v>
      </c>
      <c r="G121" s="1">
        <f>VLOOKUP(CONCATENATE($B121,".data"), 'Random noise 0'!$A$1:$AM$235, 37, FALSE)</f>
        <v>-12829.711502030001</v>
      </c>
      <c r="H121" s="1">
        <f>VLOOKUP(CONCATENATE($B121,".data"), 'Random noise 0'!$A$1:$AM$235, 39, FALSE)</f>
        <v>63.727955110000003</v>
      </c>
      <c r="I121">
        <f>VLOOKUP(CONCATENATE($B121,".data"), 'Random noise 0'!$A$1:$AG$235, 15, FALSE)</f>
        <v>41</v>
      </c>
      <c r="J121">
        <f>VLOOKUP(CONCATENATE($B121,".data"), 'Random noise 0'!$A$1:$AG$235, 17, FALSE)</f>
        <v>300.7</v>
      </c>
      <c r="K121" t="str">
        <f>VLOOKUP(CONCATENATE($B121,".data"), 'Random noise 0'!$A$1:$AG$235, 27, FALSE)</f>
        <v>-2.60570233*x0*x1**2+3.41258525*x0*x1+1.064988*x1*x2-1.25054286*x1*x3+1.62082284*x1-1.59356245-0.83944864/(10*x1+x1/x0)+0.1041267/x1</v>
      </c>
      <c r="L121">
        <f t="shared" si="20"/>
        <v>0</v>
      </c>
      <c r="M121">
        <f t="shared" si="21"/>
        <v>0</v>
      </c>
      <c r="N121" s="2">
        <f t="shared" si="22"/>
        <v>0</v>
      </c>
      <c r="O121" s="1">
        <f>VLOOKUP(CONCATENATE($B121,".data"), 'Random noise 0.001'!$A$1:$AM$235, 37, FALSE)</f>
        <v>-7024.5320204</v>
      </c>
      <c r="P121">
        <f>VLOOKUP(CONCATENATE($B121,".data"), 'Random noise 0.001'!$A$1:$AM$235, 39, FALSE)</f>
        <v>47.15678862</v>
      </c>
      <c r="Q121">
        <f>VLOOKUP(CONCATENATE($B121,".data"), 'Random noise 0.001'!$A$1:$AG$235, 15, FALSE)</f>
        <v>37</v>
      </c>
      <c r="R121">
        <f>VLOOKUP(CONCATENATE($B121,".data"), 'Random noise 0.001'!$A$1:$AG$235, 17, FALSE)</f>
        <v>300.39999999999998</v>
      </c>
      <c r="S121" t="str">
        <f>VLOOKUP(CONCATENATE($B121,".data"), 'Random noise 0.001'!$A$1:$AG$235, 27, FALSE)</f>
        <v>-3.03313868*x0*x1**2+3.70135263*x0*x1+1.0647224*x1*x2-1.23758008*x1*x3+1.9104071*x1-1.88338259+0.09038214/(0.31830989*x0+x1)+0.02768172/x1</v>
      </c>
      <c r="T121">
        <f t="shared" si="23"/>
        <v>0</v>
      </c>
      <c r="U121">
        <f t="shared" si="24"/>
        <v>0</v>
      </c>
      <c r="V121" s="2">
        <f t="shared" si="25"/>
        <v>0</v>
      </c>
      <c r="W121" s="1">
        <f>VLOOKUP(CONCATENATE($B121,".data"), 'Random noise 0.01'!$A$1:$AM$235, 37, FALSE)</f>
        <v>-7085.5223585900003</v>
      </c>
      <c r="X121">
        <f>VLOOKUP(CONCATENATE($B121,".data"), 'Random noise 0.01'!$A$1:$AM$235, 39, FALSE)</f>
        <v>47.36103602</v>
      </c>
      <c r="Y121">
        <f>VLOOKUP(CONCATENATE($B121,".data"), 'Random noise 0.01'!$A$1:$AG$235, 15, FALSE)</f>
        <v>37</v>
      </c>
      <c r="Z121">
        <f>VLOOKUP(CONCATENATE($B121,".data"), 'Random noise 0.01'!$A$1:$AG$235, 17, FALSE)</f>
        <v>300.5</v>
      </c>
      <c r="AA121" t="str">
        <f>VLOOKUP(CONCATENATE($B121,".data"), 'Random noise 0.01'!$A$1:$AG$235, 27, FALSE)</f>
        <v>-3.06576499*x0*x1**2+3.72325263*x0*x1+1.06454043*x1*x2-1.23877868*x1*x3+1.91827983*x1-1.88702917+0.09075296/(0.31830989*x0+x1)+0.02780152/x1</v>
      </c>
      <c r="AB121">
        <f t="shared" si="26"/>
        <v>0</v>
      </c>
      <c r="AC121">
        <f t="shared" si="27"/>
        <v>0</v>
      </c>
      <c r="AD121" s="2">
        <f t="shared" si="28"/>
        <v>0</v>
      </c>
      <c r="AE121" s="1">
        <f>VLOOKUP(CONCATENATE($B121,".data"), 'Random noise 0.1'!$A$1:$AM$235, 37, FALSE)</f>
        <v>-7709.8826814499998</v>
      </c>
      <c r="AF121">
        <f>VLOOKUP(CONCATENATE($B121,".data"), 'Random noise 0.1'!$A$1:$AM$235, 39, FALSE)</f>
        <v>49.403379790000002</v>
      </c>
      <c r="AG121">
        <f>VLOOKUP(CONCATENATE($B121,".data"), 'Random noise 0.1'!$A$1:$AG$235, 15, FALSE)</f>
        <v>37</v>
      </c>
      <c r="AH121">
        <f>VLOOKUP(CONCATENATE($B121,".data"), 'Random noise 0.1'!$A$1:$AG$235, 17, FALSE)</f>
        <v>301.5</v>
      </c>
      <c r="AI121" t="str">
        <f>VLOOKUP(CONCATENATE($B121,".data"), 'Random noise 0.1'!$A$1:$AG$235, 27, FALSE)</f>
        <v>-3.39202807*x0*x1**2+3.94225256*x0*x1+1.06272074*x1*x2-1.25076474*x1*x3+1.99700715*x1-1.92349498+0.09446116/(0.31830989*x0+x1)+0.02899944/x1</v>
      </c>
      <c r="AJ121">
        <f t="shared" si="29"/>
        <v>0</v>
      </c>
      <c r="AK121">
        <f t="shared" si="30"/>
        <v>0</v>
      </c>
      <c r="AL121" s="2">
        <f t="shared" si="31"/>
        <v>0</v>
      </c>
    </row>
    <row r="122" spans="1:38" x14ac:dyDescent="0.25">
      <c r="A122" t="str">
        <f t="shared" si="18"/>
        <v>v4_8-11</v>
      </c>
      <c r="B122" t="s">
        <v>704</v>
      </c>
      <c r="C122">
        <v>10</v>
      </c>
      <c r="D122" t="str">
        <f t="shared" si="19"/>
        <v>8-11</v>
      </c>
      <c r="E122">
        <v>4</v>
      </c>
      <c r="F122" s="7" t="s">
        <v>705</v>
      </c>
      <c r="G122" s="1">
        <f>VLOOKUP(CONCATENATE($B122,".data"), 'Random noise 0'!$A$1:$AM$235, 37, FALSE)</f>
        <v>-3.6101707599999999</v>
      </c>
      <c r="H122" s="1">
        <f>VLOOKUP(CONCATENATE($B122,".data"), 'Random noise 0'!$A$1:$AM$235, 39, FALSE)</f>
        <v>0.45673480999999999</v>
      </c>
      <c r="I122">
        <f>VLOOKUP(CONCATENATE($B122,".data"), 'Random noise 0'!$A$1:$AG$235, 15, FALSE)</f>
        <v>27</v>
      </c>
      <c r="J122">
        <f>VLOOKUP(CONCATENATE($B122,".data"), 'Random noise 0'!$A$1:$AG$235, 17, FALSE)</f>
        <v>300.60000000000002</v>
      </c>
      <c r="K122" t="str">
        <f>VLOOKUP(CONCATENATE($B122,".data"), 'Random noise 0'!$A$1:$AG$235, 27, FALSE)</f>
        <v>0.80639028*x0*x1*x2+1.498374*x1*x2*sin(x0+x3+1)-0.66070792*x1*x2*sin(x3**0.5)/x3+0.01105112</v>
      </c>
      <c r="L122">
        <f t="shared" si="20"/>
        <v>0</v>
      </c>
      <c r="M122">
        <f t="shared" si="21"/>
        <v>0</v>
      </c>
      <c r="N122" s="2">
        <f t="shared" si="22"/>
        <v>0</v>
      </c>
      <c r="O122" s="1">
        <f>VLOOKUP(CONCATENATE($B122,".data"), 'Random noise 0.001'!$A$1:$AM$235, 37, FALSE)</f>
        <v>-3.6098444299999999</v>
      </c>
      <c r="P122">
        <f>VLOOKUP(CONCATENATE($B122,".data"), 'Random noise 0.001'!$A$1:$AM$235, 39, FALSE)</f>
        <v>0.45671864000000001</v>
      </c>
      <c r="Q122">
        <f>VLOOKUP(CONCATENATE($B122,".data"), 'Random noise 0.001'!$A$1:$AG$235, 15, FALSE)</f>
        <v>27</v>
      </c>
      <c r="R122">
        <f>VLOOKUP(CONCATENATE($B122,".data"), 'Random noise 0.001'!$A$1:$AG$235, 17, FALSE)</f>
        <v>300.2</v>
      </c>
      <c r="S122" t="str">
        <f>VLOOKUP(CONCATENATE($B122,".data"), 'Random noise 0.001'!$A$1:$AG$235, 27, FALSE)</f>
        <v>0.80604152*x0*x1*x2+1.49844845*x1*x2*sin(x0+x3+1)-0.66069314*x1*x2*sin(x3**0.5)/x3+0.01113762</v>
      </c>
      <c r="T122">
        <f t="shared" si="23"/>
        <v>0</v>
      </c>
      <c r="U122">
        <f t="shared" si="24"/>
        <v>0</v>
      </c>
      <c r="V122" s="2">
        <f t="shared" si="25"/>
        <v>0</v>
      </c>
      <c r="W122" s="1">
        <f>VLOOKUP(CONCATENATE($B122,".data"), 'Random noise 0.01'!$A$1:$AM$235, 37, FALSE)</f>
        <v>-3.60692082</v>
      </c>
      <c r="X122">
        <f>VLOOKUP(CONCATENATE($B122,".data"), 'Random noise 0.01'!$A$1:$AM$235, 39, FALSE)</f>
        <v>0.45657378999999998</v>
      </c>
      <c r="Y122">
        <f>VLOOKUP(CONCATENATE($B122,".data"), 'Random noise 0.01'!$A$1:$AG$235, 15, FALSE)</f>
        <v>27</v>
      </c>
      <c r="Z122">
        <f>VLOOKUP(CONCATENATE($B122,".data"), 'Random noise 0.01'!$A$1:$AG$235, 17, FALSE)</f>
        <v>300.2</v>
      </c>
      <c r="AA122" t="str">
        <f>VLOOKUP(CONCATENATE($B122,".data"), 'Random noise 0.01'!$A$1:$AG$235, 27, FALSE)</f>
        <v>0.8029026*x0*x1*x2+1.49911854*x1*x2*sin(x0+x3+1)-0.66056018*x1*x2*sin(x3**0.5)/x3+0.01191611</v>
      </c>
      <c r="AB122">
        <f t="shared" si="26"/>
        <v>0</v>
      </c>
      <c r="AC122">
        <f t="shared" si="27"/>
        <v>0</v>
      </c>
      <c r="AD122" s="2">
        <f t="shared" si="28"/>
        <v>0</v>
      </c>
      <c r="AE122" s="1">
        <f>VLOOKUP(CONCATENATE($B122,".data"), 'Random noise 0.1'!$A$1:$AM$235, 37, FALSE)</f>
        <v>-73.040032569999994</v>
      </c>
      <c r="AF122">
        <f>VLOOKUP(CONCATENATE($B122,".data"), 'Random noise 0.1'!$A$1:$AM$235, 39, FALSE)</f>
        <v>1.8303700599999999</v>
      </c>
      <c r="AG122">
        <f>VLOOKUP(CONCATENATE($B122,".data"), 'Random noise 0.1'!$A$1:$AG$235, 15, FALSE)</f>
        <v>25</v>
      </c>
      <c r="AH122">
        <f>VLOOKUP(CONCATENATE($B122,".data"), 'Random noise 0.1'!$A$1:$AG$235, 17, FALSE)</f>
        <v>279.60000000000002</v>
      </c>
      <c r="AI122" t="str">
        <f>VLOOKUP(CONCATENATE($B122,".data"), 'Random noise 0.1'!$A$1:$AG$235, 27, FALSE)</f>
        <v>-1.90371197*0.5**(x1*x2*sin(x0*cos(x3)+2*x3))-0.08409582*x1*x2/x3+1.90017435</v>
      </c>
      <c r="AJ122">
        <f t="shared" si="29"/>
        <v>0</v>
      </c>
      <c r="AK122">
        <f t="shared" si="30"/>
        <v>0</v>
      </c>
      <c r="AL122" s="2">
        <f t="shared" si="31"/>
        <v>0</v>
      </c>
    </row>
    <row r="123" spans="1:38" x14ac:dyDescent="0.25">
      <c r="A123" t="str">
        <f t="shared" si="18"/>
        <v>v4_8-11</v>
      </c>
      <c r="B123" t="s">
        <v>706</v>
      </c>
      <c r="C123">
        <v>10</v>
      </c>
      <c r="D123" t="str">
        <f t="shared" si="19"/>
        <v>8-11</v>
      </c>
      <c r="E123">
        <v>4</v>
      </c>
      <c r="F123" s="7" t="s">
        <v>707</v>
      </c>
      <c r="G123" s="1">
        <f>VLOOKUP(CONCATENATE($B123,".data"), 'Random noise 0'!$A$1:$AM$235, 37, FALSE)</f>
        <v>0.99742403000000002</v>
      </c>
      <c r="H123" s="1">
        <f>VLOOKUP(CONCATENATE($B123,".data"), 'Random noise 0'!$A$1:$AM$235, 39, FALSE)</f>
        <v>6.7304699999999997E-3</v>
      </c>
      <c r="I123">
        <f>VLOOKUP(CONCATENATE($B123,".data"), 'Random noise 0'!$A$1:$AG$235, 15, FALSE)</f>
        <v>18</v>
      </c>
      <c r="J123">
        <f>VLOOKUP(CONCATENATE($B123,".data"), 'Random noise 0'!$A$1:$AG$235, 17, FALSE)</f>
        <v>254.7</v>
      </c>
      <c r="K123" t="str">
        <f>VLOOKUP(CONCATENATE($B123,".data"), 'Random noise 0'!$A$1:$AG$235, 27, FALSE)</f>
        <v>-0.55108285*x0**2*x2**2-0.55744872*x1**2*x3**2+0.00485406</v>
      </c>
      <c r="L123">
        <f t="shared" si="20"/>
        <v>0</v>
      </c>
      <c r="M123">
        <f t="shared" si="21"/>
        <v>0</v>
      </c>
      <c r="N123" s="2">
        <f t="shared" si="22"/>
        <v>0</v>
      </c>
      <c r="O123" s="1">
        <f>VLOOKUP(CONCATENATE($B123,".data"), 'Random noise 0.001'!$A$1:$AM$235, 37, FALSE)</f>
        <v>0.99742103000000004</v>
      </c>
      <c r="P123">
        <f>VLOOKUP(CONCATENATE($B123,".data"), 'Random noise 0.001'!$A$1:$AM$235, 39, FALSE)</f>
        <v>6.7343899999999998E-3</v>
      </c>
      <c r="Q123">
        <f>VLOOKUP(CONCATENATE($B123,".data"), 'Random noise 0.001'!$A$1:$AG$235, 15, FALSE)</f>
        <v>18</v>
      </c>
      <c r="R123">
        <f>VLOOKUP(CONCATENATE($B123,".data"), 'Random noise 0.001'!$A$1:$AG$235, 17, FALSE)</f>
        <v>260.60000000000002</v>
      </c>
      <c r="S123" t="str">
        <f>VLOOKUP(CONCATENATE($B123,".data"), 'Random noise 0.001'!$A$1:$AG$235, 27, FALSE)</f>
        <v>-0.55102762*x0**2*x2**2-0.55761261*x1**2*x3**2+0.0049114</v>
      </c>
      <c r="T123">
        <f t="shared" si="23"/>
        <v>0</v>
      </c>
      <c r="U123">
        <f t="shared" si="24"/>
        <v>0</v>
      </c>
      <c r="V123" s="2">
        <f t="shared" si="25"/>
        <v>0</v>
      </c>
      <c r="W123" s="1">
        <f>VLOOKUP(CONCATENATE($B123,".data"), 'Random noise 0.01'!$A$1:$AM$235, 37, FALSE)</f>
        <v>0.99737953000000001</v>
      </c>
      <c r="X123">
        <f>VLOOKUP(CONCATENATE($B123,".data"), 'Random noise 0.01'!$A$1:$AM$235, 39, FALSE)</f>
        <v>6.7883600000000002E-3</v>
      </c>
      <c r="Y123">
        <f>VLOOKUP(CONCATENATE($B123,".data"), 'Random noise 0.01'!$A$1:$AG$235, 15, FALSE)</f>
        <v>18</v>
      </c>
      <c r="Z123">
        <f>VLOOKUP(CONCATENATE($B123,".data"), 'Random noise 0.01'!$A$1:$AG$235, 17, FALSE)</f>
        <v>263.7</v>
      </c>
      <c r="AA123" t="str">
        <f>VLOOKUP(CONCATENATE($B123,".data"), 'Random noise 0.01'!$A$1:$AG$235, 27, FALSE)</f>
        <v>-0.55053052*x0**2*x2**2-0.55908763*x1**2*x3**2+0.00542742</v>
      </c>
      <c r="AB123">
        <f t="shared" si="26"/>
        <v>0</v>
      </c>
      <c r="AC123">
        <f t="shared" si="27"/>
        <v>0</v>
      </c>
      <c r="AD123" s="2">
        <f t="shared" si="28"/>
        <v>0</v>
      </c>
      <c r="AE123" s="1">
        <f>VLOOKUP(CONCATENATE($B123,".data"), 'Random noise 0.1'!$A$1:$AM$235, 37, FALSE)</f>
        <v>0.99552759999999996</v>
      </c>
      <c r="AF123">
        <f>VLOOKUP(CONCATENATE($B123,".data"), 'Random noise 0.1'!$A$1:$AM$235, 39, FALSE)</f>
        <v>8.8684000000000002E-3</v>
      </c>
      <c r="AG123">
        <f>VLOOKUP(CONCATENATE($B123,".data"), 'Random noise 0.1'!$A$1:$AG$235, 15, FALSE)</f>
        <v>18</v>
      </c>
      <c r="AH123">
        <f>VLOOKUP(CONCATENATE($B123,".data"), 'Random noise 0.1'!$A$1:$AG$235, 17, FALSE)</f>
        <v>260.89999999999998</v>
      </c>
      <c r="AI123" t="str">
        <f>VLOOKUP(CONCATENATE($B123,".data"), 'Random noise 0.1'!$A$1:$AG$235, 27, FALSE)</f>
        <v>-0.54555952*x0**2*x2**2-0.57383783*x1**2*x3**2+0.0105876</v>
      </c>
      <c r="AJ123">
        <f t="shared" si="29"/>
        <v>0</v>
      </c>
      <c r="AK123">
        <f t="shared" si="30"/>
        <v>0</v>
      </c>
      <c r="AL123" s="2">
        <f t="shared" si="31"/>
        <v>0</v>
      </c>
    </row>
    <row r="124" spans="1:38" x14ac:dyDescent="0.25">
      <c r="A124" t="str">
        <f t="shared" si="18"/>
        <v>v1_8-11</v>
      </c>
      <c r="B124" t="s">
        <v>708</v>
      </c>
      <c r="C124">
        <v>11</v>
      </c>
      <c r="D124" t="str">
        <f t="shared" si="19"/>
        <v>8-11</v>
      </c>
      <c r="E124">
        <v>1</v>
      </c>
      <c r="F124" s="7" t="s">
        <v>709</v>
      </c>
      <c r="G124" s="1">
        <f>VLOOKUP(CONCATENATE($B124,".data"), 'Random noise 0'!$A$1:$AM$235, 37, FALSE)</f>
        <v>0.65013929999999998</v>
      </c>
      <c r="H124" s="1">
        <f>VLOOKUP(CONCATENATE($B124,".data"), 'Random noise 0'!$A$1:$AM$235, 39, FALSE)</f>
        <v>56053444362.539299</v>
      </c>
      <c r="I124">
        <f>VLOOKUP(CONCATENATE($B124,".data"), 'Random noise 0'!$A$1:$AG$235, 15, FALSE)</f>
        <v>20</v>
      </c>
      <c r="J124">
        <f>VLOOKUP(CONCATENATE($B124,".data"), 'Random noise 0'!$A$1:$AG$235, 17, FALSE)</f>
        <v>242.3</v>
      </c>
      <c r="K124" t="str">
        <f>VLOOKUP(CONCATENATE($B124,".data"), 'Random noise 0'!$A$1:$AG$235, 27, FALSE)</f>
        <v>94606.64595846*x0*sin(sin(2*x0**27))-1019844.42284884+1019856.31832513/cos(x0**46)**25</v>
      </c>
      <c r="L124">
        <f t="shared" si="20"/>
        <v>0</v>
      </c>
      <c r="M124">
        <f t="shared" si="21"/>
        <v>0</v>
      </c>
      <c r="N124" s="2">
        <f t="shared" si="22"/>
        <v>0</v>
      </c>
      <c r="O124" s="1">
        <f>VLOOKUP(CONCATENATE($B124,".data"), 'Random noise 0.001'!$A$1:$AM$235, 37, FALSE)</f>
        <v>-1159064.05912843</v>
      </c>
      <c r="P124">
        <f>VLOOKUP(CONCATENATE($B124,".data"), 'Random noise 0.001'!$A$1:$AM$235, 39, FALSE)</f>
        <v>102025476878649</v>
      </c>
      <c r="Q124">
        <f>VLOOKUP(CONCATENATE($B124,".data"), 'Random noise 0.001'!$A$1:$AG$235, 15, FALSE)</f>
        <v>20</v>
      </c>
      <c r="R124">
        <f>VLOOKUP(CONCATENATE($B124,".data"), 'Random noise 0.001'!$A$1:$AG$235, 17, FALSE)</f>
        <v>226.6</v>
      </c>
      <c r="S124" t="str">
        <f>VLOOKUP(CONCATENATE($B124,".data"), 'Random noise 0.001'!$A$1:$AG$235, 27, FALSE)</f>
        <v>2207963958583.25-9238228413864870*log(x0+0.6)**9/(x0+0.6)**2-470416705845.753/x0</v>
      </c>
      <c r="T124">
        <f t="shared" si="23"/>
        <v>0</v>
      </c>
      <c r="U124">
        <f t="shared" si="24"/>
        <v>0</v>
      </c>
      <c r="V124" s="2">
        <f t="shared" si="25"/>
        <v>0</v>
      </c>
      <c r="W124" s="1">
        <f>VLOOKUP(CONCATENATE($B124,".data"), 'Random noise 0.01'!$A$1:$AM$235, 37, FALSE)</f>
        <v>-70416.458829309995</v>
      </c>
      <c r="X124">
        <f>VLOOKUP(CONCATENATE($B124,".data"), 'Random noise 0.01'!$A$1:$AM$235, 39, FALSE)</f>
        <v>25147504857510.5</v>
      </c>
      <c r="Y124">
        <f>VLOOKUP(CONCATENATE($B124,".data"), 'Random noise 0.01'!$A$1:$AG$235, 15, FALSE)</f>
        <v>31</v>
      </c>
      <c r="Z124">
        <f>VLOOKUP(CONCATENATE($B124,".data"), 'Random noise 0.01'!$A$1:$AG$235, 17, FALSE)</f>
        <v>243.8</v>
      </c>
      <c r="AA124" t="str">
        <f>VLOOKUP(CONCATENATE($B124,".data"), 'Random noise 0.01'!$A$1:$AG$235, 27, FALSE)</f>
        <v>14214398007192.2*log(x0+1)-25276867616390.9*sin(x0+14543595665449.9*log(10.84147098-x0))+1421439800719.22*log(x0+1)/(x0+0.8)**40</v>
      </c>
      <c r="AB124">
        <f t="shared" si="26"/>
        <v>0</v>
      </c>
      <c r="AC124">
        <f t="shared" si="27"/>
        <v>0</v>
      </c>
      <c r="AD124" s="2">
        <f t="shared" si="28"/>
        <v>0</v>
      </c>
      <c r="AE124" s="1">
        <f>VLOOKUP(CONCATENATE($B124,".data"), 'Random noise 0.1'!$A$1:$AM$235, 37, FALSE)</f>
        <v>-8216098.71895683</v>
      </c>
      <c r="AF124">
        <f>VLOOKUP(CONCATENATE($B124,".data"), 'Random noise 0.1'!$A$1:$AM$235, 39, FALSE)</f>
        <v>271636156787184</v>
      </c>
      <c r="AG124">
        <f>VLOOKUP(CONCATENATE($B124,".data"), 'Random noise 0.1'!$A$1:$AG$235, 15, FALSE)</f>
        <v>27</v>
      </c>
      <c r="AH124">
        <f>VLOOKUP(CONCATENATE($B124,".data"), 'Random noise 0.1'!$A$1:$AG$235, 17, FALSE)</f>
        <v>235.9</v>
      </c>
      <c r="AI124" t="str">
        <f>VLOOKUP(CONCATENATE($B124,".data"), 'Random noise 0.1'!$A$1:$AG$235, 27, FALSE)</f>
        <v>57295701098190.8*log(x0)**2*sin(x0+log(x0)-1.44)-214942909354148*sin(log(x0)/(0.47942554*log(x0)+1))</v>
      </c>
      <c r="AJ124">
        <f t="shared" si="29"/>
        <v>0</v>
      </c>
      <c r="AK124">
        <f t="shared" si="30"/>
        <v>0</v>
      </c>
      <c r="AL124" s="2">
        <f t="shared" si="31"/>
        <v>0</v>
      </c>
    </row>
    <row r="125" spans="1:38" x14ac:dyDescent="0.25">
      <c r="A125" t="str">
        <f t="shared" si="18"/>
        <v>v1_8-11</v>
      </c>
      <c r="B125" t="s">
        <v>710</v>
      </c>
      <c r="C125">
        <v>11</v>
      </c>
      <c r="D125" t="str">
        <f t="shared" si="19"/>
        <v>8-11</v>
      </c>
      <c r="E125">
        <v>1</v>
      </c>
      <c r="F125" s="7" t="s">
        <v>711</v>
      </c>
      <c r="G125" s="1">
        <f>VLOOKUP(CONCATENATE($B125,".data"), 'Random noise 0'!$A$1:$AM$235, 37, FALSE)</f>
        <v>0.99984634999999999</v>
      </c>
      <c r="H125" s="1">
        <f>VLOOKUP(CONCATENATE($B125,".data"), 'Random noise 0'!$A$1:$AM$235, 39, FALSE)</f>
        <v>1.84122E-3</v>
      </c>
      <c r="I125">
        <f>VLOOKUP(CONCATENATE($B125,".data"), 'Random noise 0'!$A$1:$AG$235, 15, FALSE)</f>
        <v>7</v>
      </c>
      <c r="J125">
        <f>VLOOKUP(CONCATENATE($B125,".data"), 'Random noise 0'!$A$1:$AG$235, 17, FALSE)</f>
        <v>176.2</v>
      </c>
      <c r="K125" t="str">
        <f>VLOOKUP(CONCATENATE($B125,".data"), 'Random noise 0'!$A$1:$AG$235, 27, FALSE)</f>
        <v>0.00144541*444**x0+0.36676953</v>
      </c>
      <c r="L125">
        <f t="shared" si="20"/>
        <v>1</v>
      </c>
      <c r="M125">
        <f t="shared" si="21"/>
        <v>0</v>
      </c>
      <c r="N125" s="2">
        <f t="shared" si="22"/>
        <v>0</v>
      </c>
      <c r="O125" s="1">
        <f>VLOOKUP(CONCATENATE($B125,".data"), 'Random noise 0.001'!$A$1:$AM$235, 37, FALSE)</f>
        <v>0.99985106999999995</v>
      </c>
      <c r="P125">
        <f>VLOOKUP(CONCATENATE($B125,".data"), 'Random noise 0.001'!$A$1:$AM$235, 39, FALSE)</f>
        <v>1.8126800000000001E-3</v>
      </c>
      <c r="Q125">
        <f>VLOOKUP(CONCATENATE($B125,".data"), 'Random noise 0.001'!$A$1:$AG$235, 15, FALSE)</f>
        <v>7</v>
      </c>
      <c r="R125">
        <f>VLOOKUP(CONCATENATE($B125,".data"), 'Random noise 0.001'!$A$1:$AG$235, 17, FALSE)</f>
        <v>182</v>
      </c>
      <c r="S125" t="str">
        <f>VLOOKUP(CONCATENATE($B125,".data"), 'Random noise 0.001'!$A$1:$AG$235, 27, FALSE)</f>
        <v>0.00157662*405**x0+0.36588239</v>
      </c>
      <c r="T125">
        <f t="shared" si="23"/>
        <v>1</v>
      </c>
      <c r="U125">
        <f t="shared" si="24"/>
        <v>0</v>
      </c>
      <c r="V125" s="2">
        <f t="shared" si="25"/>
        <v>0</v>
      </c>
      <c r="W125" s="1">
        <f>VLOOKUP(CONCATENATE($B125,".data"), 'Random noise 0.01'!$A$1:$AM$235, 37, FALSE)</f>
        <v>0.99980248000000005</v>
      </c>
      <c r="X125">
        <f>VLOOKUP(CONCATENATE($B125,".data"), 'Random noise 0.01'!$A$1:$AM$235, 39, FALSE)</f>
        <v>2.08756E-3</v>
      </c>
      <c r="Y125">
        <f>VLOOKUP(CONCATENATE($B125,".data"), 'Random noise 0.01'!$A$1:$AG$235, 15, FALSE)</f>
        <v>7</v>
      </c>
      <c r="Z125">
        <f>VLOOKUP(CONCATENATE($B125,".data"), 'Random noise 0.01'!$A$1:$AG$235, 17, FALSE)</f>
        <v>179.8</v>
      </c>
      <c r="AA125" t="str">
        <f>VLOOKUP(CONCATENATE($B125,".data"), 'Random noise 0.01'!$A$1:$AG$235, 27, FALSE)</f>
        <v>0.00154275*413.14159265**x0+0.36749445</v>
      </c>
      <c r="AB125">
        <f t="shared" si="26"/>
        <v>1</v>
      </c>
      <c r="AC125">
        <f t="shared" si="27"/>
        <v>0</v>
      </c>
      <c r="AD125" s="2">
        <f t="shared" si="28"/>
        <v>0</v>
      </c>
      <c r="AE125" s="1">
        <f>VLOOKUP(CONCATENATE($B125,".data"), 'Random noise 0.1'!$A$1:$AM$235, 37, FALSE)</f>
        <v>0.97836676</v>
      </c>
      <c r="AF125">
        <f>VLOOKUP(CONCATENATE($B125,".data"), 'Random noise 0.1'!$A$1:$AM$235, 39, FALSE)</f>
        <v>2.1847149999999999E-2</v>
      </c>
      <c r="AG125">
        <f>VLOOKUP(CONCATENATE($B125,".data"), 'Random noise 0.1'!$A$1:$AG$235, 15, FALSE)</f>
        <v>16</v>
      </c>
      <c r="AH125">
        <f>VLOOKUP(CONCATENATE($B125,".data"), 'Random noise 0.1'!$A$1:$AG$235, 17, FALSE)</f>
        <v>201.6</v>
      </c>
      <c r="AI125" t="str">
        <f>VLOOKUP(CONCATENATE($B125,".data"), 'Random noise 0.1'!$A$1:$AG$235, 27, FALSE)</f>
        <v>0.00489015*144**x0-0.18003804*x0+0.05563038*cos(x0**(-0.5))+0.43054875</v>
      </c>
      <c r="AJ125">
        <f t="shared" si="29"/>
        <v>0</v>
      </c>
      <c r="AK125">
        <f t="shared" si="30"/>
        <v>0</v>
      </c>
      <c r="AL125" s="2">
        <f t="shared" si="31"/>
        <v>0</v>
      </c>
    </row>
    <row r="126" spans="1:38" x14ac:dyDescent="0.25">
      <c r="A126" t="str">
        <f t="shared" si="18"/>
        <v>v1_8-11</v>
      </c>
      <c r="B126" t="s">
        <v>712</v>
      </c>
      <c r="C126">
        <v>11</v>
      </c>
      <c r="D126" t="str">
        <f t="shared" si="19"/>
        <v>8-11</v>
      </c>
      <c r="E126">
        <v>1</v>
      </c>
      <c r="F126" s="7" t="s">
        <v>713</v>
      </c>
      <c r="G126" s="1">
        <f>VLOOKUP(CONCATENATE($B126,".data"), 'Random noise 0'!$A$1:$AM$235, 37, FALSE)</f>
        <v>0.99962642999999995</v>
      </c>
      <c r="H126" s="1">
        <f>VLOOKUP(CONCATENATE($B126,".data"), 'Random noise 0'!$A$1:$AM$235, 39, FALSE)</f>
        <v>6.3076699999999996E-3</v>
      </c>
      <c r="I126">
        <f>VLOOKUP(CONCATENATE($B126,".data"), 'Random noise 0'!$A$1:$AG$235, 15, FALSE)</f>
        <v>9</v>
      </c>
      <c r="J126">
        <f>VLOOKUP(CONCATENATE($B126,".data"), 'Random noise 0'!$A$1:$AG$235, 17, FALSE)</f>
        <v>184.1</v>
      </c>
      <c r="K126" t="str">
        <f>VLOOKUP(CONCATENATE($B126,".data"), 'Random noise 0'!$A$1:$AG$235, 27, FALSE)</f>
        <v>0.98788209*x0+0.04087851*log(x0)+4.94801115</v>
      </c>
      <c r="L126">
        <f t="shared" si="20"/>
        <v>1</v>
      </c>
      <c r="M126">
        <f t="shared" si="21"/>
        <v>0</v>
      </c>
      <c r="N126" s="2">
        <f t="shared" si="22"/>
        <v>0</v>
      </c>
      <c r="O126" s="1">
        <f>VLOOKUP(CONCATENATE($B126,".data"), 'Random noise 0.001'!$A$1:$AM$235, 37, FALSE)</f>
        <v>0.99971966000000001</v>
      </c>
      <c r="P126">
        <f>VLOOKUP(CONCATENATE($B126,".data"), 'Random noise 0.001'!$A$1:$AM$235, 39, FALSE)</f>
        <v>5.4642099999999997E-3</v>
      </c>
      <c r="Q126">
        <f>VLOOKUP(CONCATENATE($B126,".data"), 'Random noise 0.001'!$A$1:$AG$235, 15, FALSE)</f>
        <v>9</v>
      </c>
      <c r="R126">
        <f>VLOOKUP(CONCATENATE($B126,".data"), 'Random noise 0.001'!$A$1:$AG$235, 17, FALSE)</f>
        <v>186</v>
      </c>
      <c r="S126" t="str">
        <f>VLOOKUP(CONCATENATE($B126,".data"), 'Random noise 0.001'!$A$1:$AG$235, 27, FALSE)</f>
        <v>0.99482705*x0+0.03785918*log(x0)+4.94283346</v>
      </c>
      <c r="T126">
        <f t="shared" si="23"/>
        <v>1</v>
      </c>
      <c r="U126">
        <f t="shared" si="24"/>
        <v>0</v>
      </c>
      <c r="V126" s="2">
        <f t="shared" si="25"/>
        <v>0</v>
      </c>
      <c r="W126" s="1">
        <f>VLOOKUP(CONCATENATE($B126,".data"), 'Random noise 0.01'!$A$1:$AM$235, 37, FALSE)</f>
        <v>0.99412018000000002</v>
      </c>
      <c r="X126">
        <f>VLOOKUP(CONCATENATE($B126,".data"), 'Random noise 0.01'!$A$1:$AM$235, 39, FALSE)</f>
        <v>2.502453E-2</v>
      </c>
      <c r="Y126">
        <f>VLOOKUP(CONCATENATE($B126,".data"), 'Random noise 0.01'!$A$1:$AG$235, 15, FALSE)</f>
        <v>5</v>
      </c>
      <c r="Z126">
        <f>VLOOKUP(CONCATENATE($B126,".data"), 'Random noise 0.01'!$A$1:$AG$235, 17, FALSE)</f>
        <v>154.80000000000001</v>
      </c>
      <c r="AA126" t="str">
        <f>VLOOKUP(CONCATENATE($B126,".data"), 'Random noise 0.01'!$A$1:$AG$235, 27, FALSE)</f>
        <v>1.08925346*x0+4.86961309</v>
      </c>
      <c r="AB126">
        <f t="shared" si="26"/>
        <v>0</v>
      </c>
      <c r="AC126">
        <f t="shared" si="27"/>
        <v>0</v>
      </c>
      <c r="AD126" s="2">
        <f t="shared" si="28"/>
        <v>0</v>
      </c>
      <c r="AE126" s="1">
        <f>VLOOKUP(CONCATENATE($B126,".data"), 'Random noise 0.1'!$A$1:$AM$235, 37, FALSE)</f>
        <v>3.6958989999999997E-2</v>
      </c>
      <c r="AF126">
        <f>VLOOKUP(CONCATENATE($B126,".data"), 'Random noise 0.1'!$A$1:$AM$235, 39, FALSE)</f>
        <v>0.32026250000000001</v>
      </c>
      <c r="AG126">
        <f>VLOOKUP(CONCATENATE($B126,".data"), 'Random noise 0.1'!$A$1:$AG$235, 15, FALSE)</f>
        <v>26</v>
      </c>
      <c r="AH126">
        <f>VLOOKUP(CONCATENATE($B126,".data"), 'Random noise 0.1'!$A$1:$AG$235, 17, FALSE)</f>
        <v>197.4</v>
      </c>
      <c r="AI126" t="str">
        <f>VLOOKUP(CONCATENATE($B126,".data"), 'Random noise 0.1'!$A$1:$AG$235, 27, FALSE)</f>
        <v>-0.54288512*x0**2*cos(306.01968479*x0**x0+10)+1.06252358*x0**x0+0.60924229*cos(x0**(-0.5))+4.67232331</v>
      </c>
      <c r="AJ126">
        <f t="shared" si="29"/>
        <v>0</v>
      </c>
      <c r="AK126">
        <f t="shared" si="30"/>
        <v>0</v>
      </c>
      <c r="AL126" s="2">
        <f t="shared" si="31"/>
        <v>0</v>
      </c>
    </row>
    <row r="127" spans="1:38" x14ac:dyDescent="0.25">
      <c r="A127" t="str">
        <f t="shared" si="18"/>
        <v>v1_8-11</v>
      </c>
      <c r="B127" t="s">
        <v>714</v>
      </c>
      <c r="C127">
        <v>11</v>
      </c>
      <c r="D127" t="str">
        <f t="shared" si="19"/>
        <v>8-11</v>
      </c>
      <c r="E127">
        <v>1</v>
      </c>
      <c r="F127" s="7" t="s">
        <v>715</v>
      </c>
      <c r="G127" s="1">
        <f>VLOOKUP(CONCATENATE($B127,".data"), 'Random noise 0'!$A$1:$AM$235, 37, FALSE)</f>
        <v>0.99999168000000005</v>
      </c>
      <c r="H127" s="1">
        <f>VLOOKUP(CONCATENATE($B127,".data"), 'Random noise 0'!$A$1:$AM$235, 39, FALSE)</f>
        <v>1.2338E-4</v>
      </c>
      <c r="I127">
        <f>VLOOKUP(CONCATENATE($B127,".data"), 'Random noise 0'!$A$1:$AG$235, 15, FALSE)</f>
        <v>7</v>
      </c>
      <c r="J127">
        <f>VLOOKUP(CONCATENATE($B127,".data"), 'Random noise 0'!$A$1:$AG$235, 17, FALSE)</f>
        <v>166.8</v>
      </c>
      <c r="K127" t="str">
        <f>VLOOKUP(CONCATENATE($B127,".data"), 'Random noise 0'!$A$1:$AG$235, 27, FALSE)</f>
        <v>0.14284804*x0**2+0.74547289</v>
      </c>
      <c r="L127">
        <f t="shared" si="20"/>
        <v>1</v>
      </c>
      <c r="M127" t="str">
        <f t="shared" si="21"/>
        <v>?</v>
      </c>
      <c r="N127" s="2">
        <v>0</v>
      </c>
      <c r="O127" s="1">
        <f>VLOOKUP(CONCATENATE($B127,".data"), 'Random noise 0.001'!$A$1:$AM$235, 37, FALSE)</f>
        <v>0.99950013000000004</v>
      </c>
      <c r="P127">
        <f>VLOOKUP(CONCATENATE($B127,".data"), 'Random noise 0.001'!$A$1:$AM$235, 39, FALSE)</f>
        <v>9.5644999999999997E-4</v>
      </c>
      <c r="Q127">
        <f>VLOOKUP(CONCATENATE($B127,".data"), 'Random noise 0.001'!$A$1:$AG$235, 15, FALSE)</f>
        <v>6</v>
      </c>
      <c r="R127">
        <f>VLOOKUP(CONCATENATE($B127,".data"), 'Random noise 0.001'!$A$1:$AG$235, 17, FALSE)</f>
        <v>170.4</v>
      </c>
      <c r="S127" t="str">
        <f>VLOOKUP(CONCATENATE($B127,".data"), 'Random noise 0.001'!$A$1:$AG$235, 27, FALSE)</f>
        <v>1.0513623-0.30666318*cos(x0)</v>
      </c>
      <c r="T127">
        <f t="shared" si="23"/>
        <v>1</v>
      </c>
      <c r="U127" t="str">
        <f t="shared" si="24"/>
        <v>?</v>
      </c>
      <c r="V127" s="2">
        <v>0</v>
      </c>
      <c r="W127" s="1">
        <f>VLOOKUP(CONCATENATE($B127,".data"), 'Random noise 0.01'!$A$1:$AM$235, 37, FALSE)</f>
        <v>0.99726824000000003</v>
      </c>
      <c r="X127">
        <f>VLOOKUP(CONCATENATE($B127,".data"), 'Random noise 0.01'!$A$1:$AM$235, 39, FALSE)</f>
        <v>2.2359099999999998E-3</v>
      </c>
      <c r="Y127">
        <f>VLOOKUP(CONCATENATE($B127,".data"), 'Random noise 0.01'!$A$1:$AG$235, 15, FALSE)</f>
        <v>6</v>
      </c>
      <c r="Z127">
        <f>VLOOKUP(CONCATENATE($B127,".data"), 'Random noise 0.01'!$A$1:$AG$235, 17, FALSE)</f>
        <v>166.2</v>
      </c>
      <c r="AA127" t="str">
        <f>VLOOKUP(CONCATENATE($B127,".data"), 'Random noise 0.01'!$A$1:$AG$235, 27, FALSE)</f>
        <v>1.04944716-0.30232517*cos(x0)</v>
      </c>
      <c r="AB127">
        <f t="shared" si="26"/>
        <v>0</v>
      </c>
      <c r="AC127">
        <f t="shared" si="27"/>
        <v>0</v>
      </c>
      <c r="AD127" s="2">
        <f t="shared" si="28"/>
        <v>0</v>
      </c>
      <c r="AE127" s="1">
        <f>VLOOKUP(CONCATENATE($B127,".data"), 'Random noise 0.1'!$A$1:$AM$235, 37, FALSE)</f>
        <v>-5.8264249999999997E-2</v>
      </c>
      <c r="AF127">
        <f>VLOOKUP(CONCATENATE($B127,".data"), 'Random noise 0.1'!$A$1:$AM$235, 39, FALSE)</f>
        <v>4.4007829999999998E-2</v>
      </c>
      <c r="AG127">
        <f>VLOOKUP(CONCATENATE($B127,".data"), 'Random noise 0.1'!$A$1:$AG$235, 15, FALSE)</f>
        <v>23</v>
      </c>
      <c r="AH127">
        <f>VLOOKUP(CONCATENATE($B127,".data"), 'Random noise 0.1'!$A$1:$AG$235, 17, FALSE)</f>
        <v>233.2</v>
      </c>
      <c r="AI127" t="str">
        <f>VLOOKUP(CONCATENATE($B127,".data"), 'Random noise 0.1'!$A$1:$AG$235, 27, FALSE)</f>
        <v>-0.08310514*x0*cos((1+0.21213203/x0**5)**2)+0.09177474*cos(x0**(-0.5)+0.31830989)+0.8220083</v>
      </c>
      <c r="AJ127">
        <f t="shared" si="29"/>
        <v>0</v>
      </c>
      <c r="AK127">
        <f t="shared" si="30"/>
        <v>0</v>
      </c>
      <c r="AL127" s="2">
        <f t="shared" si="31"/>
        <v>0</v>
      </c>
    </row>
    <row r="128" spans="1:38" x14ac:dyDescent="0.25">
      <c r="A128" t="str">
        <f t="shared" si="18"/>
        <v>v1_8-11</v>
      </c>
      <c r="B128" t="s">
        <v>716</v>
      </c>
      <c r="C128">
        <v>11</v>
      </c>
      <c r="D128" t="str">
        <f t="shared" si="19"/>
        <v>8-11</v>
      </c>
      <c r="E128">
        <v>1</v>
      </c>
      <c r="F128" s="7" t="s">
        <v>717</v>
      </c>
      <c r="G128" s="1">
        <f>VLOOKUP(CONCATENATE($B128,".data"), 'Random noise 0'!$A$1:$AM$235, 37, FALSE)</f>
        <v>1</v>
      </c>
      <c r="H128" s="1">
        <f>VLOOKUP(CONCATENATE($B128,".data"), 'Random noise 0'!$A$1:$AM$235, 39, FALSE)</f>
        <v>0</v>
      </c>
      <c r="I128">
        <f>VLOOKUP(CONCATENATE($B128,".data"), 'Random noise 0'!$A$1:$AG$235, 15, FALSE)</f>
        <v>6</v>
      </c>
      <c r="J128">
        <f>VLOOKUP(CONCATENATE($B128,".data"), 'Random noise 0'!$A$1:$AG$235, 17, FALSE)</f>
        <v>152.19999999999999</v>
      </c>
      <c r="K128" t="str">
        <f>VLOOKUP(CONCATENATE($B128,".data"), 'Random noise 0'!$A$1:$AG$235, 27, FALSE)</f>
        <v>89.94099102*exp(x0**0.5)</v>
      </c>
      <c r="L128">
        <f t="shared" si="20"/>
        <v>1</v>
      </c>
      <c r="M128">
        <f t="shared" si="21"/>
        <v>1</v>
      </c>
      <c r="N128" s="2">
        <f t="shared" si="22"/>
        <v>1</v>
      </c>
      <c r="O128" s="1">
        <f>VLOOKUP(CONCATENATE($B128,".data"), 'Random noise 0.001'!$A$1:$AM$235, 37, FALSE)</f>
        <v>0.99999442000000005</v>
      </c>
      <c r="P128">
        <f>VLOOKUP(CONCATENATE($B128,".data"), 'Random noise 0.001'!$A$1:$AM$235, 39, FALSE)</f>
        <v>9.5645800000000003E-2</v>
      </c>
      <c r="Q128">
        <f>VLOOKUP(CONCATENATE($B128,".data"), 'Random noise 0.001'!$A$1:$AG$235, 15, FALSE)</f>
        <v>14</v>
      </c>
      <c r="R128">
        <f>VLOOKUP(CONCATENATE($B128,".data"), 'Random noise 0.001'!$A$1:$AG$235, 17, FALSE)</f>
        <v>230.1</v>
      </c>
      <c r="S128" t="str">
        <f>VLOOKUP(CONCATENATE($B128,".data"), 'Random noise 0.001'!$A$1:$AG$235, 27, FALSE)</f>
        <v>84.97365726*x0**0.5+57.06964531*x0-25.28120236*cos(x0)+116.01739398</v>
      </c>
      <c r="T128">
        <f t="shared" si="23"/>
        <v>1</v>
      </c>
      <c r="U128">
        <f t="shared" si="24"/>
        <v>0</v>
      </c>
      <c r="V128" s="2">
        <f t="shared" si="25"/>
        <v>0</v>
      </c>
      <c r="W128" s="1">
        <f>VLOOKUP(CONCATENATE($B128,".data"), 'Random noise 0.01'!$A$1:$AM$235, 37, FALSE)</f>
        <v>0.81706124999999996</v>
      </c>
      <c r="X128">
        <f>VLOOKUP(CONCATENATE($B128,".data"), 'Random noise 0.01'!$A$1:$AM$235, 39, FALSE)</f>
        <v>17.311138809999999</v>
      </c>
      <c r="Y128">
        <f>VLOOKUP(CONCATENATE($B128,".data"), 'Random noise 0.01'!$A$1:$AG$235, 15, FALSE)</f>
        <v>25</v>
      </c>
      <c r="Z128">
        <f>VLOOKUP(CONCATENATE($B128,".data"), 'Random noise 0.01'!$A$1:$AG$235, 17, FALSE)</f>
        <v>260</v>
      </c>
      <c r="AA128" t="str">
        <f>VLOOKUP(CONCATENATE($B128,".data"), 'Random noise 0.01'!$A$1:$AG$235, 27, FALSE)</f>
        <v>159.68352188*sin(x0)-1.96051184*sin(9.8696044*(0.31830989*x0+1)**2-0.31830989)+107.14238124-0.08085702/x0</v>
      </c>
      <c r="AB128">
        <f t="shared" si="26"/>
        <v>0</v>
      </c>
      <c r="AC128">
        <f t="shared" si="27"/>
        <v>0</v>
      </c>
      <c r="AD128" s="2">
        <f t="shared" si="28"/>
        <v>0</v>
      </c>
      <c r="AE128" s="1">
        <f>VLOOKUP(CONCATENATE($B128,".data"), 'Random noise 0.1'!$A$1:$AM$235, 37, FALSE)</f>
        <v>-5.5166252099999999</v>
      </c>
      <c r="AF128">
        <f>VLOOKUP(CONCATENATE($B128,".data"), 'Random noise 0.1'!$A$1:$AM$235, 39, FALSE)</f>
        <v>103.31994228000001</v>
      </c>
      <c r="AG128">
        <f>VLOOKUP(CONCATENATE($B128,".data"), 'Random noise 0.1'!$A$1:$AG$235, 15, FALSE)</f>
        <v>28</v>
      </c>
      <c r="AH128">
        <f>VLOOKUP(CONCATENATE($B128,".data"), 'Random noise 0.1'!$A$1:$AG$235, 17, FALSE)</f>
        <v>214.3</v>
      </c>
      <c r="AI128" t="str">
        <f>VLOOKUP(CONCATENATE($B128,".data"), 'Random noise 0.1'!$A$1:$AG$235, 27, FALSE)</f>
        <v>36.03617574*log(x0)+47.54198555*sin(log(x0))+243.30387868+0.31336626/sin(400*(0.05*exp(10*x0)+1)**2)</v>
      </c>
      <c r="AJ128">
        <f t="shared" si="29"/>
        <v>0</v>
      </c>
      <c r="AK128">
        <f t="shared" si="30"/>
        <v>0</v>
      </c>
      <c r="AL128" s="2">
        <f t="shared" si="31"/>
        <v>0</v>
      </c>
    </row>
    <row r="129" spans="1:38" x14ac:dyDescent="0.25">
      <c r="A129" t="str">
        <f t="shared" si="18"/>
        <v>v2_8-11</v>
      </c>
      <c r="B129" t="s">
        <v>718</v>
      </c>
      <c r="C129">
        <v>11</v>
      </c>
      <c r="D129" t="str">
        <f t="shared" si="19"/>
        <v>8-11</v>
      </c>
      <c r="E129">
        <v>2</v>
      </c>
      <c r="F129" s="7" t="s">
        <v>719</v>
      </c>
      <c r="G129" s="1">
        <f>VLOOKUP(CONCATENATE($B129,".data"), 'Random noise 0'!$A$1:$AM$235, 37, FALSE)</f>
        <v>0.99996355999999997</v>
      </c>
      <c r="H129" s="1">
        <f>VLOOKUP(CONCATENATE($B129,".data"), 'Random noise 0'!$A$1:$AM$235, 39, FALSE)</f>
        <v>1.272715E-2</v>
      </c>
      <c r="I129">
        <f>VLOOKUP(CONCATENATE($B129,".data"), 'Random noise 0'!$A$1:$AG$235, 15, FALSE)</f>
        <v>16</v>
      </c>
      <c r="J129">
        <f>VLOOKUP(CONCATENATE($B129,".data"), 'Random noise 0'!$A$1:$AG$235, 17, FALSE)</f>
        <v>244.3</v>
      </c>
      <c r="K129" t="str">
        <f>VLOOKUP(CONCATENATE($B129,".data"), 'Random noise 0'!$A$1:$AG$235, 27, FALSE)</f>
        <v>-0.72546518*x0**(x1+1)*sin(x1)-2.00042835*log(sin(x0))+0.00712453</v>
      </c>
      <c r="L129">
        <f t="shared" si="20"/>
        <v>1</v>
      </c>
      <c r="M129">
        <f t="shared" si="21"/>
        <v>0</v>
      </c>
      <c r="N129" s="2">
        <f t="shared" si="22"/>
        <v>0</v>
      </c>
      <c r="O129" s="1">
        <f>VLOOKUP(CONCATENATE($B129,".data"), 'Random noise 0.001'!$A$1:$AM$235, 37, FALSE)</f>
        <v>0.99996806000000005</v>
      </c>
      <c r="P129">
        <f>VLOOKUP(CONCATENATE($B129,".data"), 'Random noise 0.001'!$A$1:$AM$235, 39, FALSE)</f>
        <v>1.191565E-2</v>
      </c>
      <c r="Q129">
        <f>VLOOKUP(CONCATENATE($B129,".data"), 'Random noise 0.001'!$A$1:$AG$235, 15, FALSE)</f>
        <v>20</v>
      </c>
      <c r="R129">
        <f>VLOOKUP(CONCATENATE($B129,".data"), 'Random noise 0.001'!$A$1:$AG$235, 17, FALSE)</f>
        <v>240.6</v>
      </c>
      <c r="S129" t="str">
        <f>VLOOKUP(CONCATENATE($B129,".data"), 'Random noise 0.001'!$A$1:$AG$235, 27, FALSE)</f>
        <v>-0.6001142*x0**2+0.96189533*x0**2*exp(-x1)-2.00321754*log(x0)-0.01016035</v>
      </c>
      <c r="T129">
        <f t="shared" si="23"/>
        <v>1</v>
      </c>
      <c r="U129">
        <f t="shared" si="24"/>
        <v>0</v>
      </c>
      <c r="V129" s="2">
        <f t="shared" si="25"/>
        <v>0</v>
      </c>
      <c r="W129" s="1">
        <f>VLOOKUP(CONCATENATE($B129,".data"), 'Random noise 0.01'!$A$1:$AM$235, 37, FALSE)</f>
        <v>0.99995959000000001</v>
      </c>
      <c r="X129">
        <f>VLOOKUP(CONCATENATE($B129,".data"), 'Random noise 0.01'!$A$1:$AM$235, 39, FALSE)</f>
        <v>1.3401710000000001E-2</v>
      </c>
      <c r="Y129">
        <f>VLOOKUP(CONCATENATE($B129,".data"), 'Random noise 0.01'!$A$1:$AG$235, 15, FALSE)</f>
        <v>18</v>
      </c>
      <c r="Z129">
        <f>VLOOKUP(CONCATENATE($B129,".data"), 'Random noise 0.01'!$A$1:$AG$235, 17, FALSE)</f>
        <v>235</v>
      </c>
      <c r="AA129" t="str">
        <f>VLOOKUP(CONCATENATE($B129,".data"), 'Random noise 0.01'!$A$1:$AG$235, 27, FALSE)</f>
        <v>-0.73092702*x0**2*x1**0.5+0.48724326*x0**2-1.99869804*log(x0)</v>
      </c>
      <c r="AB129">
        <f t="shared" si="26"/>
        <v>1</v>
      </c>
      <c r="AC129">
        <f t="shared" si="27"/>
        <v>0</v>
      </c>
      <c r="AD129" s="2">
        <f t="shared" si="28"/>
        <v>0</v>
      </c>
      <c r="AE129" s="1">
        <f>VLOOKUP(CONCATENATE($B129,".data"), 'Random noise 0.1'!$A$1:$AM$235, 37, FALSE)</f>
        <v>0.99807314000000003</v>
      </c>
      <c r="AF129">
        <f>VLOOKUP(CONCATENATE($B129,".data"), 'Random noise 0.1'!$A$1:$AM$235, 39, FALSE)</f>
        <v>9.2544559999999998E-2</v>
      </c>
      <c r="AG129">
        <f>VLOOKUP(CONCATENATE($B129,".data"), 'Random noise 0.1'!$A$1:$AG$235, 15, FALSE)</f>
        <v>11</v>
      </c>
      <c r="AH129">
        <f>VLOOKUP(CONCATENATE($B129,".data"), 'Random noise 0.1'!$A$1:$AG$235, 17, FALSE)</f>
        <v>178.8</v>
      </c>
      <c r="AI129" t="e">
        <f>VLOOKUP(CONCATENATE($B129,".data"), 'Random noise 0.1'!$A$1:$AG$235, 27, FALSE)</f>
        <v>#NAME?</v>
      </c>
      <c r="AJ129">
        <f t="shared" si="29"/>
        <v>0</v>
      </c>
      <c r="AK129">
        <f t="shared" si="30"/>
        <v>0</v>
      </c>
      <c r="AL129" s="2">
        <f t="shared" si="31"/>
        <v>0</v>
      </c>
    </row>
    <row r="130" spans="1:38" x14ac:dyDescent="0.25">
      <c r="A130" t="str">
        <f t="shared" si="18"/>
        <v>v2_8-11</v>
      </c>
      <c r="B130" t="s">
        <v>720</v>
      </c>
      <c r="C130">
        <v>11</v>
      </c>
      <c r="D130" t="str">
        <f t="shared" si="19"/>
        <v>8-11</v>
      </c>
      <c r="E130">
        <v>2</v>
      </c>
      <c r="F130" s="7" t="s">
        <v>721</v>
      </c>
      <c r="G130" s="1">
        <f>VLOOKUP(CONCATENATE($B130,".data"), 'Random noise 0'!$A$1:$AM$235, 37, FALSE)</f>
        <v>0.9999479</v>
      </c>
      <c r="H130" s="1">
        <f>VLOOKUP(CONCATENATE($B130,".data"), 'Random noise 0'!$A$1:$AM$235, 39, FALSE)</f>
        <v>3.1777999999999998E-4</v>
      </c>
      <c r="I130">
        <f>VLOOKUP(CONCATENATE($B130,".data"), 'Random noise 0'!$A$1:$AG$235, 15, FALSE)</f>
        <v>11</v>
      </c>
      <c r="J130">
        <f>VLOOKUP(CONCATENATE($B130,".data"), 'Random noise 0'!$A$1:$AG$235, 17, FALSE)</f>
        <v>191.8</v>
      </c>
      <c r="K130" t="str">
        <f>VLOOKUP(CONCATENATE($B130,".data"), 'Random noise 0'!$A$1:$AG$235, 27, FALSE)</f>
        <v>0.24782168*cos(1.8*x0*x1**2)-0.83873451</v>
      </c>
      <c r="L130">
        <f t="shared" si="20"/>
        <v>1</v>
      </c>
      <c r="M130" t="str">
        <f t="shared" si="21"/>
        <v>?</v>
      </c>
      <c r="N130" s="2">
        <v>0</v>
      </c>
      <c r="O130" s="1">
        <f>VLOOKUP(CONCATENATE($B130,".data"), 'Random noise 0.001'!$A$1:$AM$235, 37, FALSE)</f>
        <v>0.99994232000000005</v>
      </c>
      <c r="P130">
        <f>VLOOKUP(CONCATENATE($B130,".data"), 'Random noise 0.001'!$A$1:$AM$235, 39, FALSE)</f>
        <v>3.3436000000000002E-4</v>
      </c>
      <c r="Q130">
        <f>VLOOKUP(CONCATENATE($B130,".data"), 'Random noise 0.001'!$A$1:$AG$235, 15, FALSE)</f>
        <v>11</v>
      </c>
      <c r="R130">
        <f>VLOOKUP(CONCATENATE($B130,".data"), 'Random noise 0.001'!$A$1:$AG$235, 17, FALSE)</f>
        <v>198</v>
      </c>
      <c r="S130" t="str">
        <f>VLOOKUP(CONCATENATE($B130,".data"), 'Random noise 0.001'!$A$1:$AG$235, 27, FALSE)</f>
        <v>0.24775567*cos(1.8*x0*x1**2)-0.83852335</v>
      </c>
      <c r="T130">
        <f t="shared" si="23"/>
        <v>1</v>
      </c>
      <c r="U130" t="str">
        <f t="shared" si="24"/>
        <v>?</v>
      </c>
      <c r="V130" s="2">
        <v>0</v>
      </c>
      <c r="W130" s="1">
        <f>VLOOKUP(CONCATENATE($B130,".data"), 'Random noise 0.01'!$A$1:$AM$235, 37, FALSE)</f>
        <v>0.99642681</v>
      </c>
      <c r="X130">
        <f>VLOOKUP(CONCATENATE($B130,".data"), 'Random noise 0.01'!$A$1:$AM$235, 39, FALSE)</f>
        <v>2.6317599999999999E-3</v>
      </c>
      <c r="Y130">
        <f>VLOOKUP(CONCATENATE($B130,".data"), 'Random noise 0.01'!$A$1:$AG$235, 15, FALSE)</f>
        <v>10</v>
      </c>
      <c r="Z130">
        <f>VLOOKUP(CONCATENATE($B130,".data"), 'Random noise 0.01'!$A$1:$AG$235, 17, FALSE)</f>
        <v>192.5</v>
      </c>
      <c r="AA130" t="str">
        <f>VLOOKUP(CONCATENATE($B130,".data"), 'Random noise 0.01'!$A$1:$AG$235, 27, FALSE)</f>
        <v>0.74148147*cos(x0*x1**2)-1.33160086</v>
      </c>
      <c r="AB130">
        <f t="shared" si="26"/>
        <v>0</v>
      </c>
      <c r="AC130">
        <f t="shared" si="27"/>
        <v>0</v>
      </c>
      <c r="AD130" s="2">
        <f t="shared" si="28"/>
        <v>0</v>
      </c>
      <c r="AE130" s="1">
        <f>VLOOKUP(CONCATENATE($B130,".data"), 'Random noise 0.1'!$A$1:$AM$235, 37, FALSE)</f>
        <v>0.77332529999999999</v>
      </c>
      <c r="AF130">
        <f>VLOOKUP(CONCATENATE($B130,".data"), 'Random noise 0.1'!$A$1:$AM$235, 39, FALSE)</f>
        <v>2.096135E-2</v>
      </c>
      <c r="AG130">
        <f>VLOOKUP(CONCATENATE($B130,".data"), 'Random noise 0.1'!$A$1:$AG$235, 15, FALSE)</f>
        <v>18</v>
      </c>
      <c r="AH130">
        <f>VLOOKUP(CONCATENATE($B130,".data"), 'Random noise 0.1'!$A$1:$AG$235, 17, FALSE)</f>
        <v>217.1</v>
      </c>
      <c r="AI130" t="str">
        <f>VLOOKUP(CONCATENATE($B130,".data"), 'Random noise 0.1'!$A$1:$AG$235, 27, FALSE)</f>
        <v>-0.1734878*(x0-0.5)**2-0.02772105*exp(x1**2*exp(x0))-0.52907856</v>
      </c>
      <c r="AJ130">
        <f t="shared" si="29"/>
        <v>0</v>
      </c>
      <c r="AK130">
        <f t="shared" si="30"/>
        <v>0</v>
      </c>
      <c r="AL130" s="2">
        <f t="shared" si="31"/>
        <v>0</v>
      </c>
    </row>
    <row r="131" spans="1:38" x14ac:dyDescent="0.25">
      <c r="A131" t="str">
        <f t="shared" si="18"/>
        <v>v2_8-11</v>
      </c>
      <c r="B131" t="s">
        <v>722</v>
      </c>
      <c r="C131">
        <v>11</v>
      </c>
      <c r="D131" t="str">
        <f t="shared" si="19"/>
        <v>8-11</v>
      </c>
      <c r="E131">
        <v>2</v>
      </c>
      <c r="F131" s="7" t="s">
        <v>723</v>
      </c>
      <c r="G131" s="1">
        <f>VLOOKUP(CONCATENATE($B131,".data"), 'Random noise 0'!$A$1:$AM$235, 37, FALSE)</f>
        <v>0.96978741999999996</v>
      </c>
      <c r="H131" s="1">
        <f>VLOOKUP(CONCATENATE($B131,".data"), 'Random noise 0'!$A$1:$AM$235, 39, FALSE)</f>
        <v>3.1079300000000001E-3</v>
      </c>
      <c r="I131">
        <f>VLOOKUP(CONCATENATE($B131,".data"), 'Random noise 0'!$A$1:$AG$235, 15, FALSE)</f>
        <v>22</v>
      </c>
      <c r="J131">
        <f>VLOOKUP(CONCATENATE($B131,".data"), 'Random noise 0'!$A$1:$AG$235, 17, FALSE)</f>
        <v>251.8</v>
      </c>
      <c r="K131" t="str">
        <f>VLOOKUP(CONCATENATE($B131,".data"), 'Random noise 0'!$A$1:$AG$235, 27, FALSE)</f>
        <v>0.01115859*x0**2+0.15841006*x1-0.07173792*(exp(x1)+sin(x0)**4+1)**x1+1.03662138</v>
      </c>
      <c r="L131">
        <f t="shared" si="20"/>
        <v>0</v>
      </c>
      <c r="M131">
        <f t="shared" si="21"/>
        <v>0</v>
      </c>
      <c r="N131" s="2">
        <f t="shared" si="22"/>
        <v>0</v>
      </c>
      <c r="O131" s="1">
        <f>VLOOKUP(CONCATENATE($B131,".data"), 'Random noise 0.001'!$A$1:$AM$235, 37, FALSE)</f>
        <v>0.97016849999999999</v>
      </c>
      <c r="P131">
        <f>VLOOKUP(CONCATENATE($B131,".data"), 'Random noise 0.001'!$A$1:$AM$235, 39, FALSE)</f>
        <v>3.0882599999999998E-3</v>
      </c>
      <c r="Q131">
        <f>VLOOKUP(CONCATENATE($B131,".data"), 'Random noise 0.001'!$A$1:$AG$235, 15, FALSE)</f>
        <v>25</v>
      </c>
      <c r="R131">
        <f>VLOOKUP(CONCATENATE($B131,".data"), 'Random noise 0.001'!$A$1:$AG$235, 17, FALSE)</f>
        <v>267.8</v>
      </c>
      <c r="S131" t="str">
        <f>VLOOKUP(CONCATENATE($B131,".data"), 'Random noise 0.001'!$A$1:$AG$235, 27, FALSE)</f>
        <v>0.01578798*x0*(x1+exp(x1))**x1+0.16605564*x1-0.07658345*(x0**2+exp(x1)+1)**x1+1.03765777</v>
      </c>
      <c r="T131">
        <f t="shared" si="23"/>
        <v>0</v>
      </c>
      <c r="U131">
        <f t="shared" si="24"/>
        <v>0</v>
      </c>
      <c r="V131" s="2">
        <f t="shared" si="25"/>
        <v>0</v>
      </c>
      <c r="W131" s="1">
        <f>VLOOKUP(CONCATENATE($B131,".data"), 'Random noise 0.01'!$A$1:$AM$235, 37, FALSE)</f>
        <v>0.83436856000000004</v>
      </c>
      <c r="X131">
        <f>VLOOKUP(CONCATENATE($B131,".data"), 'Random noise 0.01'!$A$1:$AM$235, 39, FALSE)</f>
        <v>7.27693E-3</v>
      </c>
      <c r="Y131">
        <f>VLOOKUP(CONCATENATE($B131,".data"), 'Random noise 0.01'!$A$1:$AG$235, 15, FALSE)</f>
        <v>15</v>
      </c>
      <c r="Z131">
        <f>VLOOKUP(CONCATENATE($B131,".data"), 'Random noise 0.01'!$A$1:$AG$235, 17, FALSE)</f>
        <v>228.6</v>
      </c>
      <c r="AA131" t="str">
        <f>VLOOKUP(CONCATENATE($B131,".data"), 'Random noise 0.01'!$A$1:$AG$235, 27, FALSE)</f>
        <v>-0.01999259*10**x1-0.09010181*x1**100+0.14234406*x1+0.99351366</v>
      </c>
      <c r="AB131">
        <f t="shared" si="26"/>
        <v>0</v>
      </c>
      <c r="AC131">
        <f t="shared" si="27"/>
        <v>0</v>
      </c>
      <c r="AD131" s="2">
        <f t="shared" si="28"/>
        <v>0</v>
      </c>
      <c r="AE131" s="1">
        <f>VLOOKUP(CONCATENATE($B131,".data"), 'Random noise 0.1'!$A$1:$AM$235, 37, FALSE)</f>
        <v>-1455.2124514899999</v>
      </c>
      <c r="AF131">
        <f>VLOOKUP(CONCATENATE($B131,".data"), 'Random noise 0.1'!$A$1:$AM$235, 39, FALSE)</f>
        <v>0.68232170999999997</v>
      </c>
      <c r="AG131">
        <f>VLOOKUP(CONCATENATE($B131,".data"), 'Random noise 0.1'!$A$1:$AG$235, 15, FALSE)</f>
        <v>26</v>
      </c>
      <c r="AH131">
        <f>VLOOKUP(CONCATENATE($B131,".data"), 'Random noise 0.1'!$A$1:$AG$235, 17, FALSE)</f>
        <v>183</v>
      </c>
      <c r="AI131" t="e">
        <f>VLOOKUP(CONCATENATE($B131,".data"), 'Random noise 0.1'!$A$1:$AG$235, 27, FALSE)</f>
        <v>#NAME?</v>
      </c>
      <c r="AJ131">
        <f t="shared" si="29"/>
        <v>0</v>
      </c>
      <c r="AK131">
        <f t="shared" si="30"/>
        <v>0</v>
      </c>
      <c r="AL131" s="2">
        <f t="shared" si="31"/>
        <v>0</v>
      </c>
    </row>
    <row r="132" spans="1:38" x14ac:dyDescent="0.25">
      <c r="A132" t="str">
        <f t="shared" si="18"/>
        <v>v2_8-11</v>
      </c>
      <c r="B132" t="s">
        <v>724</v>
      </c>
      <c r="C132">
        <v>11</v>
      </c>
      <c r="D132" t="str">
        <f t="shared" si="19"/>
        <v>8-11</v>
      </c>
      <c r="E132">
        <v>2</v>
      </c>
      <c r="F132" s="7" t="s">
        <v>725</v>
      </c>
      <c r="G132" s="1">
        <f>VLOOKUP(CONCATENATE($B132,".data"), 'Random noise 0'!$A$1:$AM$235, 37, FALSE)</f>
        <v>0.99999881000000002</v>
      </c>
      <c r="H132" s="1">
        <f>VLOOKUP(CONCATENATE($B132,".data"), 'Random noise 0'!$A$1:$AM$235, 39, FALSE)</f>
        <v>2.7109999999999998E-4</v>
      </c>
      <c r="I132">
        <f>VLOOKUP(CONCATENATE($B132,".data"), 'Random noise 0'!$A$1:$AG$235, 15, FALSE)</f>
        <v>11</v>
      </c>
      <c r="J132">
        <f>VLOOKUP(CONCATENATE($B132,".data"), 'Random noise 0'!$A$1:$AG$235, 17, FALSE)</f>
        <v>188.3</v>
      </c>
      <c r="K132" t="str">
        <f>VLOOKUP(CONCATENATE($B132,".data"), 'Random noise 0'!$A$1:$AG$235, 27, FALSE)</f>
        <v>0.09423743*x0**0.5+1.00003375*sin(x1)+2.67193861</v>
      </c>
      <c r="L132">
        <f t="shared" si="20"/>
        <v>1</v>
      </c>
      <c r="M132" t="str">
        <f t="shared" si="21"/>
        <v>?</v>
      </c>
      <c r="N132" s="2">
        <v>0</v>
      </c>
      <c r="O132" s="1">
        <f>VLOOKUP(CONCATENATE($B132,".data"), 'Random noise 0.001'!$A$1:$AM$235, 37, FALSE)</f>
        <v>0.99998838999999995</v>
      </c>
      <c r="P132">
        <f>VLOOKUP(CONCATENATE($B132,".data"), 'Random noise 0.001'!$A$1:$AM$235, 39, FALSE)</f>
        <v>8.4774999999999998E-4</v>
      </c>
      <c r="Q132">
        <f>VLOOKUP(CONCATENATE($B132,".data"), 'Random noise 0.001'!$A$1:$AG$235, 15, FALSE)</f>
        <v>11</v>
      </c>
      <c r="R132">
        <f>VLOOKUP(CONCATENATE($B132,".data"), 'Random noise 0.001'!$A$1:$AG$235, 17, FALSE)</f>
        <v>193.9</v>
      </c>
      <c r="S132" t="str">
        <f>VLOOKUP(CONCATENATE($B132,".data"), 'Random noise 0.001'!$A$1:$AG$235, 27, FALSE)</f>
        <v>0.09509462*x0**0.5+0.99904015*sin(x1)+2.67254712</v>
      </c>
      <c r="T132">
        <f t="shared" si="23"/>
        <v>1</v>
      </c>
      <c r="U132" t="str">
        <f t="shared" si="24"/>
        <v>?</v>
      </c>
      <c r="V132" s="2">
        <v>0</v>
      </c>
      <c r="W132" s="1">
        <f>VLOOKUP(CONCATENATE($B132,".data"), 'Random noise 0.01'!$A$1:$AM$235, 37, FALSE)</f>
        <v>0.99843066000000003</v>
      </c>
      <c r="X132">
        <f>VLOOKUP(CONCATENATE($B132,".data"), 'Random noise 0.01'!$A$1:$AM$235, 39, FALSE)</f>
        <v>9.8542600000000001E-3</v>
      </c>
      <c r="Y132">
        <f>VLOOKUP(CONCATENATE($B132,".data"), 'Random noise 0.01'!$A$1:$AG$235, 15, FALSE)</f>
        <v>9</v>
      </c>
      <c r="Z132">
        <f>VLOOKUP(CONCATENATE($B132,".data"), 'Random noise 0.01'!$A$1:$AG$235, 17, FALSE)</f>
        <v>191</v>
      </c>
      <c r="AA132" t="str">
        <f>VLOOKUP(CONCATENATE($B132,".data"), 'Random noise 0.01'!$A$1:$AG$235, 27, FALSE)</f>
        <v>0.07588923*x0+0.99039033*sin(x1)+2.70922909</v>
      </c>
      <c r="AB132">
        <f t="shared" si="26"/>
        <v>0</v>
      </c>
      <c r="AC132">
        <f t="shared" si="27"/>
        <v>0</v>
      </c>
      <c r="AD132" s="2">
        <f t="shared" si="28"/>
        <v>0</v>
      </c>
      <c r="AE132" s="1">
        <f>VLOOKUP(CONCATENATE($B132,".data"), 'Random noise 0.1'!$A$1:$AM$235, 37, FALSE)</f>
        <v>0.82793430999999995</v>
      </c>
      <c r="AF132">
        <f>VLOOKUP(CONCATENATE($B132,".data"), 'Random noise 0.1'!$A$1:$AM$235, 39, FALSE)</f>
        <v>0.1031842</v>
      </c>
      <c r="AG132">
        <f>VLOOKUP(CONCATENATE($B132,".data"), 'Random noise 0.1'!$A$1:$AG$235, 15, FALSE)</f>
        <v>14</v>
      </c>
      <c r="AH132">
        <f>VLOOKUP(CONCATENATE($B132,".data"), 'Random noise 0.1'!$A$1:$AG$235, 17, FALSE)</f>
        <v>205</v>
      </c>
      <c r="AI132" t="str">
        <f>VLOOKUP(CONCATENATE($B132,".data"), 'Random noise 0.1'!$A$1:$AG$235, 27, FALSE)</f>
        <v>0.54109732*x0*x1-0.59965777*x0*log(x0)+0.48491704*x1+2.7295473</v>
      </c>
      <c r="AJ132">
        <f t="shared" si="29"/>
        <v>0</v>
      </c>
      <c r="AK132">
        <f t="shared" si="30"/>
        <v>0</v>
      </c>
      <c r="AL132" s="2">
        <f t="shared" si="31"/>
        <v>0</v>
      </c>
    </row>
    <row r="133" spans="1:38" x14ac:dyDescent="0.25">
      <c r="A133" t="str">
        <f t="shared" ref="A133:A196" si="32">"v"&amp;E133&amp;"_"&amp;D133</f>
        <v>v2_8-11</v>
      </c>
      <c r="B133" t="s">
        <v>726</v>
      </c>
      <c r="C133">
        <v>11</v>
      </c>
      <c r="D133" t="str">
        <f t="shared" ref="D133:D196" si="33">IF(C133&lt;=7,"3-7",IF(C133&lt;=11,"8-11",IF(C133&lt;=15,"12-15","")))</f>
        <v>8-11</v>
      </c>
      <c r="E133">
        <v>2</v>
      </c>
      <c r="F133" s="7" t="s">
        <v>727</v>
      </c>
      <c r="G133" s="1">
        <f>VLOOKUP(CONCATENATE($B133,".data"), 'Random noise 0'!$A$1:$AM$235, 37, FALSE)</f>
        <v>0.98719920000000005</v>
      </c>
      <c r="H133" s="1">
        <f>VLOOKUP(CONCATENATE($B133,".data"), 'Random noise 0'!$A$1:$AM$235, 39, FALSE)</f>
        <v>7.6793860000000005E-2</v>
      </c>
      <c r="I133">
        <f>VLOOKUP(CONCATENATE($B133,".data"), 'Random noise 0'!$A$1:$AG$235, 15, FALSE)</f>
        <v>15</v>
      </c>
      <c r="J133">
        <f>VLOOKUP(CONCATENATE($B133,".data"), 'Random noise 0'!$A$1:$AG$235, 17, FALSE)</f>
        <v>249.3</v>
      </c>
      <c r="K133" t="str">
        <f>VLOOKUP(CONCATENATE($B133,".data"), 'Random noise 0'!$A$1:$AG$235, 27, FALSE)</f>
        <v>-25.99394235*x0+25.67729749*sin(x0)+4.88566242*sin(x0**10)+0.94462672</v>
      </c>
      <c r="L133">
        <f t="shared" ref="L133:L196" si="34">IF(G133&gt;0.999,1,0)</f>
        <v>0</v>
      </c>
      <c r="M133">
        <f t="shared" ref="M133:M196" si="35">IF(AND(G133=1, H133&lt;0.000001),1,IF(AND(G133&gt;0.999,H133&lt;0.001),"?",0))</f>
        <v>0</v>
      </c>
      <c r="N133" s="2">
        <f t="shared" ref="N133:N196" si="36">IF(M133&lt;&gt;"?",M133,"")</f>
        <v>0</v>
      </c>
      <c r="O133" s="1">
        <f>VLOOKUP(CONCATENATE($B133,".data"), 'Random noise 0.001'!$A$1:$AM$235, 37, FALSE)</f>
        <v>0.98719204999999999</v>
      </c>
      <c r="P133">
        <f>VLOOKUP(CONCATENATE($B133,".data"), 'Random noise 0.001'!$A$1:$AM$235, 39, FALSE)</f>
        <v>7.6815320000000006E-2</v>
      </c>
      <c r="Q133">
        <f>VLOOKUP(CONCATENATE($B133,".data"), 'Random noise 0.001'!$A$1:$AG$235, 15, FALSE)</f>
        <v>15</v>
      </c>
      <c r="R133">
        <f>VLOOKUP(CONCATENATE($B133,".data"), 'Random noise 0.001'!$A$1:$AG$235, 17, FALSE)</f>
        <v>264.5</v>
      </c>
      <c r="S133" t="str">
        <f>VLOOKUP(CONCATENATE($B133,".data"), 'Random noise 0.001'!$A$1:$AG$235, 27, FALSE)</f>
        <v>-26.00053738*x0+25.68514166*sin(x0)+4.88575081*sin(x0**10)+0.94445504</v>
      </c>
      <c r="T133">
        <f t="shared" ref="T133:T196" si="37">IF(O133&gt;0.999,1,0)</f>
        <v>0</v>
      </c>
      <c r="U133">
        <f t="shared" ref="U133:U196" si="38">IF(AND(O133=1, P133&lt;0.000001),1,IF(AND(O133&gt;0.999,P133&lt;0.001),"?",0))</f>
        <v>0</v>
      </c>
      <c r="V133" s="2">
        <f t="shared" ref="V133:V196" si="39">IF(U133&lt;&gt;"?",U133,"")</f>
        <v>0</v>
      </c>
      <c r="W133" s="1">
        <f>VLOOKUP(CONCATENATE($B133,".data"), 'Random noise 0.01'!$A$1:$AM$235, 37, FALSE)</f>
        <v>0.98772585999999996</v>
      </c>
      <c r="X133">
        <f>VLOOKUP(CONCATENATE($B133,".data"), 'Random noise 0.01'!$A$1:$AM$235, 39, FALSE)</f>
        <v>7.5197539999999993E-2</v>
      </c>
      <c r="Y133">
        <f>VLOOKUP(CONCATENATE($B133,".data"), 'Random noise 0.01'!$A$1:$AG$235, 15, FALSE)</f>
        <v>18</v>
      </c>
      <c r="Z133">
        <f>VLOOKUP(CONCATENATE($B133,".data"), 'Random noise 0.01'!$A$1:$AG$235, 17, FALSE)</f>
        <v>270.2</v>
      </c>
      <c r="AA133" t="str">
        <f>VLOOKUP(CONCATENATE($B133,".data"), 'Random noise 0.01'!$A$1:$AG$235, 27, FALSE)</f>
        <v>-5.16277247*sin(cos(exp(x0**4))+1.2)+10.70837505-4.66895221/cos(x0)</v>
      </c>
      <c r="AB133">
        <f t="shared" ref="AB133:AB196" si="40">IF(W133&gt;0.999,1,0)</f>
        <v>0</v>
      </c>
      <c r="AC133">
        <f t="shared" ref="AC133:AC196" si="41">IF(AND(W133=1, X133&lt;0.000001),1,IF(AND(W133&gt;0.999,X133&lt;0.001),"?",0))</f>
        <v>0</v>
      </c>
      <c r="AD133" s="2">
        <f t="shared" ref="AD133:AD196" si="42">IF(AC133&lt;&gt;"?",AC133,"")</f>
        <v>0</v>
      </c>
      <c r="AE133" s="1">
        <f>VLOOKUP(CONCATENATE($B133,".data"), 'Random noise 0.1'!$A$1:$AM$235, 37, FALSE)</f>
        <v>0.98310854999999997</v>
      </c>
      <c r="AF133">
        <f>VLOOKUP(CONCATENATE($B133,".data"), 'Random noise 0.1'!$A$1:$AM$235, 39, FALSE)</f>
        <v>8.8214799999999996E-2</v>
      </c>
      <c r="AG133">
        <f>VLOOKUP(CONCATENATE($B133,".data"), 'Random noise 0.1'!$A$1:$AG$235, 15, FALSE)</f>
        <v>23</v>
      </c>
      <c r="AH133">
        <f>VLOOKUP(CONCATENATE($B133,".data"), 'Random noise 0.1'!$A$1:$AG$235, 17, FALSE)</f>
        <v>261.3</v>
      </c>
      <c r="AI133" t="str">
        <f>VLOOKUP(CONCATENATE($B133,".data"), 'Random noise 0.1'!$A$1:$AG$235, 27, FALSE)</f>
        <v>1.21189454*x0**10*x1+3.87868453*x0**10-25.5632431*x0-0.14952123*x1+25.29653133*sin(x0)+1.01171492</v>
      </c>
      <c r="AJ133">
        <f t="shared" ref="AJ133:AJ196" si="43">IF(AE133&gt;0.999,1,0)</f>
        <v>0</v>
      </c>
      <c r="AK133">
        <f t="shared" ref="AK133:AK196" si="44">IF(AND(AE133=1, AF133&lt;0.000001),1,IF(AND(AE133&gt;0.999,AF133&lt;0.001),"?",0))</f>
        <v>0</v>
      </c>
      <c r="AL133" s="2">
        <f t="shared" ref="AL133:AL196" si="45">IF(AK133&lt;&gt;"?",AK133,"")</f>
        <v>0</v>
      </c>
    </row>
    <row r="134" spans="1:38" x14ac:dyDescent="0.25">
      <c r="A134" t="str">
        <f t="shared" si="32"/>
        <v>v3_8-11</v>
      </c>
      <c r="B134" t="s">
        <v>728</v>
      </c>
      <c r="C134">
        <v>11</v>
      </c>
      <c r="D134" t="str">
        <f t="shared" si="33"/>
        <v>8-11</v>
      </c>
      <c r="E134">
        <v>3</v>
      </c>
      <c r="F134" s="7" t="s">
        <v>729</v>
      </c>
      <c r="G134" s="1">
        <f>VLOOKUP(CONCATENATE($B134,".data"), 'Random noise 0'!$A$1:$AM$235, 37, FALSE)</f>
        <v>1</v>
      </c>
      <c r="H134" s="1">
        <f>VLOOKUP(CONCATENATE($B134,".data"), 'Random noise 0'!$A$1:$AM$235, 39, FALSE)</f>
        <v>0</v>
      </c>
      <c r="I134">
        <f>VLOOKUP(CONCATENATE($B134,".data"), 'Random noise 0'!$A$1:$AG$235, 15, FALSE)</f>
        <v>10</v>
      </c>
      <c r="J134">
        <f>VLOOKUP(CONCATENATE($B134,".data"), 'Random noise 0'!$A$1:$AG$235, 17, FALSE)</f>
        <v>15.7</v>
      </c>
      <c r="K134" t="str">
        <f>VLOOKUP(CONCATENATE($B134,".data"), 'Random noise 0'!$A$1:$AG$235, 27, FALSE)</f>
        <v>x0**2*log(x2)+log(x1)+4.60517019</v>
      </c>
      <c r="L134">
        <f t="shared" si="34"/>
        <v>1</v>
      </c>
      <c r="M134">
        <f t="shared" si="35"/>
        <v>1</v>
      </c>
      <c r="N134" s="2">
        <f t="shared" si="36"/>
        <v>1</v>
      </c>
      <c r="O134" s="1">
        <f>VLOOKUP(CONCATENATE($B134,".data"), 'Random noise 0.001'!$A$1:$AM$235, 37, FALSE)</f>
        <v>0.99999916</v>
      </c>
      <c r="P134">
        <f>VLOOKUP(CONCATENATE($B134,".data"), 'Random noise 0.001'!$A$1:$AM$235, 39, FALSE)</f>
        <v>1.0646500000000001E-3</v>
      </c>
      <c r="Q134">
        <f>VLOOKUP(CONCATENATE($B134,".data"), 'Random noise 0.001'!$A$1:$AG$235, 15, FALSE)</f>
        <v>13</v>
      </c>
      <c r="R134">
        <f>VLOOKUP(CONCATENATE($B134,".data"), 'Random noise 0.001'!$A$1:$AG$235, 17, FALSE)</f>
        <v>218.8</v>
      </c>
      <c r="S134" t="str">
        <f>VLOOKUP(CONCATENATE($B134,".data"), 'Random noise 0.001'!$A$1:$AG$235, 27, FALSE)</f>
        <v>0.99946053*x0**2*log(x2)+1.00045181*log(x1)+4.60634707</v>
      </c>
      <c r="T134">
        <f t="shared" si="37"/>
        <v>1</v>
      </c>
      <c r="U134">
        <f t="shared" si="38"/>
        <v>0</v>
      </c>
      <c r="V134" s="2">
        <f t="shared" si="39"/>
        <v>0</v>
      </c>
      <c r="W134" s="1">
        <f>VLOOKUP(CONCATENATE($B134,".data"), 'Random noise 0.01'!$A$1:$AM$235, 37, FALSE)</f>
        <v>0.99991633999999996</v>
      </c>
      <c r="X134">
        <f>VLOOKUP(CONCATENATE($B134,".data"), 'Random noise 0.01'!$A$1:$AM$235, 39, FALSE)</f>
        <v>1.0646539999999999E-2</v>
      </c>
      <c r="Y134">
        <f>VLOOKUP(CONCATENATE($B134,".data"), 'Random noise 0.01'!$A$1:$AG$235, 15, FALSE)</f>
        <v>13</v>
      </c>
      <c r="Z134">
        <f>VLOOKUP(CONCATENATE($B134,".data"), 'Random noise 0.01'!$A$1:$AG$235, 17, FALSE)</f>
        <v>218.1</v>
      </c>
      <c r="AA134" t="str">
        <f>VLOOKUP(CONCATENATE($B134,".data"), 'Random noise 0.01'!$A$1:$AG$235, 27, FALSE)</f>
        <v>0.99460526*x0**2*log(x2)+1.0045181*log(x1)+4.61693907</v>
      </c>
      <c r="AB134">
        <f t="shared" si="40"/>
        <v>1</v>
      </c>
      <c r="AC134">
        <f t="shared" si="41"/>
        <v>0</v>
      </c>
      <c r="AD134" s="2">
        <f t="shared" si="42"/>
        <v>0</v>
      </c>
      <c r="AE134" s="1">
        <f>VLOOKUP(CONCATENATE($B134,".data"), 'Random noise 0.1'!$A$1:$AM$235, 37, FALSE)</f>
        <v>0.98652788999999996</v>
      </c>
      <c r="AF134">
        <f>VLOOKUP(CONCATENATE($B134,".data"), 'Random noise 0.1'!$A$1:$AM$235, 39, FALSE)</f>
        <v>0.13510514000000001</v>
      </c>
      <c r="AG134">
        <f>VLOOKUP(CONCATENATE($B134,".data"), 'Random noise 0.1'!$A$1:$AG$235, 15, FALSE)</f>
        <v>17</v>
      </c>
      <c r="AH134">
        <f>VLOOKUP(CONCATENATE($B134,".data"), 'Random noise 0.1'!$A$1:$AG$235, 17, FALSE)</f>
        <v>237.2</v>
      </c>
      <c r="AI134" t="str">
        <f>VLOOKUP(CONCATENATE($B134,".data"), 'Random noise 0.1'!$A$1:$AG$235, 27, FALSE)</f>
        <v>1.0219105*x0*log(x2**x0)-0.28029251*x2+1.09138829*log(sin(x1))+4.99506806</v>
      </c>
      <c r="AJ134">
        <f t="shared" si="43"/>
        <v>0</v>
      </c>
      <c r="AK134">
        <f t="shared" si="44"/>
        <v>0</v>
      </c>
      <c r="AL134" s="2">
        <f t="shared" si="45"/>
        <v>0</v>
      </c>
    </row>
    <row r="135" spans="1:38" x14ac:dyDescent="0.25">
      <c r="A135" t="str">
        <f t="shared" si="32"/>
        <v>v3_8-11</v>
      </c>
      <c r="B135" t="s">
        <v>730</v>
      </c>
      <c r="C135">
        <v>11</v>
      </c>
      <c r="D135" t="str">
        <f t="shared" si="33"/>
        <v>8-11</v>
      </c>
      <c r="E135">
        <v>3</v>
      </c>
      <c r="F135" s="7" t="s">
        <v>731</v>
      </c>
      <c r="G135" s="1">
        <f>VLOOKUP(CONCATENATE($B135,".data"), 'Random noise 0'!$A$1:$AM$235, 37, FALSE)</f>
        <v>1</v>
      </c>
      <c r="H135" s="1">
        <f>VLOOKUP(CONCATENATE($B135,".data"), 'Random noise 0'!$A$1:$AM$235, 39, FALSE)</f>
        <v>1.11E-5</v>
      </c>
      <c r="I135">
        <f>VLOOKUP(CONCATENATE($B135,".data"), 'Random noise 0'!$A$1:$AG$235, 15, FALSE)</f>
        <v>10</v>
      </c>
      <c r="J135">
        <f>VLOOKUP(CONCATENATE($B135,".data"), 'Random noise 0'!$A$1:$AG$235, 17, FALSE)</f>
        <v>14.1</v>
      </c>
      <c r="K135" t="str">
        <f>VLOOKUP(CONCATENATE($B135,".data"), 'Random noise 0'!$A$1:$AG$235, 27, FALSE)</f>
        <v>sin(x1)+cos(x0)+0.69314718/x2**2</v>
      </c>
      <c r="L135">
        <f t="shared" si="34"/>
        <v>1</v>
      </c>
      <c r="M135" t="str">
        <f t="shared" si="35"/>
        <v>?</v>
      </c>
      <c r="N135" s="2">
        <v>1</v>
      </c>
      <c r="O135" s="1">
        <f>VLOOKUP(CONCATENATE($B135,".data"), 'Random noise 0.001'!$A$1:$AM$235, 37, FALSE)</f>
        <v>0.85791443000000001</v>
      </c>
      <c r="P135">
        <f>VLOOKUP(CONCATENATE($B135,".data"), 'Random noise 0.001'!$A$1:$AM$235, 39, FALSE)</f>
        <v>5167.9018295300002</v>
      </c>
      <c r="Q135">
        <f>VLOOKUP(CONCATENATE($B135,".data"), 'Random noise 0.001'!$A$1:$AG$235, 15, FALSE)</f>
        <v>29</v>
      </c>
      <c r="R135">
        <f>VLOOKUP(CONCATENATE($B135,".data"), 'Random noise 0.001'!$A$1:$AG$235, 17, FALSE)</f>
        <v>272.5</v>
      </c>
      <c r="S135" t="str">
        <f>VLOOKUP(CONCATENATE($B135,".data"), 'Random noise 0.001'!$A$1:$AG$235, 27, FALSE)</f>
        <v>-73.67813333*x1-73.67813333*sin(1/x2)+162.10913941+0.72805823*(x2**2)**(x0*x2)/x2**2-9.16105691*x2/x1</v>
      </c>
      <c r="T135">
        <f t="shared" si="37"/>
        <v>0</v>
      </c>
      <c r="U135">
        <f t="shared" si="38"/>
        <v>0</v>
      </c>
      <c r="V135" s="2">
        <f t="shared" si="39"/>
        <v>0</v>
      </c>
      <c r="W135" s="1">
        <f>VLOOKUP(CONCATENATE($B135,".data"), 'Random noise 0.01'!$A$1:$AM$235, 37, FALSE)</f>
        <v>-1.8879433400000001</v>
      </c>
      <c r="X135">
        <f>VLOOKUP(CONCATENATE($B135,".data"), 'Random noise 0.01'!$A$1:$AM$235, 39, FALSE)</f>
        <v>23298.802246529998</v>
      </c>
      <c r="Y135">
        <f>VLOOKUP(CONCATENATE($B135,".data"), 'Random noise 0.01'!$A$1:$AG$235, 15, FALSE)</f>
        <v>57</v>
      </c>
      <c r="Z135">
        <f>VLOOKUP(CONCATENATE($B135,".data"), 'Random noise 0.01'!$A$1:$AG$235, 17, FALSE)</f>
        <v>301.10000000000002</v>
      </c>
      <c r="AA135" t="str">
        <f>VLOOKUP(CONCATENATE($B135,".data"), 'Random noise 0.01'!$A$1:$AG$235, 27, FALSE)</f>
        <v>-2.15069077*x0*x1/x2**2+2.66151618*x1/x2**2-780.14349905*(x0+x2)**3*cos(34.33125863/(2-x0))+1240.07062593*cos(34.33125863/(2-x0))+788.37055733-12.23756714*(x0+x2)**3/(x0*x1)</v>
      </c>
      <c r="AB135">
        <f t="shared" si="40"/>
        <v>0</v>
      </c>
      <c r="AC135">
        <f t="shared" si="41"/>
        <v>0</v>
      </c>
      <c r="AD135" s="2">
        <f t="shared" si="42"/>
        <v>0</v>
      </c>
      <c r="AE135" s="1">
        <f>VLOOKUP(CONCATENATE($B135,".data"), 'Random noise 0.1'!$A$1:$AM$235, 37, FALSE)</f>
        <v>-0.89398208999999995</v>
      </c>
      <c r="AF135">
        <f>VLOOKUP(CONCATENATE($B135,".data"), 'Random noise 0.1'!$A$1:$AM$235, 39, FALSE)</f>
        <v>18868.05769365</v>
      </c>
      <c r="AG135">
        <f>VLOOKUP(CONCATENATE($B135,".data"), 'Random noise 0.1'!$A$1:$AG$235, 15, FALSE)</f>
        <v>36</v>
      </c>
      <c r="AH135">
        <f>VLOOKUP(CONCATENATE($B135,".data"), 'Random noise 0.1'!$A$1:$AG$235, 17, FALSE)</f>
        <v>258</v>
      </c>
      <c r="AI135" t="str">
        <f>VLOOKUP(CONCATENATE($B135,".data"), 'Random noise 0.1'!$A$1:$AG$235, 27, FALSE)</f>
        <v>-36703.08822035*x1+5423.31725044*exp(2*x2**2)*sin(10*x1*sin(x0)+200*x1+10*exp(x2)+10)+12262.98567128*log(x1/x2**0.5)+30818.10778858</v>
      </c>
      <c r="AJ135">
        <f t="shared" si="43"/>
        <v>0</v>
      </c>
      <c r="AK135">
        <f t="shared" si="44"/>
        <v>0</v>
      </c>
      <c r="AL135" s="2">
        <f t="shared" si="45"/>
        <v>0</v>
      </c>
    </row>
    <row r="136" spans="1:38" x14ac:dyDescent="0.25">
      <c r="A136" t="str">
        <f t="shared" si="32"/>
        <v>v3_8-11</v>
      </c>
      <c r="B136" t="s">
        <v>732</v>
      </c>
      <c r="C136">
        <v>11</v>
      </c>
      <c r="D136" t="str">
        <f t="shared" si="33"/>
        <v>8-11</v>
      </c>
      <c r="E136">
        <v>3</v>
      </c>
      <c r="F136" s="7" t="s">
        <v>733</v>
      </c>
      <c r="G136" s="1">
        <f>VLOOKUP(CONCATENATE($B136,".data"), 'Random noise 0'!$A$1:$AM$235, 37, FALSE)</f>
        <v>1</v>
      </c>
      <c r="H136" s="1">
        <f>VLOOKUP(CONCATENATE($B136,".data"), 'Random noise 0'!$A$1:$AM$235, 39, FALSE)</f>
        <v>0</v>
      </c>
      <c r="I136">
        <f>VLOOKUP(CONCATENATE($B136,".data"), 'Random noise 0'!$A$1:$AG$235, 15, FALSE)</f>
        <v>10</v>
      </c>
      <c r="J136">
        <f>VLOOKUP(CONCATENATE($B136,".data"), 'Random noise 0'!$A$1:$AG$235, 17, FALSE)</f>
        <v>9.5</v>
      </c>
      <c r="K136" t="str">
        <f>VLOOKUP(CONCATENATE($B136,".data"), 'Random noise 0'!$A$1:$AG$235, 27, FALSE)</f>
        <v>-0.41614684*x1**2+exp(x2)+sin(x0)</v>
      </c>
      <c r="L136">
        <f t="shared" si="34"/>
        <v>1</v>
      </c>
      <c r="M136">
        <f t="shared" si="35"/>
        <v>1</v>
      </c>
      <c r="N136" s="2">
        <f t="shared" si="36"/>
        <v>1</v>
      </c>
      <c r="O136" s="1">
        <f>VLOOKUP(CONCATENATE($B136,".data"), 'Random noise 0.001'!$A$1:$AM$235, 37, FALSE)</f>
        <v>0.99999839000000001</v>
      </c>
      <c r="P136">
        <f>VLOOKUP(CONCATENATE($B136,".data"), 'Random noise 0.001'!$A$1:$AM$235, 39, FALSE)</f>
        <v>6.9700000000000003E-4</v>
      </c>
      <c r="Q136">
        <f>VLOOKUP(CONCATENATE($B136,".data"), 'Random noise 0.001'!$A$1:$AG$235, 15, FALSE)</f>
        <v>15</v>
      </c>
      <c r="R136">
        <f>VLOOKUP(CONCATENATE($B136,".data"), 'Random noise 0.001'!$A$1:$AG$235, 17, FALSE)</f>
        <v>236.3</v>
      </c>
      <c r="S136" t="str">
        <f>VLOOKUP(CONCATENATE($B136,".data"), 'Random noise 0.001'!$A$1:$AG$235, 27, FALSE)</f>
        <v>-0.41601092*x1**2+0.99917326*exp(x2)+1.00003616*sin(x0)+0.00191018</v>
      </c>
      <c r="T136">
        <f t="shared" si="37"/>
        <v>1</v>
      </c>
      <c r="U136" t="str">
        <f t="shared" si="38"/>
        <v>?</v>
      </c>
      <c r="V136" s="2">
        <v>1</v>
      </c>
      <c r="W136" s="1">
        <f>VLOOKUP(CONCATENATE($B136,".data"), 'Random noise 0.01'!$A$1:$AM$235, 37, FALSE)</f>
        <v>0.99979028000000003</v>
      </c>
      <c r="X136">
        <f>VLOOKUP(CONCATENATE($B136,".data"), 'Random noise 0.01'!$A$1:$AM$235, 39, FALSE)</f>
        <v>7.9622100000000008E-3</v>
      </c>
      <c r="Y136">
        <f>VLOOKUP(CONCATENATE($B136,".data"), 'Random noise 0.01'!$A$1:$AG$235, 15, FALSE)</f>
        <v>14</v>
      </c>
      <c r="Z136">
        <f>VLOOKUP(CONCATENATE($B136,".data"), 'Random noise 0.01'!$A$1:$AG$235, 17, FALSE)</f>
        <v>227.6</v>
      </c>
      <c r="AA136" t="str">
        <f>VLOOKUP(CONCATENATE($B136,".data"), 'Random noise 0.01'!$A$1:$AG$235, 27, FALSE)</f>
        <v>0.99128991*exp(x2)+1.00211953*sin(x0)+0.88691546*cos(x1)-0.86512061</v>
      </c>
      <c r="AB136">
        <f t="shared" si="40"/>
        <v>1</v>
      </c>
      <c r="AC136">
        <f t="shared" si="41"/>
        <v>0</v>
      </c>
      <c r="AD136" s="2">
        <f t="shared" si="42"/>
        <v>0</v>
      </c>
      <c r="AE136" s="1">
        <f>VLOOKUP(CONCATENATE($B136,".data"), 'Random noise 0.1'!$A$1:$AM$235, 37, FALSE)</f>
        <v>0.97571366999999998</v>
      </c>
      <c r="AF136">
        <f>VLOOKUP(CONCATENATE($B136,".data"), 'Random noise 0.1'!$A$1:$AM$235, 39, FALSE)</f>
        <v>8.5683309999999999E-2</v>
      </c>
      <c r="AG136">
        <f>VLOOKUP(CONCATENATE($B136,".data"), 'Random noise 0.1'!$A$1:$AG$235, 15, FALSE)</f>
        <v>19</v>
      </c>
      <c r="AH136">
        <f>VLOOKUP(CONCATENATE($B136,".data"), 'Random noise 0.1'!$A$1:$AG$235, 17, FALSE)</f>
        <v>246.2</v>
      </c>
      <c r="AI136" t="str">
        <f>VLOOKUP(CONCATENATE($B136,".data"), 'Random noise 0.1'!$A$1:$AG$235, 27, FALSE)</f>
        <v>0.66110504*x0+0.91781215*exp(x2)+0.06450532*log(x0*x1)+1.23879853*cos(x1)-0.7259016</v>
      </c>
      <c r="AJ136">
        <f t="shared" si="43"/>
        <v>0</v>
      </c>
      <c r="AK136">
        <f t="shared" si="44"/>
        <v>0</v>
      </c>
      <c r="AL136" s="2">
        <f t="shared" si="45"/>
        <v>0</v>
      </c>
    </row>
    <row r="137" spans="1:38" x14ac:dyDescent="0.25">
      <c r="A137" t="str">
        <f t="shared" si="32"/>
        <v>v3_8-11</v>
      </c>
      <c r="B137" t="s">
        <v>734</v>
      </c>
      <c r="C137">
        <v>11</v>
      </c>
      <c r="D137" t="str">
        <f t="shared" si="33"/>
        <v>8-11</v>
      </c>
      <c r="E137">
        <v>3</v>
      </c>
      <c r="F137" s="7" t="s">
        <v>735</v>
      </c>
      <c r="G137" s="1">
        <f>VLOOKUP(CONCATENATE($B137,".data"), 'Random noise 0'!$A$1:$AM$235, 37, FALSE)</f>
        <v>0.99993149999999997</v>
      </c>
      <c r="H137" s="1">
        <f>VLOOKUP(CONCATENATE($B137,".data"), 'Random noise 0'!$A$1:$AM$235, 39, FALSE)</f>
        <v>3.9139699999999999E-2</v>
      </c>
      <c r="I137">
        <f>VLOOKUP(CONCATENATE($B137,".data"), 'Random noise 0'!$A$1:$AG$235, 15, FALSE)</f>
        <v>35</v>
      </c>
      <c r="J137">
        <f>VLOOKUP(CONCATENATE($B137,".data"), 'Random noise 0'!$A$1:$AG$235, 17, FALSE)</f>
        <v>278.10000000000002</v>
      </c>
      <c r="K137" t="str">
        <f>VLOOKUP(CONCATENATE($B137,".data"), 'Random noise 0'!$A$1:$AG$235, 27, FALSE)</f>
        <v>0.62808618*x0*(x2*(x0+1/x1))**0.5+0.54274567*x1*(x2*(x0+1/x1))**0.5+0.97952986*(x2/sin(x1))**0.5</v>
      </c>
      <c r="L137">
        <f t="shared" si="34"/>
        <v>1</v>
      </c>
      <c r="M137">
        <f t="shared" si="35"/>
        <v>0</v>
      </c>
      <c r="N137" s="2">
        <f t="shared" si="36"/>
        <v>0</v>
      </c>
      <c r="O137" s="1">
        <f>VLOOKUP(CONCATENATE($B137,".data"), 'Random noise 0.001'!$A$1:$AM$235, 37, FALSE)</f>
        <v>0.99949491999999995</v>
      </c>
      <c r="P137">
        <f>VLOOKUP(CONCATENATE($B137,".data"), 'Random noise 0.001'!$A$1:$AM$235, 39, FALSE)</f>
        <v>0.10627852</v>
      </c>
      <c r="Q137">
        <f>VLOOKUP(CONCATENATE($B137,".data"), 'Random noise 0.001'!$A$1:$AG$235, 15, FALSE)</f>
        <v>29</v>
      </c>
      <c r="R137">
        <f>VLOOKUP(CONCATENATE($B137,".data"), 'Random noise 0.001'!$A$1:$AG$235, 17, FALSE)</f>
        <v>300.3</v>
      </c>
      <c r="S137" t="str">
        <f>VLOOKUP(CONCATENATE($B137,".data"), 'Random noise 0.001'!$A$1:$AG$235, 27, FALSE)</f>
        <v>0.66356893*x0*(x2*(x0+1/x1))**0.5+0.29702727*x2**0.5*exp(x1)+0.92946935*(x2/x1)**0.5</v>
      </c>
      <c r="T137">
        <f t="shared" si="37"/>
        <v>1</v>
      </c>
      <c r="U137">
        <f t="shared" si="38"/>
        <v>0</v>
      </c>
      <c r="V137" s="2">
        <f t="shared" si="39"/>
        <v>0</v>
      </c>
      <c r="W137" s="1">
        <f>VLOOKUP(CONCATENATE($B137,".data"), 'Random noise 0.01'!$A$1:$AM$235, 37, FALSE)</f>
        <v>0.99984472999999996</v>
      </c>
      <c r="X137">
        <f>VLOOKUP(CONCATENATE($B137,".data"), 'Random noise 0.01'!$A$1:$AM$235, 39, FALSE)</f>
        <v>5.8925810000000002E-2</v>
      </c>
      <c r="Y137">
        <f>VLOOKUP(CONCATENATE($B137,".data"), 'Random noise 0.01'!$A$1:$AG$235, 15, FALSE)</f>
        <v>26</v>
      </c>
      <c r="Z137">
        <f>VLOOKUP(CONCATENATE($B137,".data"), 'Random noise 0.01'!$A$1:$AG$235, 17, FALSE)</f>
        <v>300.60000000000002</v>
      </c>
      <c r="AA137" t="str">
        <f>VLOOKUP(CONCATENATE($B137,".data"), 'Random noise 0.01'!$A$1:$AG$235, 27, FALSE)</f>
        <v>0.65653217*x0*(x2*(x0+1/x1))**0.5+0.94902985*(x2*(x1+1+1/x1))**0.5+0.05518106</v>
      </c>
      <c r="AB137">
        <f t="shared" si="40"/>
        <v>1</v>
      </c>
      <c r="AC137">
        <f t="shared" si="41"/>
        <v>0</v>
      </c>
      <c r="AD137" s="2">
        <f t="shared" si="42"/>
        <v>0</v>
      </c>
      <c r="AE137" s="1">
        <f>VLOOKUP(CONCATENATE($B137,".data"), 'Random noise 0.1'!$A$1:$AM$235, 37, FALSE)</f>
        <v>0.9671805</v>
      </c>
      <c r="AF137">
        <f>VLOOKUP(CONCATENATE($B137,".data"), 'Random noise 0.1'!$A$1:$AM$235, 39, FALSE)</f>
        <v>0.85670813999999995</v>
      </c>
      <c r="AG137">
        <f>VLOOKUP(CONCATENATE($B137,".data"), 'Random noise 0.1'!$A$1:$AG$235, 15, FALSE)</f>
        <v>15</v>
      </c>
      <c r="AH137">
        <f>VLOOKUP(CONCATENATE($B137,".data"), 'Random noise 0.1'!$A$1:$AG$235, 17, FALSE)</f>
        <v>247.2</v>
      </c>
      <c r="AI137" t="str">
        <f>VLOOKUP(CONCATENATE($B137,".data"), 'Random noise 0.1'!$A$1:$AG$235, 27, FALSE)</f>
        <v>0.7531049*(x2/x1)**0.5*exp(0.72510139*x0)+0.75820766</v>
      </c>
      <c r="AJ137">
        <f t="shared" si="43"/>
        <v>0</v>
      </c>
      <c r="AK137">
        <f t="shared" si="44"/>
        <v>0</v>
      </c>
      <c r="AL137" s="2">
        <f t="shared" si="45"/>
        <v>0</v>
      </c>
    </row>
    <row r="138" spans="1:38" x14ac:dyDescent="0.25">
      <c r="A138" t="str">
        <f t="shared" si="32"/>
        <v>v3_8-11</v>
      </c>
      <c r="B138" t="s">
        <v>736</v>
      </c>
      <c r="C138">
        <v>11</v>
      </c>
      <c r="D138" t="str">
        <f t="shared" si="33"/>
        <v>8-11</v>
      </c>
      <c r="E138">
        <v>3</v>
      </c>
      <c r="F138" s="7" t="s">
        <v>737</v>
      </c>
      <c r="G138" s="1">
        <f>VLOOKUP(CONCATENATE($B138,".data"), 'Random noise 0'!$A$1:$AM$235, 37, FALSE)</f>
        <v>0.99529308000000005</v>
      </c>
      <c r="H138" s="1">
        <f>VLOOKUP(CONCATENATE($B138,".data"), 'Random noise 0'!$A$1:$AM$235, 39, FALSE)</f>
        <v>2.8614509999999999E-2</v>
      </c>
      <c r="I138">
        <f>VLOOKUP(CONCATENATE($B138,".data"), 'Random noise 0'!$A$1:$AG$235, 15, FALSE)</f>
        <v>13</v>
      </c>
      <c r="J138">
        <f>VLOOKUP(CONCATENATE($B138,".data"), 'Random noise 0'!$A$1:$AG$235, 17, FALSE)</f>
        <v>147.19999999999999</v>
      </c>
      <c r="K138" t="str">
        <f>VLOOKUP(CONCATENATE($B138,".data"), 'Random noise 0'!$A$1:$AG$235, 27, FALSE)</f>
        <v>0.93858146*x1+0.92622086*sin(x0)-0.92298384*sin(x2)-0.39143475</v>
      </c>
      <c r="L138">
        <f t="shared" si="34"/>
        <v>0</v>
      </c>
      <c r="M138">
        <f t="shared" si="35"/>
        <v>0</v>
      </c>
      <c r="N138" s="2">
        <f t="shared" si="36"/>
        <v>0</v>
      </c>
      <c r="O138" s="1">
        <f>VLOOKUP(CONCATENATE($B138,".data"), 'Random noise 0.001'!$A$1:$AM$235, 37, FALSE)</f>
        <v>0.99528112000000002</v>
      </c>
      <c r="P138">
        <f>VLOOKUP(CONCATENATE($B138,".data"), 'Random noise 0.001'!$A$1:$AM$235, 39, FALSE)</f>
        <v>2.8650829999999999E-2</v>
      </c>
      <c r="Q138">
        <f>VLOOKUP(CONCATENATE($B138,".data"), 'Random noise 0.001'!$A$1:$AG$235, 15, FALSE)</f>
        <v>13</v>
      </c>
      <c r="R138">
        <f>VLOOKUP(CONCATENATE($B138,".data"), 'Random noise 0.001'!$A$1:$AG$235, 17, FALSE)</f>
        <v>225.3</v>
      </c>
      <c r="S138" t="str">
        <f>VLOOKUP(CONCATENATE($B138,".data"), 'Random noise 0.001'!$A$1:$AG$235, 27, FALSE)</f>
        <v>0.93867454*x1+0.92622659*sin(x0)-0.92335872*sin(x2)-0.391199</v>
      </c>
      <c r="T138">
        <f t="shared" si="37"/>
        <v>0</v>
      </c>
      <c r="U138">
        <f t="shared" si="38"/>
        <v>0</v>
      </c>
      <c r="V138" s="2">
        <f t="shared" si="39"/>
        <v>0</v>
      </c>
      <c r="W138" s="1">
        <f>VLOOKUP(CONCATENATE($B138,".data"), 'Random noise 0.01'!$A$1:$AM$235, 37, FALSE)</f>
        <v>0.99516178</v>
      </c>
      <c r="X138">
        <f>VLOOKUP(CONCATENATE($B138,".data"), 'Random noise 0.01'!$A$1:$AM$235, 39, FALSE)</f>
        <v>2.9010870000000001E-2</v>
      </c>
      <c r="Y138">
        <f>VLOOKUP(CONCATENATE($B138,".data"), 'Random noise 0.01'!$A$1:$AG$235, 15, FALSE)</f>
        <v>13</v>
      </c>
      <c r="Z138">
        <f>VLOOKUP(CONCATENATE($B138,".data"), 'Random noise 0.01'!$A$1:$AG$235, 17, FALSE)</f>
        <v>223.1</v>
      </c>
      <c r="AA138" t="str">
        <f>VLOOKUP(CONCATENATE($B138,".data"), 'Random noise 0.01'!$A$1:$AG$235, 27, FALSE)</f>
        <v>0.93951224*x1+0.92627808*sin(x0)-0.92673261*sin(x2)-0.38907728</v>
      </c>
      <c r="AB138">
        <f t="shared" si="40"/>
        <v>0</v>
      </c>
      <c r="AC138">
        <f t="shared" si="41"/>
        <v>0</v>
      </c>
      <c r="AD138" s="2">
        <f t="shared" si="42"/>
        <v>0</v>
      </c>
      <c r="AE138" s="1">
        <f>VLOOKUP(CONCATENATE($B138,".data"), 'Random noise 0.1'!$A$1:$AM$235, 37, FALSE)</f>
        <v>0.99280393</v>
      </c>
      <c r="AF138">
        <f>VLOOKUP(CONCATENATE($B138,".data"), 'Random noise 0.1'!$A$1:$AM$235, 39, FALSE)</f>
        <v>3.5380620000000002E-2</v>
      </c>
      <c r="AG138">
        <f>VLOOKUP(CONCATENATE($B138,".data"), 'Random noise 0.1'!$A$1:$AG$235, 15, FALSE)</f>
        <v>13</v>
      </c>
      <c r="AH138">
        <f>VLOOKUP(CONCATENATE($B138,".data"), 'Random noise 0.1'!$A$1:$AG$235, 17, FALSE)</f>
        <v>218.1</v>
      </c>
      <c r="AI138" t="str">
        <f>VLOOKUP(CONCATENATE($B138,".data"), 'Random noise 0.1'!$A$1:$AG$235, 27, FALSE)</f>
        <v>0.94788923*x1+0.92679306*sin(x0)-0.96047148*sin(x2)-0.36786007</v>
      </c>
      <c r="AJ138">
        <f t="shared" si="43"/>
        <v>0</v>
      </c>
      <c r="AK138">
        <f t="shared" si="44"/>
        <v>0</v>
      </c>
      <c r="AL138" s="2">
        <f t="shared" si="45"/>
        <v>0</v>
      </c>
    </row>
    <row r="139" spans="1:38" x14ac:dyDescent="0.25">
      <c r="A139" t="str">
        <f t="shared" si="32"/>
        <v>v4_8-11</v>
      </c>
      <c r="B139" t="s">
        <v>738</v>
      </c>
      <c r="C139">
        <v>11</v>
      </c>
      <c r="D139" t="str">
        <f t="shared" si="33"/>
        <v>8-11</v>
      </c>
      <c r="E139">
        <v>4</v>
      </c>
      <c r="F139" s="7" t="s">
        <v>739</v>
      </c>
      <c r="G139" s="1">
        <f>VLOOKUP(CONCATENATE($B139,".data"), 'Random noise 0'!$A$1:$AM$235, 37, FALSE)</f>
        <v>0.99516252000000005</v>
      </c>
      <c r="H139" s="1">
        <f>VLOOKUP(CONCATENATE($B139,".data"), 'Random noise 0'!$A$1:$AM$235, 39, FALSE)</f>
        <v>2.6697700000000001E-3</v>
      </c>
      <c r="I139">
        <f>VLOOKUP(CONCATENATE($B139,".data"), 'Random noise 0'!$A$1:$AG$235, 15, FALSE)</f>
        <v>31</v>
      </c>
      <c r="J139">
        <f>VLOOKUP(CONCATENATE($B139,".data"), 'Random noise 0'!$A$1:$AG$235, 17, FALSE)</f>
        <v>210.2</v>
      </c>
      <c r="K139" t="str">
        <f>VLOOKUP(CONCATENATE($B139,".data"), 'Random noise 0'!$A$1:$AG$235, 27, FALSE)</f>
        <v>-0.50797989*0.5**(x0**2)*x3**2*(cos(x2)/x2**0.5)**(x2**2)*sin(x1)**2*cos(x2+sin(x0))+0.99996411</v>
      </c>
      <c r="L139">
        <f t="shared" si="34"/>
        <v>0</v>
      </c>
      <c r="M139">
        <f t="shared" si="35"/>
        <v>0</v>
      </c>
      <c r="N139" s="2">
        <f t="shared" si="36"/>
        <v>0</v>
      </c>
      <c r="O139" s="1">
        <f>VLOOKUP(CONCATENATE($B139,".data"), 'Random noise 0.001'!$A$1:$AM$235, 37, FALSE)</f>
        <v>0.99229964999999998</v>
      </c>
      <c r="P139">
        <f>VLOOKUP(CONCATENATE($B139,".data"), 'Random noise 0.001'!$A$1:$AM$235, 39, FALSE)</f>
        <v>3.3683699999999999E-3</v>
      </c>
      <c r="Q139">
        <f>VLOOKUP(CONCATENATE($B139,".data"), 'Random noise 0.001'!$A$1:$AG$235, 15, FALSE)</f>
        <v>29</v>
      </c>
      <c r="R139">
        <f>VLOOKUP(CONCATENATE($B139,".data"), 'Random noise 0.001'!$A$1:$AG$235, 17, FALSE)</f>
        <v>300.3</v>
      </c>
      <c r="S139" t="str">
        <f>VLOOKUP(CONCATENATE($B139,".data"), 'Random noise 0.001'!$A$1:$AG$235, 27, FALSE)</f>
        <v>-0.54627626*(sin(x3)/x2)**(x2*x3)*sin(x1)**2*sin(x3)**2*cos(x0)*cos(x2+sin(x0))+1.0002681</v>
      </c>
      <c r="T139">
        <f t="shared" si="37"/>
        <v>0</v>
      </c>
      <c r="U139">
        <f t="shared" si="38"/>
        <v>0</v>
      </c>
      <c r="V139" s="2">
        <f t="shared" si="39"/>
        <v>0</v>
      </c>
      <c r="W139" s="1">
        <f>VLOOKUP(CONCATENATE($B139,".data"), 'Random noise 0.01'!$A$1:$AM$235, 37, FALSE)</f>
        <v>0.98263310000000004</v>
      </c>
      <c r="X139">
        <f>VLOOKUP(CONCATENATE($B139,".data"), 'Random noise 0.01'!$A$1:$AM$235, 39, FALSE)</f>
        <v>5.0585400000000003E-3</v>
      </c>
      <c r="Y139">
        <f>VLOOKUP(CONCATENATE($B139,".data"), 'Random noise 0.01'!$A$1:$AG$235, 15, FALSE)</f>
        <v>30</v>
      </c>
      <c r="Z139">
        <f>VLOOKUP(CONCATENATE($B139,".data"), 'Random noise 0.01'!$A$1:$AG$235, 17, FALSE)</f>
        <v>300.2</v>
      </c>
      <c r="AA139" t="str">
        <f>VLOOKUP(CONCATENATE($B139,".data"), 'Random noise 0.01'!$A$1:$AG$235, 27, FALSE)</f>
        <v>-0.38381954*x3**2*(sin(x0**(x2**5))**2/x0)**x0*sin(x1)**2*cos(x2+sin(x0))+1.00212283</v>
      </c>
      <c r="AB139">
        <f t="shared" si="40"/>
        <v>0</v>
      </c>
      <c r="AC139">
        <f t="shared" si="41"/>
        <v>0</v>
      </c>
      <c r="AD139" s="2">
        <f t="shared" si="42"/>
        <v>0</v>
      </c>
      <c r="AE139" s="1">
        <f>VLOOKUP(CONCATENATE($B139,".data"), 'Random noise 0.1'!$A$1:$AM$235, 37, FALSE)</f>
        <v>-5.2847695796598797E+140</v>
      </c>
      <c r="AF139">
        <f>VLOOKUP(CONCATENATE($B139,".data"), 'Random noise 0.1'!$A$1:$AM$235, 39, FALSE)</f>
        <v>8.8242370840494695E+68</v>
      </c>
      <c r="AG139">
        <f>VLOOKUP(CONCATENATE($B139,".data"), 'Random noise 0.1'!$A$1:$AG$235, 15, FALSE)</f>
        <v>56</v>
      </c>
      <c r="AH139">
        <f>VLOOKUP(CONCATENATE($B139,".data"), 'Random noise 0.1'!$A$1:$AG$235, 17, FALSE)</f>
        <v>301.3</v>
      </c>
      <c r="AI139" t="str">
        <f>VLOOKUP(CONCATENATE($B139,".data"), 'Random noise 0.1'!$A$1:$AG$235, 27, FALSE)</f>
        <v>1.12116421-0.04146075*exp(x1**2*x3**2/(0.54030231*sin(1/x1)+0.84147098*cos(1/x1))-x2*x3**3/sin(x3+1/x1)+x3*sin(x1)**2+sin((x1/x0)**x2))</v>
      </c>
      <c r="AJ139">
        <f t="shared" si="43"/>
        <v>0</v>
      </c>
      <c r="AK139">
        <f t="shared" si="44"/>
        <v>0</v>
      </c>
      <c r="AL139" s="2">
        <f t="shared" si="45"/>
        <v>0</v>
      </c>
    </row>
    <row r="140" spans="1:38" x14ac:dyDescent="0.25">
      <c r="A140" t="str">
        <f t="shared" si="32"/>
        <v>v4_8-11</v>
      </c>
      <c r="B140" t="s">
        <v>740</v>
      </c>
      <c r="C140">
        <v>11</v>
      </c>
      <c r="D140" t="str">
        <f t="shared" si="33"/>
        <v>8-11</v>
      </c>
      <c r="E140">
        <v>4</v>
      </c>
      <c r="F140" s="7" t="s">
        <v>512</v>
      </c>
      <c r="G140" s="1">
        <f>VLOOKUP(CONCATENATE($B140,".data"), 'Random noise 0'!$A$1:$AM$235, 37, FALSE)</f>
        <v>1</v>
      </c>
      <c r="H140" s="1">
        <f>VLOOKUP(CONCATENATE($B140,".data"), 'Random noise 0'!$A$1:$AM$235, 39, FALSE)</f>
        <v>0</v>
      </c>
      <c r="I140">
        <f>VLOOKUP(CONCATENATE($B140,".data"), 'Random noise 0'!$A$1:$AG$235, 15, FALSE)</f>
        <v>11</v>
      </c>
      <c r="J140">
        <f>VLOOKUP(CONCATENATE($B140,".data"), 'Random noise 0'!$A$1:$AG$235, 17, FALSE)</f>
        <v>15.6</v>
      </c>
      <c r="K140" t="str">
        <f>VLOOKUP(CONCATENATE($B140,".data"), 'Random noise 0'!$A$1:$AG$235, 27, FALSE)</f>
        <v>exp(x2)*sin(x3)+exp(x0*sin(x1))</v>
      </c>
      <c r="L140">
        <f t="shared" si="34"/>
        <v>1</v>
      </c>
      <c r="M140">
        <f t="shared" si="35"/>
        <v>1</v>
      </c>
      <c r="N140" s="2">
        <f t="shared" si="36"/>
        <v>1</v>
      </c>
      <c r="O140" s="1">
        <f>VLOOKUP(CONCATENATE($B140,".data"), 'Random noise 0.001'!$A$1:$AM$235, 37, FALSE)</f>
        <v>0.99999366000000001</v>
      </c>
      <c r="P140">
        <f>VLOOKUP(CONCATENATE($B140,".data"), 'Random noise 0.001'!$A$1:$AM$235, 39, FALSE)</f>
        <v>1.44713E-3</v>
      </c>
      <c r="Q140">
        <f>VLOOKUP(CONCATENATE($B140,".data"), 'Random noise 0.001'!$A$1:$AG$235, 15, FALSE)</f>
        <v>14</v>
      </c>
      <c r="R140">
        <f>VLOOKUP(CONCATENATE($B140,".data"), 'Random noise 0.001'!$A$1:$AG$235, 17, FALSE)</f>
        <v>240.6</v>
      </c>
      <c r="S140" t="str">
        <f>VLOOKUP(CONCATENATE($B140,".data"), 'Random noise 0.001'!$A$1:$AG$235, 27, FALSE)</f>
        <v>0.99994527*exp(x2)*sin(x3)+0.99893487*exp(x0*sin(x1))</v>
      </c>
      <c r="T140">
        <f t="shared" si="37"/>
        <v>1</v>
      </c>
      <c r="U140">
        <f t="shared" si="38"/>
        <v>0</v>
      </c>
      <c r="V140" s="2">
        <f t="shared" si="39"/>
        <v>0</v>
      </c>
      <c r="W140" s="1">
        <f>VLOOKUP(CONCATENATE($B140,".data"), 'Random noise 0.01'!$A$1:$AM$235, 37, FALSE)</f>
        <v>0.99964816000000001</v>
      </c>
      <c r="X140">
        <f>VLOOKUP(CONCATENATE($B140,".data"), 'Random noise 0.01'!$A$1:$AM$235, 39, FALSE)</f>
        <v>1.0781020000000001E-2</v>
      </c>
      <c r="Y140">
        <f>VLOOKUP(CONCATENATE($B140,".data"), 'Random noise 0.01'!$A$1:$AG$235, 15, FALSE)</f>
        <v>17</v>
      </c>
      <c r="Z140">
        <f>VLOOKUP(CONCATENATE($B140,".data"), 'Random noise 0.01'!$A$1:$AG$235, 17, FALSE)</f>
        <v>248.2</v>
      </c>
      <c r="AA140" t="str">
        <f>VLOOKUP(CONCATENATE($B140,".data"), 'Random noise 0.01'!$A$1:$AG$235, 27, FALSE)</f>
        <v>2.81333985*x0*x1-1.80865112*x1*sin(x0)+1.00279583*exp(x2)*sin(x3)+0.99836881</v>
      </c>
      <c r="AB140">
        <f t="shared" si="40"/>
        <v>1</v>
      </c>
      <c r="AC140">
        <f t="shared" si="41"/>
        <v>0</v>
      </c>
      <c r="AD140" s="2">
        <f t="shared" si="42"/>
        <v>0</v>
      </c>
      <c r="AE140" s="1">
        <f>VLOOKUP(CONCATENATE($B140,".data"), 'Random noise 0.1'!$A$1:$AM$235, 37, FALSE)</f>
        <v>0.88435551000000001</v>
      </c>
      <c r="AF140">
        <f>VLOOKUP(CONCATENATE($B140,".data"), 'Random noise 0.1'!$A$1:$AM$235, 39, FALSE)</f>
        <v>0.19545534000000001</v>
      </c>
      <c r="AG140">
        <f>VLOOKUP(CONCATENATE($B140,".data"), 'Random noise 0.1'!$A$1:$AG$235, 15, FALSE)</f>
        <v>22</v>
      </c>
      <c r="AH140">
        <f>VLOOKUP(CONCATENATE($B140,".data"), 'Random noise 0.1'!$A$1:$AG$235, 17, FALSE)</f>
        <v>279.60000000000002</v>
      </c>
      <c r="AI140" t="str">
        <f>VLOOKUP(CONCATENATE($B140,".data"), 'Random noise 0.1'!$A$1:$AG$235, 27, FALSE)</f>
        <v>1.25702473*x0*sin(x1)+1.28262711*x2*x3**0.5-4.2363137*x2*x3**100+1.06235762*x3+0.88993235</v>
      </c>
      <c r="AJ140">
        <f t="shared" si="43"/>
        <v>0</v>
      </c>
      <c r="AK140">
        <f t="shared" si="44"/>
        <v>0</v>
      </c>
      <c r="AL140" s="2">
        <f t="shared" si="45"/>
        <v>0</v>
      </c>
    </row>
    <row r="141" spans="1:38" x14ac:dyDescent="0.25">
      <c r="A141" t="str">
        <f t="shared" si="32"/>
        <v>v4_8-11</v>
      </c>
      <c r="B141" t="s">
        <v>741</v>
      </c>
      <c r="C141">
        <v>11</v>
      </c>
      <c r="D141" t="str">
        <f t="shared" si="33"/>
        <v>8-11</v>
      </c>
      <c r="E141">
        <v>4</v>
      </c>
      <c r="F141" s="7" t="s">
        <v>742</v>
      </c>
      <c r="G141" s="1">
        <f>VLOOKUP(CONCATENATE($B141,".data"), 'Random noise 0'!$A$1:$AM$235, 37, FALSE)</f>
        <v>0.99859348999999997</v>
      </c>
      <c r="H141" s="1">
        <f>VLOOKUP(CONCATENATE($B141,".data"), 'Random noise 0'!$A$1:$AM$235, 39, FALSE)</f>
        <v>1.594311E-2</v>
      </c>
      <c r="I141">
        <f>VLOOKUP(CONCATENATE($B141,".data"), 'Random noise 0'!$A$1:$AG$235, 15, FALSE)</f>
        <v>28</v>
      </c>
      <c r="J141">
        <f>VLOOKUP(CONCATENATE($B141,".data"), 'Random noise 0'!$A$1:$AG$235, 17, FALSE)</f>
        <v>197</v>
      </c>
      <c r="K141" t="str">
        <f>VLOOKUP(CONCATENATE($B141,".data"), 'Random noise 0'!$A$1:$AG$235, 27, FALSE)</f>
        <v>0.42775379*x0**0.5*x3-0.42048096*x0**0.5+0.39476415*x2*(x0*x2)**0.5+1.8919197*(x0*cos(x1))**0.5</v>
      </c>
      <c r="L141">
        <f t="shared" si="34"/>
        <v>0</v>
      </c>
      <c r="M141">
        <f t="shared" si="35"/>
        <v>0</v>
      </c>
      <c r="N141" s="2">
        <f t="shared" si="36"/>
        <v>0</v>
      </c>
      <c r="O141" s="1">
        <f>VLOOKUP(CONCATENATE($B141,".data"), 'Random noise 0.001'!$A$1:$AM$235, 37, FALSE)</f>
        <v>0.99858345999999998</v>
      </c>
      <c r="P141">
        <f>VLOOKUP(CONCATENATE($B141,".data"), 'Random noise 0.001'!$A$1:$AM$235, 39, FALSE)</f>
        <v>1.599983E-2</v>
      </c>
      <c r="Q141">
        <f>VLOOKUP(CONCATENATE($B141,".data"), 'Random noise 0.001'!$A$1:$AG$235, 15, FALSE)</f>
        <v>28</v>
      </c>
      <c r="R141">
        <f>VLOOKUP(CONCATENATE($B141,".data"), 'Random noise 0.001'!$A$1:$AG$235, 17, FALSE)</f>
        <v>300.2</v>
      </c>
      <c r="S141" t="str">
        <f>VLOOKUP(CONCATENATE($B141,".data"), 'Random noise 0.001'!$A$1:$AG$235, 27, FALSE)</f>
        <v>0.42748995*x0**0.5*x3-0.42387141*x0**0.5+0.3949261*x2*(x0*x2)**0.5+1.89546101*(x0*cos(x1))**0.5</v>
      </c>
      <c r="T141">
        <f t="shared" si="37"/>
        <v>0</v>
      </c>
      <c r="U141">
        <f t="shared" si="38"/>
        <v>0</v>
      </c>
      <c r="V141" s="2">
        <f t="shared" si="39"/>
        <v>0</v>
      </c>
      <c r="W141" s="1">
        <f>VLOOKUP(CONCATENATE($B141,".data"), 'Random noise 0.01'!$A$1:$AM$235, 37, FALSE)</f>
        <v>0.99801980000000001</v>
      </c>
      <c r="X141">
        <f>VLOOKUP(CONCATENATE($B141,".data"), 'Random noise 0.01'!$A$1:$AM$235, 39, FALSE)</f>
        <v>1.8917139999999999E-2</v>
      </c>
      <c r="Y141">
        <f>VLOOKUP(CONCATENATE($B141,".data"), 'Random noise 0.01'!$A$1:$AG$235, 15, FALSE)</f>
        <v>17</v>
      </c>
      <c r="Z141">
        <f>VLOOKUP(CONCATENATE($B141,".data"), 'Random noise 0.01'!$A$1:$AG$235, 17, FALSE)</f>
        <v>300.3</v>
      </c>
      <c r="AA141" t="str">
        <f>VLOOKUP(CONCATENATE($B141,".data"), 'Random noise 0.01'!$A$1:$AG$235, 27, FALSE)</f>
        <v>x0**0.5*(-0.06017573*10**x1+0.40716184*x2+0.42594778*x3+1.49498088)</v>
      </c>
      <c r="AB141">
        <f t="shared" si="40"/>
        <v>0</v>
      </c>
      <c r="AC141">
        <f t="shared" si="41"/>
        <v>0</v>
      </c>
      <c r="AD141" s="2">
        <f t="shared" si="42"/>
        <v>0</v>
      </c>
      <c r="AE141" s="1">
        <f>VLOOKUP(CONCATENATE($B141,".data"), 'Random noise 0.1'!$A$1:$AM$235, 37, FALSE)</f>
        <v>0.98021312999999999</v>
      </c>
      <c r="AF141">
        <f>VLOOKUP(CONCATENATE($B141,".data"), 'Random noise 0.1'!$A$1:$AM$235, 39, FALSE)</f>
        <v>5.9798400000000002E-2</v>
      </c>
      <c r="AG141">
        <f>VLOOKUP(CONCATENATE($B141,".data"), 'Random noise 0.1'!$A$1:$AG$235, 15, FALSE)</f>
        <v>20</v>
      </c>
      <c r="AH141">
        <f>VLOOKUP(CONCATENATE($B141,".data"), 'Random noise 0.1'!$A$1:$AG$235, 17, FALSE)</f>
        <v>281.3</v>
      </c>
      <c r="AI141" t="str">
        <f>VLOOKUP(CONCATENATE($B141,".data"), 'Random noise 0.1'!$A$1:$AG$235, 27, FALSE)</f>
        <v>-0.02129067*40**x1*x0+1.60420369*x0**0.5+0.55214225*x0*x2+0.29798958*x3-0.09712192</v>
      </c>
      <c r="AJ141">
        <f t="shared" si="43"/>
        <v>0</v>
      </c>
      <c r="AK141">
        <f t="shared" si="44"/>
        <v>0</v>
      </c>
      <c r="AL141" s="2">
        <f t="shared" si="45"/>
        <v>0</v>
      </c>
    </row>
    <row r="142" spans="1:38" x14ac:dyDescent="0.25">
      <c r="A142" t="str">
        <f t="shared" si="32"/>
        <v>v4_8-11</v>
      </c>
      <c r="B142" t="s">
        <v>743</v>
      </c>
      <c r="C142">
        <v>11</v>
      </c>
      <c r="D142" t="str">
        <f t="shared" si="33"/>
        <v>8-11</v>
      </c>
      <c r="E142">
        <v>4</v>
      </c>
      <c r="F142" s="7" t="s">
        <v>744</v>
      </c>
      <c r="G142" s="1">
        <f>VLOOKUP(CONCATENATE($B142,".data"), 'Random noise 0'!$A$1:$AM$235, 37, FALSE)</f>
        <v>0.91812590000000005</v>
      </c>
      <c r="H142" s="1">
        <f>VLOOKUP(CONCATENATE($B142,".data"), 'Random noise 0'!$A$1:$AM$235, 39, FALSE)</f>
        <v>9.7742910000000002E-2</v>
      </c>
      <c r="I142">
        <f>VLOOKUP(CONCATENATE($B142,".data"), 'Random noise 0'!$A$1:$AG$235, 15, FALSE)</f>
        <v>34</v>
      </c>
      <c r="J142">
        <f>VLOOKUP(CONCATENATE($B142,".data"), 'Random noise 0'!$A$1:$AG$235, 17, FALSE)</f>
        <v>216.5</v>
      </c>
      <c r="K142" t="str">
        <f>VLOOKUP(CONCATENATE($B142,".data"), 'Random noise 0'!$A$1:$AG$235, 27, FALSE)</f>
        <v>-0.45828326*x0**2*x2+0.77879313*x0*x1*x2*log(1/x3)-0.85478743*x0*x2-1.18908546*x1*log(1/x3)-3.39137535*sin(x3**x1)+3.41925993</v>
      </c>
      <c r="L142">
        <f t="shared" si="34"/>
        <v>0</v>
      </c>
      <c r="M142">
        <f t="shared" si="35"/>
        <v>0</v>
      </c>
      <c r="N142" s="2">
        <f t="shared" si="36"/>
        <v>0</v>
      </c>
      <c r="O142" s="1">
        <f>VLOOKUP(CONCATENATE($B142,".data"), 'Random noise 0.001'!$A$1:$AM$235, 37, FALSE)</f>
        <v>0.91819485000000001</v>
      </c>
      <c r="P142">
        <f>VLOOKUP(CONCATENATE($B142,".data"), 'Random noise 0.001'!$A$1:$AM$235, 39, FALSE)</f>
        <v>9.7701739999999995E-2</v>
      </c>
      <c r="Q142">
        <f>VLOOKUP(CONCATENATE($B142,".data"), 'Random noise 0.001'!$A$1:$AG$235, 15, FALSE)</f>
        <v>34</v>
      </c>
      <c r="R142">
        <f>VLOOKUP(CONCATENATE($B142,".data"), 'Random noise 0.001'!$A$1:$AG$235, 17, FALSE)</f>
        <v>300.60000000000002</v>
      </c>
      <c r="S142" t="str">
        <f>VLOOKUP(CONCATENATE($B142,".data"), 'Random noise 0.001'!$A$1:$AG$235, 27, FALSE)</f>
        <v>-0.45682808*x0**2*x2+0.77894978*x0*x1*x2*log(1/x3)-0.85608051*x0*x2-1.18882927*x1*log(1/x3)-3.3906168*sin(x3**x1)+3.41888189</v>
      </c>
      <c r="T142">
        <f t="shared" si="37"/>
        <v>0</v>
      </c>
      <c r="U142">
        <f t="shared" si="38"/>
        <v>0</v>
      </c>
      <c r="V142" s="2">
        <f t="shared" si="39"/>
        <v>0</v>
      </c>
      <c r="W142" s="1">
        <f>VLOOKUP(CONCATENATE($B142,".data"), 'Random noise 0.01'!$A$1:$AM$235, 37, FALSE)</f>
        <v>-26910.44621392</v>
      </c>
      <c r="X142">
        <f>VLOOKUP(CONCATENATE($B142,".data"), 'Random noise 0.01'!$A$1:$AM$235, 39, FALSE)</f>
        <v>56.037726290000002</v>
      </c>
      <c r="Y142">
        <f>VLOOKUP(CONCATENATE($B142,".data"), 'Random noise 0.01'!$A$1:$AG$235, 15, FALSE)</f>
        <v>39</v>
      </c>
      <c r="Z142">
        <f>VLOOKUP(CONCATENATE($B142,".data"), 'Random noise 0.01'!$A$1:$AG$235, 17, FALSE)</f>
        <v>300.7</v>
      </c>
      <c r="AA142" t="str">
        <f>VLOOKUP(CONCATENATE($B142,".data"), 'Random noise 0.01'!$A$1:$AG$235, 27, FALSE)</f>
        <v>-0.62658677*x0**2*x2-0.781388*x0*x2*x3-1.17481746*x1**0.5*x3+1.05500235*x1**0.5-0.0139775*x1**10/x3**2+0.20430559*x1*x3+0.19229889*x3+0.32557257</v>
      </c>
      <c r="AB142">
        <f t="shared" si="40"/>
        <v>0</v>
      </c>
      <c r="AC142">
        <f t="shared" si="41"/>
        <v>0</v>
      </c>
      <c r="AD142" s="2">
        <f t="shared" si="42"/>
        <v>0</v>
      </c>
      <c r="AE142" s="1">
        <f>VLOOKUP(CONCATENATE($B142,".data"), 'Random noise 0.1'!$A$1:$AM$235, 37, FALSE)</f>
        <v>-27.787869730000001</v>
      </c>
      <c r="AF142">
        <f>VLOOKUP(CONCATENATE($B142,".data"), 'Random noise 0.1'!$A$1:$AM$235, 39, FALSE)</f>
        <v>1.8328070700000001</v>
      </c>
      <c r="AG142">
        <f>VLOOKUP(CONCATENATE($B142,".data"), 'Random noise 0.1'!$A$1:$AG$235, 15, FALSE)</f>
        <v>29</v>
      </c>
      <c r="AH142">
        <f>VLOOKUP(CONCATENATE($B142,".data"), 'Random noise 0.1'!$A$1:$AG$235, 17, FALSE)</f>
        <v>287.8</v>
      </c>
      <c r="AI142" t="str">
        <f>VLOOKUP(CONCATENATE($B142,".data"), 'Random noise 0.1'!$A$1:$AG$235, 27, FALSE)</f>
        <v>1.47514924*x0*x2*x3**2-2.65723048*x0*x2*x3-0.12201736*x1**4/x3-1.09833047*x1*x3+1.2212301*x1+0.53416497</v>
      </c>
      <c r="AJ142">
        <f t="shared" si="43"/>
        <v>0</v>
      </c>
      <c r="AK142">
        <f t="shared" si="44"/>
        <v>0</v>
      </c>
      <c r="AL142" s="2">
        <f t="shared" si="45"/>
        <v>0</v>
      </c>
    </row>
    <row r="143" spans="1:38" x14ac:dyDescent="0.25">
      <c r="A143" t="str">
        <f t="shared" si="32"/>
        <v>v4_8-11</v>
      </c>
      <c r="B143" t="s">
        <v>745</v>
      </c>
      <c r="C143">
        <v>11</v>
      </c>
      <c r="D143" t="str">
        <f t="shared" si="33"/>
        <v>8-11</v>
      </c>
      <c r="E143">
        <v>4</v>
      </c>
      <c r="F143" s="7" t="s">
        <v>746</v>
      </c>
      <c r="G143" s="1">
        <f>VLOOKUP(CONCATENATE($B143,".data"), 'Random noise 0'!$A$1:$AM$235, 37, FALSE)</f>
        <v>0.97106824000000003</v>
      </c>
      <c r="H143" s="1">
        <f>VLOOKUP(CONCATENATE($B143,".data"), 'Random noise 0'!$A$1:$AM$235, 39, FALSE)</f>
        <v>4.9483149999999997E-2</v>
      </c>
      <c r="I143">
        <f>VLOOKUP(CONCATENATE($B143,".data"), 'Random noise 0'!$A$1:$AG$235, 15, FALSE)</f>
        <v>16</v>
      </c>
      <c r="J143">
        <f>VLOOKUP(CONCATENATE($B143,".data"), 'Random noise 0'!$A$1:$AG$235, 17, FALSE)</f>
        <v>221.4</v>
      </c>
      <c r="K143" t="str">
        <f>VLOOKUP(CONCATENATE($B143,".data"), 'Random noise 0'!$A$1:$AG$235, 27, FALSE)</f>
        <v>-0.48369193*x1*x2**2+0.9983205*x1*(x0+x3)**0.5+0.9777286</v>
      </c>
      <c r="L143">
        <f t="shared" si="34"/>
        <v>0</v>
      </c>
      <c r="M143">
        <f t="shared" si="35"/>
        <v>0</v>
      </c>
      <c r="N143" s="2">
        <f t="shared" si="36"/>
        <v>0</v>
      </c>
      <c r="O143" s="1">
        <f>VLOOKUP(CONCATENATE($B143,".data"), 'Random noise 0.001'!$A$1:$AM$235, 37, FALSE)</f>
        <v>0.97103616999999998</v>
      </c>
      <c r="P143">
        <f>VLOOKUP(CONCATENATE($B143,".data"), 'Random noise 0.001'!$A$1:$AM$235, 39, FALSE)</f>
        <v>4.9510579999999998E-2</v>
      </c>
      <c r="Q143">
        <f>VLOOKUP(CONCATENATE($B143,".data"), 'Random noise 0.001'!$A$1:$AG$235, 15, FALSE)</f>
        <v>16</v>
      </c>
      <c r="R143">
        <f>VLOOKUP(CONCATENATE($B143,".data"), 'Random noise 0.001'!$A$1:$AG$235, 17, FALSE)</f>
        <v>242.8</v>
      </c>
      <c r="S143" t="str">
        <f>VLOOKUP(CONCATENATE($B143,".data"), 'Random noise 0.001'!$A$1:$AG$235, 27, FALSE)</f>
        <v>-0.48387855*x1*x2**2+0.99779369*x1*(x0+x3)**0.5+0.97835739</v>
      </c>
      <c r="T143">
        <f t="shared" si="37"/>
        <v>0</v>
      </c>
      <c r="U143">
        <f t="shared" si="38"/>
        <v>0</v>
      </c>
      <c r="V143" s="2">
        <f t="shared" si="39"/>
        <v>0</v>
      </c>
      <c r="W143" s="1">
        <f>VLOOKUP(CONCATENATE($B143,".data"), 'Random noise 0.01'!$A$1:$AM$235, 37, FALSE)</f>
        <v>0.99514795</v>
      </c>
      <c r="X143">
        <f>VLOOKUP(CONCATENATE($B143,".data"), 'Random noise 0.01'!$A$1:$AM$235, 39, FALSE)</f>
        <v>2.026435E-2</v>
      </c>
      <c r="Y143">
        <f>VLOOKUP(CONCATENATE($B143,".data"), 'Random noise 0.01'!$A$1:$AG$235, 15, FALSE)</f>
        <v>31</v>
      </c>
      <c r="Z143">
        <f>VLOOKUP(CONCATENATE($B143,".data"), 'Random noise 0.01'!$A$1:$AG$235, 17, FALSE)</f>
        <v>300.39999999999998</v>
      </c>
      <c r="AA143" t="str">
        <f>VLOOKUP(CONCATENATE($B143,".data"), 'Random noise 0.01'!$A$1:$AG$235, 27, FALSE)</f>
        <v>-0.79426114*x0**2*x1*x3+0.87239236*x0*x1*cos(x2)+0.2558978*x0*x1-0.48541746*x1*x2**2*x3+1.1671359*x1*sin(x3)+0.98031794</v>
      </c>
      <c r="AB143">
        <f t="shared" si="40"/>
        <v>0</v>
      </c>
      <c r="AC143">
        <f t="shared" si="41"/>
        <v>0</v>
      </c>
      <c r="AD143" s="2">
        <f t="shared" si="42"/>
        <v>0</v>
      </c>
      <c r="AE143" s="1">
        <f>VLOOKUP(CONCATENATE($B143,".data"), 'Random noise 0.1'!$A$1:$AM$235, 37, FALSE)</f>
        <v>0.91931160000000001</v>
      </c>
      <c r="AF143">
        <f>VLOOKUP(CONCATENATE($B143,".data"), 'Random noise 0.1'!$A$1:$AM$235, 39, FALSE)</f>
        <v>8.2637180000000005E-2</v>
      </c>
      <c r="AG143">
        <f>VLOOKUP(CONCATENATE($B143,".data"), 'Random noise 0.1'!$A$1:$AG$235, 15, FALSE)</f>
        <v>26</v>
      </c>
      <c r="AH143">
        <f>VLOOKUP(CONCATENATE($B143,".data"), 'Random noise 0.1'!$A$1:$AG$235, 17, FALSE)</f>
        <v>206.1</v>
      </c>
      <c r="AI143" t="str">
        <f>VLOOKUP(CONCATENATE($B143,".data"), 'Random noise 0.1'!$A$1:$AG$235, 27, FALSE)</f>
        <v>0.99637586*x0*x1+0.64177875*x1*x3*cos((x0+x2)**(x2**2+2*x3))+0.37868761*x1*x3+1.02829279</v>
      </c>
      <c r="AJ143">
        <f t="shared" si="43"/>
        <v>0</v>
      </c>
      <c r="AK143">
        <f t="shared" si="44"/>
        <v>0</v>
      </c>
      <c r="AL143" s="2">
        <f t="shared" si="45"/>
        <v>0</v>
      </c>
    </row>
    <row r="144" spans="1:38" x14ac:dyDescent="0.25">
      <c r="A144" t="str">
        <f t="shared" si="32"/>
        <v>v1_12-15</v>
      </c>
      <c r="B144" t="s">
        <v>747</v>
      </c>
      <c r="C144">
        <v>12</v>
      </c>
      <c r="D144" t="str">
        <f t="shared" si="33"/>
        <v>12-15</v>
      </c>
      <c r="E144">
        <v>1</v>
      </c>
      <c r="F144" s="7" t="s">
        <v>748</v>
      </c>
      <c r="G144" s="1">
        <f>VLOOKUP(CONCATENATE($B144,".data"), 'Random noise 0'!$A$1:$AM$235, 37, FALSE)</f>
        <v>1</v>
      </c>
      <c r="H144" s="1">
        <f>VLOOKUP(CONCATENATE($B144,".data"), 'Random noise 0'!$A$1:$AM$235, 39, FALSE)</f>
        <v>0</v>
      </c>
      <c r="I144">
        <f>VLOOKUP(CONCATENATE($B144,".data"), 'Random noise 0'!$A$1:$AG$235, 15, FALSE)</f>
        <v>10</v>
      </c>
      <c r="J144">
        <f>VLOOKUP(CONCATENATE($B144,".data"), 'Random noise 0'!$A$1:$AG$235, 17, FALSE)</f>
        <v>13.2</v>
      </c>
      <c r="K144" t="str">
        <f>VLOOKUP(CONCATENATE($B144,".data"), 'Random noise 0'!$A$1:$AG$235, 27, FALSE)</f>
        <v>-1.4127434*x0**0.5-1.30736384*x0-0.38165426</v>
      </c>
      <c r="L144">
        <f t="shared" si="34"/>
        <v>1</v>
      </c>
      <c r="M144">
        <f t="shared" si="35"/>
        <v>1</v>
      </c>
      <c r="N144" s="2">
        <f t="shared" si="36"/>
        <v>1</v>
      </c>
      <c r="O144" s="1">
        <f>VLOOKUP(CONCATENATE($B144,".data"), 'Random noise 0.001'!$A$1:$AM$235, 37, FALSE)</f>
        <v>0.99999899999999997</v>
      </c>
      <c r="P144">
        <f>VLOOKUP(CONCATENATE($B144,".data"), 'Random noise 0.001'!$A$1:$AM$235, 39, FALSE)</f>
        <v>7.2088000000000002E-4</v>
      </c>
      <c r="Q144">
        <f>VLOOKUP(CONCATENATE($B144,".data"), 'Random noise 0.001'!$A$1:$AG$235, 15, FALSE)</f>
        <v>10</v>
      </c>
      <c r="R144">
        <f>VLOOKUP(CONCATENATE($B144,".data"), 'Random noise 0.001'!$A$1:$AG$235, 17, FALSE)</f>
        <v>193.8</v>
      </c>
      <c r="S144" t="str">
        <f>VLOOKUP(CONCATENATE($B144,".data"), 'Random noise 0.001'!$A$1:$AG$235, 27, FALSE)</f>
        <v>-1.4214841*x0**0.5-1.30113337*x0-0.37844302</v>
      </c>
      <c r="T144">
        <f t="shared" si="37"/>
        <v>1</v>
      </c>
      <c r="U144" t="str">
        <f t="shared" si="38"/>
        <v>?</v>
      </c>
      <c r="V144" s="2">
        <v>0</v>
      </c>
      <c r="W144" s="1">
        <f>VLOOKUP(CONCATENATE($B144,".data"), 'Random noise 0.01'!$A$1:$AM$235, 37, FALSE)</f>
        <v>0.99980738999999996</v>
      </c>
      <c r="X144">
        <f>VLOOKUP(CONCATENATE($B144,".data"), 'Random noise 0.01'!$A$1:$AM$235, 39, FALSE)</f>
        <v>1.001231E-2</v>
      </c>
      <c r="Y144">
        <f>VLOOKUP(CONCATENATE($B144,".data"), 'Random noise 0.01'!$A$1:$AG$235, 15, FALSE)</f>
        <v>7</v>
      </c>
      <c r="Z144">
        <f>VLOOKUP(CONCATENATE($B144,".data"), 'Random noise 0.01'!$A$1:$AG$235, 17, FALSE)</f>
        <v>182.4</v>
      </c>
      <c r="AA144" t="str">
        <f>VLOOKUP(CONCATENATE($B144,".data"), 'Random noise 0.01'!$A$1:$AG$235, 27, FALSE)</f>
        <v>-2.61590206*x0**0.75-0.47749898</v>
      </c>
      <c r="AB144">
        <f t="shared" si="40"/>
        <v>1</v>
      </c>
      <c r="AC144">
        <f t="shared" si="41"/>
        <v>0</v>
      </c>
      <c r="AD144" s="2">
        <f t="shared" si="42"/>
        <v>0</v>
      </c>
      <c r="AE144" s="1">
        <f>VLOOKUP(CONCATENATE($B144,".data"), 'Random noise 0.1'!$A$1:$AM$235, 37, FALSE)</f>
        <v>-24.839236199999998</v>
      </c>
      <c r="AF144">
        <f>VLOOKUP(CONCATENATE($B144,".data"), 'Random noise 0.1'!$A$1:$AM$235, 39, FALSE)</f>
        <v>3.6671606899999998</v>
      </c>
      <c r="AG144">
        <f>VLOOKUP(CONCATENATE($B144,".data"), 'Random noise 0.1'!$A$1:$AG$235, 15, FALSE)</f>
        <v>13</v>
      </c>
      <c r="AH144">
        <f>VLOOKUP(CONCATENATE($B144,".data"), 'Random noise 0.1'!$A$1:$AG$235, 17, FALSE)</f>
        <v>136.9</v>
      </c>
      <c r="AI144" t="e">
        <f>VLOOKUP(CONCATENATE($B144,".data"), 'Random noise 0.1'!$A$1:$AG$235, 27, FALSE)</f>
        <v>#NAME?</v>
      </c>
      <c r="AJ144">
        <f t="shared" si="43"/>
        <v>0</v>
      </c>
      <c r="AK144">
        <f t="shared" si="44"/>
        <v>0</v>
      </c>
      <c r="AL144" s="2">
        <f t="shared" si="45"/>
        <v>0</v>
      </c>
    </row>
    <row r="145" spans="1:38" x14ac:dyDescent="0.25">
      <c r="A145" t="str">
        <f t="shared" si="32"/>
        <v>v1_12-15</v>
      </c>
      <c r="B145" t="s">
        <v>749</v>
      </c>
      <c r="C145">
        <v>12</v>
      </c>
      <c r="D145" t="str">
        <f t="shared" si="33"/>
        <v>12-15</v>
      </c>
      <c r="E145">
        <v>1</v>
      </c>
      <c r="F145" s="7" t="s">
        <v>936</v>
      </c>
      <c r="G145" s="1">
        <f>VLOOKUP(CONCATENATE($B145,".data"), 'Random noise 0'!$A$1:$AM$235, 37, FALSE)</f>
        <v>-0.20915315000000001</v>
      </c>
      <c r="H145" s="1">
        <f>VLOOKUP(CONCATENATE($B145,".data"), 'Random noise 0'!$A$1:$AM$235, 39, FALSE)</f>
        <v>0.77191405000000002</v>
      </c>
      <c r="I145">
        <f>VLOOKUP(CONCATENATE($B145,".data"), 'Random noise 0'!$A$1:$AG$235, 15, FALSE)</f>
        <v>32</v>
      </c>
      <c r="J145">
        <f>VLOOKUP(CONCATENATE($B145,".data"), 'Random noise 0'!$A$1:$AG$235, 17, FALSE)</f>
        <v>204</v>
      </c>
      <c r="K145" t="str">
        <f>VLOOKUP(CONCATENATE($B145,".data"), 'Random noise 0'!$A$1:$AG$235, 27, FALSE)</f>
        <v>0.426032*cos(x0**(2*x0)/cos(x0)**40+x0**(2*x0-20)+20+2/x0**20+x0**(-40))+85.57667812</v>
      </c>
      <c r="L145">
        <f t="shared" si="34"/>
        <v>0</v>
      </c>
      <c r="M145">
        <f t="shared" si="35"/>
        <v>0</v>
      </c>
      <c r="N145" s="2">
        <f t="shared" si="36"/>
        <v>0</v>
      </c>
      <c r="O145" s="1">
        <f>VLOOKUP(CONCATENATE($B145,".data"), 'Random noise 0.001'!$A$1:$AM$235, 37, FALSE)</f>
        <v>-36.174604700000003</v>
      </c>
      <c r="P145">
        <f>VLOOKUP(CONCATENATE($B145,".data"), 'Random noise 0.001'!$A$1:$AM$235, 39, FALSE)</f>
        <v>4.2800758999999999</v>
      </c>
      <c r="Q145">
        <f>VLOOKUP(CONCATENATE($B145,".data"), 'Random noise 0.001'!$A$1:$AG$235, 15, FALSE)</f>
        <v>20</v>
      </c>
      <c r="R145">
        <f>VLOOKUP(CONCATENATE($B145,".data"), 'Random noise 0.001'!$A$1:$AG$235, 17, FALSE)</f>
        <v>198.6</v>
      </c>
      <c r="S145" t="str">
        <f>VLOOKUP(CONCATENATE($B145,".data"), 'Random noise 0.001'!$A$1:$AG$235, 27, FALSE)</f>
        <v>0.2089046*sin(100+1/x0)+85.45643607+0.04816237/sin(100+1/x0)</v>
      </c>
      <c r="T145">
        <f t="shared" si="37"/>
        <v>0</v>
      </c>
      <c r="U145">
        <f t="shared" si="38"/>
        <v>0</v>
      </c>
      <c r="V145" s="2">
        <f t="shared" si="39"/>
        <v>0</v>
      </c>
      <c r="W145" s="1">
        <f>VLOOKUP(CONCATENATE($B145,".data"), 'Random noise 0.01'!$A$1:$AM$235, 37, FALSE)</f>
        <v>-1.24732551</v>
      </c>
      <c r="X145">
        <f>VLOOKUP(CONCATENATE($B145,".data"), 'Random noise 0.01'!$A$1:$AM$235, 39, FALSE)</f>
        <v>1.05235261</v>
      </c>
      <c r="Y145">
        <f>VLOOKUP(CONCATENATE($B145,".data"), 'Random noise 0.01'!$A$1:$AG$235, 15, FALSE)</f>
        <v>31</v>
      </c>
      <c r="Z145">
        <f>VLOOKUP(CONCATENATE($B145,".data"), 'Random noise 0.01'!$A$1:$AG$235, 17, FALSE)</f>
        <v>147</v>
      </c>
      <c r="AA145" t="str">
        <f>VLOOKUP(CONCATENATE($B145,".data"), 'Random noise 0.01'!$A$1:$AG$235, 27, FALSE)</f>
        <v>0.27477271*(1/x0)**0.5*cos(log(x0**2)+1)-0.45508842*cos(log(-x0**2+x0)+x0**(-50))+85.69287914</v>
      </c>
      <c r="AB145">
        <f t="shared" si="40"/>
        <v>0</v>
      </c>
      <c r="AC145">
        <f t="shared" si="41"/>
        <v>0</v>
      </c>
      <c r="AD145" s="2">
        <f t="shared" si="42"/>
        <v>0</v>
      </c>
      <c r="AE145" s="1">
        <f>VLOOKUP(CONCATENATE($B145,".data"), 'Random noise 0.1'!$A$1:$AM$235, 37, FALSE)</f>
        <v>-35.368274939999999</v>
      </c>
      <c r="AF145">
        <f>VLOOKUP(CONCATENATE($B145,".data"), 'Random noise 0.1'!$A$1:$AM$235, 39, FALSE)</f>
        <v>4.2334032800000001</v>
      </c>
      <c r="AG145">
        <f>VLOOKUP(CONCATENATE($B145,".data"), 'Random noise 0.1'!$A$1:$AG$235, 15, FALSE)</f>
        <v>20</v>
      </c>
      <c r="AH145">
        <f>VLOOKUP(CONCATENATE($B145,".data"), 'Random noise 0.1'!$A$1:$AG$235, 17, FALSE)</f>
        <v>133.80000000000001</v>
      </c>
      <c r="AI145" t="str">
        <f>VLOOKUP(CONCATENATE($B145,".data"), 'Random noise 0.1'!$A$1:$AG$235, 27, FALSE)</f>
        <v>36.75869188*x0**x0*(1-x0)**0.25+8.04073553*cos(x0**(-0.5))+64.5382441</v>
      </c>
      <c r="AJ145">
        <f t="shared" si="43"/>
        <v>0</v>
      </c>
      <c r="AK145">
        <f t="shared" si="44"/>
        <v>0</v>
      </c>
      <c r="AL145" s="2">
        <f t="shared" si="45"/>
        <v>0</v>
      </c>
    </row>
    <row r="146" spans="1:38" x14ac:dyDescent="0.25">
      <c r="A146" t="str">
        <f t="shared" si="32"/>
        <v>v1_12-15</v>
      </c>
      <c r="B146" t="s">
        <v>750</v>
      </c>
      <c r="C146">
        <v>12</v>
      </c>
      <c r="D146" t="str">
        <f t="shared" si="33"/>
        <v>12-15</v>
      </c>
      <c r="E146">
        <v>1</v>
      </c>
      <c r="F146" s="7" t="s">
        <v>751</v>
      </c>
      <c r="G146" s="1">
        <f>VLOOKUP(CONCATENATE($B146,".data"), 'Random noise 0'!$A$1:$AM$235, 37, FALSE)</f>
        <v>0.99976520000000002</v>
      </c>
      <c r="H146" s="1">
        <f>VLOOKUP(CONCATENATE($B146,".data"), 'Random noise 0'!$A$1:$AM$235, 39, FALSE)</f>
        <v>1.6576000000000001E-4</v>
      </c>
      <c r="I146">
        <f>VLOOKUP(CONCATENATE($B146,".data"), 'Random noise 0'!$A$1:$AG$235, 15, FALSE)</f>
        <v>9</v>
      </c>
      <c r="J146">
        <f>VLOOKUP(CONCATENATE($B146,".data"), 'Random noise 0'!$A$1:$AG$235, 17, FALSE)</f>
        <v>185.8</v>
      </c>
      <c r="K146" t="str">
        <f>VLOOKUP(CONCATENATE($B146,".data"), 'Random noise 0'!$A$1:$AG$235, 27, FALSE)</f>
        <v>10.03494876-0.04137986*sin(sin(1.8*x0))</v>
      </c>
      <c r="L146">
        <f t="shared" si="34"/>
        <v>1</v>
      </c>
      <c r="M146" t="str">
        <f t="shared" si="35"/>
        <v>?</v>
      </c>
      <c r="N146" s="2">
        <v>0</v>
      </c>
      <c r="O146" s="1">
        <f>VLOOKUP(CONCATENATE($B146,".data"), 'Random noise 0.001'!$A$1:$AM$235, 37, FALSE)</f>
        <v>0.68421257000000002</v>
      </c>
      <c r="P146">
        <f>VLOOKUP(CONCATENATE($B146,".data"), 'Random noise 0.001'!$A$1:$AM$235, 39, FALSE)</f>
        <v>6.0788700000000001E-3</v>
      </c>
      <c r="Q146">
        <f>VLOOKUP(CONCATENATE($B146,".data"), 'Random noise 0.001'!$A$1:$AG$235, 15, FALSE)</f>
        <v>6</v>
      </c>
      <c r="R146">
        <f>VLOOKUP(CONCATENATE($B146,".data"), 'Random noise 0.001'!$A$1:$AG$235, 17, FALSE)</f>
        <v>157.4</v>
      </c>
      <c r="S146" t="str">
        <f>VLOOKUP(CONCATENATE($B146,".data"), 'Random noise 0.001'!$A$1:$AG$235, 27, FALSE)</f>
        <v>9.99964304-0.01286709*log(x0)</v>
      </c>
      <c r="T146">
        <f t="shared" si="37"/>
        <v>0</v>
      </c>
      <c r="U146">
        <f t="shared" si="38"/>
        <v>0</v>
      </c>
      <c r="V146" s="2">
        <f t="shared" si="39"/>
        <v>0</v>
      </c>
      <c r="W146" s="1">
        <f>VLOOKUP(CONCATENATE($B146,".data"), 'Random noise 0.01'!$A$1:$AM$235, 37, FALSE)</f>
        <v>-18.35533264</v>
      </c>
      <c r="X146">
        <f>VLOOKUP(CONCATENATE($B146,".data"), 'Random noise 0.01'!$A$1:$AM$235, 39, FALSE)</f>
        <v>4.7591069999999999E-2</v>
      </c>
      <c r="Y146">
        <f>VLOOKUP(CONCATENATE($B146,".data"), 'Random noise 0.01'!$A$1:$AG$235, 15, FALSE)</f>
        <v>13</v>
      </c>
      <c r="Z146">
        <f>VLOOKUP(CONCATENATE($B146,".data"), 'Random noise 0.01'!$A$1:$AG$235, 17, FALSE)</f>
        <v>133</v>
      </c>
      <c r="AA146" t="str">
        <f>VLOOKUP(CONCATENATE($B146,".data"), 'Random noise 0.01'!$A$1:$AG$235, 27, FALSE)</f>
        <v>-0.36069797*x0**0.25+0.09646637*cos(x0**(-0.5))+10.31835903</v>
      </c>
      <c r="AB146">
        <f t="shared" si="40"/>
        <v>0</v>
      </c>
      <c r="AC146">
        <f t="shared" si="41"/>
        <v>0</v>
      </c>
      <c r="AD146" s="2">
        <f t="shared" si="42"/>
        <v>0</v>
      </c>
      <c r="AE146" s="1">
        <f>VLOOKUP(CONCATENATE($B146,".data"), 'Random noise 0.1'!$A$1:$AM$235, 37, FALSE)</f>
        <v>-46651515.795096204</v>
      </c>
      <c r="AF146">
        <f>VLOOKUP(CONCATENATE($B146,".data"), 'Random noise 0.1'!$A$1:$AM$235, 39, FALSE)</f>
        <v>73.885296420000003</v>
      </c>
      <c r="AG146">
        <f>VLOOKUP(CONCATENATE($B146,".data"), 'Random noise 0.1'!$A$1:$AG$235, 15, FALSE)</f>
        <v>28</v>
      </c>
      <c r="AH146">
        <f>VLOOKUP(CONCATENATE($B146,".data"), 'Random noise 0.1'!$A$1:$AG$235, 17, FALSE)</f>
        <v>190.6</v>
      </c>
      <c r="AI146" t="str">
        <f>VLOOKUP(CONCATENATE($B146,".data"), 'Random noise 0.1'!$A$1:$AG$235, 27, FALSE)</f>
        <v>-0.50299061*log(x0)+0.7391463*cos(x0**(-0.5))+9.65268292+0.84021385*sin(x0**(-4))**200*sin(1/sin(x0))/x0</v>
      </c>
      <c r="AJ146">
        <f t="shared" si="43"/>
        <v>0</v>
      </c>
      <c r="AK146">
        <f t="shared" si="44"/>
        <v>0</v>
      </c>
      <c r="AL146" s="2">
        <f t="shared" si="45"/>
        <v>0</v>
      </c>
    </row>
    <row r="147" spans="1:38" x14ac:dyDescent="0.25">
      <c r="A147" t="str">
        <f t="shared" si="32"/>
        <v>v1_12-15</v>
      </c>
      <c r="B147" t="s">
        <v>752</v>
      </c>
      <c r="C147">
        <v>12</v>
      </c>
      <c r="D147" t="str">
        <f t="shared" si="33"/>
        <v>12-15</v>
      </c>
      <c r="E147">
        <v>1</v>
      </c>
      <c r="F147" s="7" t="s">
        <v>753</v>
      </c>
      <c r="G147" s="1">
        <f>VLOOKUP(CONCATENATE($B147,".data"), 'Random noise 0'!$A$1:$AM$235, 37, FALSE)</f>
        <v>0.99999145</v>
      </c>
      <c r="H147" s="1">
        <f>VLOOKUP(CONCATENATE($B147,".data"), 'Random noise 0'!$A$1:$AM$235, 39, FALSE)</f>
        <v>7.8512000000000005E-4</v>
      </c>
      <c r="I147">
        <f>VLOOKUP(CONCATENATE($B147,".data"), 'Random noise 0'!$A$1:$AG$235, 15, FALSE)</f>
        <v>9</v>
      </c>
      <c r="J147">
        <f>VLOOKUP(CONCATENATE($B147,".data"), 'Random noise 0'!$A$1:$AG$235, 17, FALSE)</f>
        <v>186.8</v>
      </c>
      <c r="K147" t="str">
        <f>VLOOKUP(CONCATENATE($B147,".data"), 'Random noise 0'!$A$1:$AG$235, 27, FALSE)</f>
        <v>4.05544307-2.21823507*(x0+1)**0.5</v>
      </c>
      <c r="L147">
        <f t="shared" si="34"/>
        <v>1</v>
      </c>
      <c r="M147" t="str">
        <f t="shared" si="35"/>
        <v>?</v>
      </c>
      <c r="N147" s="2">
        <v>0</v>
      </c>
      <c r="O147" s="1">
        <f>VLOOKUP(CONCATENATE($B147,".data"), 'Random noise 0.001'!$A$1:$AM$235, 37, FALSE)</f>
        <v>0.99998944999999995</v>
      </c>
      <c r="P147">
        <f>VLOOKUP(CONCATENATE($B147,".data"), 'Random noise 0.001'!$A$1:$AM$235, 39, FALSE)</f>
        <v>8.7200000000000005E-4</v>
      </c>
      <c r="Q147">
        <f>VLOOKUP(CONCATENATE($B147,".data"), 'Random noise 0.001'!$A$1:$AG$235, 15, FALSE)</f>
        <v>9</v>
      </c>
      <c r="R147">
        <f>VLOOKUP(CONCATENATE($B147,".data"), 'Random noise 0.001'!$A$1:$AG$235, 17, FALSE)</f>
        <v>126.8</v>
      </c>
      <c r="S147" t="str">
        <f>VLOOKUP(CONCATENATE($B147,".data"), 'Random noise 0.001'!$A$1:$AG$235, 27, FALSE)</f>
        <v>4.05740524-2.21957186*(x0+1)**0.5</v>
      </c>
      <c r="T147">
        <f t="shared" si="37"/>
        <v>1</v>
      </c>
      <c r="U147" t="str">
        <f t="shared" si="38"/>
        <v>?</v>
      </c>
      <c r="V147" s="2">
        <v>0</v>
      </c>
      <c r="W147" s="1">
        <f>VLOOKUP(CONCATENATE($B147,".data"), 'Random noise 0.01'!$A$1:$AM$235, 37, FALSE)</f>
        <v>0.99976377000000005</v>
      </c>
      <c r="X147">
        <f>VLOOKUP(CONCATENATE($B147,".data"), 'Random noise 0.01'!$A$1:$AM$235, 39, FALSE)</f>
        <v>4.1260799999999999E-3</v>
      </c>
      <c r="Y147">
        <f>VLOOKUP(CONCATENATE($B147,".data"), 'Random noise 0.01'!$A$1:$AG$235, 15, FALSE)</f>
        <v>9</v>
      </c>
      <c r="Z147">
        <f>VLOOKUP(CONCATENATE($B147,".data"), 'Random noise 0.01'!$A$1:$AG$235, 17, FALSE)</f>
        <v>119.6</v>
      </c>
      <c r="AA147" t="str">
        <f>VLOOKUP(CONCATENATE($B147,".data"), 'Random noise 0.01'!$A$1:$AG$235, 27, FALSE)</f>
        <v>3.88782409-2.15249676*(x0+0.9)**0.5</v>
      </c>
      <c r="AB147">
        <f t="shared" si="40"/>
        <v>1</v>
      </c>
      <c r="AC147">
        <f t="shared" si="41"/>
        <v>0</v>
      </c>
      <c r="AD147" s="2">
        <f t="shared" si="42"/>
        <v>0</v>
      </c>
      <c r="AE147" s="1">
        <f>VLOOKUP(CONCATENATE($B147,".data"), 'Random noise 0.1'!$A$1:$AM$235, 37, FALSE)</f>
        <v>0.95467268999999999</v>
      </c>
      <c r="AF147">
        <f>VLOOKUP(CONCATENATE($B147,".data"), 'Random noise 0.1'!$A$1:$AM$235, 39, FALSE)</f>
        <v>5.7154370000000003E-2</v>
      </c>
      <c r="AG147">
        <f>VLOOKUP(CONCATENATE($B147,".data"), 'Random noise 0.1'!$A$1:$AG$235, 15, FALSE)</f>
        <v>15</v>
      </c>
      <c r="AH147">
        <f>VLOOKUP(CONCATENATE($B147,".data"), 'Random noise 0.1'!$A$1:$AG$235, 17, FALSE)</f>
        <v>138.80000000000001</v>
      </c>
      <c r="AI147" t="str">
        <f>VLOOKUP(CONCATENATE($B147,".data"), 'Random noise 0.1'!$A$1:$AG$235, 27, FALSE)</f>
        <v>-0.86501017*x0+124618.96347303*x0**(2.71828183*exp(10*x0))+1.79932295</v>
      </c>
      <c r="AJ147">
        <f t="shared" si="43"/>
        <v>0</v>
      </c>
      <c r="AK147">
        <f t="shared" si="44"/>
        <v>0</v>
      </c>
      <c r="AL147" s="2">
        <f t="shared" si="45"/>
        <v>0</v>
      </c>
    </row>
    <row r="148" spans="1:38" x14ac:dyDescent="0.25">
      <c r="A148" t="str">
        <f t="shared" si="32"/>
        <v>v1_12-15</v>
      </c>
      <c r="B148" t="s">
        <v>754</v>
      </c>
      <c r="C148">
        <v>12</v>
      </c>
      <c r="D148" t="str">
        <f t="shared" si="33"/>
        <v>12-15</v>
      </c>
      <c r="E148">
        <v>1</v>
      </c>
      <c r="F148" s="7" t="s">
        <v>755</v>
      </c>
      <c r="G148" s="1">
        <f>VLOOKUP(CONCATENATE($B148,".data"), 'Random noise 0'!$A$1:$AM$235, 37, FALSE)</f>
        <v>0.99414950000000002</v>
      </c>
      <c r="H148" s="1">
        <f>VLOOKUP(CONCATENATE($B148,".data"), 'Random noise 0'!$A$1:$AM$235, 39, FALSE)</f>
        <v>80114.276663719997</v>
      </c>
      <c r="I148">
        <f>VLOOKUP(CONCATENATE($B148,".data"), 'Random noise 0'!$A$1:$AG$235, 15, FALSE)</f>
        <v>34</v>
      </c>
      <c r="J148">
        <f>VLOOKUP(CONCATENATE($B148,".data"), 'Random noise 0'!$A$1:$AG$235, 17, FALSE)</f>
        <v>300.60000000000002</v>
      </c>
      <c r="K148" t="str">
        <f>VLOOKUP(CONCATENATE($B148,".data"), 'Random noise 0'!$A$1:$AG$235, 27, FALSE)</f>
        <v>(x0**3*(0.11766544*log(x0)-0.13488683)+0.24457626*x0**2+x0*(0.01315486*log(x0)**2+0.30237801*log(x0)+2.3434516))/x0**3</v>
      </c>
      <c r="L148">
        <f t="shared" si="34"/>
        <v>0</v>
      </c>
      <c r="M148">
        <f t="shared" si="35"/>
        <v>0</v>
      </c>
      <c r="N148" s="2">
        <f t="shared" si="36"/>
        <v>0</v>
      </c>
      <c r="O148" s="1">
        <f>VLOOKUP(CONCATENATE($B148,".data"), 'Random noise 0.001'!$A$1:$AM$235, 37, FALSE)</f>
        <v>3.1512100000000002E-3</v>
      </c>
      <c r="P148">
        <f>VLOOKUP(CONCATENATE($B148,".data"), 'Random noise 0.001'!$A$1:$AM$235, 39, FALSE)</f>
        <v>1045750.86311128</v>
      </c>
      <c r="Q148">
        <f>VLOOKUP(CONCATENATE($B148,".data"), 'Random noise 0.001'!$A$1:$AG$235, 15, FALSE)</f>
        <v>24</v>
      </c>
      <c r="R148">
        <f>VLOOKUP(CONCATENATE($B148,".data"), 'Random noise 0.001'!$A$1:$AG$235, 17, FALSE)</f>
        <v>173.7</v>
      </c>
      <c r="S148" t="str">
        <f>VLOOKUP(CONCATENATE($B148,".data"), 'Random noise 0.001'!$A$1:$AG$235, 27, FALSE)</f>
        <v>8718.39539082*x0**4*sin(100.5*x0**3.0)+884.56282321*log(x0)**2+4442.51846536*cos(x0**(-0.5))</v>
      </c>
      <c r="T148">
        <f t="shared" si="37"/>
        <v>0</v>
      </c>
      <c r="U148">
        <f t="shared" si="38"/>
        <v>0</v>
      </c>
      <c r="V148" s="2">
        <f t="shared" si="39"/>
        <v>0</v>
      </c>
      <c r="W148" s="1">
        <f>VLOOKUP(CONCATENATE($B148,".data"), 'Random noise 0.01'!$A$1:$AM$235, 37, FALSE)</f>
        <v>1.0427699999999999E-3</v>
      </c>
      <c r="X148">
        <f>VLOOKUP(CONCATENATE($B148,".data"), 'Random noise 0.01'!$A$1:$AM$235, 39, FALSE)</f>
        <v>1046856.21819142</v>
      </c>
      <c r="Y148">
        <f>VLOOKUP(CONCATENATE($B148,".data"), 'Random noise 0.01'!$A$1:$AG$235, 15, FALSE)</f>
        <v>38</v>
      </c>
      <c r="Z148">
        <f>VLOOKUP(CONCATENATE($B148,".data"), 'Random noise 0.01'!$A$1:$AG$235, 17, FALSE)</f>
        <v>193.8</v>
      </c>
      <c r="AA148" t="str">
        <f>VLOOKUP(CONCATENATE($B148,".data"), 'Random noise 0.01'!$A$1:$AG$235, 27, FALSE)</f>
        <v>874845.9530775*x0**x0-46965.89363689*sin(10*3.14159265**x0*x0**(9*x0))-62709.01428185*sin(x0-5*x0**(9*x0))-2597223.99483024*cos(x0+9)-3143123.3739374</v>
      </c>
      <c r="AB148">
        <f t="shared" si="40"/>
        <v>0</v>
      </c>
      <c r="AC148">
        <f t="shared" si="41"/>
        <v>0</v>
      </c>
      <c r="AD148" s="2">
        <f t="shared" si="42"/>
        <v>0</v>
      </c>
      <c r="AE148" s="1">
        <f>VLOOKUP(CONCATENATE($B148,".data"), 'Random noise 0.1'!$A$1:$AM$235, 37, FALSE)</f>
        <v>-1</v>
      </c>
      <c r="AF148">
        <f>VLOOKUP(CONCATENATE($B148,".data"), 'Random noise 0.1'!$A$1:$AM$235, 39, FALSE)</f>
        <v>-1</v>
      </c>
      <c r="AG148">
        <f>VLOOKUP(CONCATENATE($B148,".data"), 'Random noise 0.1'!$A$1:$AG$235, 15, FALSE)</f>
        <v>96</v>
      </c>
      <c r="AH148">
        <f>VLOOKUP(CONCATENATE($B148,".data"), 'Random noise 0.1'!$A$1:$AG$235, 17, FALSE)</f>
        <v>267</v>
      </c>
      <c r="AI148" t="str">
        <f>VLOOKUP(CONCATENATE($B148,".data"), 'Random noise 0.1'!$A$1:$AG$235, 27, FALSE)</f>
        <v>-1296929.42938951*x0**10+32609745.8960205*x0**(0.09090909*x0)+905426.83884278*sin(exp(x0/(1-x0)**x0)+1)**21-714882.12806108*sin(sin(0.2*x0+x0*(1-x0)**(0.2*x0)/(1-x0)**10)+1.1)**21-31738134.1051721+251416.20639857*sin(sin(x0/(1-x0)**x0)+1)**21/sin(x0/(1-x0)**x0)</v>
      </c>
      <c r="AJ148">
        <f t="shared" si="43"/>
        <v>0</v>
      </c>
      <c r="AK148">
        <f t="shared" si="44"/>
        <v>0</v>
      </c>
      <c r="AL148" s="2">
        <f t="shared" si="45"/>
        <v>0</v>
      </c>
    </row>
    <row r="149" spans="1:38" x14ac:dyDescent="0.25">
      <c r="A149" t="str">
        <f t="shared" si="32"/>
        <v>v2_12-15</v>
      </c>
      <c r="B149" t="s">
        <v>756</v>
      </c>
      <c r="C149">
        <v>12</v>
      </c>
      <c r="D149" t="str">
        <f t="shared" si="33"/>
        <v>12-15</v>
      </c>
      <c r="E149">
        <v>2</v>
      </c>
      <c r="F149" s="7" t="s">
        <v>757</v>
      </c>
      <c r="G149" s="1">
        <f>VLOOKUP(CONCATENATE($B149,".data"), 'Random noise 0'!$A$1:$AM$235, 37, FALSE)</f>
        <v>1</v>
      </c>
      <c r="H149" s="1">
        <f>VLOOKUP(CONCATENATE($B149,".data"), 'Random noise 0'!$A$1:$AM$235, 39, FALSE)</f>
        <v>1E-8</v>
      </c>
      <c r="I149">
        <f>VLOOKUP(CONCATENATE($B149,".data"), 'Random noise 0'!$A$1:$AG$235, 15, FALSE)</f>
        <v>11</v>
      </c>
      <c r="J149">
        <f>VLOOKUP(CONCATENATE($B149,".data"), 'Random noise 0'!$A$1:$AG$235, 17, FALSE)</f>
        <v>7.6</v>
      </c>
      <c r="K149" t="str">
        <f>VLOOKUP(CONCATENATE($B149,".data"), 'Random noise 0'!$A$1:$AG$235, 27, FALSE)</f>
        <v>1618.17799191*exp(cos(x0))-log(x1)+100</v>
      </c>
      <c r="L149">
        <f t="shared" si="34"/>
        <v>1</v>
      </c>
      <c r="M149">
        <f t="shared" si="35"/>
        <v>1</v>
      </c>
      <c r="N149" s="2">
        <f t="shared" si="36"/>
        <v>1</v>
      </c>
      <c r="O149" s="1">
        <f>VLOOKUP(CONCATENATE($B149,".data"), 'Random noise 0.001'!$A$1:$AM$235, 37, FALSE)</f>
        <v>0.99999236000000002</v>
      </c>
      <c r="P149">
        <f>VLOOKUP(CONCATENATE($B149,".data"), 'Random noise 0.001'!$A$1:$AM$235, 39, FALSE)</f>
        <v>1.3912773899999999</v>
      </c>
      <c r="Q149">
        <f>VLOOKUP(CONCATENATE($B149,".data"), 'Random noise 0.001'!$A$1:$AG$235, 15, FALSE)</f>
        <v>24</v>
      </c>
      <c r="R149">
        <f>VLOOKUP(CONCATENATE($B149,".data"), 'Random noise 0.001'!$A$1:$AG$235, 17, FALSE)</f>
        <v>159.5</v>
      </c>
      <c r="S149" t="str">
        <f>VLOOKUP(CONCATENATE($B149,".data"), 'Random noise 0.001'!$A$1:$AG$235, 27, FALSE)</f>
        <v>6.51629396*x0-6.51629396*x1**0.5+1623.9951139*exp(cos(x0))-1.62143552*cos(exp(x0)/x1)+88.8190731</v>
      </c>
      <c r="T149">
        <f t="shared" si="37"/>
        <v>1</v>
      </c>
      <c r="U149">
        <f t="shared" si="38"/>
        <v>0</v>
      </c>
      <c r="V149" s="2">
        <f t="shared" si="39"/>
        <v>0</v>
      </c>
      <c r="W149" s="1">
        <f>VLOOKUP(CONCATENATE($B149,".data"), 'Random noise 0.01'!$A$1:$AM$235, 37, FALSE)</f>
        <v>0.99948113000000005</v>
      </c>
      <c r="X149">
        <f>VLOOKUP(CONCATENATE($B149,".data"), 'Random noise 0.01'!$A$1:$AM$235, 39, FALSE)</f>
        <v>11.464646350000001</v>
      </c>
      <c r="Y149">
        <f>VLOOKUP(CONCATENATE($B149,".data"), 'Random noise 0.01'!$A$1:$AG$235, 15, FALSE)</f>
        <v>12</v>
      </c>
      <c r="Z149">
        <f>VLOOKUP(CONCATENATE($B149,".data"), 'Random noise 0.01'!$A$1:$AG$235, 17, FALSE)</f>
        <v>125.5</v>
      </c>
      <c r="AA149" t="str">
        <f>VLOOKUP(CONCATENATE($B149,".data"), 'Random noise 0.01'!$A$1:$AG$235, 27, FALSE)</f>
        <v>2447.4552736*(2.2-0.01*x1)**cos(x0)-871.79642859</v>
      </c>
      <c r="AB149">
        <f t="shared" si="40"/>
        <v>1</v>
      </c>
      <c r="AC149">
        <f t="shared" si="41"/>
        <v>0</v>
      </c>
      <c r="AD149" s="2">
        <f t="shared" si="42"/>
        <v>0</v>
      </c>
      <c r="AE149" s="1">
        <f>VLOOKUP(CONCATENATE($B149,".data"), 'Random noise 0.1'!$A$1:$AM$235, 37, FALSE)</f>
        <v>-23.72864646</v>
      </c>
      <c r="AF149">
        <f>VLOOKUP(CONCATENATE($B149,".data"), 'Random noise 0.1'!$A$1:$AM$235, 39, FALSE)</f>
        <v>2502.83245253</v>
      </c>
      <c r="AG149">
        <f>VLOOKUP(CONCATENATE($B149,".data"), 'Random noise 0.1'!$A$1:$AG$235, 15, FALSE)</f>
        <v>35</v>
      </c>
      <c r="AH149">
        <f>VLOOKUP(CONCATENATE($B149,".data"), 'Random noise 0.1'!$A$1:$AG$235, 17, FALSE)</f>
        <v>151.1</v>
      </c>
      <c r="AI149" t="str">
        <f>VLOOKUP(CONCATENATE($B149,".data"), 'Random noise 0.1'!$A$1:$AG$235, 27, FALSE)</f>
        <v>-1627.41151418*x0**2+4519.89277795-290.8751194*log(x0*x1+x1**2+sin(x0+1))*sin(2.14159265-1/(x0**50*x1))/x1</v>
      </c>
      <c r="AJ149">
        <f t="shared" si="43"/>
        <v>0</v>
      </c>
      <c r="AK149">
        <f t="shared" si="44"/>
        <v>0</v>
      </c>
      <c r="AL149" s="2">
        <f t="shared" si="45"/>
        <v>0</v>
      </c>
    </row>
    <row r="150" spans="1:38" x14ac:dyDescent="0.25">
      <c r="A150" t="str">
        <f t="shared" si="32"/>
        <v>v2_12-15</v>
      </c>
      <c r="B150" t="s">
        <v>758</v>
      </c>
      <c r="C150">
        <v>12</v>
      </c>
      <c r="D150" t="str">
        <f t="shared" si="33"/>
        <v>12-15</v>
      </c>
      <c r="E150">
        <v>2</v>
      </c>
      <c r="F150" s="7" t="s">
        <v>759</v>
      </c>
      <c r="G150" s="1">
        <f>VLOOKUP(CONCATENATE($B150,".data"), 'Random noise 0'!$A$1:$AM$235, 37, FALSE)</f>
        <v>0.99783730999999998</v>
      </c>
      <c r="H150" s="1">
        <f>VLOOKUP(CONCATENATE($B150,".data"), 'Random noise 0'!$A$1:$AM$235, 39, FALSE)</f>
        <v>4.57414E-3</v>
      </c>
      <c r="I150">
        <f>VLOOKUP(CONCATENATE($B150,".data"), 'Random noise 0'!$A$1:$AG$235, 15, FALSE)</f>
        <v>11</v>
      </c>
      <c r="J150">
        <f>VLOOKUP(CONCATENATE($B150,".data"), 'Random noise 0'!$A$1:$AG$235, 17, FALSE)</f>
        <v>226</v>
      </c>
      <c r="K150" t="str">
        <f>VLOOKUP(CONCATENATE($B150,".data"), 'Random noise 0'!$A$1:$AG$235, 27, FALSE)</f>
        <v>-0.1886303*0.25**x0+0.36244588*sin(x1)+1.32727716</v>
      </c>
      <c r="L150">
        <f t="shared" si="34"/>
        <v>0</v>
      </c>
      <c r="M150">
        <f t="shared" si="35"/>
        <v>0</v>
      </c>
      <c r="N150" s="2">
        <f t="shared" si="36"/>
        <v>0</v>
      </c>
      <c r="O150" s="1">
        <f>VLOOKUP(CONCATENATE($B150,".data"), 'Random noise 0.001'!$A$1:$AM$235, 37, FALSE)</f>
        <v>0.99782276999999997</v>
      </c>
      <c r="P150">
        <f>VLOOKUP(CONCATENATE($B150,".data"), 'Random noise 0.001'!$A$1:$AM$235, 39, FALSE)</f>
        <v>4.5894999999999998E-3</v>
      </c>
      <c r="Q150">
        <f>VLOOKUP(CONCATENATE($B150,".data"), 'Random noise 0.001'!$A$1:$AG$235, 15, FALSE)</f>
        <v>11</v>
      </c>
      <c r="R150">
        <f>VLOOKUP(CONCATENATE($B150,".data"), 'Random noise 0.001'!$A$1:$AG$235, 17, FALSE)</f>
        <v>134.30000000000001</v>
      </c>
      <c r="S150" t="str">
        <f>VLOOKUP(CONCATENATE($B150,".data"), 'Random noise 0.001'!$A$1:$AG$235, 27, FALSE)</f>
        <v>-0.18905538*0.25**x0+0.36201366*sin(x1)+1.32801991</v>
      </c>
      <c r="T150">
        <f t="shared" si="37"/>
        <v>0</v>
      </c>
      <c r="U150">
        <f t="shared" si="38"/>
        <v>0</v>
      </c>
      <c r="V150" s="2">
        <f t="shared" si="39"/>
        <v>0</v>
      </c>
      <c r="W150" s="1">
        <f>VLOOKUP(CONCATENATE($B150,".data"), 'Random noise 0.01'!$A$1:$AM$235, 37, FALSE)</f>
        <v>0.99707254000000001</v>
      </c>
      <c r="X150">
        <f>VLOOKUP(CONCATENATE($B150,".data"), 'Random noise 0.01'!$A$1:$AM$235, 39, FALSE)</f>
        <v>5.3217999999999998E-3</v>
      </c>
      <c r="Y150">
        <f>VLOOKUP(CONCATENATE($B150,".data"), 'Random noise 0.01'!$A$1:$AG$235, 15, FALSE)</f>
        <v>11</v>
      </c>
      <c r="Z150">
        <f>VLOOKUP(CONCATENATE($B150,".data"), 'Random noise 0.01'!$A$1:$AG$235, 17, FALSE)</f>
        <v>137.69999999999999</v>
      </c>
      <c r="AA150" t="str">
        <f>VLOOKUP(CONCATENATE($B150,".data"), 'Random noise 0.01'!$A$1:$AG$235, 27, FALSE)</f>
        <v>-0.16932633*0.1**x0+0.35757968*sin(x1)+1.29617199</v>
      </c>
      <c r="AB150">
        <f t="shared" si="40"/>
        <v>0</v>
      </c>
      <c r="AC150">
        <f t="shared" si="41"/>
        <v>0</v>
      </c>
      <c r="AD150" s="2">
        <f t="shared" si="42"/>
        <v>0</v>
      </c>
      <c r="AE150" s="1">
        <f>VLOOKUP(CONCATENATE($B150,".data"), 'Random noise 0.1'!$A$1:$AM$235, 37, FALSE)</f>
        <v>0.48806708999999998</v>
      </c>
      <c r="AF150">
        <f>VLOOKUP(CONCATENATE($B150,".data"), 'Random noise 0.1'!$A$1:$AM$235, 39, FALSE)</f>
        <v>7.0375129999999994E-2</v>
      </c>
      <c r="AG150">
        <f>VLOOKUP(CONCATENATE($B150,".data"), 'Random noise 0.1'!$A$1:$AG$235, 15, FALSE)</f>
        <v>29</v>
      </c>
      <c r="AH150">
        <f>VLOOKUP(CONCATENATE($B150,".data"), 'Random noise 0.1'!$A$1:$AG$235, 17, FALSE)</f>
        <v>186.8</v>
      </c>
      <c r="AI150" t="str">
        <f>VLOOKUP(CONCATENATE($B150,".data"), 'Random noise 0.1'!$A$1:$AG$235, 27, FALSE)</f>
        <v>0.30483327*(x0*x1**0.5)**0.5+0.11012423*sin(-x0**2/x1+x0+x0**(x1-1))+1.20475221</v>
      </c>
      <c r="AJ150">
        <f t="shared" si="43"/>
        <v>0</v>
      </c>
      <c r="AK150">
        <f t="shared" si="44"/>
        <v>0</v>
      </c>
      <c r="AL150" s="2">
        <f t="shared" si="45"/>
        <v>0</v>
      </c>
    </row>
    <row r="151" spans="1:38" x14ac:dyDescent="0.25">
      <c r="A151" t="str">
        <f t="shared" si="32"/>
        <v>v2_12-15</v>
      </c>
      <c r="B151" t="s">
        <v>760</v>
      </c>
      <c r="C151">
        <v>12</v>
      </c>
      <c r="D151" t="str">
        <f t="shared" si="33"/>
        <v>12-15</v>
      </c>
      <c r="E151">
        <v>2</v>
      </c>
      <c r="F151" s="7" t="s">
        <v>761</v>
      </c>
      <c r="G151" s="1">
        <f>VLOOKUP(CONCATENATE($B151,".data"), 'Random noise 0'!$A$1:$AM$235, 37, FALSE)</f>
        <v>0.99999998999999995</v>
      </c>
      <c r="H151" s="1">
        <f>VLOOKUP(CONCATENATE($B151,".data"), 'Random noise 0'!$A$1:$AM$235, 39, FALSE)</f>
        <v>807.34542668999995</v>
      </c>
      <c r="I151">
        <f>VLOOKUP(CONCATENATE($B151,".data"), 'Random noise 0'!$A$1:$AG$235, 15, FALSE)</f>
        <v>16</v>
      </c>
      <c r="J151">
        <f>VLOOKUP(CONCATENATE($B151,".data"), 'Random noise 0'!$A$1:$AG$235, 17, FALSE)</f>
        <v>300.60000000000002</v>
      </c>
      <c r="K151" t="str">
        <f>VLOOKUP(CONCATENATE($B151,".data"), 'Random noise 0'!$A$1:$AG$235, 27, FALSE)</f>
        <v>(-33.31433955*x1/sin(x1)+2.89727551)/(x0**2*x1)</v>
      </c>
      <c r="L151">
        <f t="shared" si="34"/>
        <v>1</v>
      </c>
      <c r="M151">
        <f t="shared" si="35"/>
        <v>0</v>
      </c>
      <c r="N151" s="2">
        <f t="shared" si="36"/>
        <v>0</v>
      </c>
      <c r="O151" s="1">
        <f>VLOOKUP(CONCATENATE($B151,".data"), 'Random noise 0.001'!$A$1:$AM$235, 37, FALSE)</f>
        <v>-0.60817515</v>
      </c>
      <c r="P151">
        <f>VLOOKUP(CONCATENATE($B151,".data"), 'Random noise 0.001'!$A$1:$AM$235, 39, FALSE)</f>
        <v>10952719.333510799</v>
      </c>
      <c r="Q151">
        <f>VLOOKUP(CONCATENATE($B151,".data"), 'Random noise 0.001'!$A$1:$AG$235, 15, FALSE)</f>
        <v>7</v>
      </c>
      <c r="R151">
        <f>VLOOKUP(CONCATENATE($B151,".data"), 'Random noise 0.001'!$A$1:$AG$235, 17, FALSE)</f>
        <v>115.1</v>
      </c>
      <c r="S151" t="str">
        <f>VLOOKUP(CONCATENATE($B151,".data"), 'Random noise 0.001'!$A$1:$AG$235, 27, FALSE)</f>
        <v>36997.19577094-115.17925476/x0**2</v>
      </c>
      <c r="T151">
        <f t="shared" si="37"/>
        <v>0</v>
      </c>
      <c r="U151">
        <f t="shared" si="38"/>
        <v>0</v>
      </c>
      <c r="V151" s="2">
        <f t="shared" si="39"/>
        <v>0</v>
      </c>
      <c r="W151" s="1">
        <f>VLOOKUP(CONCATENATE($B151,".data"), 'Random noise 0.01'!$A$1:$AM$235, 37, FALSE)</f>
        <v>0.26235172000000001</v>
      </c>
      <c r="X151">
        <f>VLOOKUP(CONCATENATE($B151,".data"), 'Random noise 0.01'!$A$1:$AM$235, 39, FALSE)</f>
        <v>7417882.5126959002</v>
      </c>
      <c r="Y151">
        <f>VLOOKUP(CONCATENATE($B151,".data"), 'Random noise 0.01'!$A$1:$AG$235, 15, FALSE)</f>
        <v>17</v>
      </c>
      <c r="Z151">
        <f>VLOOKUP(CONCATENATE($B151,".data"), 'Random noise 0.01'!$A$1:$AG$235, 17, FALSE)</f>
        <v>143.4</v>
      </c>
      <c r="AA151" t="str">
        <f>VLOOKUP(CONCATENATE($B151,".data"), 'Random noise 0.01'!$A$1:$AG$235, 27, FALSE)</f>
        <v>308442.16866499+11262.80899983/(x0*(x0-sin(x0-10)))</v>
      </c>
      <c r="AB151">
        <f t="shared" si="40"/>
        <v>0</v>
      </c>
      <c r="AC151">
        <f t="shared" si="41"/>
        <v>0</v>
      </c>
      <c r="AD151" s="2">
        <f t="shared" si="42"/>
        <v>0</v>
      </c>
      <c r="AE151" s="1">
        <f>VLOOKUP(CONCATENATE($B151,".data"), 'Random noise 0.1'!$A$1:$AM$235, 37, FALSE)</f>
        <v>-564.48563565999996</v>
      </c>
      <c r="AF151">
        <f>VLOOKUP(CONCATENATE($B151,".data"), 'Random noise 0.1'!$A$1:$AM$235, 39, FALSE)</f>
        <v>205383747.37178901</v>
      </c>
      <c r="AG151">
        <f>VLOOKUP(CONCATENATE($B151,".data"), 'Random noise 0.1'!$A$1:$AG$235, 15, FALSE)</f>
        <v>29</v>
      </c>
      <c r="AH151">
        <f>VLOOKUP(CONCATENATE($B151,".data"), 'Random noise 0.1'!$A$1:$AG$235, 17, FALSE)</f>
        <v>154.6</v>
      </c>
      <c r="AI151" t="e">
        <f>VLOOKUP(CONCATENATE($B151,".data"), 'Random noise 0.1'!$A$1:$AG$235, 27, FALSE)</f>
        <v>#VALUE!</v>
      </c>
      <c r="AJ151">
        <f t="shared" si="43"/>
        <v>0</v>
      </c>
      <c r="AK151">
        <f t="shared" si="44"/>
        <v>0</v>
      </c>
      <c r="AL151" s="2">
        <f t="shared" si="45"/>
        <v>0</v>
      </c>
    </row>
    <row r="152" spans="1:38" x14ac:dyDescent="0.25">
      <c r="A152" t="str">
        <f t="shared" si="32"/>
        <v>v2_12-15</v>
      </c>
      <c r="B152" t="s">
        <v>762</v>
      </c>
      <c r="C152">
        <v>12</v>
      </c>
      <c r="D152" t="str">
        <f t="shared" si="33"/>
        <v>12-15</v>
      </c>
      <c r="E152">
        <v>2</v>
      </c>
      <c r="F152" s="7" t="s">
        <v>763</v>
      </c>
      <c r="G152" s="1">
        <f>VLOOKUP(CONCATENATE($B152,".data"), 'Random noise 0'!$A$1:$AM$235, 37, FALSE)</f>
        <v>1</v>
      </c>
      <c r="H152" s="1">
        <f>VLOOKUP(CONCATENATE($B152,".data"), 'Random noise 0'!$A$1:$AM$235, 39, FALSE)</f>
        <v>3.9999999999999998E-7</v>
      </c>
      <c r="I152">
        <f>VLOOKUP(CONCATENATE($B152,".data"), 'Random noise 0'!$A$1:$AG$235, 15, FALSE)</f>
        <v>9</v>
      </c>
      <c r="J152">
        <f>VLOOKUP(CONCATENATE($B152,".data"), 'Random noise 0'!$A$1:$AG$235, 17, FALSE)</f>
        <v>205.2</v>
      </c>
      <c r="K152" t="str">
        <f>VLOOKUP(CONCATENATE($B152,".data"), 'Random noise 0'!$A$1:$AG$235, 27, FALSE)</f>
        <v>1.15988841*exp(x1**0.5)/x0</v>
      </c>
      <c r="L152">
        <f t="shared" si="34"/>
        <v>1</v>
      </c>
      <c r="M152">
        <f t="shared" si="35"/>
        <v>1</v>
      </c>
      <c r="N152" s="2">
        <f t="shared" si="36"/>
        <v>1</v>
      </c>
      <c r="O152" s="1">
        <f>VLOOKUP(CONCATENATE($B152,".data"), 'Random noise 0.001'!$A$1:$AM$235, 37, FALSE)</f>
        <v>0.99999884000000006</v>
      </c>
      <c r="P152">
        <f>VLOOKUP(CONCATENATE($B152,".data"), 'Random noise 0.001'!$A$1:$AM$235, 39, FALSE)</f>
        <v>0.20857010000000001</v>
      </c>
      <c r="Q152">
        <f>VLOOKUP(CONCATENATE($B152,".data"), 'Random noise 0.001'!$A$1:$AG$235, 15, FALSE)</f>
        <v>11</v>
      </c>
      <c r="R152">
        <f>VLOOKUP(CONCATENATE($B152,".data"), 'Random noise 0.001'!$A$1:$AG$235, 17, FALSE)</f>
        <v>141.30000000000001</v>
      </c>
      <c r="S152" t="str">
        <f>VLOOKUP(CONCATENATE($B152,".data"), 'Random noise 0.001'!$A$1:$AG$235, 27, FALSE)</f>
        <v>0.1623616+1.15897733*exp(x1**0.5)/x0</v>
      </c>
      <c r="T152">
        <f t="shared" si="37"/>
        <v>1</v>
      </c>
      <c r="U152">
        <f t="shared" si="38"/>
        <v>0</v>
      </c>
      <c r="V152" s="2">
        <f t="shared" si="39"/>
        <v>0</v>
      </c>
      <c r="W152" s="1">
        <f>VLOOKUP(CONCATENATE($B152,".data"), 'Random noise 0.01'!$A$1:$AM$235, 37, FALSE)</f>
        <v>0.99765588000000005</v>
      </c>
      <c r="X152">
        <f>VLOOKUP(CONCATENATE($B152,".data"), 'Random noise 0.01'!$A$1:$AM$235, 39, FALSE)</f>
        <v>9.3659294400000004</v>
      </c>
      <c r="Y152">
        <f>VLOOKUP(CONCATENATE($B152,".data"), 'Random noise 0.01'!$A$1:$AG$235, 15, FALSE)</f>
        <v>12</v>
      </c>
      <c r="Z152">
        <f>VLOOKUP(CONCATENATE($B152,".data"), 'Random noise 0.01'!$A$1:$AG$235, 17, FALSE)</f>
        <v>138.19999999999999</v>
      </c>
      <c r="AA152" t="str">
        <f>VLOOKUP(CONCATENATE($B152,".data"), 'Random noise 0.01'!$A$1:$AG$235, 27, FALSE)</f>
        <v>(1.73774929*x0+1.37797783*x1+1.57603348)/x0</v>
      </c>
      <c r="AB152">
        <f t="shared" si="40"/>
        <v>0</v>
      </c>
      <c r="AC152">
        <f t="shared" si="41"/>
        <v>0</v>
      </c>
      <c r="AD152" s="2">
        <f t="shared" si="42"/>
        <v>0</v>
      </c>
      <c r="AE152" s="1">
        <f>VLOOKUP(CONCATENATE($B152,".data"), 'Random noise 0.1'!$A$1:$AM$235, 37, FALSE)</f>
        <v>-1.5479632800000001</v>
      </c>
      <c r="AF152">
        <f>VLOOKUP(CONCATENATE($B152,".data"), 'Random noise 0.1'!$A$1:$AM$235, 39, FALSE)</f>
        <v>308.78609829999999</v>
      </c>
      <c r="AG152">
        <f>VLOOKUP(CONCATENATE($B152,".data"), 'Random noise 0.1'!$A$1:$AG$235, 15, FALSE)</f>
        <v>31</v>
      </c>
      <c r="AH152">
        <f>VLOOKUP(CONCATENATE($B152,".data"), 'Random noise 0.1'!$A$1:$AG$235, 17, FALSE)</f>
        <v>148.30000000000001</v>
      </c>
      <c r="AI152" t="str">
        <f>VLOOKUP(CONCATENATE($B152,".data"), 'Random noise 0.1'!$A$1:$AG$235, 27, FALSE)</f>
        <v>(x0*(20.99591406-34.55277933*cos(sin(log((x0+2)/x1))**(-40)))+4.59462385*cos(log(x1)**(-2))-1.77659598)/x0</v>
      </c>
      <c r="AJ152">
        <f t="shared" si="43"/>
        <v>0</v>
      </c>
      <c r="AK152">
        <f t="shared" si="44"/>
        <v>0</v>
      </c>
      <c r="AL152" s="2">
        <f t="shared" si="45"/>
        <v>0</v>
      </c>
    </row>
    <row r="153" spans="1:38" x14ac:dyDescent="0.25">
      <c r="A153" t="str">
        <f t="shared" si="32"/>
        <v>v2_12-15</v>
      </c>
      <c r="B153" t="s">
        <v>764</v>
      </c>
      <c r="C153">
        <v>12</v>
      </c>
      <c r="D153" t="str">
        <f t="shared" si="33"/>
        <v>12-15</v>
      </c>
      <c r="E153">
        <v>2</v>
      </c>
      <c r="F153" s="7" t="s">
        <v>765</v>
      </c>
      <c r="G153" s="1">
        <f>VLOOKUP(CONCATENATE($B153,".data"), 'Random noise 0'!$A$1:$AM$235, 37, FALSE)</f>
        <v>1</v>
      </c>
      <c r="H153" s="1">
        <f>VLOOKUP(CONCATENATE($B153,".data"), 'Random noise 0'!$A$1:$AM$235, 39, FALSE)</f>
        <v>0</v>
      </c>
      <c r="I153">
        <f>VLOOKUP(CONCATENATE($B153,".data"), 'Random noise 0'!$A$1:$AG$235, 15, FALSE)</f>
        <v>10</v>
      </c>
      <c r="J153">
        <f>VLOOKUP(CONCATENATE($B153,".data"), 'Random noise 0'!$A$1:$AG$235, 17, FALSE)</f>
        <v>5.4</v>
      </c>
      <c r="K153" t="str">
        <f>VLOOKUP(CONCATENATE($B153,".data"), 'Random noise 0'!$A$1:$AG$235, 27, FALSE)</f>
        <v>-x0**0.5+x1**4-0.93098287</v>
      </c>
      <c r="L153">
        <f t="shared" si="34"/>
        <v>1</v>
      </c>
      <c r="M153">
        <f t="shared" si="35"/>
        <v>1</v>
      </c>
      <c r="N153" s="2">
        <f t="shared" si="36"/>
        <v>1</v>
      </c>
      <c r="O153" s="1">
        <f>VLOOKUP(CONCATENATE($B153,".data"), 'Random noise 0.001'!$A$1:$AM$235, 37, FALSE)</f>
        <v>0.99999901000000002</v>
      </c>
      <c r="P153">
        <f>VLOOKUP(CONCATENATE($B153,".data"), 'Random noise 0.001'!$A$1:$AM$235, 39, FALSE)</f>
        <v>3.5909000000000001E-4</v>
      </c>
      <c r="Q153">
        <f>VLOOKUP(CONCATENATE($B153,".data"), 'Random noise 0.001'!$A$1:$AG$235, 15, FALSE)</f>
        <v>12</v>
      </c>
      <c r="R153">
        <f>VLOOKUP(CONCATENATE($B153,".data"), 'Random noise 0.001'!$A$1:$AG$235, 17, FALSE)</f>
        <v>137.30000000000001</v>
      </c>
      <c r="S153" t="str">
        <f>VLOOKUP(CONCATENATE($B153,".data"), 'Random noise 0.001'!$A$1:$AG$235, 27, FALSE)</f>
        <v>-0.99964111*x0**0.5+0.99961013*x1**4-0.93080947</v>
      </c>
      <c r="T153">
        <f t="shared" si="37"/>
        <v>1</v>
      </c>
      <c r="U153" t="str">
        <f t="shared" si="38"/>
        <v>?</v>
      </c>
      <c r="V153" s="2">
        <v>1</v>
      </c>
      <c r="W153" s="1">
        <f>VLOOKUP(CONCATENATE($B153,".data"), 'Random noise 0.01'!$A$1:$AM$235, 37, FALSE)</f>
        <v>0.99990104999999996</v>
      </c>
      <c r="X153">
        <f>VLOOKUP(CONCATENATE($B153,".data"), 'Random noise 0.01'!$A$1:$AM$235, 39, FALSE)</f>
        <v>3.5909100000000001E-3</v>
      </c>
      <c r="Y153">
        <f>VLOOKUP(CONCATENATE($B153,".data"), 'Random noise 0.01'!$A$1:$AG$235, 15, FALSE)</f>
        <v>12</v>
      </c>
      <c r="Z153">
        <f>VLOOKUP(CONCATENATE($B153,".data"), 'Random noise 0.01'!$A$1:$AG$235, 17, FALSE)</f>
        <v>133.6</v>
      </c>
      <c r="AA153" t="str">
        <f>VLOOKUP(CONCATENATE($B153,".data"), 'Random noise 0.01'!$A$1:$AG$235, 27, FALSE)</f>
        <v>-0.99641109*x0**0.5+0.99610128*x1**4-0.92924894</v>
      </c>
      <c r="AB153">
        <f t="shared" si="40"/>
        <v>1</v>
      </c>
      <c r="AC153">
        <f t="shared" si="41"/>
        <v>0</v>
      </c>
      <c r="AD153" s="2">
        <f t="shared" si="42"/>
        <v>0</v>
      </c>
      <c r="AE153" s="1">
        <f>VLOOKUP(CONCATENATE($B153,".data"), 'Random noise 0.1'!$A$1:$AM$235, 37, FALSE)</f>
        <v>0.98795126</v>
      </c>
      <c r="AF153">
        <f>VLOOKUP(CONCATENATE($B153,".data"), 'Random noise 0.1'!$A$1:$AM$235, 39, FALSE)</f>
        <v>3.962425E-2</v>
      </c>
      <c r="AG153">
        <f>VLOOKUP(CONCATENATE($B153,".data"), 'Random noise 0.1'!$A$1:$AG$235, 15, FALSE)</f>
        <v>14</v>
      </c>
      <c r="AH153">
        <f>VLOOKUP(CONCATENATE($B153,".data"), 'Random noise 0.1'!$A$1:$AG$235, 17, FALSE)</f>
        <v>136.9</v>
      </c>
      <c r="AI153" t="str">
        <f>VLOOKUP(CONCATENATE($B153,".data"), 'Random noise 0.1'!$A$1:$AG$235, 27, FALSE)</f>
        <v>-0.5947015*x0+0.95565459*x1**4-0.05967461*log(x0)-1.32026347</v>
      </c>
      <c r="AJ153">
        <f t="shared" si="43"/>
        <v>0</v>
      </c>
      <c r="AK153">
        <f t="shared" si="44"/>
        <v>0</v>
      </c>
      <c r="AL153" s="2">
        <f t="shared" si="45"/>
        <v>0</v>
      </c>
    </row>
    <row r="154" spans="1:38" x14ac:dyDescent="0.25">
      <c r="A154" t="str">
        <f t="shared" si="32"/>
        <v>v3_12-15</v>
      </c>
      <c r="B154" t="s">
        <v>766</v>
      </c>
      <c r="C154">
        <v>12</v>
      </c>
      <c r="D154" t="str">
        <f t="shared" si="33"/>
        <v>12-15</v>
      </c>
      <c r="E154">
        <v>3</v>
      </c>
      <c r="F154" s="7" t="s">
        <v>767</v>
      </c>
      <c r="G154" s="1">
        <f>VLOOKUP(CONCATENATE($B154,".data"), 'Random noise 0'!$A$1:$AM$235, 37, FALSE)</f>
        <v>0.32334234000000001</v>
      </c>
      <c r="H154" s="1">
        <f>VLOOKUP(CONCATENATE($B154,".data"), 'Random noise 0'!$A$1:$AM$235, 39, FALSE)</f>
        <v>0.58104657999999998</v>
      </c>
      <c r="I154">
        <f>VLOOKUP(CONCATENATE($B154,".data"), 'Random noise 0'!$A$1:$AG$235, 15, FALSE)</f>
        <v>33</v>
      </c>
      <c r="J154">
        <f>VLOOKUP(CONCATENATE($B154,".data"), 'Random noise 0'!$A$1:$AG$235, 17, FALSE)</f>
        <v>300.2</v>
      </c>
      <c r="K154" t="str">
        <f>VLOOKUP(CONCATENATE($B154,".data"), 'Random noise 0'!$A$1:$AG$235, 27, FALSE)</f>
        <v>-0.87606529*x0*sin(10*x2**0.5)+0.83488993*x0+2.50485353*x2*sin((x0+x2)**(-0.5))**4+0.85447558*sin(x2**(-0.5))**20-1.25311465</v>
      </c>
      <c r="L154">
        <f t="shared" si="34"/>
        <v>0</v>
      </c>
      <c r="M154">
        <f t="shared" si="35"/>
        <v>0</v>
      </c>
      <c r="N154" s="2">
        <f t="shared" si="36"/>
        <v>0</v>
      </c>
      <c r="O154" s="1">
        <f>VLOOKUP(CONCATENATE($B154,".data"), 'Random noise 0.001'!$A$1:$AM$235, 37, FALSE)</f>
        <v>0.30088366</v>
      </c>
      <c r="P154">
        <f>VLOOKUP(CONCATENATE($B154,".data"), 'Random noise 0.001'!$A$1:$AM$235, 39, FALSE)</f>
        <v>0.59061050999999998</v>
      </c>
      <c r="Q154">
        <f>VLOOKUP(CONCATENATE($B154,".data"), 'Random noise 0.001'!$A$1:$AG$235, 15, FALSE)</f>
        <v>47</v>
      </c>
      <c r="R154">
        <f>VLOOKUP(CONCATENATE($B154,".data"), 'Random noise 0.001'!$A$1:$AG$235, 17, FALSE)</f>
        <v>206.4</v>
      </c>
      <c r="S154" t="str">
        <f>VLOOKUP(CONCATENATE($B154,".data"), 'Random noise 0.001'!$A$1:$AG$235, 27, FALSE)</f>
        <v>1.00391733*0.5**x2*x0-8.13347774*0.5**x2+2.46597308*x1**2*sin(x2**(-0.5))**20-0.97087613*x1-0.8955258*x2*(x0-x1+4)**sin(1/(x2*(x0+x2)**0.5))+7.03069553</v>
      </c>
      <c r="T154">
        <f t="shared" si="37"/>
        <v>0</v>
      </c>
      <c r="U154">
        <f t="shared" si="38"/>
        <v>0</v>
      </c>
      <c r="V154" s="2">
        <f t="shared" si="39"/>
        <v>0</v>
      </c>
      <c r="W154" s="1">
        <f>VLOOKUP(CONCATENATE($B154,".data"), 'Random noise 0.01'!$A$1:$AM$235, 37, FALSE)</f>
        <v>0.30065124999999998</v>
      </c>
      <c r="X154">
        <f>VLOOKUP(CONCATENATE($B154,".data"), 'Random noise 0.01'!$A$1:$AM$235, 39, FALSE)</f>
        <v>0.59070867000000005</v>
      </c>
      <c r="Y154">
        <f>VLOOKUP(CONCATENATE($B154,".data"), 'Random noise 0.01'!$A$1:$AG$235, 15, FALSE)</f>
        <v>47</v>
      </c>
      <c r="Z154">
        <f>VLOOKUP(CONCATENATE($B154,".data"), 'Random noise 0.01'!$A$1:$AG$235, 17, FALSE)</f>
        <v>204.3</v>
      </c>
      <c r="AA154" t="str">
        <f>VLOOKUP(CONCATENATE($B154,".data"), 'Random noise 0.01'!$A$1:$AG$235, 27, FALSE)</f>
        <v>1.00408708*0.5**x2*x0-8.13929792*0.5**x2+2.46144267*x1**2*sin(x2**(-0.5))**20-0.9683908*x1-0.89762366*x2*(x0-x1+4)**sin(1/(x2*(x0+x2)**0.5))+7.0386613</v>
      </c>
      <c r="AB154">
        <f t="shared" si="40"/>
        <v>0</v>
      </c>
      <c r="AC154">
        <f t="shared" si="41"/>
        <v>0</v>
      </c>
      <c r="AD154" s="2">
        <f t="shared" si="42"/>
        <v>0</v>
      </c>
      <c r="AE154" s="1">
        <f>VLOOKUP(CONCATENATE($B154,".data"), 'Random noise 0.1'!$A$1:$AM$235, 37, FALSE)</f>
        <v>0.22164420000000001</v>
      </c>
      <c r="AF154">
        <f>VLOOKUP(CONCATENATE($B154,".data"), 'Random noise 0.1'!$A$1:$AM$235, 39, FALSE)</f>
        <v>0.62318289999999998</v>
      </c>
      <c r="AG154">
        <f>VLOOKUP(CONCATENATE($B154,".data"), 'Random noise 0.1'!$A$1:$AG$235, 15, FALSE)</f>
        <v>66</v>
      </c>
      <c r="AH154">
        <f>VLOOKUP(CONCATENATE($B154,".data"), 'Random noise 0.1'!$A$1:$AG$235, 17, FALSE)</f>
        <v>280.2</v>
      </c>
      <c r="AI154" t="str">
        <f>VLOOKUP(CONCATENATE($B154,".data"), 'Random noise 0.1'!$A$1:$AG$235, 27, FALSE)</f>
        <v>-3.24044976*x0*x1*sin(x2**(-0.5))**20-1.00805645*x0*sin(10*x2**0.5)+0.61780557*x0+3.30118621*x1*x2*sin(x2**(-0.5))**20+2.26793153*x1*sin(x2**(-0.5))**40+2.05581315*x2*sin((0.1*x0+x2)**(-0.5))**4+0.77999007*sin((x1+x2)**(-0.5))**20-1.36150592</v>
      </c>
      <c r="AJ154">
        <f t="shared" si="43"/>
        <v>0</v>
      </c>
      <c r="AK154">
        <f t="shared" si="44"/>
        <v>0</v>
      </c>
      <c r="AL154" s="2">
        <f t="shared" si="45"/>
        <v>0</v>
      </c>
    </row>
    <row r="155" spans="1:38" x14ac:dyDescent="0.25">
      <c r="A155" t="str">
        <f t="shared" si="32"/>
        <v>v3_12-15</v>
      </c>
      <c r="B155" t="s">
        <v>768</v>
      </c>
      <c r="C155">
        <v>12</v>
      </c>
      <c r="D155" t="str">
        <f t="shared" si="33"/>
        <v>12-15</v>
      </c>
      <c r="E155">
        <v>3</v>
      </c>
      <c r="F155" s="7" t="s">
        <v>769</v>
      </c>
      <c r="G155" s="1">
        <f>VLOOKUP(CONCATENATE($B155,".data"), 'Random noise 0'!$A$1:$AM$235, 37, FALSE)</f>
        <v>1</v>
      </c>
      <c r="H155" s="1">
        <f>VLOOKUP(CONCATENATE($B155,".data"), 'Random noise 0'!$A$1:$AM$235, 39, FALSE)</f>
        <v>0</v>
      </c>
      <c r="I155">
        <f>VLOOKUP(CONCATENATE($B155,".data"), 'Random noise 0'!$A$1:$AG$235, 15, FALSE)</f>
        <v>9</v>
      </c>
      <c r="J155">
        <f>VLOOKUP(CONCATENATE($B155,".data"), 'Random noise 0'!$A$1:$AG$235, 17, FALSE)</f>
        <v>4.7</v>
      </c>
      <c r="K155" t="str">
        <f>VLOOKUP(CONCATENATE($B155,".data"), 'Random noise 0'!$A$1:$AG$235, 27, FALSE)</f>
        <v>x0**2-x1**2</v>
      </c>
      <c r="L155">
        <f t="shared" si="34"/>
        <v>1</v>
      </c>
      <c r="M155">
        <f t="shared" si="35"/>
        <v>1</v>
      </c>
      <c r="N155" s="2">
        <f t="shared" si="36"/>
        <v>1</v>
      </c>
      <c r="O155" s="1">
        <f>VLOOKUP(CONCATENATE($B155,".data"), 'Random noise 0.001'!$A$1:$AM$235, 37, FALSE)</f>
        <v>1</v>
      </c>
      <c r="P155">
        <f>VLOOKUP(CONCATENATE($B155,".data"), 'Random noise 0.001'!$A$1:$AM$235, 39, FALSE)</f>
        <v>0</v>
      </c>
      <c r="Q155">
        <f>VLOOKUP(CONCATENATE($B155,".data"), 'Random noise 0.001'!$A$1:$AG$235, 15, FALSE)</f>
        <v>9</v>
      </c>
      <c r="R155">
        <f>VLOOKUP(CONCATENATE($B155,".data"), 'Random noise 0.001'!$A$1:$AG$235, 17, FALSE)</f>
        <v>134.9</v>
      </c>
      <c r="S155" t="str">
        <f>VLOOKUP(CONCATENATE($B155,".data"), 'Random noise 0.001'!$A$1:$AG$235, 27, FALSE)</f>
        <v>x0**2-x1**2</v>
      </c>
      <c r="T155">
        <f t="shared" si="37"/>
        <v>1</v>
      </c>
      <c r="U155">
        <f t="shared" si="38"/>
        <v>1</v>
      </c>
      <c r="V155" s="2">
        <f t="shared" si="39"/>
        <v>1</v>
      </c>
      <c r="W155" s="1">
        <f>VLOOKUP(CONCATENATE($B155,".data"), 'Random noise 0.01'!$A$1:$AM$235, 37, FALSE)</f>
        <v>1</v>
      </c>
      <c r="X155">
        <f>VLOOKUP(CONCATENATE($B155,".data"), 'Random noise 0.01'!$A$1:$AM$235, 39, FALSE)</f>
        <v>0</v>
      </c>
      <c r="Y155">
        <f>VLOOKUP(CONCATENATE($B155,".data"), 'Random noise 0.01'!$A$1:$AG$235, 15, FALSE)</f>
        <v>9</v>
      </c>
      <c r="Z155">
        <f>VLOOKUP(CONCATENATE($B155,".data"), 'Random noise 0.01'!$A$1:$AG$235, 17, FALSE)</f>
        <v>133.6</v>
      </c>
      <c r="AA155" t="str">
        <f>VLOOKUP(CONCATENATE($B155,".data"), 'Random noise 0.01'!$A$1:$AG$235, 27, FALSE)</f>
        <v>x0**2-x1**2</v>
      </c>
      <c r="AB155">
        <f t="shared" si="40"/>
        <v>1</v>
      </c>
      <c r="AC155">
        <f t="shared" si="41"/>
        <v>1</v>
      </c>
      <c r="AD155" s="2">
        <f t="shared" si="42"/>
        <v>1</v>
      </c>
      <c r="AE155" s="1">
        <f>VLOOKUP(CONCATENATE($B155,".data"), 'Random noise 0.1'!$A$1:$AM$235, 37, FALSE)</f>
        <v>1</v>
      </c>
      <c r="AF155">
        <f>VLOOKUP(CONCATENATE($B155,".data"), 'Random noise 0.1'!$A$1:$AM$235, 39, FALSE)</f>
        <v>0</v>
      </c>
      <c r="AG155">
        <f>VLOOKUP(CONCATENATE($B155,".data"), 'Random noise 0.1'!$A$1:$AG$235, 15, FALSE)</f>
        <v>9</v>
      </c>
      <c r="AH155">
        <f>VLOOKUP(CONCATENATE($B155,".data"), 'Random noise 0.1'!$A$1:$AG$235, 17, FALSE)</f>
        <v>133.19999999999999</v>
      </c>
      <c r="AI155" t="str">
        <f>VLOOKUP(CONCATENATE($B155,".data"), 'Random noise 0.1'!$A$1:$AG$235, 27, FALSE)</f>
        <v>x0**2-x1**2</v>
      </c>
      <c r="AJ155">
        <f t="shared" si="43"/>
        <v>1</v>
      </c>
      <c r="AK155">
        <f t="shared" si="44"/>
        <v>1</v>
      </c>
      <c r="AL155" s="2">
        <f t="shared" si="45"/>
        <v>1</v>
      </c>
    </row>
    <row r="156" spans="1:38" x14ac:dyDescent="0.25">
      <c r="A156" t="str">
        <f t="shared" si="32"/>
        <v>v3_12-15</v>
      </c>
      <c r="B156" t="s">
        <v>770</v>
      </c>
      <c r="C156">
        <v>12</v>
      </c>
      <c r="D156" t="str">
        <f t="shared" si="33"/>
        <v>12-15</v>
      </c>
      <c r="E156">
        <v>3</v>
      </c>
      <c r="F156" s="7" t="s">
        <v>771</v>
      </c>
      <c r="G156" s="1">
        <f>VLOOKUP(CONCATENATE($B156,".data"), 'Random noise 0'!$A$1:$AM$235, 37, FALSE)</f>
        <v>-36.765922119999999</v>
      </c>
      <c r="H156" s="1">
        <f>VLOOKUP(CONCATENATE($B156,".data"), 'Random noise 0'!$A$1:$AM$235, 39, FALSE)</f>
        <v>8353755.9540379196</v>
      </c>
      <c r="I156">
        <f>VLOOKUP(CONCATENATE($B156,".data"), 'Random noise 0'!$A$1:$AG$235, 15, FALSE)</f>
        <v>78</v>
      </c>
      <c r="J156">
        <f>VLOOKUP(CONCATENATE($B156,".data"), 'Random noise 0'!$A$1:$AG$235, 17, FALSE)</f>
        <v>300.10000000000002</v>
      </c>
      <c r="K156" t="str">
        <f>VLOOKUP(CONCATENATE($B156,".data"), 'Random noise 0'!$A$1:$AG$235, 27, FALSE)</f>
        <v>-5671.35017597*x0**0.5-379.54894012*log(1/(x0*x2))*sin(x2)+4329.32727586*sin(x0)+2043.83935643+449.99710615*(-x1*x2**2+x1*x2/x0)**0.5/(x1+sin(x2))**2+0.38535668/(x2**2*sin(x0)**2)-115.58437211*sin(x1**0.5)/(x0*(x1+sin(x2))**2)-0.56582894/(x0*x2**2)</v>
      </c>
      <c r="L156">
        <f t="shared" si="34"/>
        <v>0</v>
      </c>
      <c r="M156">
        <f t="shared" si="35"/>
        <v>0</v>
      </c>
      <c r="N156" s="2">
        <f t="shared" si="36"/>
        <v>0</v>
      </c>
      <c r="O156" s="1">
        <f>VLOOKUP(CONCATENATE($B156,".data"), 'Random noise 0.001'!$A$1:$AM$235, 37, FALSE)</f>
        <v>-8.7823578700000002</v>
      </c>
      <c r="P156">
        <f>VLOOKUP(CONCATENATE($B156,".data"), 'Random noise 0.001'!$A$1:$AM$235, 39, FALSE)</f>
        <v>4251610.8854590403</v>
      </c>
      <c r="Q156">
        <f>VLOOKUP(CONCATENATE($B156,".data"), 'Random noise 0.001'!$A$1:$AG$235, 15, FALSE)</f>
        <v>35</v>
      </c>
      <c r="R156">
        <f>VLOOKUP(CONCATENATE($B156,".data"), 'Random noise 0.001'!$A$1:$AG$235, 17, FALSE)</f>
        <v>219.4</v>
      </c>
      <c r="S156" t="str">
        <f>VLOOKUP(CONCATENATE($B156,".data"), 'Random noise 0.001'!$A$1:$AG$235, 27, FALSE)</f>
        <v>-1.04322296*x1/x2**2-599.22234432*x2+518.8375632+0.12527784/(x2**2*(x0+x2)**2)-4.17988866/x1+0.3875121*x1/(x0**2*x2**2)</v>
      </c>
      <c r="T156">
        <f t="shared" si="37"/>
        <v>0</v>
      </c>
      <c r="U156">
        <f t="shared" si="38"/>
        <v>0</v>
      </c>
      <c r="V156" s="2">
        <f t="shared" si="39"/>
        <v>0</v>
      </c>
      <c r="W156" s="1">
        <f>VLOOKUP(CONCATENATE($B156,".data"), 'Random noise 0.01'!$A$1:$AM$235, 37, FALSE)</f>
        <v>-3.3730250499999999</v>
      </c>
      <c r="X156">
        <f>VLOOKUP(CONCATENATE($B156,".data"), 'Random noise 0.01'!$A$1:$AM$235, 39, FALSE)</f>
        <v>2842645.6080374098</v>
      </c>
      <c r="Y156">
        <f>VLOOKUP(CONCATENATE($B156,".data"), 'Random noise 0.01'!$A$1:$AG$235, 15, FALSE)</f>
        <v>35</v>
      </c>
      <c r="Z156">
        <f>VLOOKUP(CONCATENATE($B156,".data"), 'Random noise 0.01'!$A$1:$AG$235, 17, FALSE)</f>
        <v>204.9</v>
      </c>
      <c r="AA156" t="str">
        <f>VLOOKUP(CONCATENATE($B156,".data"), 'Random noise 0.01'!$A$1:$AG$235, 27, FALSE)</f>
        <v>-2489.40854243*sin(1/x2)+3080.30040087-3.95571505/x2**2-38.70726747/x1+2.59975488/(x0*x2**2)+0.2659954*x1/(x0**2*x2**2)</v>
      </c>
      <c r="AB156">
        <f t="shared" si="40"/>
        <v>0</v>
      </c>
      <c r="AC156">
        <f t="shared" si="41"/>
        <v>0</v>
      </c>
      <c r="AD156" s="2">
        <f t="shared" si="42"/>
        <v>0</v>
      </c>
      <c r="AE156" s="1">
        <f>VLOOKUP(CONCATENATE($B156,".data"), 'Random noise 0.1'!$A$1:$AM$235, 37, FALSE)</f>
        <v>-0.73340826000000003</v>
      </c>
      <c r="AF156">
        <f>VLOOKUP(CONCATENATE($B156,".data"), 'Random noise 0.1'!$A$1:$AM$235, 39, FALSE)</f>
        <v>1789707.9531797001</v>
      </c>
      <c r="AG156">
        <f>VLOOKUP(CONCATENATE($B156,".data"), 'Random noise 0.1'!$A$1:$AG$235, 15, FALSE)</f>
        <v>55</v>
      </c>
      <c r="AH156">
        <f>VLOOKUP(CONCATENATE($B156,".data"), 'Random noise 0.1'!$A$1:$AG$235, 17, FALSE)</f>
        <v>246.7</v>
      </c>
      <c r="AI156" t="str">
        <f>VLOOKUP(CONCATENATE($B156,".data"), 'Random noise 0.1'!$A$1:$AG$235, 27, FALSE)</f>
        <v>48047.59623161*x1**0.5*log(x2)*cos(x1+x1/x2-1-1/x2)-47855.5811478*x1**2*log(x2)-3402.60176917*log(1/x2)/cos(x1/x2)+33600.15225947*sin(x0*x2-62364.99200056*x2*log(x2))</v>
      </c>
      <c r="AJ156">
        <f t="shared" si="43"/>
        <v>0</v>
      </c>
      <c r="AK156">
        <f t="shared" si="44"/>
        <v>0</v>
      </c>
      <c r="AL156" s="2">
        <f t="shared" si="45"/>
        <v>0</v>
      </c>
    </row>
    <row r="157" spans="1:38" x14ac:dyDescent="0.25">
      <c r="A157" t="str">
        <f t="shared" si="32"/>
        <v>v3_12-15</v>
      </c>
      <c r="B157" t="s">
        <v>772</v>
      </c>
      <c r="C157">
        <v>12</v>
      </c>
      <c r="D157" t="str">
        <f t="shared" si="33"/>
        <v>12-15</v>
      </c>
      <c r="E157">
        <v>3</v>
      </c>
      <c r="F157" s="7" t="s">
        <v>773</v>
      </c>
      <c r="G157" s="1">
        <f>VLOOKUP(CONCATENATE($B157,".data"), 'Random noise 0'!$A$1:$AM$235, 37, FALSE)</f>
        <v>1</v>
      </c>
      <c r="H157" s="1">
        <f>VLOOKUP(CONCATENATE($B157,".data"), 'Random noise 0'!$A$1:$AM$235, 39, FALSE)</f>
        <v>6.04139420999683E+30</v>
      </c>
      <c r="I157">
        <f>VLOOKUP(CONCATENATE($B157,".data"), 'Random noise 0'!$A$1:$AG$235, 15, FALSE)</f>
        <v>15</v>
      </c>
      <c r="J157">
        <f>VLOOKUP(CONCATENATE($B157,".data"), 'Random noise 0'!$A$1:$AG$235, 17, FALSE)</f>
        <v>114.7</v>
      </c>
      <c r="K157" t="str">
        <f>VLOOKUP(CONCATENATE($B157,".data"), 'Random noise 0'!$A$1:$AG$235, 27, FALSE)</f>
        <v>26881171418161400000000000000000000000000000/(x0**2)**0.5-1344058570908070000000000000000/(x0+3.14159265)</v>
      </c>
      <c r="L157">
        <f t="shared" si="34"/>
        <v>1</v>
      </c>
      <c r="M157">
        <f t="shared" si="35"/>
        <v>0</v>
      </c>
      <c r="N157" s="2">
        <f t="shared" si="36"/>
        <v>0</v>
      </c>
      <c r="O157" s="1">
        <f>VLOOKUP(CONCATENATE($B157,".data"), 'Random noise 0.001'!$A$1:$AM$235, 37, FALSE)</f>
        <v>0.99981808000000005</v>
      </c>
      <c r="P157">
        <f>VLOOKUP(CONCATENATE($B157,".data"), 'Random noise 0.001'!$A$1:$AM$235, 39, FALSE)</f>
        <v>4.7438370314509699E+43</v>
      </c>
      <c r="Q157">
        <f>VLOOKUP(CONCATENATE($B157,".data"), 'Random noise 0.001'!$A$1:$AG$235, 15, FALSE)</f>
        <v>19</v>
      </c>
      <c r="R157">
        <f>VLOOKUP(CONCATENATE($B157,".data"), 'Random noise 0.001'!$A$1:$AG$235, 17, FALSE)</f>
        <v>133.1</v>
      </c>
      <c r="S157" t="str">
        <f>VLOOKUP(CONCATENATE($B157,".data"), 'Random noise 0.001'!$A$1:$AG$235, 27, FALSE)</f>
        <v>-1874489029793630000000000000000000000000000*x1**x0*x2+1530053671315510000000000000000000000000000-84630949756157600000000000000000000000000*x2/x1+26876645838507300000000000000000000000000000/x0</v>
      </c>
      <c r="T157">
        <f t="shared" si="37"/>
        <v>1</v>
      </c>
      <c r="U157">
        <f t="shared" si="38"/>
        <v>0</v>
      </c>
      <c r="V157" s="2">
        <f t="shared" si="39"/>
        <v>0</v>
      </c>
      <c r="W157" s="1">
        <f>VLOOKUP(CONCATENATE($B157,".data"), 'Random noise 0.01'!$A$1:$AM$235, 37, FALSE)</f>
        <v>0.99996220999999996</v>
      </c>
      <c r="X157">
        <f>VLOOKUP(CONCATENATE($B157,".data"), 'Random noise 0.01'!$A$1:$AM$235, 39, FALSE)</f>
        <v>2.16195574738281E+43</v>
      </c>
      <c r="Y157">
        <f>VLOOKUP(CONCATENATE($B157,".data"), 'Random noise 0.01'!$A$1:$AG$235, 15, FALSE)</f>
        <v>18</v>
      </c>
      <c r="Z157">
        <f>VLOOKUP(CONCATENATE($B157,".data"), 'Random noise 0.01'!$A$1:$AG$235, 17, FALSE)</f>
        <v>126.8</v>
      </c>
      <c r="AA157" t="str">
        <f>VLOOKUP(CONCATENATE($B157,".data"), 'Random noise 0.01'!$A$1:$AG$235, 27, FALSE)</f>
        <v>-15685684478323500000000000000000000000000000/x1**0.25-15685684478323500000000000000000000000000000*x1-17190929190886600000000000000000000000000000*x2+44225095918730300000000000000000000000000000+26734395312178200000000000000000000000000000/x0</v>
      </c>
      <c r="AB157">
        <f t="shared" si="40"/>
        <v>1</v>
      </c>
      <c r="AC157">
        <f t="shared" si="41"/>
        <v>0</v>
      </c>
      <c r="AD157" s="2">
        <f t="shared" si="42"/>
        <v>0</v>
      </c>
      <c r="AE157" s="1">
        <f>VLOOKUP(CONCATENATE($B157,".data"), 'Random noise 0.1'!$A$1:$AM$235, 37, FALSE)</f>
        <v>0.99664112000000005</v>
      </c>
      <c r="AF157">
        <f>VLOOKUP(CONCATENATE($B157,".data"), 'Random noise 0.1'!$A$1:$AM$235, 39, FALSE)</f>
        <v>2.0383652503840498E+44</v>
      </c>
      <c r="AG157">
        <f>VLOOKUP(CONCATENATE($B157,".data"), 'Random noise 0.1'!$A$1:$AG$235, 15, FALSE)</f>
        <v>20</v>
      </c>
      <c r="AH157">
        <f>VLOOKUP(CONCATENATE($B157,".data"), 'Random noise 0.1'!$A$1:$AG$235, 17, FALSE)</f>
        <v>147.9</v>
      </c>
      <c r="AI157" t="str">
        <f>VLOOKUP(CONCATENATE($B157,".data"), 'Random noise 0.1'!$A$1:$AG$235, 27, FALSE)</f>
        <v>-250973791437171000000000000000000000000000000*x1+92742168222383800000000000000000000000000000*log(x1/(x2+0.6)**2)+297269272460422000000000000000000000000000000+25473819024682000000000000000000000000000000/x0</v>
      </c>
      <c r="AJ157">
        <f t="shared" si="43"/>
        <v>0</v>
      </c>
      <c r="AK157">
        <f t="shared" si="44"/>
        <v>0</v>
      </c>
      <c r="AL157" s="2">
        <f t="shared" si="45"/>
        <v>0</v>
      </c>
    </row>
    <row r="158" spans="1:38" x14ac:dyDescent="0.25">
      <c r="A158" t="str">
        <f t="shared" si="32"/>
        <v>v3_12-15</v>
      </c>
      <c r="B158" t="s">
        <v>774</v>
      </c>
      <c r="C158">
        <v>12</v>
      </c>
      <c r="D158" t="str">
        <f t="shared" si="33"/>
        <v>12-15</v>
      </c>
      <c r="E158">
        <v>3</v>
      </c>
      <c r="F158" s="7" t="s">
        <v>775</v>
      </c>
      <c r="G158" s="1">
        <f>VLOOKUP(CONCATENATE($B158,".data"), 'Random noise 0'!$A$1:$AM$235, 37, FALSE)</f>
        <v>0.99999958</v>
      </c>
      <c r="H158" s="1">
        <f>VLOOKUP(CONCATENATE($B158,".data"), 'Random noise 0'!$A$1:$AM$235, 39, FALSE)</f>
        <v>9.2973000000000003E-4</v>
      </c>
      <c r="I158">
        <f>VLOOKUP(CONCATENATE($B158,".data"), 'Random noise 0'!$A$1:$AG$235, 15, FALSE)</f>
        <v>13</v>
      </c>
      <c r="J158">
        <f>VLOOKUP(CONCATENATE($B158,".data"), 'Random noise 0'!$A$1:$AG$235, 17, FALSE)</f>
        <v>138.9</v>
      </c>
      <c r="K158" t="str">
        <f>VLOOKUP(CONCATENATE($B158,".data"), 'Random noise 0'!$A$1:$AG$235, 27, FALSE)</f>
        <v>0.99997711*log(x0*x2)+2.04830863*sin(cos(x1))-2.88066564</v>
      </c>
      <c r="L158">
        <f t="shared" si="34"/>
        <v>1</v>
      </c>
      <c r="M158" t="str">
        <f t="shared" si="35"/>
        <v>?</v>
      </c>
      <c r="N158" s="2">
        <v>0</v>
      </c>
      <c r="O158" s="1">
        <f>VLOOKUP(CONCATENATE($B158,".data"), 'Random noise 0.001'!$A$1:$AM$235, 37, FALSE)</f>
        <v>0.99999903000000001</v>
      </c>
      <c r="P158">
        <f>VLOOKUP(CONCATENATE($B158,".data"), 'Random noise 0.001'!$A$1:$AM$235, 39, FALSE)</f>
        <v>1.40795E-3</v>
      </c>
      <c r="Q158">
        <f>VLOOKUP(CONCATENATE($B158,".data"), 'Random noise 0.001'!$A$1:$AG$235, 15, FALSE)</f>
        <v>13</v>
      </c>
      <c r="R158">
        <f>VLOOKUP(CONCATENATE($B158,".data"), 'Random noise 0.001'!$A$1:$AG$235, 17, FALSE)</f>
        <v>134</v>
      </c>
      <c r="S158" t="str">
        <f>VLOOKUP(CONCATENATE($B158,".data"), 'Random noise 0.001'!$A$1:$AG$235, 27, FALSE)</f>
        <v>0.99964272*log(x0*x2)+2.0487674*sin(cos(x1))-2.88079043</v>
      </c>
      <c r="T158">
        <f t="shared" si="37"/>
        <v>1</v>
      </c>
      <c r="U158">
        <f t="shared" si="38"/>
        <v>0</v>
      </c>
      <c r="V158" s="2">
        <f t="shared" si="39"/>
        <v>0</v>
      </c>
      <c r="W158" s="1">
        <f>VLOOKUP(CONCATENATE($B158,".data"), 'Random noise 0.01'!$A$1:$AM$235, 37, FALSE)</f>
        <v>0.99991558999999997</v>
      </c>
      <c r="X158">
        <f>VLOOKUP(CONCATENATE($B158,".data"), 'Random noise 0.01'!$A$1:$AM$235, 39, FALSE)</f>
        <v>1.313049E-2</v>
      </c>
      <c r="Y158">
        <f>VLOOKUP(CONCATENATE($B158,".data"), 'Random noise 0.01'!$A$1:$AG$235, 15, FALSE)</f>
        <v>13</v>
      </c>
      <c r="Z158">
        <f>VLOOKUP(CONCATENATE($B158,".data"), 'Random noise 0.01'!$A$1:$AG$235, 17, FALSE)</f>
        <v>141.1</v>
      </c>
      <c r="AA158" t="str">
        <f>VLOOKUP(CONCATENATE($B158,".data"), 'Random noise 0.01'!$A$1:$AG$235, 27, FALSE)</f>
        <v>-0.65711448*x1**2+0.99666446*log(x0*x2)-1.14560271</v>
      </c>
      <c r="AB158">
        <f t="shared" si="40"/>
        <v>1</v>
      </c>
      <c r="AC158">
        <f t="shared" si="41"/>
        <v>0</v>
      </c>
      <c r="AD158" s="2">
        <f t="shared" si="42"/>
        <v>0</v>
      </c>
      <c r="AE158" s="1">
        <f>VLOOKUP(CONCATENATE($B158,".data"), 'Random noise 0.1'!$A$1:$AM$235, 37, FALSE)</f>
        <v>0.98818662000000002</v>
      </c>
      <c r="AF158">
        <f>VLOOKUP(CONCATENATE($B158,".data"), 'Random noise 0.1'!$A$1:$AM$235, 39, FALSE)</f>
        <v>0.15534011</v>
      </c>
      <c r="AG158">
        <f>VLOOKUP(CONCATENATE($B158,".data"), 'Random noise 0.1'!$A$1:$AG$235, 15, FALSE)</f>
        <v>18</v>
      </c>
      <c r="AH158">
        <f>VLOOKUP(CONCATENATE($B158,".data"), 'Random noise 0.1'!$A$1:$AG$235, 17, FALSE)</f>
        <v>153</v>
      </c>
      <c r="AI158" t="str">
        <f>VLOOKUP(CONCATENATE($B158,".data"), 'Random noise 0.1'!$A$1:$AG$235, 27, FALSE)</f>
        <v>2.04186707*x1**0.25-1.71109276*x1+1.01485701*log(x0)+0.91430348*log(x2)-2.11432241</v>
      </c>
      <c r="AJ158">
        <f t="shared" si="43"/>
        <v>0</v>
      </c>
      <c r="AK158">
        <f t="shared" si="44"/>
        <v>0</v>
      </c>
      <c r="AL158" s="2">
        <f t="shared" si="45"/>
        <v>0</v>
      </c>
    </row>
    <row r="159" spans="1:38" x14ac:dyDescent="0.25">
      <c r="A159" t="str">
        <f t="shared" si="32"/>
        <v>v4_12-15</v>
      </c>
      <c r="B159" t="s">
        <v>776</v>
      </c>
      <c r="C159">
        <v>12</v>
      </c>
      <c r="D159" t="str">
        <f t="shared" si="33"/>
        <v>12-15</v>
      </c>
      <c r="E159">
        <v>4</v>
      </c>
      <c r="F159" s="7" t="s">
        <v>777</v>
      </c>
      <c r="G159" s="1">
        <f>VLOOKUP(CONCATENATE($B159,".data"), 'Random noise 0'!$A$1:$AM$235, 37, FALSE)</f>
        <v>1</v>
      </c>
      <c r="H159" s="1">
        <f>VLOOKUP(CONCATENATE($B159,".data"), 'Random noise 0'!$A$1:$AM$235, 39, FALSE)</f>
        <v>0</v>
      </c>
      <c r="I159">
        <f>VLOOKUP(CONCATENATE($B159,".data"), 'Random noise 0'!$A$1:$AG$235, 15, FALSE)</f>
        <v>12</v>
      </c>
      <c r="J159">
        <f>VLOOKUP(CONCATENATE($B159,".data"), 'Random noise 0'!$A$1:$AG$235, 17, FALSE)</f>
        <v>17.100000000000001</v>
      </c>
      <c r="K159" t="str">
        <f>VLOOKUP(CONCATENATE($B159,".data"), 'Random noise 0'!$A$1:$AG$235, 27, FALSE)</f>
        <v>x0*x2*x3**0.5+exp(x3*sin(x1))</v>
      </c>
      <c r="L159">
        <f t="shared" si="34"/>
        <v>1</v>
      </c>
      <c r="M159">
        <f t="shared" si="35"/>
        <v>1</v>
      </c>
      <c r="N159" s="2">
        <f t="shared" si="36"/>
        <v>1</v>
      </c>
      <c r="O159" s="1">
        <f>VLOOKUP(CONCATENATE($B159,".data"), 'Random noise 0.001'!$A$1:$AM$235, 37, FALSE)</f>
        <v>0.99999431000000005</v>
      </c>
      <c r="P159">
        <f>VLOOKUP(CONCATENATE($B159,".data"), 'Random noise 0.001'!$A$1:$AM$235, 39, FALSE)</f>
        <v>8.4625E-4</v>
      </c>
      <c r="Q159">
        <f>VLOOKUP(CONCATENATE($B159,".data"), 'Random noise 0.001'!$A$1:$AG$235, 15, FALSE)</f>
        <v>15</v>
      </c>
      <c r="R159">
        <f>VLOOKUP(CONCATENATE($B159,".data"), 'Random noise 0.001'!$A$1:$AG$235, 17, FALSE)</f>
        <v>159.69999999999999</v>
      </c>
      <c r="S159" t="str">
        <f>VLOOKUP(CONCATENATE($B159,".data"), 'Random noise 0.001'!$A$1:$AG$235, 27, FALSE)</f>
        <v>0.99983502*x0*x2*x3**0.5+0.99937911*exp(x3*sin(x1))</v>
      </c>
      <c r="T159">
        <f t="shared" si="37"/>
        <v>1</v>
      </c>
      <c r="U159" t="str">
        <f t="shared" si="38"/>
        <v>?</v>
      </c>
      <c r="V159" s="2">
        <v>1</v>
      </c>
      <c r="W159" s="1">
        <f>VLOOKUP(CONCATENATE($B159,".data"), 'Random noise 0.01'!$A$1:$AM$235, 37, FALSE)</f>
        <v>1</v>
      </c>
      <c r="X159">
        <f>VLOOKUP(CONCATENATE($B159,".data"), 'Random noise 0.01'!$A$1:$AM$235, 39, FALSE)</f>
        <v>0</v>
      </c>
      <c r="Y159">
        <f>VLOOKUP(CONCATENATE($B159,".data"), 'Random noise 0.01'!$A$1:$AG$235, 15, FALSE)</f>
        <v>12</v>
      </c>
      <c r="Z159">
        <f>VLOOKUP(CONCATENATE($B159,".data"), 'Random noise 0.01'!$A$1:$AG$235, 17, FALSE)</f>
        <v>159.6</v>
      </c>
      <c r="AA159" t="str">
        <f>VLOOKUP(CONCATENATE($B159,".data"), 'Random noise 0.01'!$A$1:$AG$235, 27, FALSE)</f>
        <v>x0*x2*x3**0.5+exp(x3*sin(x1))</v>
      </c>
      <c r="AB159">
        <f t="shared" si="40"/>
        <v>1</v>
      </c>
      <c r="AC159">
        <f t="shared" si="41"/>
        <v>1</v>
      </c>
      <c r="AD159" s="2">
        <f t="shared" si="42"/>
        <v>1</v>
      </c>
      <c r="AE159" s="1">
        <f>VLOOKUP(CONCATENATE($B159,".data"), 'Random noise 0.1'!$A$1:$AM$235, 37, FALSE)</f>
        <v>0.94769199999999998</v>
      </c>
      <c r="AF159">
        <f>VLOOKUP(CONCATENATE($B159,".data"), 'Random noise 0.1'!$A$1:$AM$235, 39, FALSE)</f>
        <v>8.1144770000000005E-2</v>
      </c>
      <c r="AG159">
        <f>VLOOKUP(CONCATENATE($B159,".data"), 'Random noise 0.1'!$A$1:$AG$235, 15, FALSE)</f>
        <v>18</v>
      </c>
      <c r="AH159">
        <f>VLOOKUP(CONCATENATE($B159,".data"), 'Random noise 0.1'!$A$1:$AG$235, 17, FALSE)</f>
        <v>174.1</v>
      </c>
      <c r="AI159" t="str">
        <f>VLOOKUP(CONCATENATE($B159,".data"), 'Random noise 0.1'!$A$1:$AG$235, 27, FALSE)</f>
        <v>0.74180263*x0**2*x2+1.12441806*x1*x3+0.14616304*x2+0.27463867*x3+0.87790298</v>
      </c>
      <c r="AJ159">
        <f t="shared" si="43"/>
        <v>0</v>
      </c>
      <c r="AK159">
        <f t="shared" si="44"/>
        <v>0</v>
      </c>
      <c r="AL159" s="2">
        <f t="shared" si="45"/>
        <v>0</v>
      </c>
    </row>
    <row r="160" spans="1:38" x14ac:dyDescent="0.25">
      <c r="A160" t="str">
        <f t="shared" si="32"/>
        <v>v4_12-15</v>
      </c>
      <c r="B160" t="s">
        <v>778</v>
      </c>
      <c r="C160">
        <v>12</v>
      </c>
      <c r="D160" t="str">
        <f t="shared" si="33"/>
        <v>12-15</v>
      </c>
      <c r="E160">
        <v>4</v>
      </c>
      <c r="F160" s="7" t="s">
        <v>779</v>
      </c>
      <c r="G160" s="1">
        <f>VLOOKUP(CONCATENATE($B160,".data"), 'Random noise 0'!$A$1:$AM$235, 37, FALSE)</f>
        <v>-5619.3023979</v>
      </c>
      <c r="H160" s="1">
        <f>VLOOKUP(CONCATENATE($B160,".data"), 'Random noise 0'!$A$1:$AM$235, 39, FALSE)</f>
        <v>3.1207982099999998</v>
      </c>
      <c r="I160">
        <f>VLOOKUP(CONCATENATE($B160,".data"), 'Random noise 0'!$A$1:$AG$235, 15, FALSE)</f>
        <v>35</v>
      </c>
      <c r="J160">
        <f>VLOOKUP(CONCATENATE($B160,".data"), 'Random noise 0'!$A$1:$AG$235, 17, FALSE)</f>
        <v>207.6</v>
      </c>
      <c r="K160" t="str">
        <f>VLOOKUP(CONCATENATE($B160,".data"), 'Random noise 0'!$A$1:$AG$235, 27, FALSE)</f>
        <v>(0.02769073*x0*x2*x3-0.0138663*x0*x3+x1*(0.0988669*x0*x3*log(x1)+0.04025626*cos(x0**2*x3/x1)+0.96673717))/x1</v>
      </c>
      <c r="L160">
        <f t="shared" si="34"/>
        <v>0</v>
      </c>
      <c r="M160">
        <f t="shared" si="35"/>
        <v>0</v>
      </c>
      <c r="N160" s="2">
        <f t="shared" si="36"/>
        <v>0</v>
      </c>
      <c r="O160" s="1">
        <f>VLOOKUP(CONCATENATE($B160,".data"), 'Random noise 0.001'!$A$1:$AM$235, 37, FALSE)</f>
        <v>-5561.1358857599998</v>
      </c>
      <c r="P160">
        <f>VLOOKUP(CONCATENATE($B160,".data"), 'Random noise 0.001'!$A$1:$AM$235, 39, FALSE)</f>
        <v>3.1046070800000001</v>
      </c>
      <c r="Q160">
        <f>VLOOKUP(CONCATENATE($B160,".data"), 'Random noise 0.001'!$A$1:$AG$235, 15, FALSE)</f>
        <v>35</v>
      </c>
      <c r="R160">
        <f>VLOOKUP(CONCATENATE($B160,".data"), 'Random noise 0.001'!$A$1:$AG$235, 17, FALSE)</f>
        <v>206.2</v>
      </c>
      <c r="S160" t="str">
        <f>VLOOKUP(CONCATENATE($B160,".data"), 'Random noise 0.001'!$A$1:$AG$235, 27, FALSE)</f>
        <v>(0.0276551*x0*x2*x3-0.01382932*x0*x3+x1*(0.09852984*x0*x3*log(x1)+0.04043843*cos(x0**2*x3/x1)+0.96672466))/x1</v>
      </c>
      <c r="T160">
        <f t="shared" si="37"/>
        <v>0</v>
      </c>
      <c r="U160">
        <f t="shared" si="38"/>
        <v>0</v>
      </c>
      <c r="V160" s="2">
        <f t="shared" si="39"/>
        <v>0</v>
      </c>
      <c r="W160" s="1">
        <f>VLOOKUP(CONCATENATE($B160,".data"), 'Random noise 0.01'!$A$1:$AM$235, 37, FALSE)</f>
        <v>0.90247047000000002</v>
      </c>
      <c r="X160">
        <f>VLOOKUP(CONCATENATE($B160,".data"), 'Random noise 0.01'!$A$1:$AM$235, 39, FALSE)</f>
        <v>1.3000319999999999E-2</v>
      </c>
      <c r="Y160">
        <f>VLOOKUP(CONCATENATE($B160,".data"), 'Random noise 0.01'!$A$1:$AG$235, 15, FALSE)</f>
        <v>29</v>
      </c>
      <c r="Z160">
        <f>VLOOKUP(CONCATENATE($B160,".data"), 'Random noise 0.01'!$A$1:$AG$235, 17, FALSE)</f>
        <v>197.6</v>
      </c>
      <c r="AA160" t="str">
        <f>VLOOKUP(CONCATENATE($B160,".data"), 'Random noise 0.01'!$A$1:$AG$235, 27, FALSE)</f>
        <v>-0.32132323*x0*sin(x0**0.5*x3*log(x1))**2+0.17221985*x2*sin(x0*x2*x3**0.5*log(x1))**2+1.0006389</v>
      </c>
      <c r="AB160">
        <f t="shared" si="40"/>
        <v>0</v>
      </c>
      <c r="AC160">
        <f t="shared" si="41"/>
        <v>0</v>
      </c>
      <c r="AD160" s="2">
        <f t="shared" si="42"/>
        <v>0</v>
      </c>
      <c r="AE160" s="1">
        <f>VLOOKUP(CONCATENATE($B160,".data"), 'Random noise 0.1'!$A$1:$AM$235, 37, FALSE)</f>
        <v>-0.92806312000000002</v>
      </c>
      <c r="AF160">
        <f>VLOOKUP(CONCATENATE($B160,".data"), 'Random noise 0.1'!$A$1:$AM$235, 39, FALSE)</f>
        <v>5.7802480000000003E-2</v>
      </c>
      <c r="AG160">
        <f>VLOOKUP(CONCATENATE($B160,".data"), 'Random noise 0.1'!$A$1:$AG$235, 15, FALSE)</f>
        <v>32</v>
      </c>
      <c r="AH160">
        <f>VLOOKUP(CONCATENATE($B160,".data"), 'Random noise 0.1'!$A$1:$AG$235, 17, FALSE)</f>
        <v>176.3</v>
      </c>
      <c r="AI160" t="str">
        <f>VLOOKUP(CONCATENATE($B160,".data"), 'Random noise 0.1'!$A$1:$AG$235, 27, FALSE)</f>
        <v>-0.22226948*x1**4*x2+0.11363549*x2-0.04398473*x3*log(x0)-0.10467491*x3+0.07376249*cos(log(1/x1)/x1**(0.9*x2))+0.9749244</v>
      </c>
      <c r="AJ160">
        <f t="shared" si="43"/>
        <v>0</v>
      </c>
      <c r="AK160">
        <f t="shared" si="44"/>
        <v>0</v>
      </c>
      <c r="AL160" s="2">
        <f t="shared" si="45"/>
        <v>0</v>
      </c>
    </row>
    <row r="161" spans="1:38" x14ac:dyDescent="0.25">
      <c r="A161" t="str">
        <f t="shared" si="32"/>
        <v>v4_12-15</v>
      </c>
      <c r="B161" t="s">
        <v>780</v>
      </c>
      <c r="C161">
        <v>12</v>
      </c>
      <c r="D161" t="str">
        <f t="shared" si="33"/>
        <v>12-15</v>
      </c>
      <c r="E161">
        <v>4</v>
      </c>
      <c r="F161" s="7" t="s">
        <v>781</v>
      </c>
      <c r="G161" s="1">
        <f>VLOOKUP(CONCATENATE($B161,".data"), 'Random noise 0'!$A$1:$AM$235, 37, FALSE)</f>
        <v>-135.21255837999999</v>
      </c>
      <c r="H161" s="1">
        <f>VLOOKUP(CONCATENATE($B161,".data"), 'Random noise 0'!$A$1:$AM$235, 39, FALSE)</f>
        <v>55.365842899999997</v>
      </c>
      <c r="I161">
        <f>VLOOKUP(CONCATENATE($B161,".data"), 'Random noise 0'!$A$1:$AG$235, 15, FALSE)</f>
        <v>65</v>
      </c>
      <c r="J161">
        <f>VLOOKUP(CONCATENATE($B161,".data"), 'Random noise 0'!$A$1:$AG$235, 17, FALSE)</f>
        <v>300.89999999999998</v>
      </c>
      <c r="K161" t="str">
        <f>VLOOKUP(CONCATENATE($B161,".data"), 'Random noise 0'!$A$1:$AG$235, 27, FALSE)</f>
        <v>-2.09342522*x0**2*x2**2*x3**2/x1+13.02844279*x0*x1*x2*x3+9.12838019*x0*x2**2*x3**2-18.37006216*x0*x2**2*x3-3.2796733*x0*x3**2+1.58786879*x1**0.5-1.35538726-1.02745155*x2**10*x3**3/x1-0.00040055/x0</v>
      </c>
      <c r="L161">
        <f t="shared" si="34"/>
        <v>0</v>
      </c>
      <c r="M161">
        <f t="shared" si="35"/>
        <v>0</v>
      </c>
      <c r="N161" s="2">
        <f t="shared" si="36"/>
        <v>0</v>
      </c>
      <c r="O161" s="1">
        <f>VLOOKUP(CONCATENATE($B161,".data"), 'Random noise 0.001'!$A$1:$AM$235, 37, FALSE)</f>
        <v>-135.19198524999999</v>
      </c>
      <c r="P161">
        <f>VLOOKUP(CONCATENATE($B161,".data"), 'Random noise 0.001'!$A$1:$AM$235, 39, FALSE)</f>
        <v>55.361661589999997</v>
      </c>
      <c r="Q161">
        <f>VLOOKUP(CONCATENATE($B161,".data"), 'Random noise 0.001'!$A$1:$AG$235, 15, FALSE)</f>
        <v>65</v>
      </c>
      <c r="R161">
        <f>VLOOKUP(CONCATENATE($B161,".data"), 'Random noise 0.001'!$A$1:$AG$235, 17, FALSE)</f>
        <v>300.8</v>
      </c>
      <c r="S161" t="str">
        <f>VLOOKUP(CONCATENATE($B161,".data"), 'Random noise 0.001'!$A$1:$AG$235, 27, FALSE)</f>
        <v>-2.09326931*x0**2*x2**2*x3**2/x1+13.01769447*x0*x1*x2*x3+9.09089024*x0*x2**2*x3**2-18.34050041*x0*x2**2*x3-3.27578479*x0*x3**2+1.58909502*x1**0.5-1.35536792-1.02740874*x2**10*x3**3/x1-0.00039786/x0</v>
      </c>
      <c r="T161">
        <f t="shared" si="37"/>
        <v>0</v>
      </c>
      <c r="U161">
        <f t="shared" si="38"/>
        <v>0</v>
      </c>
      <c r="V161" s="2">
        <f t="shared" si="39"/>
        <v>0</v>
      </c>
      <c r="W161" s="1">
        <f>VLOOKUP(CONCATENATE($B161,".data"), 'Random noise 0.01'!$A$1:$AM$235, 37, FALSE)</f>
        <v>-5135.7616024500003</v>
      </c>
      <c r="X161">
        <f>VLOOKUP(CONCATENATE($B161,".data"), 'Random noise 0.01'!$A$1:$AM$235, 39, FALSE)</f>
        <v>339.99931830999998</v>
      </c>
      <c r="Y161">
        <f>VLOOKUP(CONCATENATE($B161,".data"), 'Random noise 0.01'!$A$1:$AG$235, 15, FALSE)</f>
        <v>66</v>
      </c>
      <c r="Z161">
        <f>VLOOKUP(CONCATENATE($B161,".data"), 'Random noise 0.01'!$A$1:$AG$235, 17, FALSE)</f>
        <v>301.2</v>
      </c>
      <c r="AA161" t="str">
        <f>VLOOKUP(CONCATENATE($B161,".data"), 'Random noise 0.01'!$A$1:$AG$235, 27, FALSE)</f>
        <v>(-1.91016772*x0**3*x2**2*x3**2+x1*(17.9613245*x0*x1*x2**2*x3-21.29861418*x0*x2**2*x3+7.04962631*x0*x2*x3**2-2.23970226*x0*x3**2+1.47400814*x1**0.5-1.15177031)-0.80835467*x2**10*x3**3-0.21195293*x3**3)/x1</v>
      </c>
      <c r="AB161">
        <f t="shared" si="40"/>
        <v>0</v>
      </c>
      <c r="AC161">
        <f t="shared" si="41"/>
        <v>0</v>
      </c>
      <c r="AD161" s="2">
        <f t="shared" si="42"/>
        <v>0</v>
      </c>
      <c r="AE161" s="1">
        <f>VLOOKUP(CONCATENATE($B161,".data"), 'Random noise 0.1'!$A$1:$AM$235, 37, FALSE)</f>
        <v>-5937.9113619199998</v>
      </c>
      <c r="AF161">
        <f>VLOOKUP(CONCATENATE($B161,".data"), 'Random noise 0.1'!$A$1:$AM$235, 39, FALSE)</f>
        <v>365.58364850999999</v>
      </c>
      <c r="AG161">
        <f>VLOOKUP(CONCATENATE($B161,".data"), 'Random noise 0.1'!$A$1:$AG$235, 15, FALSE)</f>
        <v>50</v>
      </c>
      <c r="AH161">
        <f>VLOOKUP(CONCATENATE($B161,".data"), 'Random noise 0.1'!$A$1:$AG$235, 17, FALSE)</f>
        <v>260.3</v>
      </c>
      <c r="AI161" t="str">
        <f>VLOOKUP(CONCATENATE($B161,".data"), 'Random noise 0.1'!$A$1:$AG$235, 27, FALSE)</f>
        <v>(-2.72060269*x0*x2**4*x3**3-0.59282136*x0*x3**3+x1*(-13.08271923*x0*x2**2*x3+2.04145716*x0*x2**2*(x1+x3)**3-3.13329902*x1**2+4.33290942*x1-1.35205414))/x1</v>
      </c>
      <c r="AJ161">
        <f t="shared" si="43"/>
        <v>0</v>
      </c>
      <c r="AK161">
        <f t="shared" si="44"/>
        <v>0</v>
      </c>
      <c r="AL161" s="2">
        <f t="shared" si="45"/>
        <v>0</v>
      </c>
    </row>
    <row r="162" spans="1:38" x14ac:dyDescent="0.25">
      <c r="A162" t="str">
        <f t="shared" si="32"/>
        <v>v4_12-15</v>
      </c>
      <c r="B162" t="s">
        <v>782</v>
      </c>
      <c r="C162">
        <v>12</v>
      </c>
      <c r="D162" t="str">
        <f t="shared" si="33"/>
        <v>12-15</v>
      </c>
      <c r="E162">
        <v>4</v>
      </c>
      <c r="F162" s="7" t="s">
        <v>783</v>
      </c>
      <c r="G162" s="1">
        <f>VLOOKUP(CONCATENATE($B162,".data"), 'Random noise 0'!$A$1:$AM$235, 37, FALSE)</f>
        <v>0.83952760000000004</v>
      </c>
      <c r="H162" s="1">
        <f>VLOOKUP(CONCATENATE($B162,".data"), 'Random noise 0'!$A$1:$AM$235, 39, FALSE)</f>
        <v>3.7953239999999999E-2</v>
      </c>
      <c r="I162">
        <f>VLOOKUP(CONCATENATE($B162,".data"), 'Random noise 0'!$A$1:$AG$235, 15, FALSE)</f>
        <v>36</v>
      </c>
      <c r="J162">
        <f>VLOOKUP(CONCATENATE($B162,".data"), 'Random noise 0'!$A$1:$AG$235, 17, FALSE)</f>
        <v>223.3</v>
      </c>
      <c r="K162" t="str">
        <f>VLOOKUP(CONCATENATE($B162,".data"), 'Random noise 0'!$A$1:$AG$235, 27, FALSE)</f>
        <v>-0.06493374*x0+0.50711505*x1*(x0*x3)**0.5-0.18330762*x1*exp(x3)-0.07769754*x2**2*exp(x3)*log(1/x0)-0.0575809*x2*x3+0.06068734*x2+1.04194413</v>
      </c>
      <c r="L162">
        <f t="shared" si="34"/>
        <v>0</v>
      </c>
      <c r="M162">
        <f t="shared" si="35"/>
        <v>0</v>
      </c>
      <c r="N162" s="2">
        <f t="shared" si="36"/>
        <v>0</v>
      </c>
      <c r="O162" s="1">
        <f>VLOOKUP(CONCATENATE($B162,".data"), 'Random noise 0.001'!$A$1:$AM$235, 37, FALSE)</f>
        <v>0.88136291</v>
      </c>
      <c r="P162">
        <f>VLOOKUP(CONCATENATE($B162,".data"), 'Random noise 0.001'!$A$1:$AM$235, 39, FALSE)</f>
        <v>3.263315E-2</v>
      </c>
      <c r="Q162">
        <f>VLOOKUP(CONCATENATE($B162,".data"), 'Random noise 0.001'!$A$1:$AG$235, 15, FALSE)</f>
        <v>42</v>
      </c>
      <c r="R162">
        <f>VLOOKUP(CONCATENATE($B162,".data"), 'Random noise 0.001'!$A$1:$AG$235, 17, FALSE)</f>
        <v>225.7</v>
      </c>
      <c r="S162" t="str">
        <f>VLOOKUP(CONCATENATE($B162,".data"), 'Random noise 0.001'!$A$1:$AG$235, 27, FALSE)</f>
        <v>-0.04229467*x0+0.50371963*x1*(x0*x3)**0.5-0.18467328*x1*exp(x3)-0.03850267*x2*x3-0.25381912*x2*(x0**2+x2*exp(x3)*log(1/x0))**0.5+0.27097874*x2+1.02602051</v>
      </c>
      <c r="T162">
        <f t="shared" si="37"/>
        <v>0</v>
      </c>
      <c r="U162">
        <f t="shared" si="38"/>
        <v>0</v>
      </c>
      <c r="V162" s="2">
        <f t="shared" si="39"/>
        <v>0</v>
      </c>
      <c r="W162" s="1">
        <f>VLOOKUP(CONCATENATE($B162,".data"), 'Random noise 0.01'!$A$1:$AM$235, 37, FALSE)</f>
        <v>0.94155599999999995</v>
      </c>
      <c r="X162">
        <f>VLOOKUP(CONCATENATE($B162,".data"), 'Random noise 0.01'!$A$1:$AM$235, 39, FALSE)</f>
        <v>2.290439E-2</v>
      </c>
      <c r="Y162">
        <f>VLOOKUP(CONCATENATE($B162,".data"), 'Random noise 0.01'!$A$1:$AG$235, 15, FALSE)</f>
        <v>34</v>
      </c>
      <c r="Z162">
        <f>VLOOKUP(CONCATENATE($B162,".data"), 'Random noise 0.01'!$A$1:$AG$235, 17, FALSE)</f>
        <v>217.6</v>
      </c>
      <c r="AA162" t="str">
        <f>VLOOKUP(CONCATENATE($B162,".data"), 'Random noise 0.01'!$A$1:$AG$235, 27, FALSE)</f>
        <v>-0.21027724*x1*(-x0*x2-x0+x2+x3**0.5)**2-0.04696205*(-x0*x3+x2*x3+x3**2)**2+1.00087798</v>
      </c>
      <c r="AB162">
        <f t="shared" si="40"/>
        <v>0</v>
      </c>
      <c r="AC162">
        <f t="shared" si="41"/>
        <v>0</v>
      </c>
      <c r="AD162" s="2">
        <f t="shared" si="42"/>
        <v>0</v>
      </c>
      <c r="AE162" s="1">
        <f>VLOOKUP(CONCATENATE($B162,".data"), 'Random noise 0.1'!$A$1:$AM$235, 37, FALSE)</f>
        <v>-137.40681824000001</v>
      </c>
      <c r="AF162">
        <f>VLOOKUP(CONCATENATE($B162,".data"), 'Random noise 0.1'!$A$1:$AM$235, 39, FALSE)</f>
        <v>1.1146216600000001</v>
      </c>
      <c r="AG162">
        <f>VLOOKUP(CONCATENATE($B162,".data"), 'Random noise 0.1'!$A$1:$AG$235, 15, FALSE)</f>
        <v>35</v>
      </c>
      <c r="AH162">
        <f>VLOOKUP(CONCATENATE($B162,".data"), 'Random noise 0.1'!$A$1:$AG$235, 17, FALSE)</f>
        <v>178.9</v>
      </c>
      <c r="AI162" t="str">
        <f>VLOOKUP(CONCATENATE($B162,".data"), 'Random noise 0.1'!$A$1:$AG$235, 27, FALSE)</f>
        <v>-0.12271033*x2*exp(x1)*exp(x3**2)+0.33678001*x2*exp(x1*x3)*sin(x0)+1.01986621-0.00048949/(x2*(x0+x2))+6.013e-5/x0</v>
      </c>
      <c r="AJ162">
        <f t="shared" si="43"/>
        <v>0</v>
      </c>
      <c r="AK162">
        <f t="shared" si="44"/>
        <v>0</v>
      </c>
      <c r="AL162" s="2">
        <f t="shared" si="45"/>
        <v>0</v>
      </c>
    </row>
    <row r="163" spans="1:38" x14ac:dyDescent="0.25">
      <c r="A163" t="str">
        <f t="shared" si="32"/>
        <v>v4_12-15</v>
      </c>
      <c r="B163" t="s">
        <v>784</v>
      </c>
      <c r="C163">
        <v>12</v>
      </c>
      <c r="D163" t="str">
        <f t="shared" si="33"/>
        <v>12-15</v>
      </c>
      <c r="E163">
        <v>4</v>
      </c>
      <c r="F163" s="7" t="s">
        <v>785</v>
      </c>
      <c r="G163" s="1">
        <f>VLOOKUP(CONCATENATE($B163,".data"), 'Random noise 0'!$A$1:$AM$235, 37, FALSE)</f>
        <v>0.99771147000000004</v>
      </c>
      <c r="H163" s="1">
        <f>VLOOKUP(CONCATENATE($B163,".data"), 'Random noise 0'!$A$1:$AM$235, 39, FALSE)</f>
        <v>1.0134570000000001E-2</v>
      </c>
      <c r="I163">
        <f>VLOOKUP(CONCATENATE($B163,".data"), 'Random noise 0'!$A$1:$AG$235, 15, FALSE)</f>
        <v>15</v>
      </c>
      <c r="J163">
        <f>VLOOKUP(CONCATENATE($B163,".data"), 'Random noise 0'!$A$1:$AG$235, 17, FALSE)</f>
        <v>155.9</v>
      </c>
      <c r="K163" t="str">
        <f>VLOOKUP(CONCATENATE($B163,".data"), 'Random noise 0'!$A$1:$AG$235, 27, FALSE)</f>
        <v>-0.0944771*x0*x2+1.36540546*sin(x3)*sin(0.34042094*exp(x1))+1.01281603</v>
      </c>
      <c r="L163">
        <f t="shared" si="34"/>
        <v>0</v>
      </c>
      <c r="M163">
        <f t="shared" si="35"/>
        <v>0</v>
      </c>
      <c r="N163" s="2">
        <f t="shared" si="36"/>
        <v>0</v>
      </c>
      <c r="O163" s="1">
        <f>VLOOKUP(CONCATENATE($B163,".data"), 'Random noise 0.001'!$A$1:$AM$235, 37, FALSE)</f>
        <v>0.99771158000000004</v>
      </c>
      <c r="P163">
        <f>VLOOKUP(CONCATENATE($B163,".data"), 'Random noise 0.001'!$A$1:$AM$235, 39, FALSE)</f>
        <v>1.013434E-2</v>
      </c>
      <c r="Q163">
        <f>VLOOKUP(CONCATENATE($B163,".data"), 'Random noise 0.001'!$A$1:$AG$235, 15, FALSE)</f>
        <v>15</v>
      </c>
      <c r="R163">
        <f>VLOOKUP(CONCATENATE($B163,".data"), 'Random noise 0.001'!$A$1:$AG$235, 17, FALSE)</f>
        <v>152.6</v>
      </c>
      <c r="S163" t="str">
        <f>VLOOKUP(CONCATENATE($B163,".data"), 'Random noise 0.001'!$A$1:$AG$235, 27, FALSE)</f>
        <v>-0.09391584*x0*x2+1.3177176*sin(x3)*sin(0.35657598*exp(x1))+1.01195993</v>
      </c>
      <c r="T163">
        <f t="shared" si="37"/>
        <v>0</v>
      </c>
      <c r="U163">
        <f t="shared" si="38"/>
        <v>0</v>
      </c>
      <c r="V163" s="2">
        <f t="shared" si="39"/>
        <v>0</v>
      </c>
      <c r="W163" s="1">
        <f>VLOOKUP(CONCATENATE($B163,".data"), 'Random noise 0.01'!$A$1:$AM$235, 37, FALSE)</f>
        <v>0.99738037000000002</v>
      </c>
      <c r="X163">
        <f>VLOOKUP(CONCATENATE($B163,".data"), 'Random noise 0.01'!$A$1:$AM$235, 39, FALSE)</f>
        <v>1.0842940000000001E-2</v>
      </c>
      <c r="Y163">
        <f>VLOOKUP(CONCATENATE($B163,".data"), 'Random noise 0.01'!$A$1:$AG$235, 15, FALSE)</f>
        <v>15</v>
      </c>
      <c r="Z163">
        <f>VLOOKUP(CONCATENATE($B163,".data"), 'Random noise 0.01'!$A$1:$AG$235, 17, FALSE)</f>
        <v>149.80000000000001</v>
      </c>
      <c r="AA163" t="str">
        <f>VLOOKUP(CONCATENATE($B163,".data"), 'Random noise 0.01'!$A$1:$AG$235, 27, FALSE)</f>
        <v>-0.09336072*x0*x2+1.27995694*sin(x3)*sin(0.36787944*exp(x1))+1.01537352</v>
      </c>
      <c r="AB163">
        <f t="shared" si="40"/>
        <v>0</v>
      </c>
      <c r="AC163">
        <f t="shared" si="41"/>
        <v>0</v>
      </c>
      <c r="AD163" s="2">
        <f t="shared" si="42"/>
        <v>0</v>
      </c>
      <c r="AE163" s="1">
        <f>VLOOKUP(CONCATENATE($B163,".data"), 'Random noise 0.1'!$A$1:$AM$235, 37, FALSE)</f>
        <v>-2.5489486700000001</v>
      </c>
      <c r="AF163">
        <f>VLOOKUP(CONCATENATE($B163,".data"), 'Random noise 0.1'!$A$1:$AM$235, 39, FALSE)</f>
        <v>0.39909601</v>
      </c>
      <c r="AG163">
        <f>VLOOKUP(CONCATENATE($B163,".data"), 'Random noise 0.1'!$A$1:$AG$235, 15, FALSE)</f>
        <v>19</v>
      </c>
      <c r="AH163">
        <f>VLOOKUP(CONCATENATE($B163,".data"), 'Random noise 0.1'!$A$1:$AG$235, 17, FALSE)</f>
        <v>145.1</v>
      </c>
      <c r="AI163" t="str">
        <f>VLOOKUP(CONCATENATE($B163,".data"), 'Random noise 0.1'!$A$1:$AG$235, 27, FALSE)</f>
        <v>0.1599149*x1*exp(x3)+0.01002963*x2**2/log(x3)+0.56858562*x3+0.95958175</v>
      </c>
      <c r="AJ163">
        <f t="shared" si="43"/>
        <v>0</v>
      </c>
      <c r="AK163">
        <f t="shared" si="44"/>
        <v>0</v>
      </c>
      <c r="AL163" s="2">
        <f t="shared" si="45"/>
        <v>0</v>
      </c>
    </row>
    <row r="164" spans="1:38" x14ac:dyDescent="0.25">
      <c r="A164" t="str">
        <f t="shared" si="32"/>
        <v>v1_12-15</v>
      </c>
      <c r="B164" t="s">
        <v>786</v>
      </c>
      <c r="C164">
        <v>13</v>
      </c>
      <c r="D164" t="str">
        <f t="shared" si="33"/>
        <v>12-15</v>
      </c>
      <c r="E164">
        <v>1</v>
      </c>
      <c r="F164" s="7" t="s">
        <v>787</v>
      </c>
      <c r="G164" s="1">
        <f>VLOOKUP(CONCATENATE($B164,".data"), 'Random noise 0'!$A$1:$AM$235, 37, FALSE)</f>
        <v>0.99943055000000003</v>
      </c>
      <c r="H164" s="1">
        <f>VLOOKUP(CONCATENATE($B164,".data"), 'Random noise 0'!$A$1:$AM$235, 39, FALSE)</f>
        <v>3.05938E-3</v>
      </c>
      <c r="I164">
        <f>VLOOKUP(CONCATENATE($B164,".data"), 'Random noise 0'!$A$1:$AG$235, 15, FALSE)</f>
        <v>7</v>
      </c>
      <c r="J164">
        <f>VLOOKUP(CONCATENATE($B164,".data"), 'Random noise 0'!$A$1:$AG$235, 17, FALSE)</f>
        <v>136.80000000000001</v>
      </c>
      <c r="K164" t="str">
        <f>VLOOKUP(CONCATENATE($B164,".data"), 'Random noise 0'!$A$1:$AG$235, 27, FALSE)</f>
        <v>0.00662572*77**x0+1.1587668</v>
      </c>
      <c r="L164">
        <f t="shared" si="34"/>
        <v>1</v>
      </c>
      <c r="M164">
        <f t="shared" si="35"/>
        <v>0</v>
      </c>
      <c r="N164" s="2">
        <f t="shared" si="36"/>
        <v>0</v>
      </c>
      <c r="O164" s="1">
        <f>VLOOKUP(CONCATENATE($B164,".data"), 'Random noise 0.001'!$A$1:$AM$235, 37, FALSE)</f>
        <v>0.99935295999999996</v>
      </c>
      <c r="P164">
        <f>VLOOKUP(CONCATENATE($B164,".data"), 'Random noise 0.001'!$A$1:$AM$235, 39, FALSE)</f>
        <v>3.2611599999999999E-3</v>
      </c>
      <c r="Q164">
        <f>VLOOKUP(CONCATENATE($B164,".data"), 'Random noise 0.001'!$A$1:$AG$235, 15, FALSE)</f>
        <v>7</v>
      </c>
      <c r="R164">
        <f>VLOOKUP(CONCATENATE($B164,".data"), 'Random noise 0.001'!$A$1:$AG$235, 17, FALSE)</f>
        <v>128</v>
      </c>
      <c r="S164" t="str">
        <f>VLOOKUP(CONCATENATE($B164,".data"), 'Random noise 0.001'!$A$1:$AG$235, 27, FALSE)</f>
        <v>0.00706298*72**x0+1.15778109</v>
      </c>
      <c r="T164">
        <f t="shared" si="37"/>
        <v>1</v>
      </c>
      <c r="U164">
        <f t="shared" si="38"/>
        <v>0</v>
      </c>
      <c r="V164" s="2">
        <f t="shared" si="39"/>
        <v>0</v>
      </c>
      <c r="W164" s="1">
        <f>VLOOKUP(CONCATENATE($B164,".data"), 'Random noise 0.01'!$A$1:$AM$235, 37, FALSE)</f>
        <v>0.99864586</v>
      </c>
      <c r="X164">
        <f>VLOOKUP(CONCATENATE($B164,".data"), 'Random noise 0.01'!$A$1:$AM$235, 39, FALSE)</f>
        <v>4.7178000000000003E-3</v>
      </c>
      <c r="Y164">
        <f>VLOOKUP(CONCATENATE($B164,".data"), 'Random noise 0.01'!$A$1:$AG$235, 15, FALSE)</f>
        <v>7</v>
      </c>
      <c r="Z164">
        <f>VLOOKUP(CONCATENATE($B164,".data"), 'Random noise 0.01'!$A$1:$AG$235, 17, FALSE)</f>
        <v>116.3</v>
      </c>
      <c r="AA164" t="str">
        <f>VLOOKUP(CONCATENATE($B164,".data"), 'Random noise 0.01'!$A$1:$AG$235, 27, FALSE)</f>
        <v>0.00673468*75**x0+1.16239476</v>
      </c>
      <c r="AB164">
        <f t="shared" si="40"/>
        <v>0</v>
      </c>
      <c r="AC164">
        <f t="shared" si="41"/>
        <v>0</v>
      </c>
      <c r="AD164" s="2">
        <f t="shared" si="42"/>
        <v>0</v>
      </c>
      <c r="AE164" s="1">
        <f>VLOOKUP(CONCATENATE($B164,".data"), 'Random noise 0.1'!$A$1:$AM$235, 37, FALSE)</f>
        <v>-0.32610548</v>
      </c>
      <c r="AF164">
        <f>VLOOKUP(CONCATENATE($B164,".data"), 'Random noise 0.1'!$A$1:$AM$235, 39, FALSE)</f>
        <v>0.14763754000000001</v>
      </c>
      <c r="AG164">
        <f>VLOOKUP(CONCATENATE($B164,".data"), 'Random noise 0.1'!$A$1:$AG$235, 15, FALSE)</f>
        <v>16</v>
      </c>
      <c r="AH164">
        <f>VLOOKUP(CONCATENATE($B164,".data"), 'Random noise 0.1'!$A$1:$AG$235, 17, FALSE)</f>
        <v>133.4</v>
      </c>
      <c r="AI164" t="str">
        <f>VLOOKUP(CONCATENATE($B164,".data"), 'Random noise 0.1'!$A$1:$AG$235, 27, FALSE)</f>
        <v>-0.23121744*0.69314718**log(x0)+1.68012028*(sin(x0)**8)**x0+1.45793807</v>
      </c>
      <c r="AJ164">
        <f t="shared" si="43"/>
        <v>0</v>
      </c>
      <c r="AK164">
        <f t="shared" si="44"/>
        <v>0</v>
      </c>
      <c r="AL164" s="2">
        <f t="shared" si="45"/>
        <v>0</v>
      </c>
    </row>
    <row r="165" spans="1:38" x14ac:dyDescent="0.25">
      <c r="A165" t="str">
        <f t="shared" si="32"/>
        <v>v1_12-15</v>
      </c>
      <c r="B165" t="s">
        <v>788</v>
      </c>
      <c r="C165">
        <v>13</v>
      </c>
      <c r="D165" t="str">
        <f t="shared" si="33"/>
        <v>12-15</v>
      </c>
      <c r="E165">
        <v>1</v>
      </c>
      <c r="F165" s="7" t="s">
        <v>789</v>
      </c>
      <c r="G165" s="1">
        <f>VLOOKUP(CONCATENATE($B165,".data"), 'Random noise 0'!$A$1:$AM$235, 37, FALSE)</f>
        <v>0.99993951999999997</v>
      </c>
      <c r="H165" s="1">
        <f>VLOOKUP(CONCATENATE($B165,".data"), 'Random noise 0'!$A$1:$AM$235, 39, FALSE)</f>
        <v>1.6458E-4</v>
      </c>
      <c r="I165">
        <f>VLOOKUP(CONCATENATE($B165,".data"), 'Random noise 0'!$A$1:$AG$235, 15, FALSE)</f>
        <v>7</v>
      </c>
      <c r="J165">
        <f>VLOOKUP(CONCATENATE($B165,".data"), 'Random noise 0'!$A$1:$AG$235, 17, FALSE)</f>
        <v>116.6</v>
      </c>
      <c r="K165" t="str">
        <f>VLOOKUP(CONCATENATE($B165,".data"), 'Random noise 0'!$A$1:$AG$235, 27, FALSE)</f>
        <v>0.2577438-0.21937236*sin(cos(x0))</v>
      </c>
      <c r="L165">
        <f t="shared" si="34"/>
        <v>1</v>
      </c>
      <c r="M165" t="str">
        <f t="shared" si="35"/>
        <v>?</v>
      </c>
      <c r="N165" s="2">
        <v>0</v>
      </c>
      <c r="O165" s="1">
        <f>VLOOKUP(CONCATENATE($B165,".data"), 'Random noise 0.001'!$A$1:$AM$235, 37, FALSE)</f>
        <v>0.99993734000000001</v>
      </c>
      <c r="P165">
        <f>VLOOKUP(CONCATENATE($B165,".data"), 'Random noise 0.001'!$A$1:$AM$235, 39, FALSE)</f>
        <v>1.6752999999999999E-4</v>
      </c>
      <c r="Q165">
        <f>VLOOKUP(CONCATENATE($B165,".data"), 'Random noise 0.001'!$A$1:$AG$235, 15, FALSE)</f>
        <v>7</v>
      </c>
      <c r="R165">
        <f>VLOOKUP(CONCATENATE($B165,".data"), 'Random noise 0.001'!$A$1:$AG$235, 17, FALSE)</f>
        <v>114.3</v>
      </c>
      <c r="S165" t="str">
        <f>VLOOKUP(CONCATENATE($B165,".data"), 'Random noise 0.001'!$A$1:$AG$235, 27, FALSE)</f>
        <v>0.25770468-0.21928724*sin(cos(x0))</v>
      </c>
      <c r="T165">
        <f t="shared" si="37"/>
        <v>1</v>
      </c>
      <c r="U165" t="str">
        <f t="shared" si="38"/>
        <v>?</v>
      </c>
      <c r="V165" s="2">
        <v>0</v>
      </c>
      <c r="W165" s="1">
        <f>VLOOKUP(CONCATENATE($B165,".data"), 'Random noise 0.01'!$A$1:$AM$235, 37, FALSE)</f>
        <v>0.99978895000000001</v>
      </c>
      <c r="X165">
        <f>VLOOKUP(CONCATENATE($B165,".data"), 'Random noise 0.01'!$A$1:$AM$235, 39, FALSE)</f>
        <v>3.0746000000000001E-4</v>
      </c>
      <c r="Y165">
        <f>VLOOKUP(CONCATENATE($B165,".data"), 'Random noise 0.01'!$A$1:$AG$235, 15, FALSE)</f>
        <v>7</v>
      </c>
      <c r="Z165">
        <f>VLOOKUP(CONCATENATE($B165,".data"), 'Random noise 0.01'!$A$1:$AG$235, 17, FALSE)</f>
        <v>112</v>
      </c>
      <c r="AA165" t="str">
        <f>VLOOKUP(CONCATENATE($B165,".data"), 'Random noise 0.01'!$A$1:$AG$235, 27, FALSE)</f>
        <v>0.25735267-0.21852114*sin(cos(x0))</v>
      </c>
      <c r="AB165">
        <f t="shared" si="40"/>
        <v>1</v>
      </c>
      <c r="AC165" t="str">
        <f t="shared" si="41"/>
        <v>?</v>
      </c>
      <c r="AD165" s="2">
        <v>0</v>
      </c>
      <c r="AE165" s="1">
        <f>VLOOKUP(CONCATENATE($B165,".data"), 'Random noise 0.1'!$A$1:$AM$235, 37, FALSE)</f>
        <v>0.94718113999999998</v>
      </c>
      <c r="AF165">
        <f>VLOOKUP(CONCATENATE($B165,".data"), 'Random noise 0.1'!$A$1:$AM$235, 39, FALSE)</f>
        <v>4.8640000000000003E-3</v>
      </c>
      <c r="AG165">
        <f>VLOOKUP(CONCATENATE($B165,".data"), 'Random noise 0.1'!$A$1:$AG$235, 15, FALSE)</f>
        <v>10</v>
      </c>
      <c r="AH165">
        <f>VLOOKUP(CONCATENATE($B165,".data"), 'Random noise 0.1'!$A$1:$AG$235, 17, FALSE)</f>
        <v>120.6</v>
      </c>
      <c r="AI165" t="str">
        <f>VLOOKUP(CONCATENATE($B165,".data"), 'Random noise 0.1'!$A$1:$AG$235, 27, FALSE)</f>
        <v>-0.16275304*x0**0.5+0.19705174*x0+0.10804119</v>
      </c>
      <c r="AJ165">
        <f t="shared" si="43"/>
        <v>0</v>
      </c>
      <c r="AK165">
        <f t="shared" si="44"/>
        <v>0</v>
      </c>
      <c r="AL165" s="2">
        <f t="shared" si="45"/>
        <v>0</v>
      </c>
    </row>
    <row r="166" spans="1:38" x14ac:dyDescent="0.25">
      <c r="A166" t="str">
        <f t="shared" si="32"/>
        <v>v1_12-15</v>
      </c>
      <c r="B166" t="s">
        <v>790</v>
      </c>
      <c r="C166">
        <v>13</v>
      </c>
      <c r="D166" t="str">
        <f t="shared" si="33"/>
        <v>12-15</v>
      </c>
      <c r="E166">
        <v>1</v>
      </c>
      <c r="F166" s="7" t="s">
        <v>791</v>
      </c>
      <c r="G166" s="1">
        <f>VLOOKUP(CONCATENATE($B166,".data"), 'Random noise 0'!$A$1:$AM$235, 37, FALSE)</f>
        <v>1</v>
      </c>
      <c r="H166" s="1">
        <f>VLOOKUP(CONCATENATE($B166,".data"), 'Random noise 0'!$A$1:$AM$235, 39, FALSE)</f>
        <v>0</v>
      </c>
      <c r="I166">
        <f>VLOOKUP(CONCATENATE($B166,".data"), 'Random noise 0'!$A$1:$AG$235, 15, FALSE)</f>
        <v>5</v>
      </c>
      <c r="J166">
        <f>VLOOKUP(CONCATENATE($B166,".data"), 'Random noise 0'!$A$1:$AG$235, 17, FALSE)</f>
        <v>0.6</v>
      </c>
      <c r="K166" t="str">
        <f>VLOOKUP(CONCATENATE($B166,".data"), 'Random noise 0'!$A$1:$AG$235, 27, FALSE)</f>
        <v>0.00053471*x0-0.00297744</v>
      </c>
      <c r="L166">
        <f t="shared" si="34"/>
        <v>1</v>
      </c>
      <c r="M166">
        <f t="shared" si="35"/>
        <v>1</v>
      </c>
      <c r="N166" s="2">
        <f t="shared" si="36"/>
        <v>1</v>
      </c>
      <c r="O166" s="1">
        <f>VLOOKUP(CONCATENATE($B166,".data"), 'Random noise 0.001'!$A$1:$AM$235, 37, FALSE)</f>
        <v>0.99997789999999998</v>
      </c>
      <c r="P166">
        <f>VLOOKUP(CONCATENATE($B166,".data"), 'Random noise 0.001'!$A$1:$AM$235, 39, FALSE)</f>
        <v>7.4000000000000001E-7</v>
      </c>
      <c r="Q166">
        <f>VLOOKUP(CONCATENATE($B166,".data"), 'Random noise 0.001'!$A$1:$AG$235, 15, FALSE)</f>
        <v>5</v>
      </c>
      <c r="R166">
        <f>VLOOKUP(CONCATENATE($B166,".data"), 'Random noise 0.001'!$A$1:$AG$235, 17, FALSE)</f>
        <v>105.4</v>
      </c>
      <c r="S166" t="str">
        <f>VLOOKUP(CONCATENATE($B166,".data"), 'Random noise 0.001'!$A$1:$AG$235, 27, FALSE)</f>
        <v>0.00053367*x0-0.00297626</v>
      </c>
      <c r="T166">
        <f t="shared" si="37"/>
        <v>1</v>
      </c>
      <c r="U166" t="str">
        <f t="shared" si="38"/>
        <v>?</v>
      </c>
      <c r="V166" s="2">
        <v>1</v>
      </c>
      <c r="W166" s="1">
        <f>VLOOKUP(CONCATENATE($B166,".data"), 'Random noise 0.01'!$A$1:$AM$235, 37, FALSE)</f>
        <v>0.99781374</v>
      </c>
      <c r="X166">
        <f>VLOOKUP(CONCATENATE($B166,".data"), 'Random noise 0.01'!$A$1:$AM$235, 39, FALSE)</f>
        <v>7.3300000000000001E-6</v>
      </c>
      <c r="Y166">
        <f>VLOOKUP(CONCATENATE($B166,".data"), 'Random noise 0.01'!$A$1:$AG$235, 15, FALSE)</f>
        <v>5</v>
      </c>
      <c r="Z166">
        <f>VLOOKUP(CONCATENATE($B166,".data"), 'Random noise 0.01'!$A$1:$AG$235, 17, FALSE)</f>
        <v>106.8</v>
      </c>
      <c r="AA166" t="str">
        <f>VLOOKUP(CONCATENATE($B166,".data"), 'Random noise 0.01'!$A$1:$AG$235, 27, FALSE)</f>
        <v>0.00052429*x0-0.00296567</v>
      </c>
      <c r="AB166">
        <f t="shared" si="40"/>
        <v>0</v>
      </c>
      <c r="AC166">
        <f t="shared" si="41"/>
        <v>0</v>
      </c>
      <c r="AD166" s="2">
        <f t="shared" si="42"/>
        <v>0</v>
      </c>
      <c r="AE166" s="1">
        <f>VLOOKUP(CONCATENATE($B166,".data"), 'Random noise 0.1'!$A$1:$AM$235, 37, FALSE)</f>
        <v>0.21272126999999999</v>
      </c>
      <c r="AF166">
        <f>VLOOKUP(CONCATENATE($B166,".data"), 'Random noise 0.1'!$A$1:$AM$235, 39, FALSE)</f>
        <v>1.3904999999999999E-4</v>
      </c>
      <c r="AG166">
        <f>VLOOKUP(CONCATENATE($B166,".data"), 'Random noise 0.1'!$A$1:$AG$235, 15, FALSE)</f>
        <v>26</v>
      </c>
      <c r="AH166">
        <f>VLOOKUP(CONCATENATE($B166,".data"), 'Random noise 0.1'!$A$1:$AG$235, 17, FALSE)</f>
        <v>130</v>
      </c>
      <c r="AI166" t="str">
        <f>VLOOKUP(CONCATENATE($B166,".data"), 'Random noise 0.1'!$A$1:$AG$235, 27, FALSE)</f>
        <v>-0.00027041*x0**2*cos(306.01968479*x0**x0+10)+0.00013521*x0**2+0.00027666*cos(x0**(-0.5))-0.00270065</v>
      </c>
      <c r="AJ166">
        <f t="shared" si="43"/>
        <v>0</v>
      </c>
      <c r="AK166">
        <f t="shared" si="44"/>
        <v>0</v>
      </c>
      <c r="AL166" s="2">
        <f t="shared" si="45"/>
        <v>0</v>
      </c>
    </row>
    <row r="167" spans="1:38" x14ac:dyDescent="0.25">
      <c r="A167" t="str">
        <f t="shared" si="32"/>
        <v>v1_12-15</v>
      </c>
      <c r="B167" t="s">
        <v>792</v>
      </c>
      <c r="C167">
        <v>13</v>
      </c>
      <c r="D167" t="str">
        <f t="shared" si="33"/>
        <v>12-15</v>
      </c>
      <c r="E167">
        <v>1</v>
      </c>
      <c r="F167" s="7" t="s">
        <v>793</v>
      </c>
      <c r="G167" s="1">
        <f>VLOOKUP(CONCATENATE($B167,".data"), 'Random noise 0'!$A$1:$AM$235, 37, FALSE)</f>
        <v>-1</v>
      </c>
      <c r="H167" s="1">
        <f>VLOOKUP(CONCATENATE($B167,".data"), 'Random noise 0'!$A$1:$AM$235, 39, FALSE)</f>
        <v>-1</v>
      </c>
      <c r="I167">
        <f>VLOOKUP(CONCATENATE($B167,".data"), 'Random noise 0'!$A$1:$AG$235, 15, FALSE)</f>
        <v>14</v>
      </c>
      <c r="J167">
        <f>VLOOKUP(CONCATENATE($B167,".data"), 'Random noise 0'!$A$1:$AG$235, 17, FALSE)</f>
        <v>143.19999999999999</v>
      </c>
      <c r="K167" t="str">
        <f>VLOOKUP(CONCATENATE($B167,".data"), 'Random noise 0'!$A$1:$AG$235, 27, FALSE)</f>
        <v>0.43842021*cos(15.91549431+0.31830989/x0**(1.5/x0))</v>
      </c>
      <c r="L167">
        <f t="shared" si="34"/>
        <v>0</v>
      </c>
      <c r="M167">
        <f t="shared" si="35"/>
        <v>0</v>
      </c>
      <c r="N167" s="2">
        <f t="shared" si="36"/>
        <v>0</v>
      </c>
      <c r="O167" s="1">
        <f>VLOOKUP(CONCATENATE($B167,".data"), 'Random noise 0.001'!$A$1:$AM$235, 37, FALSE)</f>
        <v>-1</v>
      </c>
      <c r="P167">
        <f>VLOOKUP(CONCATENATE($B167,".data"), 'Random noise 0.001'!$A$1:$AM$235, 39, FALSE)</f>
        <v>-1</v>
      </c>
      <c r="Q167">
        <f>VLOOKUP(CONCATENATE($B167,".data"), 'Random noise 0.001'!$A$1:$AG$235, 15, FALSE)</f>
        <v>14</v>
      </c>
      <c r="R167">
        <f>VLOOKUP(CONCATENATE($B167,".data"), 'Random noise 0.001'!$A$1:$AG$235, 17, FALSE)</f>
        <v>139.6</v>
      </c>
      <c r="S167" t="str">
        <f>VLOOKUP(CONCATENATE($B167,".data"), 'Random noise 0.001'!$A$1:$AG$235, 27, FALSE)</f>
        <v>0.4384635*cos(15.91549431+0.31830989/x0**(1.5/x0))</v>
      </c>
      <c r="T167">
        <f t="shared" si="37"/>
        <v>0</v>
      </c>
      <c r="U167">
        <f t="shared" si="38"/>
        <v>0</v>
      </c>
      <c r="V167" s="2">
        <f t="shared" si="39"/>
        <v>0</v>
      </c>
      <c r="W167" s="1">
        <f>VLOOKUP(CONCATENATE($B167,".data"), 'Random noise 0.01'!$A$1:$AM$235, 37, FALSE)</f>
        <v>-1</v>
      </c>
      <c r="X167">
        <f>VLOOKUP(CONCATENATE($B167,".data"), 'Random noise 0.01'!$A$1:$AM$235, 39, FALSE)</f>
        <v>-1</v>
      </c>
      <c r="Y167">
        <f>VLOOKUP(CONCATENATE($B167,".data"), 'Random noise 0.01'!$A$1:$AG$235, 15, FALSE)</f>
        <v>14</v>
      </c>
      <c r="Z167">
        <f>VLOOKUP(CONCATENATE($B167,".data"), 'Random noise 0.01'!$A$1:$AG$235, 17, FALSE)</f>
        <v>139.30000000000001</v>
      </c>
      <c r="AA167" t="str">
        <f>VLOOKUP(CONCATENATE($B167,".data"), 'Random noise 0.01'!$A$1:$AG$235, 27, FALSE)</f>
        <v>0.43885317*cos(15.91549431+0.31830989/x0**(1.5/x0))</v>
      </c>
      <c r="AB167">
        <f t="shared" si="40"/>
        <v>0</v>
      </c>
      <c r="AC167">
        <f t="shared" si="41"/>
        <v>0</v>
      </c>
      <c r="AD167" s="2">
        <f t="shared" si="42"/>
        <v>0</v>
      </c>
      <c r="AE167" s="1">
        <f>VLOOKUP(CONCATENATE($B167,".data"), 'Random noise 0.1'!$A$1:$AM$235, 37, FALSE)</f>
        <v>-1</v>
      </c>
      <c r="AF167">
        <f>VLOOKUP(CONCATENATE($B167,".data"), 'Random noise 0.1'!$A$1:$AM$235, 39, FALSE)</f>
        <v>-1</v>
      </c>
      <c r="AG167">
        <f>VLOOKUP(CONCATENATE($B167,".data"), 'Random noise 0.1'!$A$1:$AG$235, 15, FALSE)</f>
        <v>14</v>
      </c>
      <c r="AH167">
        <f>VLOOKUP(CONCATENATE($B167,".data"), 'Random noise 0.1'!$A$1:$AG$235, 17, FALSE)</f>
        <v>134.1</v>
      </c>
      <c r="AI167" t="str">
        <f>VLOOKUP(CONCATENATE($B167,".data"), 'Random noise 0.1'!$A$1:$AG$235, 27, FALSE)</f>
        <v>0.44274985*cos(15.91549431+0.31830989/x0**(1.5/x0))</v>
      </c>
      <c r="AJ167">
        <f t="shared" si="43"/>
        <v>0</v>
      </c>
      <c r="AK167">
        <f t="shared" si="44"/>
        <v>0</v>
      </c>
      <c r="AL167" s="2">
        <f t="shared" si="45"/>
        <v>0</v>
      </c>
    </row>
    <row r="168" spans="1:38" x14ac:dyDescent="0.25">
      <c r="A168" t="str">
        <f t="shared" si="32"/>
        <v>v1_12-15</v>
      </c>
      <c r="B168" t="s">
        <v>794</v>
      </c>
      <c r="C168">
        <v>13</v>
      </c>
      <c r="D168" t="str">
        <f t="shared" si="33"/>
        <v>12-15</v>
      </c>
      <c r="E168">
        <v>1</v>
      </c>
      <c r="F168" s="7" t="s">
        <v>795</v>
      </c>
      <c r="G168" s="1">
        <f>VLOOKUP(CONCATENATE($B168,".data"), 'Random noise 0'!$A$1:$AM$235, 37, FALSE)</f>
        <v>0.99994660999999996</v>
      </c>
      <c r="H168" s="1">
        <f>VLOOKUP(CONCATENATE($B168,".data"), 'Random noise 0'!$A$1:$AM$235, 39, FALSE)</f>
        <v>1.64854E-3</v>
      </c>
      <c r="I168">
        <f>VLOOKUP(CONCATENATE($B168,".data"), 'Random noise 0'!$A$1:$AG$235, 15, FALSE)</f>
        <v>10</v>
      </c>
      <c r="J168">
        <f>VLOOKUP(CONCATENATE($B168,".data"), 'Random noise 0'!$A$1:$AG$235, 17, FALSE)</f>
        <v>137</v>
      </c>
      <c r="K168" t="str">
        <f>VLOOKUP(CONCATENATE($B168,".data"), 'Random noise 0'!$A$1:$AG$235, 27, FALSE)</f>
        <v>-1.83808758-1.7982551*exp(-1/x0)</v>
      </c>
      <c r="L168">
        <f t="shared" si="34"/>
        <v>1</v>
      </c>
      <c r="M168">
        <f t="shared" si="35"/>
        <v>0</v>
      </c>
      <c r="N168" s="2">
        <f t="shared" si="36"/>
        <v>0</v>
      </c>
      <c r="O168" s="1">
        <f>VLOOKUP(CONCATENATE($B168,".data"), 'Random noise 0.001'!$A$1:$AM$235, 37, FALSE)</f>
        <v>0.99993829000000001</v>
      </c>
      <c r="P168">
        <f>VLOOKUP(CONCATENATE($B168,".data"), 'Random noise 0.001'!$A$1:$AM$235, 39, FALSE)</f>
        <v>1.77242E-3</v>
      </c>
      <c r="Q168">
        <f>VLOOKUP(CONCATENATE($B168,".data"), 'Random noise 0.001'!$A$1:$AG$235, 15, FALSE)</f>
        <v>10</v>
      </c>
      <c r="R168">
        <f>VLOOKUP(CONCATENATE($B168,".data"), 'Random noise 0.001'!$A$1:$AG$235, 17, FALSE)</f>
        <v>132.6</v>
      </c>
      <c r="S168" t="str">
        <f>VLOOKUP(CONCATENATE($B168,".data"), 'Random noise 0.001'!$A$1:$AG$235, 27, FALSE)</f>
        <v>-1.83738124-1.79954847*exp(-1/x0)</v>
      </c>
      <c r="T168">
        <f t="shared" si="37"/>
        <v>1</v>
      </c>
      <c r="U168">
        <f t="shared" si="38"/>
        <v>0</v>
      </c>
      <c r="V168" s="2">
        <f t="shared" si="39"/>
        <v>0</v>
      </c>
      <c r="W168" s="1">
        <f>VLOOKUP(CONCATENATE($B168,".data"), 'Random noise 0.01'!$A$1:$AM$235, 37, FALSE)</f>
        <v>0.99934124000000002</v>
      </c>
      <c r="X168">
        <f>VLOOKUP(CONCATENATE($B168,".data"), 'Random noise 0.01'!$A$1:$AM$235, 39, FALSE)</f>
        <v>5.7907399999999999E-3</v>
      </c>
      <c r="Y168">
        <f>VLOOKUP(CONCATENATE($B168,".data"), 'Random noise 0.01'!$A$1:$AG$235, 15, FALSE)</f>
        <v>10</v>
      </c>
      <c r="Z168">
        <f>VLOOKUP(CONCATENATE($B168,".data"), 'Random noise 0.01'!$A$1:$AG$235, 17, FALSE)</f>
        <v>120.6</v>
      </c>
      <c r="AA168" t="str">
        <f>VLOOKUP(CONCATENATE($B168,".data"), 'Random noise 0.01'!$A$1:$AG$235, 27, FALSE)</f>
        <v>-1.83102422-1.81118881*exp(-1/x0)</v>
      </c>
      <c r="AB168">
        <f t="shared" si="40"/>
        <v>1</v>
      </c>
      <c r="AC168">
        <f t="shared" si="41"/>
        <v>0</v>
      </c>
      <c r="AD168" s="2">
        <f t="shared" si="42"/>
        <v>0</v>
      </c>
      <c r="AE168" s="1">
        <f>VLOOKUP(CONCATENATE($B168,".data"), 'Random noise 0.1'!$A$1:$AM$235, 37, FALSE)</f>
        <v>0.80885843000000002</v>
      </c>
      <c r="AF168">
        <f>VLOOKUP(CONCATENATE($B168,".data"), 'Random noise 0.1'!$A$1:$AM$235, 39, FALSE)</f>
        <v>9.8638859999999995E-2</v>
      </c>
      <c r="AG168">
        <f>VLOOKUP(CONCATENATE($B168,".data"), 'Random noise 0.1'!$A$1:$AG$235, 15, FALSE)</f>
        <v>11</v>
      </c>
      <c r="AH168">
        <f>VLOOKUP(CONCATENATE($B168,".data"), 'Random noise 0.1'!$A$1:$AG$235, 17, FALSE)</f>
        <v>123.5</v>
      </c>
      <c r="AI168" t="str">
        <f>VLOOKUP(CONCATENATE($B168,".data"), 'Random noise 0.1'!$A$1:$AG$235, 27, FALSE)</f>
        <v>-1.10299536*x0+0.21333731*cos(x0**(-0.5))-1.51328882</v>
      </c>
      <c r="AJ168">
        <f t="shared" si="43"/>
        <v>0</v>
      </c>
      <c r="AK168">
        <f t="shared" si="44"/>
        <v>0</v>
      </c>
      <c r="AL168" s="2">
        <f t="shared" si="45"/>
        <v>0</v>
      </c>
    </row>
    <row r="169" spans="1:38" x14ac:dyDescent="0.25">
      <c r="A169" t="str">
        <f t="shared" si="32"/>
        <v>v2_12-15</v>
      </c>
      <c r="B169" t="s">
        <v>796</v>
      </c>
      <c r="C169">
        <v>13</v>
      </c>
      <c r="D169" t="str">
        <f t="shared" si="33"/>
        <v>12-15</v>
      </c>
      <c r="E169">
        <v>2</v>
      </c>
      <c r="F169" s="7" t="s">
        <v>797</v>
      </c>
      <c r="G169" s="1">
        <f>VLOOKUP(CONCATENATE($B169,".data"), 'Random noise 0'!$A$1:$AM$235, 37, FALSE)</f>
        <v>0.99981078999999995</v>
      </c>
      <c r="H169" s="1">
        <f>VLOOKUP(CONCATENATE($B169,".data"), 'Random noise 0'!$A$1:$AM$235, 39, FALSE)</f>
        <v>4.9950699999999999E-3</v>
      </c>
      <c r="I169">
        <f>VLOOKUP(CONCATENATE($B169,".data"), 'Random noise 0'!$A$1:$AG$235, 15, FALSE)</f>
        <v>20</v>
      </c>
      <c r="J169">
        <f>VLOOKUP(CONCATENATE($B169,".data"), 'Random noise 0'!$A$1:$AG$235, 17, FALSE)</f>
        <v>262.8</v>
      </c>
      <c r="K169" t="str">
        <f>VLOOKUP(CONCATENATE($B169,".data"), 'Random noise 0'!$A$1:$AG$235, 27, FALSE)</f>
        <v>-2.06842707*x1*exp(-0.9*sin(x1))-0.72387655*cos(1.64872127*x0*exp(-x1))+1.88871912</v>
      </c>
      <c r="L169">
        <f t="shared" si="34"/>
        <v>1</v>
      </c>
      <c r="M169">
        <f t="shared" si="35"/>
        <v>0</v>
      </c>
      <c r="N169" s="2">
        <f t="shared" si="36"/>
        <v>0</v>
      </c>
      <c r="O169" s="1">
        <f>VLOOKUP(CONCATENATE($B169,".data"), 'Random noise 0.001'!$A$1:$AM$235, 37, FALSE)</f>
        <v>0.99593408000000005</v>
      </c>
      <c r="P169">
        <f>VLOOKUP(CONCATENATE($B169,".data"), 'Random noise 0.001'!$A$1:$AM$235, 39, FALSE)</f>
        <v>2.3155269999999999E-2</v>
      </c>
      <c r="Q169">
        <f>VLOOKUP(CONCATENATE($B169,".data"), 'Random noise 0.001'!$A$1:$AG$235, 15, FALSE)</f>
        <v>21</v>
      </c>
      <c r="R169">
        <f>VLOOKUP(CONCATENATE($B169,".data"), 'Random noise 0.001'!$A$1:$AG$235, 17, FALSE)</f>
        <v>167.2</v>
      </c>
      <c r="S169" t="str">
        <f>VLOOKUP(CONCATENATE($B169,".data"), 'Random noise 0.001'!$A$1:$AG$235, 27, FALSE)</f>
        <v>0.18485201/(x0+x1)**0.5-1.6980381*cos(exp(x0)**0.5*exp(-x1))+1.60396571</v>
      </c>
      <c r="T169">
        <f t="shared" si="37"/>
        <v>0</v>
      </c>
      <c r="U169">
        <f t="shared" si="38"/>
        <v>0</v>
      </c>
      <c r="V169" s="2">
        <f t="shared" si="39"/>
        <v>0</v>
      </c>
      <c r="W169" s="1">
        <f>VLOOKUP(CONCATENATE($B169,".data"), 'Random noise 0.01'!$A$1:$AM$235, 37, FALSE)</f>
        <v>0.99578864</v>
      </c>
      <c r="X169">
        <f>VLOOKUP(CONCATENATE($B169,".data"), 'Random noise 0.01'!$A$1:$AM$235, 39, FALSE)</f>
        <v>2.356577E-2</v>
      </c>
      <c r="Y169">
        <f>VLOOKUP(CONCATENATE($B169,".data"), 'Random noise 0.01'!$A$1:$AG$235, 15, FALSE)</f>
        <v>21</v>
      </c>
      <c r="Z169">
        <f>VLOOKUP(CONCATENATE($B169,".data"), 'Random noise 0.01'!$A$1:$AG$235, 17, FALSE)</f>
        <v>160.6</v>
      </c>
      <c r="AA169" t="str">
        <f>VLOOKUP(CONCATENATE($B169,".data"), 'Random noise 0.01'!$A$1:$AG$235, 27, FALSE)</f>
        <v>0.18554742/(x0+x1)**0.5-1.69985329*cos(exp(x0)**0.5*exp(-x1))+1.6060605</v>
      </c>
      <c r="AB169">
        <f t="shared" si="40"/>
        <v>0</v>
      </c>
      <c r="AC169">
        <f t="shared" si="41"/>
        <v>0</v>
      </c>
      <c r="AD169" s="2">
        <f t="shared" si="42"/>
        <v>0</v>
      </c>
      <c r="AE169" s="1">
        <f>VLOOKUP(CONCATENATE($B169,".data"), 'Random noise 0.1'!$A$1:$AM$235, 37, FALSE)</f>
        <v>0.99541626000000005</v>
      </c>
      <c r="AF169">
        <f>VLOOKUP(CONCATENATE($B169,".data"), 'Random noise 0.1'!$A$1:$AM$235, 39, FALSE)</f>
        <v>2.4585570000000001E-2</v>
      </c>
      <c r="AG169">
        <f>VLOOKUP(CONCATENATE($B169,".data"), 'Random noise 0.1'!$A$1:$AG$235, 15, FALSE)</f>
        <v>15</v>
      </c>
      <c r="AH169">
        <f>VLOOKUP(CONCATENATE($B169,".data"), 'Random noise 0.1'!$A$1:$AG$235, 17, FALSE)</f>
        <v>155.4</v>
      </c>
      <c r="AI169" t="e">
        <f>VLOOKUP(CONCATENATE($B169,".data"), 'Random noise 0.1'!$A$1:$AG$235, 27, FALSE)</f>
        <v>#VALUE!</v>
      </c>
      <c r="AJ169">
        <f t="shared" si="43"/>
        <v>0</v>
      </c>
      <c r="AK169">
        <f t="shared" si="44"/>
        <v>0</v>
      </c>
      <c r="AL169" s="2">
        <f t="shared" si="45"/>
        <v>0</v>
      </c>
    </row>
    <row r="170" spans="1:38" x14ac:dyDescent="0.25">
      <c r="A170" t="str">
        <f t="shared" si="32"/>
        <v>v2_12-15</v>
      </c>
      <c r="B170" t="s">
        <v>798</v>
      </c>
      <c r="C170">
        <v>13</v>
      </c>
      <c r="D170" t="str">
        <f t="shared" si="33"/>
        <v>12-15</v>
      </c>
      <c r="E170">
        <v>2</v>
      </c>
      <c r="F170" s="7" t="s">
        <v>799</v>
      </c>
      <c r="G170" s="1">
        <f>VLOOKUP(CONCATENATE($B170,".data"), 'Random noise 0'!$A$1:$AM$235, 37, FALSE)</f>
        <v>1</v>
      </c>
      <c r="H170" s="1">
        <f>VLOOKUP(CONCATENATE($B170,".data"), 'Random noise 0'!$A$1:$AM$235, 39, FALSE)</f>
        <v>8.4533999999999998E-4</v>
      </c>
      <c r="I170">
        <f>VLOOKUP(CONCATENATE($B170,".data"), 'Random noise 0'!$A$1:$AG$235, 15, FALSE)</f>
        <v>10</v>
      </c>
      <c r="J170">
        <f>VLOOKUP(CONCATENATE($B170,".data"), 'Random noise 0'!$A$1:$AG$235, 17, FALSE)</f>
        <v>5</v>
      </c>
      <c r="K170" t="str">
        <f>VLOOKUP(CONCATENATE($B170,".data"), 'Random noise 0'!$A$1:$AG$235, 27, FALSE)</f>
        <v>(1.62786837*cos(x1)-51.14099318)/x0**2</v>
      </c>
      <c r="L170">
        <f t="shared" si="34"/>
        <v>1</v>
      </c>
      <c r="M170" t="str">
        <f t="shared" si="35"/>
        <v>?</v>
      </c>
      <c r="N170" s="2">
        <v>0</v>
      </c>
      <c r="O170" s="1">
        <f>VLOOKUP(CONCATENATE($B170,".data"), 'Random noise 0.001'!$A$1:$AM$235, 37, FALSE)</f>
        <v>-1.01525496</v>
      </c>
      <c r="P170">
        <f>VLOOKUP(CONCATENATE($B170,".data"), 'Random noise 0.001'!$A$1:$AM$235, 39, FALSE)</f>
        <v>11770055.436674099</v>
      </c>
      <c r="Q170">
        <f>VLOOKUP(CONCATENATE($B170,".data"), 'Random noise 0.001'!$A$1:$AG$235, 15, FALSE)</f>
        <v>16</v>
      </c>
      <c r="R170">
        <f>VLOOKUP(CONCATENATE($B170,".data"), 'Random noise 0.001'!$A$1:$AG$235, 17, FALSE)</f>
        <v>124.2</v>
      </c>
      <c r="S170" t="str">
        <f>VLOOKUP(CONCATENATE($B170,".data"), 'Random noise 0.001'!$A$1:$AG$235, 27, FALSE)</f>
        <v>44409.39455251-46.98198334*sin(x1)/(x0-sin(1.5*x0))**2</v>
      </c>
      <c r="T170">
        <f t="shared" si="37"/>
        <v>0</v>
      </c>
      <c r="U170">
        <f t="shared" si="38"/>
        <v>0</v>
      </c>
      <c r="V170" s="2">
        <f t="shared" si="39"/>
        <v>0</v>
      </c>
      <c r="W170" s="1">
        <f>VLOOKUP(CONCATENATE($B170,".data"), 'Random noise 0.01'!$A$1:$AM$235, 37, FALSE)</f>
        <v>-17.780492079999998</v>
      </c>
      <c r="X170">
        <f>VLOOKUP(CONCATENATE($B170,".data"), 'Random noise 0.01'!$A$1:$AM$235, 39, FALSE)</f>
        <v>35930808.764400698</v>
      </c>
      <c r="Y170">
        <f>VLOOKUP(CONCATENATE($B170,".data"), 'Random noise 0.01'!$A$1:$AG$235, 15, FALSE)</f>
        <v>58</v>
      </c>
      <c r="Z170">
        <f>VLOOKUP(CONCATENATE($B170,".data"), 'Random noise 0.01'!$A$1:$AG$235, 17, FALSE)</f>
        <v>229.2</v>
      </c>
      <c r="AA170" t="str">
        <f>VLOOKUP(CONCATENATE($B170,".data"), 'Random noise 0.01'!$A$1:$AG$235, 27, FALSE)</f>
        <v>198385.84067929-25019.6136269*cos(1/(x0**2+x1**2))/cos(1/x1)+21543.41566563/x1+4241.46681905/(x1*cos(2**x1*x1**(x1-5)))-3386.26062968/(x0*x1*cos(x1**(x1-5)))</v>
      </c>
      <c r="AB170">
        <f t="shared" si="40"/>
        <v>0</v>
      </c>
      <c r="AC170">
        <f t="shared" si="41"/>
        <v>0</v>
      </c>
      <c r="AD170" s="2">
        <f t="shared" si="42"/>
        <v>0</v>
      </c>
      <c r="AE170" s="1">
        <f>VLOOKUP(CONCATENATE($B170,".data"), 'Random noise 0.1'!$A$1:$AM$235, 37, FALSE)</f>
        <v>-1.63111484</v>
      </c>
      <c r="AF170">
        <f>VLOOKUP(CONCATENATE($B170,".data"), 'Random noise 0.1'!$A$1:$AM$235, 39, FALSE)</f>
        <v>13448796.1634994</v>
      </c>
      <c r="AG170">
        <f>VLOOKUP(CONCATENATE($B170,".data"), 'Random noise 0.1'!$A$1:$AG$235, 15, FALSE)</f>
        <v>69</v>
      </c>
      <c r="AH170">
        <f>VLOOKUP(CONCATENATE($B170,".data"), 'Random noise 0.1'!$A$1:$AG$235, 17, FALSE)</f>
        <v>144.5</v>
      </c>
      <c r="AI170" t="str">
        <f>VLOOKUP(CONCATENATE($B170,".data"), 'Random noise 0.1'!$A$1:$AG$235, 27, FALSE)</f>
        <v>9242249.78624749*log(x1)*cos(x0/x1+x1**2+2*x1+x1/(log(x1)+1)+1+1/(log(x1)+1.2)+1/(x0**50*x1))+8584257.4754315*cos(x0/x1+x1+1+1/(1+2/log(x1))+1/(x0**50*x1))+3512855.66496135</v>
      </c>
      <c r="AJ170">
        <f t="shared" si="43"/>
        <v>0</v>
      </c>
      <c r="AK170">
        <f t="shared" si="44"/>
        <v>0</v>
      </c>
      <c r="AL170" s="2">
        <f t="shared" si="45"/>
        <v>0</v>
      </c>
    </row>
    <row r="171" spans="1:38" x14ac:dyDescent="0.25">
      <c r="A171" t="str">
        <f t="shared" si="32"/>
        <v>v2_12-15</v>
      </c>
      <c r="B171" t="s">
        <v>800</v>
      </c>
      <c r="C171">
        <v>13</v>
      </c>
      <c r="D171" t="str">
        <f t="shared" si="33"/>
        <v>12-15</v>
      </c>
      <c r="E171">
        <v>2</v>
      </c>
      <c r="F171" s="7" t="s">
        <v>801</v>
      </c>
      <c r="G171" s="1">
        <f>VLOOKUP(CONCATENATE($B171,".data"), 'Random noise 0'!$A$1:$AM$235, 37, FALSE)</f>
        <v>0.99999998999999995</v>
      </c>
      <c r="H171" s="1">
        <f>VLOOKUP(CONCATENATE($B171,".data"), 'Random noise 0'!$A$1:$AM$235, 39, FALSE)</f>
        <v>7.4775999999999998E-4</v>
      </c>
      <c r="I171">
        <f>VLOOKUP(CONCATENATE($B171,".data"), 'Random noise 0'!$A$1:$AG$235, 15, FALSE)</f>
        <v>24</v>
      </c>
      <c r="J171">
        <f>VLOOKUP(CONCATENATE($B171,".data"), 'Random noise 0'!$A$1:$AG$235, 17, FALSE)</f>
        <v>294.8</v>
      </c>
      <c r="K171" t="str">
        <f>VLOOKUP(CONCATENATE($B171,".data"), 'Random noise 0'!$A$1:$AG$235, 27, FALSE)</f>
        <v>0.99768464*x0**2-1.99950665*x0*exp(x1)-12.77633017*x0+8.47853833*x1*exp(x1)+6.29768438*sin(x1)+54.59690092</v>
      </c>
      <c r="L171">
        <f t="shared" si="34"/>
        <v>1</v>
      </c>
      <c r="M171" t="str">
        <f t="shared" si="35"/>
        <v>?</v>
      </c>
      <c r="N171" s="2">
        <v>0</v>
      </c>
      <c r="O171" s="1">
        <f>VLOOKUP(CONCATENATE($B171,".data"), 'Random noise 0.001'!$A$1:$AM$235, 37, FALSE)</f>
        <v>0.99998953999999995</v>
      </c>
      <c r="P171">
        <f>VLOOKUP(CONCATENATE($B171,".data"), 'Random noise 0.001'!$A$1:$AM$235, 39, FALSE)</f>
        <v>2.872953E-2</v>
      </c>
      <c r="Q171">
        <f>VLOOKUP(CONCATENATE($B171,".data"), 'Random noise 0.001'!$A$1:$AG$235, 15, FALSE)</f>
        <v>19</v>
      </c>
      <c r="R171">
        <f>VLOOKUP(CONCATENATE($B171,".data"), 'Random noise 0.001'!$A$1:$AG$235, 17, FALSE)</f>
        <v>170.8</v>
      </c>
      <c r="S171" t="str">
        <f>VLOOKUP(CONCATENATE($B171,".data"), 'Random noise 0.001'!$A$1:$AG$235, 27, FALSE)</f>
        <v>-11.85740043*x0+7.79886769*x1*exp(x1)+7.2372768*x1-2.26589392*exp(x1)*sin(x0)+54.5122963</v>
      </c>
      <c r="T171">
        <f t="shared" si="37"/>
        <v>1</v>
      </c>
      <c r="U171">
        <f t="shared" si="38"/>
        <v>0</v>
      </c>
      <c r="V171" s="2">
        <f t="shared" si="39"/>
        <v>0</v>
      </c>
      <c r="W171" s="1">
        <f>VLOOKUP(CONCATENATE($B171,".data"), 'Random noise 0.01'!$A$1:$AM$235, 37, FALSE)</f>
        <v>0.99952890999999999</v>
      </c>
      <c r="X171">
        <f>VLOOKUP(CONCATENATE($B171,".data"), 'Random noise 0.01'!$A$1:$AM$235, 39, FALSE)</f>
        <v>0.19280404000000001</v>
      </c>
      <c r="Y171">
        <f>VLOOKUP(CONCATENATE($B171,".data"), 'Random noise 0.01'!$A$1:$AG$235, 15, FALSE)</f>
        <v>18</v>
      </c>
      <c r="Z171">
        <f>VLOOKUP(CONCATENATE($B171,".data"), 'Random noise 0.01'!$A$1:$AG$235, 17, FALSE)</f>
        <v>152.1</v>
      </c>
      <c r="AA171" t="str">
        <f>VLOOKUP(CONCATENATE($B171,".data"), 'Random noise 0.01'!$A$1:$AG$235, 27, FALSE)</f>
        <v>-2.95408214*x0*x1-13.61274393*x0+16.70010725*exp(x1)-0.54222913*cos(log(x1))+37.44225464</v>
      </c>
      <c r="AB171">
        <f t="shared" si="40"/>
        <v>1</v>
      </c>
      <c r="AC171">
        <f t="shared" si="41"/>
        <v>0</v>
      </c>
      <c r="AD171" s="2">
        <f t="shared" si="42"/>
        <v>0</v>
      </c>
      <c r="AE171" s="1">
        <f>VLOOKUP(CONCATENATE($B171,".data"), 'Random noise 0.1'!$A$1:$AM$235, 37, FALSE)</f>
        <v>0.96159412</v>
      </c>
      <c r="AF171">
        <f>VLOOKUP(CONCATENATE($B171,".data"), 'Random noise 0.1'!$A$1:$AM$235, 39, FALSE)</f>
        <v>1.74086527</v>
      </c>
      <c r="AG171">
        <f>VLOOKUP(CONCATENATE($B171,".data"), 'Random noise 0.1'!$A$1:$AG$235, 15, FALSE)</f>
        <v>12</v>
      </c>
      <c r="AH171">
        <f>VLOOKUP(CONCATENATE($B171,".data"), 'Random noise 0.1'!$A$1:$AG$235, 17, FALSE)</f>
        <v>131.4</v>
      </c>
      <c r="AI171" t="str">
        <f>VLOOKUP(CONCATENATE($B171,".data"), 'Random noise 0.1'!$A$1:$AG$235, 27, FALSE)</f>
        <v>29.80133233*cos(x0)-32.05496009*cos(x1)**2+57.6153234</v>
      </c>
      <c r="AJ171">
        <f t="shared" si="43"/>
        <v>0</v>
      </c>
      <c r="AK171">
        <f t="shared" si="44"/>
        <v>0</v>
      </c>
      <c r="AL171" s="2">
        <f t="shared" si="45"/>
        <v>0</v>
      </c>
    </row>
    <row r="172" spans="1:38" x14ac:dyDescent="0.25">
      <c r="A172" t="str">
        <f t="shared" si="32"/>
        <v>v2_12-15</v>
      </c>
      <c r="B172" t="s">
        <v>802</v>
      </c>
      <c r="C172">
        <v>13</v>
      </c>
      <c r="D172" t="str">
        <f t="shared" si="33"/>
        <v>12-15</v>
      </c>
      <c r="E172">
        <v>2</v>
      </c>
      <c r="F172" s="7" t="s">
        <v>937</v>
      </c>
      <c r="G172" s="1">
        <f>VLOOKUP(CONCATENATE($B172,".data"), 'Random noise 0'!$A$1:$AM$235, 37, FALSE)</f>
        <v>0.99999992000000004</v>
      </c>
      <c r="H172" s="1">
        <f>VLOOKUP(CONCATENATE($B172,".data"), 'Random noise 0'!$A$1:$AM$235, 39, FALSE)</f>
        <v>1.9953000000000001E-4</v>
      </c>
      <c r="I172">
        <f>VLOOKUP(CONCATENATE($B172,".data"), 'Random noise 0'!$A$1:$AG$235, 15, FALSE)</f>
        <v>12</v>
      </c>
      <c r="J172">
        <f>VLOOKUP(CONCATENATE($B172,".data"), 'Random noise 0'!$A$1:$AG$235, 17, FALSE)</f>
        <v>242.7</v>
      </c>
      <c r="K172" t="str">
        <f>VLOOKUP(CONCATENATE($B172,".data"), 'Random noise 0'!$A$1:$AG$235, 27, FALSE)</f>
        <v>(-0.13021356*x1**2-0.3523603)*exp(2*x0)</v>
      </c>
      <c r="L172">
        <f t="shared" si="34"/>
        <v>1</v>
      </c>
      <c r="M172" t="str">
        <f t="shared" si="35"/>
        <v>?</v>
      </c>
      <c r="N172" s="2">
        <v>0</v>
      </c>
      <c r="O172" s="1">
        <f>VLOOKUP(CONCATENATE($B172,".data"), 'Random noise 0.001'!$A$1:$AM$235, 37, FALSE)</f>
        <v>0.99997318000000002</v>
      </c>
      <c r="P172">
        <f>VLOOKUP(CONCATENATE($B172,".data"), 'Random noise 0.001'!$A$1:$AM$235, 39, FALSE)</f>
        <v>3.679E-3</v>
      </c>
      <c r="Q172">
        <f>VLOOKUP(CONCATENATE($B172,".data"), 'Random noise 0.001'!$A$1:$AG$235, 15, FALSE)</f>
        <v>19</v>
      </c>
      <c r="R172">
        <f>VLOOKUP(CONCATENATE($B172,".data"), 'Random noise 0.001'!$A$1:$AG$235, 17, FALSE)</f>
        <v>159.5</v>
      </c>
      <c r="S172" t="str">
        <f>VLOOKUP(CONCATENATE($B172,".data"), 'Random noise 0.001'!$A$1:$AG$235, 27, FALSE)</f>
        <v>-1.3736558*x0**3-0.87746201*x0-0.12935751*x1**2*exp(2*x0)-0.34310625</v>
      </c>
      <c r="T172">
        <f t="shared" si="37"/>
        <v>1</v>
      </c>
      <c r="U172">
        <f t="shared" si="38"/>
        <v>0</v>
      </c>
      <c r="V172" s="2">
        <f t="shared" si="39"/>
        <v>0</v>
      </c>
      <c r="W172" s="1">
        <f>VLOOKUP(CONCATENATE($B172,".data"), 'Random noise 0.01'!$A$1:$AM$235, 37, FALSE)</f>
        <v>0.99979470999999998</v>
      </c>
      <c r="X172">
        <f>VLOOKUP(CONCATENATE($B172,".data"), 'Random noise 0.01'!$A$1:$AM$235, 39, FALSE)</f>
        <v>1.017901E-2</v>
      </c>
      <c r="Y172">
        <f>VLOOKUP(CONCATENATE($B172,".data"), 'Random noise 0.01'!$A$1:$AG$235, 15, FALSE)</f>
        <v>20</v>
      </c>
      <c r="Z172">
        <f>VLOOKUP(CONCATENATE($B172,".data"), 'Random noise 0.01'!$A$1:$AG$235, 17, FALSE)</f>
        <v>160.9</v>
      </c>
      <c r="AA172" t="str">
        <f>VLOOKUP(CONCATENATE($B172,".data"), 'Random noise 0.01'!$A$1:$AG$235, 27, FALSE)</f>
        <v>-1.4669398*x0**3-0.79100371*x0-0.38290979*x1**2*(x0+0.5)**2-0.36006685</v>
      </c>
      <c r="AB172">
        <f t="shared" si="40"/>
        <v>1</v>
      </c>
      <c r="AC172">
        <f t="shared" si="41"/>
        <v>0</v>
      </c>
      <c r="AD172" s="2">
        <f t="shared" si="42"/>
        <v>0</v>
      </c>
      <c r="AE172" s="1">
        <f>VLOOKUP(CONCATENATE($B172,".data"), 'Random noise 0.1'!$A$1:$AM$235, 37, FALSE)</f>
        <v>0.99600272999999995</v>
      </c>
      <c r="AF172">
        <f>VLOOKUP(CONCATENATE($B172,".data"), 'Random noise 0.1'!$A$1:$AM$235, 39, FALSE)</f>
        <v>4.4916240000000003E-2</v>
      </c>
      <c r="AG172">
        <f>VLOOKUP(CONCATENATE($B172,".data"), 'Random noise 0.1'!$A$1:$AG$235, 15, FALSE)</f>
        <v>12</v>
      </c>
      <c r="AH172">
        <f>VLOOKUP(CONCATENATE($B172,".data"), 'Random noise 0.1'!$A$1:$AG$235, 17, FALSE)</f>
        <v>155.6</v>
      </c>
      <c r="AI172" t="str">
        <f>VLOOKUP(CONCATENATE($B172,".data"), 'Random noise 0.1'!$A$1:$AG$235, 27, FALSE)</f>
        <v>-1.69720936*x0**3-0.47400656*x0*exp(x1)-0.4009255</v>
      </c>
      <c r="AJ172">
        <f t="shared" si="43"/>
        <v>0</v>
      </c>
      <c r="AK172">
        <f t="shared" si="44"/>
        <v>0</v>
      </c>
      <c r="AL172" s="2">
        <f t="shared" si="45"/>
        <v>0</v>
      </c>
    </row>
    <row r="173" spans="1:38" x14ac:dyDescent="0.25">
      <c r="A173" t="str">
        <f t="shared" si="32"/>
        <v>v2_12-15</v>
      </c>
      <c r="B173" t="s">
        <v>803</v>
      </c>
      <c r="C173">
        <v>13</v>
      </c>
      <c r="D173" t="str">
        <f t="shared" si="33"/>
        <v>12-15</v>
      </c>
      <c r="E173">
        <v>2</v>
      </c>
      <c r="F173" s="7" t="s">
        <v>804</v>
      </c>
      <c r="G173" s="1">
        <f>VLOOKUP(CONCATENATE($B173,".data"), 'Random noise 0'!$A$1:$AM$235, 37, FALSE)</f>
        <v>0.99931013999999996</v>
      </c>
      <c r="H173" s="1">
        <f>VLOOKUP(CONCATENATE($B173,".data"), 'Random noise 0'!$A$1:$AM$235, 39, FALSE)</f>
        <v>2.5917900000000001E-2</v>
      </c>
      <c r="I173">
        <f>VLOOKUP(CONCATENATE($B173,".data"), 'Random noise 0'!$A$1:$AG$235, 15, FALSE)</f>
        <v>20</v>
      </c>
      <c r="J173">
        <f>VLOOKUP(CONCATENATE($B173,".data"), 'Random noise 0'!$A$1:$AG$235, 17, FALSE)</f>
        <v>291</v>
      </c>
      <c r="K173" t="str">
        <f>VLOOKUP(CONCATENATE($B173,".data"), 'Random noise 0'!$A$1:$AG$235, 27, FALSE)</f>
        <v>3.53987176*2**cos(x0)+1.12885941*x1*cos(x0)+10.23345588*x1-5.35223596*exp(x1)+7.23536536</v>
      </c>
      <c r="L173">
        <f t="shared" si="34"/>
        <v>1</v>
      </c>
      <c r="M173">
        <f t="shared" si="35"/>
        <v>0</v>
      </c>
      <c r="N173" s="2">
        <f t="shared" si="36"/>
        <v>0</v>
      </c>
      <c r="O173" s="1">
        <f>VLOOKUP(CONCATENATE($B173,".data"), 'Random noise 0.001'!$A$1:$AM$235, 37, FALSE)</f>
        <v>0.99989011000000005</v>
      </c>
      <c r="P173">
        <f>VLOOKUP(CONCATENATE($B173,".data"), 'Random noise 0.001'!$A$1:$AM$235, 39, FALSE)</f>
        <v>1.034407E-2</v>
      </c>
      <c r="Q173">
        <f>VLOOKUP(CONCATENATE($B173,".data"), 'Random noise 0.001'!$A$1:$AG$235, 15, FALSE)</f>
        <v>27</v>
      </c>
      <c r="R173">
        <f>VLOOKUP(CONCATENATE($B173,".data"), 'Random noise 0.001'!$A$1:$AG$235, 17, FALSE)</f>
        <v>181.1</v>
      </c>
      <c r="S173" t="str">
        <f>VLOOKUP(CONCATENATE($B173,".data"), 'Random noise 0.001'!$A$1:$AG$235, 27, FALSE)</f>
        <v>2.74558751*2**cos(x0)-4.09757599*x1**2+5.08616678*x1+1.20334445*(x1+cos(x0)-0.5)**2*cos(x1)+3.150335</v>
      </c>
      <c r="T173">
        <f t="shared" si="37"/>
        <v>1</v>
      </c>
      <c r="U173">
        <f t="shared" si="38"/>
        <v>0</v>
      </c>
      <c r="V173" s="2">
        <f t="shared" si="39"/>
        <v>0</v>
      </c>
      <c r="W173" s="1">
        <f>VLOOKUP(CONCATENATE($B173,".data"), 'Random noise 0.01'!$A$1:$AM$235, 37, FALSE)</f>
        <v>0.99822034000000004</v>
      </c>
      <c r="X173">
        <f>VLOOKUP(CONCATENATE($B173,".data"), 'Random noise 0.01'!$A$1:$AM$235, 39, FALSE)</f>
        <v>4.1628159999999997E-2</v>
      </c>
      <c r="Y173">
        <f>VLOOKUP(CONCATENATE($B173,".data"), 'Random noise 0.01'!$A$1:$AG$235, 15, FALSE)</f>
        <v>17</v>
      </c>
      <c r="Z173">
        <f>VLOOKUP(CONCATENATE($B173,".data"), 'Random noise 0.01'!$A$1:$AG$235, 17, FALSE)</f>
        <v>144.4</v>
      </c>
      <c r="AA173" t="str">
        <f>VLOOKUP(CONCATENATE($B173,".data"), 'Random noise 0.01'!$A$1:$AG$235, 27, FALSE)</f>
        <v>11.29021547*x1-5.29000895*exp(x1)+4.45475853*cos(x0+0.1*x1)+9.83479871</v>
      </c>
      <c r="AB173">
        <f t="shared" si="40"/>
        <v>0</v>
      </c>
      <c r="AC173">
        <f t="shared" si="41"/>
        <v>0</v>
      </c>
      <c r="AD173" s="2">
        <f t="shared" si="42"/>
        <v>0</v>
      </c>
      <c r="AE173" s="1">
        <f>VLOOKUP(CONCATENATE($B173,".data"), 'Random noise 0.1'!$A$1:$AM$235, 37, FALSE)</f>
        <v>0.91197212999999999</v>
      </c>
      <c r="AF173">
        <f>VLOOKUP(CONCATENATE($B173,".data"), 'Random noise 0.1'!$A$1:$AM$235, 39, FALSE)</f>
        <v>0.29277149000000002</v>
      </c>
      <c r="AG173">
        <f>VLOOKUP(CONCATENATE($B173,".data"), 'Random noise 0.1'!$A$1:$AG$235, 15, FALSE)</f>
        <v>16</v>
      </c>
      <c r="AH173">
        <f>VLOOKUP(CONCATENATE($B173,".data"), 'Random noise 0.1'!$A$1:$AG$235, 17, FALSE)</f>
        <v>221.9</v>
      </c>
      <c r="AI173" t="str">
        <f>VLOOKUP(CONCATENATE($B173,".data"), 'Random noise 0.1'!$A$1:$AG$235, 27, FALSE)</f>
        <v>-14.09448332*x1-4.15583119*(x0+0.5)**x0+18.63774971*sin(x1)+13.17387129</v>
      </c>
      <c r="AJ173">
        <f t="shared" si="43"/>
        <v>0</v>
      </c>
      <c r="AK173">
        <f t="shared" si="44"/>
        <v>0</v>
      </c>
      <c r="AL173" s="2">
        <f t="shared" si="45"/>
        <v>0</v>
      </c>
    </row>
    <row r="174" spans="1:38" x14ac:dyDescent="0.25">
      <c r="A174" t="str">
        <f t="shared" si="32"/>
        <v>v3_12-15</v>
      </c>
      <c r="B174" t="s">
        <v>805</v>
      </c>
      <c r="C174">
        <v>13</v>
      </c>
      <c r="D174" t="str">
        <f t="shared" si="33"/>
        <v>12-15</v>
      </c>
      <c r="E174">
        <v>3</v>
      </c>
      <c r="F174" s="7" t="s">
        <v>938</v>
      </c>
      <c r="G174" s="1">
        <f>VLOOKUP(CONCATENATE($B174,".data"), 'Random noise 0'!$A$1:$AM$235, 37, FALSE)</f>
        <v>0.99998841000000005</v>
      </c>
      <c r="H174" s="1">
        <f>VLOOKUP(CONCATENATE($B174,".data"), 'Random noise 0'!$A$1:$AM$235, 39, FALSE)</f>
        <v>1.3399099999999999E-3</v>
      </c>
      <c r="I174">
        <f>VLOOKUP(CONCATENATE($B174,".data"), 'Random noise 0'!$A$1:$AG$235, 15, FALSE)</f>
        <v>14</v>
      </c>
      <c r="J174">
        <f>VLOOKUP(CONCATENATE($B174,".data"), 'Random noise 0'!$A$1:$AG$235, 17, FALSE)</f>
        <v>238.9</v>
      </c>
      <c r="K174" t="str">
        <f>VLOOKUP(CONCATENATE($B174,".data"), 'Random noise 0'!$A$1:$AG$235, 27, FALSE)</f>
        <v>-0.26104335*x1**2-1.00034736*x2+1.00079294*sin(x0)-6.69641197</v>
      </c>
      <c r="L174">
        <f t="shared" si="34"/>
        <v>1</v>
      </c>
      <c r="M174">
        <f t="shared" si="35"/>
        <v>0</v>
      </c>
      <c r="N174" s="2">
        <f t="shared" si="36"/>
        <v>0</v>
      </c>
      <c r="O174" s="1">
        <f>VLOOKUP(CONCATENATE($B174,".data"), 'Random noise 0.001'!$A$1:$AM$235, 37, FALSE)</f>
        <v>0.99994660000000002</v>
      </c>
      <c r="P174">
        <f>VLOOKUP(CONCATENATE($B174,".data"), 'Random noise 0.001'!$A$1:$AM$235, 39, FALSE)</f>
        <v>2.8757600000000002E-3</v>
      </c>
      <c r="Q174">
        <f>VLOOKUP(CONCATENATE($B174,".data"), 'Random noise 0.001'!$A$1:$AG$235, 15, FALSE)</f>
        <v>14</v>
      </c>
      <c r="R174">
        <f>VLOOKUP(CONCATENATE($B174,".data"), 'Random noise 0.001'!$A$1:$AG$235, 17, FALSE)</f>
        <v>151</v>
      </c>
      <c r="S174" t="str">
        <f>VLOOKUP(CONCATENATE($B174,".data"), 'Random noise 0.001'!$A$1:$AG$235, 27, FALSE)</f>
        <v>-0.26056927*x1**2-1.00521818*x2+1.00091299*sin(x0)-6.69239359</v>
      </c>
      <c r="T174">
        <f t="shared" si="37"/>
        <v>1</v>
      </c>
      <c r="U174">
        <f t="shared" si="38"/>
        <v>0</v>
      </c>
      <c r="V174" s="2">
        <f t="shared" si="39"/>
        <v>0</v>
      </c>
      <c r="W174" s="1">
        <f>VLOOKUP(CONCATENATE($B174,".data"), 'Random noise 0.01'!$A$1:$AM$235, 37, FALSE)</f>
        <v>0.99643731999999996</v>
      </c>
      <c r="X174">
        <f>VLOOKUP(CONCATENATE($B174,".data"), 'Random noise 0.01'!$A$1:$AM$235, 39, FALSE)</f>
        <v>2.3488330000000002E-2</v>
      </c>
      <c r="Y174">
        <f>VLOOKUP(CONCATENATE($B174,".data"), 'Random noise 0.01'!$A$1:$AG$235, 15, FALSE)</f>
        <v>14</v>
      </c>
      <c r="Z174">
        <f>VLOOKUP(CONCATENATE($B174,".data"), 'Random noise 0.01'!$A$1:$AG$235, 17, FALSE)</f>
        <v>147.9</v>
      </c>
      <c r="AA174" t="str">
        <f>VLOOKUP(CONCATENATE($B174,".data"), 'Random noise 0.01'!$A$1:$AG$235, 27, FALSE)</f>
        <v>-0.25630257*x1**2-1.04905556*x2+1.00199347*sin(x0)-6.65622818</v>
      </c>
      <c r="AB174">
        <f t="shared" si="40"/>
        <v>0</v>
      </c>
      <c r="AC174">
        <f t="shared" si="41"/>
        <v>0</v>
      </c>
      <c r="AD174" s="2">
        <f t="shared" si="42"/>
        <v>0</v>
      </c>
      <c r="AE174" s="1">
        <f>VLOOKUP(CONCATENATE($B174,".data"), 'Random noise 0.1'!$A$1:$AM$235, 37, FALSE)</f>
        <v>-15.0990816</v>
      </c>
      <c r="AF174">
        <f>VLOOKUP(CONCATENATE($B174,".data"), 'Random noise 0.1'!$A$1:$AM$235, 39, FALSE)</f>
        <v>1.5789362300000001</v>
      </c>
      <c r="AG174">
        <f>VLOOKUP(CONCATENATE($B174,".data"), 'Random noise 0.1'!$A$1:$AG$235, 15, FALSE)</f>
        <v>53</v>
      </c>
      <c r="AH174">
        <f>VLOOKUP(CONCATENATE($B174,".data"), 'Random noise 0.1'!$A$1:$AG$235, 17, FALSE)</f>
        <v>284.8</v>
      </c>
      <c r="AI174" t="str">
        <f>VLOOKUP(CONCATENATE($B174,".data"), 'Random noise 0.1'!$A$1:$AG$235, 27, FALSE)</f>
        <v>-1.18401927*x2**2-0.81555846*sin(x0*x1/x2-x0*x2*cos(1/x1)+x1*x2*cos(x1**(-10))+x2**2+x2*cos(1/x2)-cos(1/x1)+1)-5.75024707-0.01164572/x0</v>
      </c>
      <c r="AJ174">
        <f t="shared" si="43"/>
        <v>0</v>
      </c>
      <c r="AK174">
        <f t="shared" si="44"/>
        <v>0</v>
      </c>
      <c r="AL174" s="2">
        <f t="shared" si="45"/>
        <v>0</v>
      </c>
    </row>
    <row r="175" spans="1:38" x14ac:dyDescent="0.25">
      <c r="A175" t="str">
        <f t="shared" si="32"/>
        <v>v3_12-15</v>
      </c>
      <c r="B175" t="s">
        <v>806</v>
      </c>
      <c r="C175">
        <v>13</v>
      </c>
      <c r="D175" t="str">
        <f t="shared" si="33"/>
        <v>12-15</v>
      </c>
      <c r="E175">
        <v>3</v>
      </c>
      <c r="F175" s="7" t="s">
        <v>807</v>
      </c>
      <c r="G175" s="1">
        <f>VLOOKUP(CONCATENATE($B175,".data"), 'Random noise 0'!$A$1:$AM$235, 37, FALSE)</f>
        <v>1</v>
      </c>
      <c r="H175" s="1">
        <f>VLOOKUP(CONCATENATE($B175,".data"), 'Random noise 0'!$A$1:$AM$235, 39, FALSE)</f>
        <v>6.8999999999999996E-7</v>
      </c>
      <c r="I175">
        <f>VLOOKUP(CONCATENATE($B175,".data"), 'Random noise 0'!$A$1:$AG$235, 15, FALSE)</f>
        <v>10</v>
      </c>
      <c r="J175">
        <f>VLOOKUP(CONCATENATE($B175,".data"), 'Random noise 0'!$A$1:$AG$235, 17, FALSE)</f>
        <v>17.7</v>
      </c>
      <c r="K175" t="str">
        <f>VLOOKUP(CONCATENATE($B175,".data"), 'Random noise 0'!$A$1:$AG$235, 27, FALSE)</f>
        <v>0.69314718*x2**0.25*log(x0)/x1</v>
      </c>
      <c r="L175">
        <f t="shared" si="34"/>
        <v>1</v>
      </c>
      <c r="M175">
        <f t="shared" si="35"/>
        <v>1</v>
      </c>
      <c r="N175" s="2">
        <f t="shared" si="36"/>
        <v>1</v>
      </c>
      <c r="O175" s="1">
        <f>VLOOKUP(CONCATENATE($B175,".data"), 'Random noise 0.001'!$A$1:$AM$235, 37, FALSE)</f>
        <v>0.99996465000000001</v>
      </c>
      <c r="P175">
        <f>VLOOKUP(CONCATENATE($B175,".data"), 'Random noise 0.001'!$A$1:$AM$235, 39, FALSE)</f>
        <v>5.0533804699999996</v>
      </c>
      <c r="Q175">
        <f>VLOOKUP(CONCATENATE($B175,".data"), 'Random noise 0.001'!$A$1:$AG$235, 15, FALSE)</f>
        <v>12</v>
      </c>
      <c r="R175">
        <f>VLOOKUP(CONCATENATE($B175,".data"), 'Random noise 0.001'!$A$1:$AG$235, 17, FALSE)</f>
        <v>160.5</v>
      </c>
      <c r="S175" t="str">
        <f>VLOOKUP(CONCATENATE($B175,".data"), 'Random noise 0.001'!$A$1:$AG$235, 27, FALSE)</f>
        <v>0.07642991+0.6972683*x2**0.25*log(x0)/x1</v>
      </c>
      <c r="T175">
        <f t="shared" si="37"/>
        <v>1</v>
      </c>
      <c r="U175">
        <f t="shared" si="38"/>
        <v>0</v>
      </c>
      <c r="V175" s="2">
        <f t="shared" si="39"/>
        <v>0</v>
      </c>
      <c r="W175" s="1">
        <f>VLOOKUP(CONCATENATE($B175,".data"), 'Random noise 0.01'!$A$1:$AM$235, 37, FALSE)</f>
        <v>-1</v>
      </c>
      <c r="X175">
        <f>VLOOKUP(CONCATENATE($B175,".data"), 'Random noise 0.01'!$A$1:$AM$235, 39, FALSE)</f>
        <v>-1</v>
      </c>
      <c r="Y175">
        <f>VLOOKUP(CONCATENATE($B175,".data"), 'Random noise 0.01'!$A$1:$AG$235, 15, FALSE)</f>
        <v>26</v>
      </c>
      <c r="Z175">
        <f>VLOOKUP(CONCATENATE($B175,".data"), 'Random noise 0.01'!$A$1:$AG$235, 17, FALSE)</f>
        <v>168.8</v>
      </c>
      <c r="AA175" t="str">
        <f>VLOOKUP(CONCATENATE($B175,".data"), 'Random noise 0.01'!$A$1:$AG$235, 27, FALSE)</f>
        <v>2.22930509*x0*sin(exp(x2/sin(x1))+1)+0.8239869+0.7382892*log(x0)*sin(x2+0.48627208)/x1</v>
      </c>
      <c r="AB175">
        <f t="shared" si="40"/>
        <v>0</v>
      </c>
      <c r="AC175">
        <f t="shared" si="41"/>
        <v>0</v>
      </c>
      <c r="AD175" s="2">
        <f t="shared" si="42"/>
        <v>0</v>
      </c>
      <c r="AE175" s="1">
        <f>VLOOKUP(CONCATENATE($B175,".data"), 'Random noise 0.1'!$A$1:$AM$235, 37, FALSE)</f>
        <v>0.86996163999999998</v>
      </c>
      <c r="AF175">
        <f>VLOOKUP(CONCATENATE($B175,".data"), 'Random noise 0.1'!$A$1:$AM$235, 39, FALSE)</f>
        <v>306.47502858000001</v>
      </c>
      <c r="AG175">
        <f>VLOOKUP(CONCATENATE($B175,".data"), 'Random noise 0.1'!$A$1:$AG$235, 15, FALSE)</f>
        <v>39</v>
      </c>
      <c r="AH175">
        <f>VLOOKUP(CONCATENATE($B175,".data"), 'Random noise 0.1'!$A$1:$AG$235, 17, FALSE)</f>
        <v>299.60000000000002</v>
      </c>
      <c r="AI175" t="str">
        <f>VLOOKUP(CONCATENATE($B175,".data"), 'Random noise 0.1'!$A$1:$AG$235, 27, FALSE)</f>
        <v>53.61749336*x0*x2**2*sin(0.5-x2/x1**2)-11.75976091*sin(2/x1**2)+12.73666886-1.05276217*x2/x1-0.1267473/(x0*x1)</v>
      </c>
      <c r="AJ175">
        <f t="shared" si="43"/>
        <v>0</v>
      </c>
      <c r="AK175">
        <f t="shared" si="44"/>
        <v>0</v>
      </c>
      <c r="AL175" s="2">
        <f t="shared" si="45"/>
        <v>0</v>
      </c>
    </row>
    <row r="176" spans="1:38" x14ac:dyDescent="0.25">
      <c r="A176" t="str">
        <f t="shared" si="32"/>
        <v>v3_12-15</v>
      </c>
      <c r="B176" t="s">
        <v>808</v>
      </c>
      <c r="C176">
        <v>13</v>
      </c>
      <c r="D176" t="str">
        <f t="shared" si="33"/>
        <v>12-15</v>
      </c>
      <c r="E176">
        <v>3</v>
      </c>
      <c r="F176" s="7" t="s">
        <v>809</v>
      </c>
      <c r="G176" s="1">
        <f>VLOOKUP(CONCATENATE($B176,".data"), 'Random noise 0'!$A$1:$AM$235, 37, FALSE)</f>
        <v>1</v>
      </c>
      <c r="H176" s="1">
        <f>VLOOKUP(CONCATENATE($B176,".data"), 'Random noise 0'!$A$1:$AM$235, 39, FALSE)</f>
        <v>0</v>
      </c>
      <c r="I176">
        <f>VLOOKUP(CONCATENATE($B176,".data"), 'Random noise 0'!$A$1:$AG$235, 15, FALSE)</f>
        <v>11</v>
      </c>
      <c r="J176">
        <f>VLOOKUP(CONCATENATE($B176,".data"), 'Random noise 0'!$A$1:$AG$235, 17, FALSE)</f>
        <v>11</v>
      </c>
      <c r="K176" t="str">
        <f>VLOOKUP(CONCATENATE($B176,".data"), 'Random noise 0'!$A$1:$AG$235, 27, FALSE)</f>
        <v>x0+exp(x2)+3.69452805*cos(2*x1)-4.69452805</v>
      </c>
      <c r="L176">
        <f t="shared" si="34"/>
        <v>1</v>
      </c>
      <c r="M176">
        <f t="shared" si="35"/>
        <v>1</v>
      </c>
      <c r="N176" s="2">
        <f t="shared" si="36"/>
        <v>1</v>
      </c>
      <c r="O176" s="1">
        <f>VLOOKUP(CONCATENATE($B176,".data"), 'Random noise 0.001'!$A$1:$AM$235, 37, FALSE)</f>
        <v>0.99999987000000001</v>
      </c>
      <c r="P176">
        <f>VLOOKUP(CONCATENATE($B176,".data"), 'Random noise 0.001'!$A$1:$AM$235, 39, FALSE)</f>
        <v>6.3608000000000002E-4</v>
      </c>
      <c r="Q176">
        <f>VLOOKUP(CONCATENATE($B176,".data"), 'Random noise 0.001'!$A$1:$AG$235, 15, FALSE)</f>
        <v>15</v>
      </c>
      <c r="R176">
        <f>VLOOKUP(CONCATENATE($B176,".data"), 'Random noise 0.001'!$A$1:$AG$235, 17, FALSE)</f>
        <v>146.69999999999999</v>
      </c>
      <c r="S176" t="str">
        <f>VLOOKUP(CONCATENATE($B176,".data"), 'Random noise 0.001'!$A$1:$AG$235, 27, FALSE)</f>
        <v>1.00004869*x0+0.99924412*exp(x2)+7.3888369*cos(x1)**2-8.38712057</v>
      </c>
      <c r="T176">
        <f t="shared" si="37"/>
        <v>1</v>
      </c>
      <c r="U176" t="str">
        <f t="shared" si="38"/>
        <v>?</v>
      </c>
      <c r="V176" s="2">
        <v>0</v>
      </c>
      <c r="W176" s="1">
        <f>VLOOKUP(CONCATENATE($B176,".data"), 'Random noise 0.01'!$A$1:$AM$235, 37, FALSE)</f>
        <v>0.99998653999999998</v>
      </c>
      <c r="X176">
        <f>VLOOKUP(CONCATENATE($B176,".data"), 'Random noise 0.01'!$A$1:$AM$235, 39, FALSE)</f>
        <v>6.3607999999999998E-3</v>
      </c>
      <c r="Y176">
        <f>VLOOKUP(CONCATENATE($B176,".data"), 'Random noise 0.01'!$A$1:$AG$235, 15, FALSE)</f>
        <v>15</v>
      </c>
      <c r="Z176">
        <f>VLOOKUP(CONCATENATE($B176,".data"), 'Random noise 0.01'!$A$1:$AG$235, 17, FALSE)</f>
        <v>153.1</v>
      </c>
      <c r="AA176" t="str">
        <f>VLOOKUP(CONCATENATE($B176,".data"), 'Random noise 0.01'!$A$1:$AG$235, 27, FALSE)</f>
        <v>1.00048694*x0+0.99244119*exp(x2)+7.38686413*cos(x1)**2-8.36970083</v>
      </c>
      <c r="AB176">
        <f t="shared" si="40"/>
        <v>1</v>
      </c>
      <c r="AC176">
        <f t="shared" si="41"/>
        <v>0</v>
      </c>
      <c r="AD176" s="2">
        <f t="shared" si="42"/>
        <v>0</v>
      </c>
      <c r="AE176" s="1">
        <f>VLOOKUP(CONCATENATE($B176,".data"), 'Random noise 0.1'!$A$1:$AM$235, 37, FALSE)</f>
        <v>0.99865387999999999</v>
      </c>
      <c r="AF176">
        <f>VLOOKUP(CONCATENATE($B176,".data"), 'Random noise 0.1'!$A$1:$AM$235, 39, FALSE)</f>
        <v>6.3607940000000002E-2</v>
      </c>
      <c r="AG176">
        <f>VLOOKUP(CONCATENATE($B176,".data"), 'Random noise 0.1'!$A$1:$AG$235, 15, FALSE)</f>
        <v>15</v>
      </c>
      <c r="AH176">
        <f>VLOOKUP(CONCATENATE($B176,".data"), 'Random noise 0.1'!$A$1:$AG$235, 17, FALSE)</f>
        <v>214</v>
      </c>
      <c r="AI176" t="str">
        <f>VLOOKUP(CONCATENATE($B176,".data"), 'Random noise 0.1'!$A$1:$AG$235, 27, FALSE)</f>
        <v>1.00486943*x0+0.92441186*exp(x2)+7.36713639*cos(x1)**2-8.19550343</v>
      </c>
      <c r="AJ176">
        <f t="shared" si="43"/>
        <v>0</v>
      </c>
      <c r="AK176">
        <f t="shared" si="44"/>
        <v>0</v>
      </c>
      <c r="AL176" s="2">
        <f t="shared" si="45"/>
        <v>0</v>
      </c>
    </row>
    <row r="177" spans="1:38" x14ac:dyDescent="0.25">
      <c r="A177" t="str">
        <f t="shared" si="32"/>
        <v>v3_12-15</v>
      </c>
      <c r="B177" t="s">
        <v>810</v>
      </c>
      <c r="C177">
        <v>13</v>
      </c>
      <c r="D177" t="str">
        <f t="shared" si="33"/>
        <v>12-15</v>
      </c>
      <c r="E177">
        <v>3</v>
      </c>
      <c r="F177" s="7" t="s">
        <v>811</v>
      </c>
      <c r="G177" s="1">
        <f>VLOOKUP(CONCATENATE($B177,".data"), 'Random noise 0'!$A$1:$AM$235, 37, FALSE)</f>
        <v>0.99834427000000003</v>
      </c>
      <c r="H177" s="1">
        <f>VLOOKUP(CONCATENATE($B177,".data"), 'Random noise 0'!$A$1:$AM$235, 39, FALSE)</f>
        <v>2.393876E-2</v>
      </c>
      <c r="I177">
        <f>VLOOKUP(CONCATENATE($B177,".data"), 'Random noise 0'!$A$1:$AG$235, 15, FALSE)</f>
        <v>24</v>
      </c>
      <c r="J177">
        <f>VLOOKUP(CONCATENATE($B177,".data"), 'Random noise 0'!$A$1:$AG$235, 17, FALSE)</f>
        <v>300.39999999999998</v>
      </c>
      <c r="K177" t="str">
        <f>VLOOKUP(CONCATENATE($B177,".data"), 'Random noise 0'!$A$1:$AG$235, 27, FALSE)</f>
        <v>-0.85389029*x0*x1*x2+0.89702396*x1*x2**2+1.0218664*exp(x1**0.5-1.75588293*sin(x0))-0.03466969</v>
      </c>
      <c r="L177">
        <f t="shared" si="34"/>
        <v>0</v>
      </c>
      <c r="M177">
        <f t="shared" si="35"/>
        <v>0</v>
      </c>
      <c r="N177" s="2">
        <f t="shared" si="36"/>
        <v>0</v>
      </c>
      <c r="O177" s="1">
        <f>VLOOKUP(CONCATENATE($B177,".data"), 'Random noise 0.001'!$A$1:$AM$235, 37, FALSE)</f>
        <v>0.99768407000000003</v>
      </c>
      <c r="P177">
        <f>VLOOKUP(CONCATENATE($B177,".data"), 'Random noise 0.001'!$A$1:$AM$235, 39, FALSE)</f>
        <v>2.8311949999999999E-2</v>
      </c>
      <c r="Q177">
        <f>VLOOKUP(CONCATENATE($B177,".data"), 'Random noise 0.001'!$A$1:$AG$235, 15, FALSE)</f>
        <v>32</v>
      </c>
      <c r="R177">
        <f>VLOOKUP(CONCATENATE($B177,".data"), 'Random noise 0.001'!$A$1:$AG$235, 17, FALSE)</f>
        <v>213.4</v>
      </c>
      <c r="S177" t="str">
        <f>VLOOKUP(CONCATENATE($B177,".data"), 'Random noise 0.001'!$A$1:$AG$235, 27, FALSE)</f>
        <v>1.18172332*x1*x2/(x0**2+x0+1/x2)**2+1.47839295*x1/(x0+1)**2+1.87981866*sin((x0+1)**(-2))-0.30552824</v>
      </c>
      <c r="T177">
        <f t="shared" si="37"/>
        <v>0</v>
      </c>
      <c r="U177">
        <f t="shared" si="38"/>
        <v>0</v>
      </c>
      <c r="V177" s="2">
        <f t="shared" si="39"/>
        <v>0</v>
      </c>
      <c r="W177" s="1">
        <f>VLOOKUP(CONCATENATE($B177,".data"), 'Random noise 0.01'!$A$1:$AM$235, 37, FALSE)</f>
        <v>0.99758966999999998</v>
      </c>
      <c r="X177">
        <f>VLOOKUP(CONCATENATE($B177,".data"), 'Random noise 0.01'!$A$1:$AM$235, 39, FALSE)</f>
        <v>2.888319E-2</v>
      </c>
      <c r="Y177">
        <f>VLOOKUP(CONCATENATE($B177,".data"), 'Random noise 0.01'!$A$1:$AG$235, 15, FALSE)</f>
        <v>35</v>
      </c>
      <c r="Z177">
        <f>VLOOKUP(CONCATENATE($B177,".data"), 'Random noise 0.01'!$A$1:$AG$235, 17, FALSE)</f>
        <v>300.2</v>
      </c>
      <c r="AA177" t="str">
        <f>VLOOKUP(CONCATENATE($B177,".data"), 'Random noise 0.01'!$A$1:$AG$235, 27, FALSE)</f>
        <v>1.30512034*x1*x2/(x0*x1+x0/x2+1/x2)**2+1.51188213*x1/(x0+1)**2-0.99971577+2.26677812/(x0+1)</v>
      </c>
      <c r="AB177">
        <f t="shared" si="40"/>
        <v>0</v>
      </c>
      <c r="AC177">
        <f t="shared" si="41"/>
        <v>0</v>
      </c>
      <c r="AD177" s="2">
        <f t="shared" si="42"/>
        <v>0</v>
      </c>
      <c r="AE177" s="1">
        <f>VLOOKUP(CONCATENATE($B177,".data"), 'Random noise 0.1'!$A$1:$AM$235, 37, FALSE)</f>
        <v>0.94698996000000002</v>
      </c>
      <c r="AF177">
        <f>VLOOKUP(CONCATENATE($B177,".data"), 'Random noise 0.1'!$A$1:$AM$235, 39, FALSE)</f>
        <v>0.13545210999999999</v>
      </c>
      <c r="AG177">
        <f>VLOOKUP(CONCATENATE($B177,".data"), 'Random noise 0.1'!$A$1:$AG$235, 15, FALSE)</f>
        <v>28</v>
      </c>
      <c r="AH177">
        <f>VLOOKUP(CONCATENATE($B177,".data"), 'Random noise 0.1'!$A$1:$AG$235, 17, FALSE)</f>
        <v>264.3</v>
      </c>
      <c r="AI177" t="str">
        <f>VLOOKUP(CONCATENATE($B177,".data"), 'Random noise 0.1'!$A$1:$AG$235, 27, FALSE)</f>
        <v>1.50460858*x1**4*(x0-x2)**2+1.00687568*(-x1*log(sin(x0)))**0.5-0.84324118*sin(x0)+0.75997885</v>
      </c>
      <c r="AJ177">
        <f t="shared" si="43"/>
        <v>0</v>
      </c>
      <c r="AK177">
        <f t="shared" si="44"/>
        <v>0</v>
      </c>
      <c r="AL177" s="2">
        <f t="shared" si="45"/>
        <v>0</v>
      </c>
    </row>
    <row r="178" spans="1:38" x14ac:dyDescent="0.25">
      <c r="A178" t="str">
        <f t="shared" si="32"/>
        <v>v3_12-15</v>
      </c>
      <c r="B178" t="s">
        <v>812</v>
      </c>
      <c r="C178">
        <v>13</v>
      </c>
      <c r="D178" t="str">
        <f t="shared" si="33"/>
        <v>12-15</v>
      </c>
      <c r="E178">
        <v>3</v>
      </c>
      <c r="F178" s="7" t="s">
        <v>813</v>
      </c>
      <c r="G178" s="1">
        <f>VLOOKUP(CONCATENATE($B178,".data"), 'Random noise 0'!$A$1:$AM$235, 37, FALSE)</f>
        <v>1</v>
      </c>
      <c r="H178" s="1">
        <f>VLOOKUP(CONCATENATE($B178,".data"), 'Random noise 0'!$A$1:$AM$235, 39, FALSE)</f>
        <v>0</v>
      </c>
      <c r="I178">
        <f>VLOOKUP(CONCATENATE($B178,".data"), 'Random noise 0'!$A$1:$AG$235, 15, FALSE)</f>
        <v>1</v>
      </c>
      <c r="J178">
        <f>VLOOKUP(CONCATENATE($B178,".data"), 'Random noise 0'!$A$1:$AG$235, 17, FALSE)</f>
        <v>9.1</v>
      </c>
      <c r="K178" t="str">
        <f>VLOOKUP(CONCATENATE($B178,".data"), 'Random noise 0'!$A$1:$AG$235, 27, FALSE)</f>
        <v>0</v>
      </c>
      <c r="L178">
        <f t="shared" si="34"/>
        <v>1</v>
      </c>
      <c r="M178">
        <f t="shared" si="35"/>
        <v>1</v>
      </c>
      <c r="N178" s="2">
        <f t="shared" si="36"/>
        <v>1</v>
      </c>
      <c r="O178" s="1">
        <f>VLOOKUP(CONCATENATE($B178,".data"), 'Random noise 0.001'!$A$1:$AM$235, 37, FALSE)</f>
        <v>1</v>
      </c>
      <c r="P178">
        <f>VLOOKUP(CONCATENATE($B178,".data"), 'Random noise 0.001'!$A$1:$AM$235, 39, FALSE)</f>
        <v>0</v>
      </c>
      <c r="Q178">
        <f>VLOOKUP(CONCATENATE($B178,".data"), 'Random noise 0.001'!$A$1:$AG$235, 15, FALSE)</f>
        <v>1</v>
      </c>
      <c r="R178">
        <f>VLOOKUP(CONCATENATE($B178,".data"), 'Random noise 0.001'!$A$1:$AG$235, 17, FALSE)</f>
        <v>5.6</v>
      </c>
      <c r="S178" t="str">
        <f>VLOOKUP(CONCATENATE($B178,".data"), 'Random noise 0.001'!$A$1:$AG$235, 27, FALSE)</f>
        <v>0</v>
      </c>
      <c r="T178">
        <f t="shared" si="37"/>
        <v>1</v>
      </c>
      <c r="U178">
        <f t="shared" si="38"/>
        <v>1</v>
      </c>
      <c r="V178" s="2">
        <f t="shared" si="39"/>
        <v>1</v>
      </c>
      <c r="W178" s="1">
        <f>VLOOKUP(CONCATENATE($B178,".data"), 'Random noise 0.01'!$A$1:$AM$235, 37, FALSE)</f>
        <v>1</v>
      </c>
      <c r="X178">
        <f>VLOOKUP(CONCATENATE($B178,".data"), 'Random noise 0.01'!$A$1:$AM$235, 39, FALSE)</f>
        <v>0</v>
      </c>
      <c r="Y178">
        <f>VLOOKUP(CONCATENATE($B178,".data"), 'Random noise 0.01'!$A$1:$AG$235, 15, FALSE)</f>
        <v>1</v>
      </c>
      <c r="Z178">
        <f>VLOOKUP(CONCATENATE($B178,".data"), 'Random noise 0.01'!$A$1:$AG$235, 17, FALSE)</f>
        <v>7.7</v>
      </c>
      <c r="AA178" t="str">
        <f>VLOOKUP(CONCATENATE($B178,".data"), 'Random noise 0.01'!$A$1:$AG$235, 27, FALSE)</f>
        <v>0</v>
      </c>
      <c r="AB178">
        <f t="shared" si="40"/>
        <v>1</v>
      </c>
      <c r="AC178">
        <f t="shared" si="41"/>
        <v>1</v>
      </c>
      <c r="AD178" s="2">
        <f t="shared" si="42"/>
        <v>1</v>
      </c>
      <c r="AE178" s="1">
        <f>VLOOKUP(CONCATENATE($B178,".data"), 'Random noise 0.1'!$A$1:$AM$235, 37, FALSE)</f>
        <v>1</v>
      </c>
      <c r="AF178">
        <f>VLOOKUP(CONCATENATE($B178,".data"), 'Random noise 0.1'!$A$1:$AM$235, 39, FALSE)</f>
        <v>0</v>
      </c>
      <c r="AG178">
        <f>VLOOKUP(CONCATENATE($B178,".data"), 'Random noise 0.1'!$A$1:$AG$235, 15, FALSE)</f>
        <v>1</v>
      </c>
      <c r="AH178">
        <f>VLOOKUP(CONCATENATE($B178,".data"), 'Random noise 0.1'!$A$1:$AG$235, 17, FALSE)</f>
        <v>7.8</v>
      </c>
      <c r="AI178">
        <f>VLOOKUP(CONCATENATE($B178,".data"), 'Random noise 0.1'!$A$1:$AG$235, 27, FALSE)</f>
        <v>0</v>
      </c>
      <c r="AJ178">
        <f t="shared" si="43"/>
        <v>1</v>
      </c>
      <c r="AK178">
        <f t="shared" si="44"/>
        <v>1</v>
      </c>
      <c r="AL178" s="2">
        <f t="shared" si="45"/>
        <v>1</v>
      </c>
    </row>
    <row r="179" spans="1:38" x14ac:dyDescent="0.25">
      <c r="A179" t="str">
        <f t="shared" si="32"/>
        <v>v4_12-15</v>
      </c>
      <c r="B179" t="s">
        <v>814</v>
      </c>
      <c r="C179">
        <v>13</v>
      </c>
      <c r="D179" t="str">
        <f t="shared" si="33"/>
        <v>12-15</v>
      </c>
      <c r="E179">
        <v>4</v>
      </c>
      <c r="F179" s="7" t="s">
        <v>939</v>
      </c>
      <c r="G179" s="1">
        <f>VLOOKUP(CONCATENATE($B179,".data"), 'Random noise 0'!$A$1:$AM$235, 37, FALSE)</f>
        <v>0.91563483000000001</v>
      </c>
      <c r="H179" s="1">
        <f>VLOOKUP(CONCATENATE($B179,".data"), 'Random noise 0'!$A$1:$AM$235, 39, FALSE)</f>
        <v>0.33828859</v>
      </c>
      <c r="I179">
        <f>VLOOKUP(CONCATENATE($B179,".data"), 'Random noise 0'!$A$1:$AG$235, 15, FALSE)</f>
        <v>19</v>
      </c>
      <c r="J179">
        <f>VLOOKUP(CONCATENATE($B179,".data"), 'Random noise 0'!$A$1:$AG$235, 17, FALSE)</f>
        <v>254.7</v>
      </c>
      <c r="K179" t="str">
        <f>VLOOKUP(CONCATENATE($B179,".data"), 'Random noise 0'!$A$1:$AG$235, 27, FALSE)</f>
        <v>-1.03583859*x0+2.43549148*x1+1.01280072*x3-0.99726659*log(x1/x2)-2.87162421</v>
      </c>
      <c r="L179">
        <f t="shared" si="34"/>
        <v>0</v>
      </c>
      <c r="M179">
        <f t="shared" si="35"/>
        <v>0</v>
      </c>
      <c r="N179" s="2">
        <f t="shared" si="36"/>
        <v>0</v>
      </c>
      <c r="O179" s="1">
        <f>VLOOKUP(CONCATENATE($B179,".data"), 'Random noise 0.001'!$A$1:$AM$235, 37, FALSE)</f>
        <v>0.91557867999999998</v>
      </c>
      <c r="P179">
        <f>VLOOKUP(CONCATENATE($B179,".data"), 'Random noise 0.001'!$A$1:$AM$235, 39, FALSE)</f>
        <v>0.33840113999999999</v>
      </c>
      <c r="Q179">
        <f>VLOOKUP(CONCATENATE($B179,".data"), 'Random noise 0.001'!$A$1:$AG$235, 15, FALSE)</f>
        <v>19</v>
      </c>
      <c r="R179">
        <f>VLOOKUP(CONCATENATE($B179,".data"), 'Random noise 0.001'!$A$1:$AG$235, 17, FALSE)</f>
        <v>202.5</v>
      </c>
      <c r="S179" t="str">
        <f>VLOOKUP(CONCATENATE($B179,".data"), 'Random noise 0.001'!$A$1:$AG$235, 27, FALSE)</f>
        <v>-1.0358831*x0+2.43501956*x1+1.01280775*x3-0.99737786*log(x1/x2)-2.87087874</v>
      </c>
      <c r="T179">
        <f t="shared" si="37"/>
        <v>0</v>
      </c>
      <c r="U179">
        <f t="shared" si="38"/>
        <v>0</v>
      </c>
      <c r="V179" s="2">
        <f t="shared" si="39"/>
        <v>0</v>
      </c>
      <c r="W179" s="1">
        <f>VLOOKUP(CONCATENATE($B179,".data"), 'Random noise 0.01'!$A$1:$AM$235, 37, FALSE)</f>
        <v>0.91469301000000003</v>
      </c>
      <c r="X179">
        <f>VLOOKUP(CONCATENATE($B179,".data"), 'Random noise 0.01'!$A$1:$AM$235, 39, FALSE)</f>
        <v>0.34017160000000002</v>
      </c>
      <c r="Y179">
        <f>VLOOKUP(CONCATENATE($B179,".data"), 'Random noise 0.01'!$A$1:$AG$235, 15, FALSE)</f>
        <v>23</v>
      </c>
      <c r="Z179">
        <f>VLOOKUP(CONCATENATE($B179,".data"), 'Random noise 0.01'!$A$1:$AG$235, 17, FALSE)</f>
        <v>232.3</v>
      </c>
      <c r="AA179" t="str">
        <f>VLOOKUP(CONCATENATE($B179,".data"), 'Random noise 0.01'!$A$1:$AG$235, 27, FALSE)</f>
        <v>-1.03521078*x0-1.00010471*log(x1*exp(-x3)/x2)+2.50125616*cos(x1-2)-1.81135717</v>
      </c>
      <c r="AB179">
        <f t="shared" si="40"/>
        <v>0</v>
      </c>
      <c r="AC179">
        <f t="shared" si="41"/>
        <v>0</v>
      </c>
      <c r="AD179" s="2">
        <f t="shared" si="42"/>
        <v>0</v>
      </c>
      <c r="AE179" s="1">
        <f>VLOOKUP(CONCATENATE($B179,".data"), 'Random noise 0.1'!$A$1:$AM$235, 37, FALSE)</f>
        <v>0.90409430000000002</v>
      </c>
      <c r="AF179">
        <f>VLOOKUP(CONCATENATE($B179,".data"), 'Random noise 0.1'!$A$1:$AM$235, 39, FALSE)</f>
        <v>0.36068489999999997</v>
      </c>
      <c r="AG179">
        <f>VLOOKUP(CONCATENATE($B179,".data"), 'Random noise 0.1'!$A$1:$AG$235, 15, FALSE)</f>
        <v>25</v>
      </c>
      <c r="AH179">
        <f>VLOOKUP(CONCATENATE($B179,".data"), 'Random noise 0.1'!$A$1:$AG$235, 17, FALSE)</f>
        <v>250.7</v>
      </c>
      <c r="AI179" t="e">
        <f>VLOOKUP(CONCATENATE($B179,".data"), 'Random noise 0.1'!$A$1:$AG$235, 27, FALSE)</f>
        <v>#NAME?</v>
      </c>
      <c r="AJ179">
        <f t="shared" si="43"/>
        <v>0</v>
      </c>
      <c r="AK179">
        <f t="shared" si="44"/>
        <v>0</v>
      </c>
      <c r="AL179" s="2">
        <f t="shared" si="45"/>
        <v>0</v>
      </c>
    </row>
    <row r="180" spans="1:38" x14ac:dyDescent="0.25">
      <c r="A180" t="str">
        <f t="shared" si="32"/>
        <v>v4_12-15</v>
      </c>
      <c r="B180" t="s">
        <v>815</v>
      </c>
      <c r="C180">
        <v>13</v>
      </c>
      <c r="D180" t="str">
        <f t="shared" si="33"/>
        <v>12-15</v>
      </c>
      <c r="E180">
        <v>4</v>
      </c>
      <c r="F180" s="7" t="s">
        <v>816</v>
      </c>
      <c r="G180" s="1">
        <f>VLOOKUP(CONCATENATE($B180,".data"), 'Random noise 0'!$A$1:$AM$235, 37, FALSE)</f>
        <v>0.44731328999999997</v>
      </c>
      <c r="H180" s="1">
        <f>VLOOKUP(CONCATENATE($B180,".data"), 'Random noise 0'!$A$1:$AM$235, 39, FALSE)</f>
        <v>0.41370107</v>
      </c>
      <c r="I180">
        <f>VLOOKUP(CONCATENATE($B180,".data"), 'Random noise 0'!$A$1:$AG$235, 15, FALSE)</f>
        <v>22</v>
      </c>
      <c r="J180">
        <f>VLOOKUP(CONCATENATE($B180,".data"), 'Random noise 0'!$A$1:$AG$235, 17, FALSE)</f>
        <v>282.39999999999998</v>
      </c>
      <c r="K180" t="str">
        <f>VLOOKUP(CONCATENATE($B180,".data"), 'Random noise 0'!$A$1:$AG$235, 27, FALSE)</f>
        <v>2.26181753*x0*x2-0.86526004*x0*x3-0.92160119*x2*x3+0.22803882*cos(3.14159265/x1)-0.20430547</v>
      </c>
      <c r="L180">
        <f t="shared" si="34"/>
        <v>0</v>
      </c>
      <c r="M180">
        <f t="shared" si="35"/>
        <v>0</v>
      </c>
      <c r="N180" s="2">
        <f t="shared" si="36"/>
        <v>0</v>
      </c>
      <c r="O180" s="1">
        <f>VLOOKUP(CONCATENATE($B180,".data"), 'Random noise 0.001'!$A$1:$AM$235, 37, FALSE)</f>
        <v>0.44721040000000001</v>
      </c>
      <c r="P180">
        <f>VLOOKUP(CONCATENATE($B180,".data"), 'Random noise 0.001'!$A$1:$AM$235, 39, FALSE)</f>
        <v>0.41373958</v>
      </c>
      <c r="Q180">
        <f>VLOOKUP(CONCATENATE($B180,".data"), 'Random noise 0.001'!$A$1:$AG$235, 15, FALSE)</f>
        <v>22</v>
      </c>
      <c r="R180">
        <f>VLOOKUP(CONCATENATE($B180,".data"), 'Random noise 0.001'!$A$1:$AG$235, 17, FALSE)</f>
        <v>258.3</v>
      </c>
      <c r="S180" t="str">
        <f>VLOOKUP(CONCATENATE($B180,".data"), 'Random noise 0.001'!$A$1:$AG$235, 27, FALSE)</f>
        <v>2.26202716*x0*x2-0.86544041*x0*x3-0.92167414*x2*x3+0.22818591*cos(3.14159265/x1)-0.20413153</v>
      </c>
      <c r="T180">
        <f t="shared" si="37"/>
        <v>0</v>
      </c>
      <c r="U180">
        <f t="shared" si="38"/>
        <v>0</v>
      </c>
      <c r="V180" s="2">
        <f t="shared" si="39"/>
        <v>0</v>
      </c>
      <c r="W180" s="1">
        <f>VLOOKUP(CONCATENATE($B180,".data"), 'Random noise 0.01'!$A$1:$AM$235, 37, FALSE)</f>
        <v>0.44627452000000001</v>
      </c>
      <c r="X180">
        <f>VLOOKUP(CONCATENATE($B180,".data"), 'Random noise 0.01'!$A$1:$AM$235, 39, FALSE)</f>
        <v>0.41408967000000002</v>
      </c>
      <c r="Y180">
        <f>VLOOKUP(CONCATENATE($B180,".data"), 'Random noise 0.01'!$A$1:$AG$235, 15, FALSE)</f>
        <v>22</v>
      </c>
      <c r="Z180">
        <f>VLOOKUP(CONCATENATE($B180,".data"), 'Random noise 0.01'!$A$1:$AG$235, 17, FALSE)</f>
        <v>258</v>
      </c>
      <c r="AA180" t="str">
        <f>VLOOKUP(CONCATENATE($B180,".data"), 'Random noise 0.01'!$A$1:$AG$235, 27, FALSE)</f>
        <v>2.2639138*x0*x2-0.86706374*x0*x3-0.92233065*x2*x3+0.22950977*cos(3.14159265/x1)-0.20256606</v>
      </c>
      <c r="AB180">
        <f t="shared" si="40"/>
        <v>0</v>
      </c>
      <c r="AC180">
        <f t="shared" si="41"/>
        <v>0</v>
      </c>
      <c r="AD180" s="2">
        <f t="shared" si="42"/>
        <v>0</v>
      </c>
      <c r="AE180" s="1">
        <f>VLOOKUP(CONCATENATE($B180,".data"), 'Random noise 0.1'!$A$1:$AM$235, 37, FALSE)</f>
        <v>-0.11125145</v>
      </c>
      <c r="AF180">
        <f>VLOOKUP(CONCATENATE($B180,".data"), 'Random noise 0.1'!$A$1:$AM$235, 39, FALSE)</f>
        <v>0.5866152</v>
      </c>
      <c r="AG180">
        <f>VLOOKUP(CONCATENATE($B180,".data"), 'Random noise 0.1'!$A$1:$AG$235, 15, FALSE)</f>
        <v>54</v>
      </c>
      <c r="AH180">
        <f>VLOOKUP(CONCATENATE($B180,".data"), 'Random noise 0.1'!$A$1:$AG$235, 17, FALSE)</f>
        <v>301</v>
      </c>
      <c r="AI180" t="str">
        <f>VLOOKUP(CONCATENATE($B180,".data"), 'Random noise 0.1'!$A$1:$AG$235, 27, FALSE)</f>
        <v>-0.1183777*x0*x1*x3/x2+1.03983202*x0*x2-8.57269817*x0*x3+1.51044551*x2**2-2.61455157*x2*x3-4.03852268*x2*(x0*x2-x3)**2+1.70245188*x3+2.08827666*(x0+x3)**2-0.9503669-0.00045477/x0</v>
      </c>
      <c r="AJ180">
        <f t="shared" si="43"/>
        <v>0</v>
      </c>
      <c r="AK180">
        <f t="shared" si="44"/>
        <v>0</v>
      </c>
      <c r="AL180" s="2">
        <f t="shared" si="45"/>
        <v>0</v>
      </c>
    </row>
    <row r="181" spans="1:38" x14ac:dyDescent="0.25">
      <c r="A181" t="str">
        <f t="shared" si="32"/>
        <v>v4_12-15</v>
      </c>
      <c r="B181" t="s">
        <v>817</v>
      </c>
      <c r="C181">
        <v>13</v>
      </c>
      <c r="D181" t="str">
        <f t="shared" si="33"/>
        <v>12-15</v>
      </c>
      <c r="E181">
        <v>4</v>
      </c>
      <c r="F181" s="7" t="s">
        <v>818</v>
      </c>
      <c r="G181" s="1">
        <f>VLOOKUP(CONCATENATE($B181,".data"), 'Random noise 0'!$A$1:$AM$235, 37, FALSE)</f>
        <v>1</v>
      </c>
      <c r="H181" s="1">
        <f>VLOOKUP(CONCATENATE($B181,".data"), 'Random noise 0'!$A$1:$AM$235, 39, FALSE)</f>
        <v>6.7308999999999999E-4</v>
      </c>
      <c r="I181">
        <f>VLOOKUP(CONCATENATE($B181,".data"), 'Random noise 0'!$A$1:$AG$235, 15, FALSE)</f>
        <v>13</v>
      </c>
      <c r="J181">
        <f>VLOOKUP(CONCATENATE($B181,".data"), 'Random noise 0'!$A$1:$AG$235, 17, FALSE)</f>
        <v>289.10000000000002</v>
      </c>
      <c r="K181" t="str">
        <f>VLOOKUP(CONCATENATE($B181,".data"), 'Random noise 0'!$A$1:$AG$235, 27, FALSE)</f>
        <v>535.49165552*x3*sin(x1)**2/(x0**2*x2)</v>
      </c>
      <c r="L181">
        <f t="shared" si="34"/>
        <v>1</v>
      </c>
      <c r="M181" t="str">
        <f t="shared" si="35"/>
        <v>?</v>
      </c>
      <c r="N181" s="2">
        <v>1</v>
      </c>
      <c r="O181" s="1">
        <f>VLOOKUP(CONCATENATE($B181,".data"), 'Random noise 0.001'!$A$1:$AM$235, 37, FALSE)</f>
        <v>1.7405299999999999E-3</v>
      </c>
      <c r="P181">
        <f>VLOOKUP(CONCATENATE($B181,".data"), 'Random noise 0.001'!$A$1:$AM$235, 39, FALSE)</f>
        <v>75419441.250480905</v>
      </c>
      <c r="Q181">
        <f>VLOOKUP(CONCATENATE($B181,".data"), 'Random noise 0.001'!$A$1:$AG$235, 15, FALSE)</f>
        <v>41</v>
      </c>
      <c r="R181">
        <f>VLOOKUP(CONCATENATE($B181,".data"), 'Random noise 0.001'!$A$1:$AG$235, 17, FALSE)</f>
        <v>287.89999999999998</v>
      </c>
      <c r="S181" t="str">
        <f>VLOOKUP(CONCATENATE($B181,".data"), 'Random noise 0.001'!$A$1:$AG$235, 27, FALSE)</f>
        <v>-761540.71274947*x2*cos(-3.14159265*x2**0.5+x2*x3**2/x0**2+3.14159265*x1**4*x2**0.5*x3/x0**4)+132507.84985499+47764.15443265*x2**0.5*x3/x0</v>
      </c>
      <c r="T181">
        <f t="shared" si="37"/>
        <v>0</v>
      </c>
      <c r="U181">
        <f t="shared" si="38"/>
        <v>0</v>
      </c>
      <c r="V181" s="2">
        <f t="shared" si="39"/>
        <v>0</v>
      </c>
      <c r="W181" s="1">
        <f>VLOOKUP(CONCATENATE($B181,".data"), 'Random noise 0.01'!$A$1:$AM$235, 37, FALSE)</f>
        <v>-0.11037084</v>
      </c>
      <c r="X181">
        <f>VLOOKUP(CONCATENATE($B181,".data"), 'Random noise 0.01'!$A$1:$AM$235, 39, FALSE)</f>
        <v>79541836.633525193</v>
      </c>
      <c r="Y181">
        <f>VLOOKUP(CONCATENATE($B181,".data"), 'Random noise 0.01'!$A$1:$AG$235, 15, FALSE)</f>
        <v>22</v>
      </c>
      <c r="Z181">
        <f>VLOOKUP(CONCATENATE($B181,".data"), 'Random noise 0.01'!$A$1:$AG$235, 17, FALSE)</f>
        <v>239.5</v>
      </c>
      <c r="AA181" t="str">
        <f>VLOOKUP(CONCATENATE($B181,".data"), 'Random noise 0.01'!$A$1:$AG$235, 27, FALSE)</f>
        <v>-865635910.609322*x2*x3**200+1850414.74850221+368508.00900506*cos(5669983.03643795*x2+17812777.0532523)/x0**cos(x3)</v>
      </c>
      <c r="AB181">
        <f t="shared" si="40"/>
        <v>0</v>
      </c>
      <c r="AC181">
        <f t="shared" si="41"/>
        <v>0</v>
      </c>
      <c r="AD181" s="2">
        <f t="shared" si="42"/>
        <v>0</v>
      </c>
      <c r="AE181" s="1">
        <f>VLOOKUP(CONCATENATE($B181,".data"), 'Random noise 0.1'!$A$1:$AM$235, 37, FALSE)</f>
        <v>-0.24059920000000001</v>
      </c>
      <c r="AF181">
        <f>VLOOKUP(CONCATENATE($B181,".data"), 'Random noise 0.1'!$A$1:$AM$235, 39, FALSE)</f>
        <v>84077025.4834418</v>
      </c>
      <c r="AG181">
        <f>VLOOKUP(CONCATENATE($B181,".data"), 'Random noise 0.1'!$A$1:$AG$235, 15, FALSE)</f>
        <v>43</v>
      </c>
      <c r="AH181">
        <f>VLOOKUP(CONCATENATE($B181,".data"), 'Random noise 0.1'!$A$1:$AG$235, 17, FALSE)</f>
        <v>299.2</v>
      </c>
      <c r="AI181" t="str">
        <f>VLOOKUP(CONCATENATE($B181,".data"), 'Random noise 0.1'!$A$1:$AG$235, 27, FALSE)</f>
        <v>-46784951.4072586*x1*cos(3.14159265*x1/x0)-41205111.9346232*x1+133641690.882305*sin(log(x0**(3.14159265/x2)*x2+x0**(x0-x2)))*cos(3.14159265*x1/x0)+25210815.5759017</v>
      </c>
      <c r="AJ181">
        <f t="shared" si="43"/>
        <v>0</v>
      </c>
      <c r="AK181">
        <f t="shared" si="44"/>
        <v>0</v>
      </c>
      <c r="AL181" s="2">
        <f t="shared" si="45"/>
        <v>0</v>
      </c>
    </row>
    <row r="182" spans="1:38" x14ac:dyDescent="0.25">
      <c r="A182" t="str">
        <f t="shared" si="32"/>
        <v>v4_12-15</v>
      </c>
      <c r="B182" t="s">
        <v>819</v>
      </c>
      <c r="C182">
        <v>13</v>
      </c>
      <c r="D182" t="str">
        <f t="shared" si="33"/>
        <v>12-15</v>
      </c>
      <c r="E182">
        <v>4</v>
      </c>
      <c r="F182" s="7" t="s">
        <v>820</v>
      </c>
      <c r="G182" s="1">
        <f>VLOOKUP(CONCATENATE($B182,".data"), 'Random noise 0'!$A$1:$AM$235, 37, FALSE)</f>
        <v>-2.1651705799999998</v>
      </c>
      <c r="H182" s="1">
        <f>VLOOKUP(CONCATENATE($B182,".data"), 'Random noise 0'!$A$1:$AM$235, 39, FALSE)</f>
        <v>1.2514187999999999</v>
      </c>
      <c r="I182">
        <f>VLOOKUP(CONCATENATE($B182,".data"), 'Random noise 0'!$A$1:$AG$235, 15, FALSE)</f>
        <v>26</v>
      </c>
      <c r="J182">
        <f>VLOOKUP(CONCATENATE($B182,".data"), 'Random noise 0'!$A$1:$AG$235, 17, FALSE)</f>
        <v>300.89999999999998</v>
      </c>
      <c r="K182" t="str">
        <f>VLOOKUP(CONCATENATE($B182,".data"), 'Random noise 0'!$A$1:$AG$235, 27, FALSE)</f>
        <v>0.98670384*x0-0.99360758*x1-0.30334888/x2**0.5+2.72772381*x2**2-5.44337041*x2-0.46619078*x3**2+3.40938438</v>
      </c>
      <c r="L182">
        <f t="shared" si="34"/>
        <v>0</v>
      </c>
      <c r="M182">
        <f t="shared" si="35"/>
        <v>0</v>
      </c>
      <c r="N182" s="2">
        <f t="shared" si="36"/>
        <v>0</v>
      </c>
      <c r="O182" s="1">
        <f>VLOOKUP(CONCATENATE($B182,".data"), 'Random noise 0.001'!$A$1:$AM$235, 37, FALSE)</f>
        <v>-2.1663429500000002</v>
      </c>
      <c r="P182">
        <f>VLOOKUP(CONCATENATE($B182,".data"), 'Random noise 0.001'!$A$1:$AM$235, 39, FALSE)</f>
        <v>1.25165054</v>
      </c>
      <c r="Q182">
        <f>VLOOKUP(CONCATENATE($B182,".data"), 'Random noise 0.001'!$A$1:$AG$235, 15, FALSE)</f>
        <v>26</v>
      </c>
      <c r="R182">
        <f>VLOOKUP(CONCATENATE($B182,".data"), 'Random noise 0.001'!$A$1:$AG$235, 17, FALSE)</f>
        <v>301</v>
      </c>
      <c r="S182" t="str">
        <f>VLOOKUP(CONCATENATE($B182,".data"), 'Random noise 0.001'!$A$1:$AG$235, 27, FALSE)</f>
        <v>0.98669394*x0-0.9940019*x1-0.30340414/x2**0.5+2.72745216*x2**2-5.44316641*x2-0.46623072*x3**2+3.40995626</v>
      </c>
      <c r="T182">
        <f t="shared" si="37"/>
        <v>0</v>
      </c>
      <c r="U182">
        <f t="shared" si="38"/>
        <v>0</v>
      </c>
      <c r="V182" s="2">
        <f t="shared" si="39"/>
        <v>0</v>
      </c>
      <c r="W182" s="1">
        <f>VLOOKUP(CONCATENATE($B182,".data"), 'Random noise 0.01'!$A$1:$AM$235, 37, FALSE)</f>
        <v>-2.1769190599999999</v>
      </c>
      <c r="X182">
        <f>VLOOKUP(CONCATENATE($B182,".data"), 'Random noise 0.01'!$A$1:$AM$235, 39, FALSE)</f>
        <v>1.2537391600000001</v>
      </c>
      <c r="Y182">
        <f>VLOOKUP(CONCATENATE($B182,".data"), 'Random noise 0.01'!$A$1:$AG$235, 15, FALSE)</f>
        <v>26</v>
      </c>
      <c r="Z182">
        <f>VLOOKUP(CONCATENATE($B182,".data"), 'Random noise 0.01'!$A$1:$AG$235, 17, FALSE)</f>
        <v>300.10000000000002</v>
      </c>
      <c r="AA182" t="str">
        <f>VLOOKUP(CONCATENATE($B182,".data"), 'Random noise 0.01'!$A$1:$AG$235, 27, FALSE)</f>
        <v>0.98660483*x0-0.99755074*x1-0.30390145/x2**0.5+2.72500726*x2**2-5.44133043*x2-0.4665902*x3**2+3.41510315</v>
      </c>
      <c r="AB182">
        <f t="shared" si="40"/>
        <v>0</v>
      </c>
      <c r="AC182">
        <f t="shared" si="41"/>
        <v>0</v>
      </c>
      <c r="AD182" s="2">
        <f t="shared" si="42"/>
        <v>0</v>
      </c>
      <c r="AE182" s="1">
        <f>VLOOKUP(CONCATENATE($B182,".data"), 'Random noise 0.1'!$A$1:$AM$235, 37, FALSE)</f>
        <v>-2.2851987600000001</v>
      </c>
      <c r="AF182">
        <f>VLOOKUP(CONCATENATE($B182,".data"), 'Random noise 0.1'!$A$1:$AM$235, 39, FALSE)</f>
        <v>1.27492589</v>
      </c>
      <c r="AG182">
        <f>VLOOKUP(CONCATENATE($B182,".data"), 'Random noise 0.1'!$A$1:$AG$235, 15, FALSE)</f>
        <v>26</v>
      </c>
      <c r="AH182">
        <f>VLOOKUP(CONCATENATE($B182,".data"), 'Random noise 0.1'!$A$1:$AG$235, 17, FALSE)</f>
        <v>300.3</v>
      </c>
      <c r="AI182" t="str">
        <f>VLOOKUP(CONCATENATE($B182,".data"), 'Random noise 0.1'!$A$1:$AG$235, 27, FALSE)</f>
        <v>0.98571371*x0-1.03303914*x1-0.30887458/x2**0.5+2.70055832*x2**2-5.42297066*x2-0.47018505*x3**2+3.46657201</v>
      </c>
      <c r="AJ182">
        <f t="shared" si="43"/>
        <v>0</v>
      </c>
      <c r="AK182">
        <f t="shared" si="44"/>
        <v>0</v>
      </c>
      <c r="AL182" s="2">
        <f t="shared" si="45"/>
        <v>0</v>
      </c>
    </row>
    <row r="183" spans="1:38" x14ac:dyDescent="0.25">
      <c r="A183" t="str">
        <f t="shared" si="32"/>
        <v>v4_12-15</v>
      </c>
      <c r="B183" t="s">
        <v>821</v>
      </c>
      <c r="C183">
        <v>13</v>
      </c>
      <c r="D183" t="str">
        <f t="shared" si="33"/>
        <v>12-15</v>
      </c>
      <c r="E183">
        <v>4</v>
      </c>
      <c r="F183" s="7" t="s">
        <v>822</v>
      </c>
      <c r="G183" s="1">
        <f>VLOOKUP(CONCATENATE($B183,".data"), 'Random noise 0'!$A$1:$AM$235, 37, FALSE)</f>
        <v>0.94602421999999997</v>
      </c>
      <c r="H183" s="1">
        <f>VLOOKUP(CONCATENATE($B183,".data"), 'Random noise 0'!$A$1:$AM$235, 39, FALSE)</f>
        <v>0.16699785</v>
      </c>
      <c r="I183">
        <f>VLOOKUP(CONCATENATE($B183,".data"), 'Random noise 0'!$A$1:$AG$235, 15, FALSE)</f>
        <v>29</v>
      </c>
      <c r="J183">
        <f>VLOOKUP(CONCATENATE($B183,".data"), 'Random noise 0'!$A$1:$AG$235, 17, FALSE)</f>
        <v>300.3</v>
      </c>
      <c r="K183" t="str">
        <f>VLOOKUP(CONCATENATE($B183,".data"), 'Random noise 0'!$A$1:$AG$235, 27, FALSE)</f>
        <v>-0.19908106*x3-0.27687747*log(x1+1/x0)-2.83034192*sin(x0**2*x2+x0*x1*x2**0.5+x0)+2.00220659</v>
      </c>
      <c r="L183">
        <f t="shared" si="34"/>
        <v>0</v>
      </c>
      <c r="M183">
        <f t="shared" si="35"/>
        <v>0</v>
      </c>
      <c r="N183" s="2">
        <f t="shared" si="36"/>
        <v>0</v>
      </c>
      <c r="O183" s="1">
        <f>VLOOKUP(CONCATENATE($B183,".data"), 'Random noise 0.001'!$A$1:$AM$235, 37, FALSE)</f>
        <v>0.94601800999999996</v>
      </c>
      <c r="P183">
        <f>VLOOKUP(CONCATENATE($B183,".data"), 'Random noise 0.001'!$A$1:$AM$235, 39, FALSE)</f>
        <v>0.16700746999999999</v>
      </c>
      <c r="Q183">
        <f>VLOOKUP(CONCATENATE($B183,".data"), 'Random noise 0.001'!$A$1:$AG$235, 15, FALSE)</f>
        <v>29</v>
      </c>
      <c r="R183">
        <f>VLOOKUP(CONCATENATE($B183,".data"), 'Random noise 0.001'!$A$1:$AG$235, 17, FALSE)</f>
        <v>280.39999999999998</v>
      </c>
      <c r="S183" t="str">
        <f>VLOOKUP(CONCATENATE($B183,".data"), 'Random noise 0.001'!$A$1:$AG$235, 27, FALSE)</f>
        <v>-0.19910582*x3-0.27673735*log(x1+1/x0)-2.83005374*sin(x0**2*x2+x0*x1*x2**0.5+x0)+2.00204921</v>
      </c>
      <c r="T183">
        <f t="shared" si="37"/>
        <v>0</v>
      </c>
      <c r="U183">
        <f t="shared" si="38"/>
        <v>0</v>
      </c>
      <c r="V183" s="2">
        <f t="shared" si="39"/>
        <v>0</v>
      </c>
      <c r="W183" s="1">
        <f>VLOOKUP(CONCATENATE($B183,".data"), 'Random noise 0.01'!$A$1:$AM$235, 37, FALSE)</f>
        <v>0.94595556999999997</v>
      </c>
      <c r="X183">
        <f>VLOOKUP(CONCATENATE($B183,".data"), 'Random noise 0.01'!$A$1:$AM$235, 39, FALSE)</f>
        <v>0.16710401999999999</v>
      </c>
      <c r="Y183">
        <f>VLOOKUP(CONCATENATE($B183,".data"), 'Random noise 0.01'!$A$1:$AG$235, 15, FALSE)</f>
        <v>29</v>
      </c>
      <c r="Z183">
        <f>VLOOKUP(CONCATENATE($B183,".data"), 'Random noise 0.01'!$A$1:$AG$235, 17, FALSE)</f>
        <v>288.7</v>
      </c>
      <c r="AA183" t="str">
        <f>VLOOKUP(CONCATENATE($B183,".data"), 'Random noise 0.01'!$A$1:$AG$235, 27, FALSE)</f>
        <v>-0.19932865*x3-0.27547627*log(x1+1/x0)-2.82746009*sin(x0**2*x2+x0*x1*x2**0.5+x0)+2.00063277</v>
      </c>
      <c r="AB183">
        <f t="shared" si="40"/>
        <v>0</v>
      </c>
      <c r="AC183">
        <f t="shared" si="41"/>
        <v>0</v>
      </c>
      <c r="AD183" s="2">
        <f t="shared" si="42"/>
        <v>0</v>
      </c>
      <c r="AE183" s="1">
        <f>VLOOKUP(CONCATENATE($B183,".data"), 'Random noise 0.1'!$A$1:$AM$235, 37, FALSE)</f>
        <v>0.96200998999999998</v>
      </c>
      <c r="AF183">
        <f>VLOOKUP(CONCATENATE($B183,".data"), 'Random noise 0.1'!$A$1:$AM$235, 39, FALSE)</f>
        <v>0.14010257000000001</v>
      </c>
      <c r="AG183">
        <f>VLOOKUP(CONCATENATE($B183,".data"), 'Random noise 0.1'!$A$1:$AG$235, 15, FALSE)</f>
        <v>25</v>
      </c>
      <c r="AH183">
        <f>VLOOKUP(CONCATENATE($B183,".data"), 'Random noise 0.1'!$A$1:$AG$235, 17, FALSE)</f>
        <v>267.3</v>
      </c>
      <c r="AI183" t="str">
        <f>VLOOKUP(CONCATENATE($B183,".data"), 'Random noise 0.1'!$A$1:$AG$235, 27, FALSE)</f>
        <v>-0.18692766*x3-0.02248092*log(x0)**2-2.24488123*sin(x0*x1+x0*x2+sin(x0**2))+1.31004655</v>
      </c>
      <c r="AJ183">
        <f t="shared" si="43"/>
        <v>0</v>
      </c>
      <c r="AK183">
        <f t="shared" si="44"/>
        <v>0</v>
      </c>
      <c r="AL183" s="2">
        <f t="shared" si="45"/>
        <v>0</v>
      </c>
    </row>
    <row r="184" spans="1:38" x14ac:dyDescent="0.25">
      <c r="A184" t="str">
        <f t="shared" si="32"/>
        <v>v5_12-15</v>
      </c>
      <c r="B184" t="s">
        <v>823</v>
      </c>
      <c r="C184">
        <v>13</v>
      </c>
      <c r="D184" t="str">
        <f t="shared" si="33"/>
        <v>12-15</v>
      </c>
      <c r="E184">
        <v>5</v>
      </c>
      <c r="F184" s="7" t="s">
        <v>824</v>
      </c>
      <c r="G184" s="1">
        <f>VLOOKUP(CONCATENATE($B184,".data"), 'Random noise 0'!$A$1:$AM$235, 37, FALSE)</f>
        <v>0.87157633000000001</v>
      </c>
      <c r="H184" s="1">
        <f>VLOOKUP(CONCATENATE($B184,".data"), 'Random noise 0'!$A$1:$AM$235, 39, FALSE)</f>
        <v>0.10828864000000001</v>
      </c>
      <c r="I184">
        <f>VLOOKUP(CONCATENATE($B184,".data"), 'Random noise 0'!$A$1:$AG$235, 15, FALSE)</f>
        <v>26</v>
      </c>
      <c r="J184">
        <f>VLOOKUP(CONCATENATE($B184,".data"), 'Random noise 0'!$A$1:$AG$235, 17, FALSE)</f>
        <v>300.3</v>
      </c>
      <c r="K184" t="str">
        <f>VLOOKUP(CONCATENATE($B184,".data"), 'Random noise 0'!$A$1:$AG$235, 27, FALSE)</f>
        <v>0.90320096*x1**0.5+0.34578402*x1*x3-0.43085876*x2*x3-0.2820905*log(x0*x3/x4+x1)+0.1669191</v>
      </c>
      <c r="L184">
        <f t="shared" si="34"/>
        <v>0</v>
      </c>
      <c r="M184">
        <f t="shared" si="35"/>
        <v>0</v>
      </c>
      <c r="N184" s="2">
        <f t="shared" si="36"/>
        <v>0</v>
      </c>
      <c r="O184" s="1">
        <f>VLOOKUP(CONCATENATE($B184,".data"), 'Random noise 0.001'!$A$1:$AM$235, 37, FALSE)</f>
        <v>-1.70602816</v>
      </c>
      <c r="P184">
        <f>VLOOKUP(CONCATENATE($B184,".data"), 'Random noise 0.001'!$A$1:$AM$235, 39, FALSE)</f>
        <v>0.49708026</v>
      </c>
      <c r="Q184">
        <f>VLOOKUP(CONCATENATE($B184,".data"), 'Random noise 0.001'!$A$1:$AG$235, 15, FALSE)</f>
        <v>33</v>
      </c>
      <c r="R184">
        <f>VLOOKUP(CONCATENATE($B184,".data"), 'Random noise 0.001'!$A$1:$AG$235, 17, FALSE)</f>
        <v>300.39999999999998</v>
      </c>
      <c r="S184" t="str">
        <f>VLOOKUP(CONCATENATE($B184,".data"), 'Random noise 0.001'!$A$1:$AG$235, 27, FALSE)</f>
        <v>-0.06922297*x0*log(x2)+1.19200629*x1**0.5-0.06922297*x3*log(x2)-0.34098342*log(x0*x3/x4+x1)-0.13223063+0.0035855/x4</v>
      </c>
      <c r="T184">
        <f t="shared" si="37"/>
        <v>0</v>
      </c>
      <c r="U184">
        <f t="shared" si="38"/>
        <v>0</v>
      </c>
      <c r="V184" s="2">
        <f t="shared" si="39"/>
        <v>0</v>
      </c>
      <c r="W184" s="1">
        <f>VLOOKUP(CONCATENATE($B184,".data"), 'Random noise 0.01'!$A$1:$AM$235, 37, FALSE)</f>
        <v>0.89032138000000005</v>
      </c>
      <c r="X184">
        <f>VLOOKUP(CONCATENATE($B184,".data"), 'Random noise 0.01'!$A$1:$AM$235, 39, FALSE)</f>
        <v>0.10007402</v>
      </c>
      <c r="Y184">
        <f>VLOOKUP(CONCATENATE($B184,".data"), 'Random noise 0.01'!$A$1:$AG$235, 15, FALSE)</f>
        <v>46</v>
      </c>
      <c r="Z184">
        <f>VLOOKUP(CONCATENATE($B184,".data"), 'Random noise 0.01'!$A$1:$AG$235, 17, FALSE)</f>
        <v>301</v>
      </c>
      <c r="AA184" t="str">
        <f>VLOOKUP(CONCATENATE($B184,".data"), 'Random noise 0.01'!$A$1:$AG$235, 27, FALSE)</f>
        <v>0.20018502*x0*x3-0.64822661*x2*x3+0.07657535*x3/x4**0.5-0.31529311*log(-x0*x1*x3+x0*x3/x4-x1*x2*x3+x1)+1.9124436+1.7230047/(-x1-1)</v>
      </c>
      <c r="AB184">
        <f t="shared" si="40"/>
        <v>0</v>
      </c>
      <c r="AC184">
        <f t="shared" si="41"/>
        <v>0</v>
      </c>
      <c r="AD184" s="2">
        <f t="shared" si="42"/>
        <v>0</v>
      </c>
      <c r="AE184" s="1">
        <f>VLOOKUP(CONCATENATE($B184,".data"), 'Random noise 0.1'!$A$1:$AM$235, 37, FALSE)</f>
        <v>0.94300764000000004</v>
      </c>
      <c r="AF184">
        <f>VLOOKUP(CONCATENATE($B184,".data"), 'Random noise 0.1'!$A$1:$AM$235, 39, FALSE)</f>
        <v>7.2138759999999996E-2</v>
      </c>
      <c r="AG184">
        <f>VLOOKUP(CONCATENATE($B184,".data"), 'Random noise 0.1'!$A$1:$AG$235, 15, FALSE)</f>
        <v>59</v>
      </c>
      <c r="AH184">
        <f>VLOOKUP(CONCATENATE($B184,".data"), 'Random noise 0.1'!$A$1:$AG$235, 17, FALSE)</f>
        <v>301</v>
      </c>
      <c r="AI184" t="str">
        <f>VLOOKUP(CONCATENATE($B184,".data"), 'Random noise 0.1'!$A$1:$AG$235, 27, FALSE)</f>
        <v>1.53681202*x1**2*exp(-x1*x4/(x0*x2**0.5*x3))-1.11189851*x1*exp(-x1**2*x4/(x0*x2**0.5*x3))+0.12783582*x3+0.98097252-0.97475376*exp(-2*x1*x4/(x0*x2**0.5*x3))</v>
      </c>
      <c r="AJ184">
        <f t="shared" si="43"/>
        <v>0</v>
      </c>
      <c r="AK184">
        <f t="shared" si="44"/>
        <v>0</v>
      </c>
      <c r="AL184" s="2">
        <f t="shared" si="45"/>
        <v>0</v>
      </c>
    </row>
    <row r="185" spans="1:38" x14ac:dyDescent="0.25">
      <c r="A185" t="str">
        <f t="shared" si="32"/>
        <v>v5_12-15</v>
      </c>
      <c r="B185" t="s">
        <v>825</v>
      </c>
      <c r="C185">
        <v>13</v>
      </c>
      <c r="D185" t="str">
        <f t="shared" si="33"/>
        <v>12-15</v>
      </c>
      <c r="E185">
        <v>5</v>
      </c>
      <c r="F185" s="7" t="s">
        <v>826</v>
      </c>
      <c r="G185" s="1">
        <f>VLOOKUP(CONCATENATE($B185,".data"), 'Random noise 0'!$A$1:$AM$235, 37, FALSE)</f>
        <v>1</v>
      </c>
      <c r="H185" s="1">
        <f>VLOOKUP(CONCATENATE($B185,".data"), 'Random noise 0'!$A$1:$AM$235, 39, FALSE)</f>
        <v>0</v>
      </c>
      <c r="I185">
        <f>VLOOKUP(CONCATENATE($B185,".data"), 'Random noise 0'!$A$1:$AG$235, 15, FALSE)</f>
        <v>13</v>
      </c>
      <c r="J185">
        <f>VLOOKUP(CONCATENATE($B185,".data"), 'Random noise 0'!$A$1:$AG$235, 17, FALSE)</f>
        <v>29.3</v>
      </c>
      <c r="K185" t="str">
        <f>VLOOKUP(CONCATENATE($B185,".data"), 'Random noise 0'!$A$1:$AG$235, 27, FALSE)</f>
        <v>x2+x4+0.5*log(x0)-sin(x1)+sin(x3)</v>
      </c>
      <c r="L185">
        <f t="shared" si="34"/>
        <v>1</v>
      </c>
      <c r="M185">
        <f t="shared" si="35"/>
        <v>1</v>
      </c>
      <c r="N185" s="2">
        <f t="shared" si="36"/>
        <v>1</v>
      </c>
      <c r="O185" s="1">
        <f>VLOOKUP(CONCATENATE($B185,".data"), 'Random noise 0.001'!$A$1:$AM$235, 37, FALSE)</f>
        <v>0.99999967999999995</v>
      </c>
      <c r="P185">
        <f>VLOOKUP(CONCATENATE($B185,".data"), 'Random noise 0.001'!$A$1:$AM$235, 39, FALSE)</f>
        <v>4.2334000000000002E-4</v>
      </c>
      <c r="Q185">
        <f>VLOOKUP(CONCATENATE($B185,".data"), 'Random noise 0.001'!$A$1:$AG$235, 15, FALSE)</f>
        <v>20</v>
      </c>
      <c r="R185">
        <f>VLOOKUP(CONCATENATE($B185,".data"), 'Random noise 0.001'!$A$1:$AG$235, 17, FALSE)</f>
        <v>265.2</v>
      </c>
      <c r="S185" t="str">
        <f>VLOOKUP(CONCATENATE($B185,".data"), 'Random noise 0.001'!$A$1:$AG$235, 27, FALSE)</f>
        <v>1.00016457*x2+1.00006904*x4+0.49983113*log(x0)-0.9992561*sin(x1)+1.00103775*sin(x3)-0.00088854</v>
      </c>
      <c r="T185">
        <f t="shared" si="37"/>
        <v>1</v>
      </c>
      <c r="U185" t="str">
        <f t="shared" si="38"/>
        <v>?</v>
      </c>
      <c r="V185" s="2">
        <v>1</v>
      </c>
      <c r="W185" s="1">
        <f>VLOOKUP(CONCATENATE($B185,".data"), 'Random noise 0.01'!$A$1:$AM$235, 37, FALSE)</f>
        <v>0.99996753000000005</v>
      </c>
      <c r="X185">
        <f>VLOOKUP(CONCATENATE($B185,".data"), 'Random noise 0.01'!$A$1:$AM$235, 39, FALSE)</f>
        <v>4.2334199999999999E-3</v>
      </c>
      <c r="Y185">
        <f>VLOOKUP(CONCATENATE($B185,".data"), 'Random noise 0.01'!$A$1:$AG$235, 15, FALSE)</f>
        <v>20</v>
      </c>
      <c r="Z185">
        <f>VLOOKUP(CONCATENATE($B185,".data"), 'Random noise 0.01'!$A$1:$AG$235, 17, FALSE)</f>
        <v>263.39999999999998</v>
      </c>
      <c r="AA185" t="str">
        <f>VLOOKUP(CONCATENATE($B185,".data"), 'Random noise 0.01'!$A$1:$AG$235, 27, FALSE)</f>
        <v>1.00164566*x2+1.00069038*x4+0.49831127*log(x0)-0.99256095*sin(x1)+1.01037745*sin(x3)-0.00888543</v>
      </c>
      <c r="AB185">
        <f t="shared" si="40"/>
        <v>1</v>
      </c>
      <c r="AC185">
        <f t="shared" si="41"/>
        <v>0</v>
      </c>
      <c r="AD185" s="2">
        <f t="shared" si="42"/>
        <v>0</v>
      </c>
      <c r="AE185" s="1">
        <f>VLOOKUP(CONCATENATE($B185,".data"), 'Random noise 0.1'!$A$1:$AM$235, 37, FALSE)</f>
        <v>0.99470433000000003</v>
      </c>
      <c r="AF185">
        <f>VLOOKUP(CONCATENATE($B185,".data"), 'Random noise 0.1'!$A$1:$AM$235, 39, FALSE)</f>
        <v>5.4063840000000002E-2</v>
      </c>
      <c r="AG185">
        <f>VLOOKUP(CONCATENATE($B185,".data"), 'Random noise 0.1'!$A$1:$AG$235, 15, FALSE)</f>
        <v>24</v>
      </c>
      <c r="AH185">
        <f>VLOOKUP(CONCATENATE($B185,".data"), 'Random noise 0.1'!$A$1:$AG$235, 17, FALSE)</f>
        <v>253.4</v>
      </c>
      <c r="AI185" t="str">
        <f>VLOOKUP(CONCATENATE($B185,".data"), 'Random noise 0.1'!$A$1:$AG$235, 27, FALSE)</f>
        <v>1.82248313*0.5**x1+0.23653026*x0*x1+1.00439776*x2+0.94767112*x3+1.02115701*x4+0.45751376*log(x0)-1.87910089</v>
      </c>
      <c r="AJ185">
        <f t="shared" si="43"/>
        <v>0</v>
      </c>
      <c r="AK185">
        <f t="shared" si="44"/>
        <v>0</v>
      </c>
      <c r="AL185" s="2">
        <f t="shared" si="45"/>
        <v>0</v>
      </c>
    </row>
    <row r="186" spans="1:38" x14ac:dyDescent="0.25">
      <c r="A186" t="str">
        <f t="shared" si="32"/>
        <v>v5_12-15</v>
      </c>
      <c r="B186" t="s">
        <v>827</v>
      </c>
      <c r="C186">
        <v>13</v>
      </c>
      <c r="D186" t="str">
        <f t="shared" si="33"/>
        <v>12-15</v>
      </c>
      <c r="E186">
        <v>5</v>
      </c>
      <c r="F186" s="7" t="s">
        <v>828</v>
      </c>
      <c r="G186" s="1">
        <f>VLOOKUP(CONCATENATE($B186,".data"), 'Random noise 0'!$A$1:$AM$235, 37, FALSE)</f>
        <v>0.89937900000000004</v>
      </c>
      <c r="H186" s="1">
        <f>VLOOKUP(CONCATENATE($B186,".data"), 'Random noise 0'!$A$1:$AM$235, 39, FALSE)</f>
        <v>0.10549209</v>
      </c>
      <c r="I186">
        <f>VLOOKUP(CONCATENATE($B186,".data"), 'Random noise 0'!$A$1:$AG$235, 15, FALSE)</f>
        <v>30</v>
      </c>
      <c r="J186">
        <f>VLOOKUP(CONCATENATE($B186,".data"), 'Random noise 0'!$A$1:$AG$235, 17, FALSE)</f>
        <v>300.39999999999998</v>
      </c>
      <c r="K186" t="str">
        <f>VLOOKUP(CONCATENATE($B186,".data"), 'Random noise 0'!$A$1:$AG$235, 27, FALSE)</f>
        <v>-0.78954991*0.25**(x0*x1*x3/x2)+10.49596773*x0**2+0.66269197*x0**(x2+1)*x1+22.67818321*cos(x0)-21.89551865</v>
      </c>
      <c r="L186">
        <f t="shared" si="34"/>
        <v>0</v>
      </c>
      <c r="M186">
        <f t="shared" si="35"/>
        <v>0</v>
      </c>
      <c r="N186" s="2">
        <f t="shared" si="36"/>
        <v>0</v>
      </c>
      <c r="O186" s="1">
        <f>VLOOKUP(CONCATENATE($B186,".data"), 'Random noise 0.001'!$A$1:$AM$235, 37, FALSE)</f>
        <v>0.87060506000000004</v>
      </c>
      <c r="P186">
        <f>VLOOKUP(CONCATENATE($B186,".data"), 'Random noise 0.001'!$A$1:$AM$235, 39, FALSE)</f>
        <v>0.11962839</v>
      </c>
      <c r="Q186">
        <f>VLOOKUP(CONCATENATE($B186,".data"), 'Random noise 0.001'!$A$1:$AG$235, 15, FALSE)</f>
        <v>44</v>
      </c>
      <c r="R186">
        <f>VLOOKUP(CONCATENATE($B186,".data"), 'Random noise 0.001'!$A$1:$AG$235, 17, FALSE)</f>
        <v>300.39999999999998</v>
      </c>
      <c r="S186" t="str">
        <f>VLOOKUP(CONCATENATE($B186,".data"), 'Random noise 0.001'!$A$1:$AG$235, 27, FALSE)</f>
        <v>0.34641053*x0*x1*(x0*x3)**x2+0.34641053*x0*(x0*x3)**x2+1.09221662*x0**(2/x1)-1.87274423*x0**(x0*x1*x3*log(1/x2))+1.03725692*cos(x0)+0.81643049</v>
      </c>
      <c r="T186">
        <f t="shared" si="37"/>
        <v>0</v>
      </c>
      <c r="U186">
        <f t="shared" si="38"/>
        <v>0</v>
      </c>
      <c r="V186" s="2">
        <f t="shared" si="39"/>
        <v>0</v>
      </c>
      <c r="W186" s="1">
        <f>VLOOKUP(CONCATENATE($B186,".data"), 'Random noise 0.01'!$A$1:$AM$235, 37, FALSE)</f>
        <v>0.90718891000000002</v>
      </c>
      <c r="X186">
        <f>VLOOKUP(CONCATENATE($B186,".data"), 'Random noise 0.01'!$A$1:$AM$235, 39, FALSE)</f>
        <v>0.10131542</v>
      </c>
      <c r="Y186">
        <f>VLOOKUP(CONCATENATE($B186,".data"), 'Random noise 0.01'!$A$1:$AG$235, 15, FALSE)</f>
        <v>40</v>
      </c>
      <c r="Z186">
        <f>VLOOKUP(CONCATENATE($B186,".data"), 'Random noise 0.01'!$A$1:$AG$235, 17, FALSE)</f>
        <v>301.10000000000002</v>
      </c>
      <c r="AA186" t="str">
        <f>VLOOKUP(CONCATENATE($B186,".data"), 'Random noise 0.01'!$A$1:$AG$235, 27, FALSE)</f>
        <v>-1.05606264*0.1**(x0**3*x1**2)*0.5**(x0*x1*x3/x2)*x2**(2*x0*x1**2*x3)+9.25265575*x0**2+19.92091484*cos(x0)-18.86191976</v>
      </c>
      <c r="AB186">
        <f t="shared" si="40"/>
        <v>0</v>
      </c>
      <c r="AC186">
        <f t="shared" si="41"/>
        <v>0</v>
      </c>
      <c r="AD186" s="2">
        <f t="shared" si="42"/>
        <v>0</v>
      </c>
      <c r="AE186" s="1">
        <f>VLOOKUP(CONCATENATE($B186,".data"), 'Random noise 0.1'!$A$1:$AM$235, 37, FALSE)</f>
        <v>0.83616246000000005</v>
      </c>
      <c r="AF186">
        <f>VLOOKUP(CONCATENATE($B186,".data"), 'Random noise 0.1'!$A$1:$AM$235, 39, FALSE)</f>
        <v>0.13461155</v>
      </c>
      <c r="AG186">
        <f>VLOOKUP(CONCATENATE($B186,".data"), 'Random noise 0.1'!$A$1:$AG$235, 15, FALSE)</f>
        <v>33</v>
      </c>
      <c r="AH186">
        <f>VLOOKUP(CONCATENATE($B186,".data"), 'Random noise 0.1'!$A$1:$AG$235, 17, FALSE)</f>
        <v>300.5</v>
      </c>
      <c r="AI186" t="str">
        <f>VLOOKUP(CONCATENATE($B186,".data"), 'Random noise 0.1'!$A$1:$AG$235, 27, FALSE)</f>
        <v>0.42419494*x1*x3*exp(x0*x3)*sin(exp(x2))+0.85469912*exp(x0*x2/x1+x2-1.8*x2/(x0*x1))-0.04226038</v>
      </c>
      <c r="AJ186">
        <f t="shared" si="43"/>
        <v>0</v>
      </c>
      <c r="AK186">
        <f t="shared" si="44"/>
        <v>0</v>
      </c>
      <c r="AL186" s="2">
        <f t="shared" si="45"/>
        <v>0</v>
      </c>
    </row>
    <row r="187" spans="1:38" x14ac:dyDescent="0.25">
      <c r="A187" t="str">
        <f t="shared" si="32"/>
        <v>v5_12-15</v>
      </c>
      <c r="B187" t="s">
        <v>829</v>
      </c>
      <c r="C187">
        <v>13</v>
      </c>
      <c r="D187" t="str">
        <f t="shared" si="33"/>
        <v>12-15</v>
      </c>
      <c r="E187">
        <v>5</v>
      </c>
      <c r="F187" s="7" t="s">
        <v>830</v>
      </c>
      <c r="G187" s="1">
        <f>VLOOKUP(CONCATENATE($B187,".data"), 'Random noise 0'!$A$1:$AM$235, 37, FALSE)</f>
        <v>0.97589809999999999</v>
      </c>
      <c r="H187" s="1">
        <f>VLOOKUP(CONCATENATE($B187,".data"), 'Random noise 0'!$A$1:$AM$235, 39, FALSE)</f>
        <v>3.1399169999999997E-2</v>
      </c>
      <c r="I187">
        <f>VLOOKUP(CONCATENATE($B187,".data"), 'Random noise 0'!$A$1:$AG$235, 15, FALSE)</f>
        <v>24</v>
      </c>
      <c r="J187">
        <f>VLOOKUP(CONCATENATE($B187,".data"), 'Random noise 0'!$A$1:$AG$235, 17, FALSE)</f>
        <v>285.7</v>
      </c>
      <c r="K187" t="str">
        <f>VLOOKUP(CONCATENATE($B187,".data"), 'Random noise 0'!$A$1:$AG$235, 27, FALSE)</f>
        <v>0.89958503*x4*(x0*x1*sin(x3)+x0*x3*sin(x2)+x1*sin(x0)*sin(x2))**2+0.00887026</v>
      </c>
      <c r="L187">
        <f t="shared" si="34"/>
        <v>0</v>
      </c>
      <c r="M187">
        <f t="shared" si="35"/>
        <v>0</v>
      </c>
      <c r="N187" s="2">
        <f t="shared" si="36"/>
        <v>0</v>
      </c>
      <c r="O187" s="1">
        <f>VLOOKUP(CONCATENATE($B187,".data"), 'Random noise 0.001'!$A$1:$AM$235, 37, FALSE)</f>
        <v>0.97586488000000005</v>
      </c>
      <c r="P187">
        <f>VLOOKUP(CONCATENATE($B187,".data"), 'Random noise 0.001'!$A$1:$AM$235, 39, FALSE)</f>
        <v>3.1420799999999999E-2</v>
      </c>
      <c r="Q187">
        <f>VLOOKUP(CONCATENATE($B187,".data"), 'Random noise 0.001'!$A$1:$AG$235, 15, FALSE)</f>
        <v>24</v>
      </c>
      <c r="R187">
        <f>VLOOKUP(CONCATENATE($B187,".data"), 'Random noise 0.001'!$A$1:$AG$235, 17, FALSE)</f>
        <v>264.3</v>
      </c>
      <c r="S187" t="str">
        <f>VLOOKUP(CONCATENATE($B187,".data"), 'Random noise 0.001'!$A$1:$AG$235, 27, FALSE)</f>
        <v>0.89969501*x4*(x0*x1*sin(x3)+x0*x3*sin(x2)+x1*sin(x0)*sin(x2))**2+0.00891379</v>
      </c>
      <c r="T187">
        <f t="shared" si="37"/>
        <v>0</v>
      </c>
      <c r="U187">
        <f t="shared" si="38"/>
        <v>0</v>
      </c>
      <c r="V187" s="2">
        <f t="shared" si="39"/>
        <v>0</v>
      </c>
      <c r="W187" s="1">
        <f>VLOOKUP(CONCATENATE($B187,".data"), 'Random noise 0.01'!$A$1:$AM$235, 37, FALSE)</f>
        <v>0.97555756999999999</v>
      </c>
      <c r="X187">
        <f>VLOOKUP(CONCATENATE($B187,".data"), 'Random noise 0.01'!$A$1:$AM$235, 39, FALSE)</f>
        <v>3.1620210000000003E-2</v>
      </c>
      <c r="Y187">
        <f>VLOOKUP(CONCATENATE($B187,".data"), 'Random noise 0.01'!$A$1:$AG$235, 15, FALSE)</f>
        <v>24</v>
      </c>
      <c r="Z187">
        <f>VLOOKUP(CONCATENATE($B187,".data"), 'Random noise 0.01'!$A$1:$AG$235, 17, FALSE)</f>
        <v>261.2</v>
      </c>
      <c r="AA187" t="str">
        <f>VLOOKUP(CONCATENATE($B187,".data"), 'Random noise 0.01'!$A$1:$AG$235, 27, FALSE)</f>
        <v>0.90068489*x4*(x0*x1*sin(x3)+x0*x3*sin(x2)+x1*sin(x0)*sin(x2))**2+0.00930562</v>
      </c>
      <c r="AB187">
        <f t="shared" si="40"/>
        <v>0</v>
      </c>
      <c r="AC187">
        <f t="shared" si="41"/>
        <v>0</v>
      </c>
      <c r="AD187" s="2">
        <f t="shared" si="42"/>
        <v>0</v>
      </c>
      <c r="AE187" s="1">
        <f>VLOOKUP(CONCATENATE($B187,".data"), 'Random noise 0.1'!$A$1:$AM$235, 37, FALSE)</f>
        <v>0.99316892999999995</v>
      </c>
      <c r="AF187">
        <f>VLOOKUP(CONCATENATE($B187,".data"), 'Random noise 0.1'!$A$1:$AM$235, 39, FALSE)</f>
        <v>1.6716169999999999E-2</v>
      </c>
      <c r="AG187">
        <f>VLOOKUP(CONCATENATE($B187,".data"), 'Random noise 0.1'!$A$1:$AG$235, 15, FALSE)</f>
        <v>18</v>
      </c>
      <c r="AH187">
        <f>VLOOKUP(CONCATENATE($B187,".data"), 'Random noise 0.1'!$A$1:$AG$235, 17, FALSE)</f>
        <v>255.7</v>
      </c>
      <c r="AI187" t="str">
        <f>VLOOKUP(CONCATENATE($B187,".data"), 'Random noise 0.1'!$A$1:$AG$235, 27, FALSE)</f>
        <v>x2*x3*(4.53351879*x0**2*x1**2*x4+0.68824906*x0*sin(x4))</v>
      </c>
      <c r="AJ187">
        <f t="shared" si="43"/>
        <v>0</v>
      </c>
      <c r="AK187">
        <f t="shared" si="44"/>
        <v>0</v>
      </c>
      <c r="AL187" s="2">
        <f t="shared" si="45"/>
        <v>0</v>
      </c>
    </row>
    <row r="188" spans="1:38" x14ac:dyDescent="0.25">
      <c r="A188" t="str">
        <f t="shared" si="32"/>
        <v>v5_12-15</v>
      </c>
      <c r="B188" t="s">
        <v>831</v>
      </c>
      <c r="C188">
        <v>13</v>
      </c>
      <c r="D188" t="str">
        <f t="shared" si="33"/>
        <v>12-15</v>
      </c>
      <c r="E188">
        <v>5</v>
      </c>
      <c r="F188" s="7" t="s">
        <v>832</v>
      </c>
      <c r="G188" s="1">
        <f>VLOOKUP(CONCATENATE($B188,".data"), 'Random noise 0'!$A$1:$AM$235, 37, FALSE)</f>
        <v>1.9877869999999999E-2</v>
      </c>
      <c r="H188" s="1">
        <f>VLOOKUP(CONCATENATE($B188,".data"), 'Random noise 0'!$A$1:$AM$235, 39, FALSE)</f>
        <v>219330223.41212499</v>
      </c>
      <c r="I188">
        <f>VLOOKUP(CONCATENATE($B188,".data"), 'Random noise 0'!$A$1:$AG$235, 15, FALSE)</f>
        <v>56</v>
      </c>
      <c r="J188">
        <f>VLOOKUP(CONCATENATE($B188,".data"), 'Random noise 0'!$A$1:$AG$235, 17, FALSE)</f>
        <v>300.3</v>
      </c>
      <c r="K188" t="str">
        <f>VLOOKUP(CONCATENATE($B188,".data"), 'Random noise 0'!$A$1:$AG$235, 27, FALSE)</f>
        <v>3.10087981*x0*x2*exp(x1)+2.23325544*x0*x2*exp(x1)*sin(x4)/x3+1.88459279*x0*exp(x1)*sin(x4)/x3-0.00041166*x2**2/(x3**2*x4)+0.23801266+1.54e-6*sin(3*x0)**2/x3**5+0.01931477/x2</v>
      </c>
      <c r="L188">
        <f t="shared" si="34"/>
        <v>0</v>
      </c>
      <c r="M188">
        <f t="shared" si="35"/>
        <v>0</v>
      </c>
      <c r="N188" s="2">
        <f t="shared" si="36"/>
        <v>0</v>
      </c>
      <c r="O188" s="1">
        <f>VLOOKUP(CONCATENATE($B188,".data"), 'Random noise 0.001'!$A$1:$AM$235, 37, FALSE)</f>
        <v>-3.80577049743852E+119</v>
      </c>
      <c r="P188">
        <f>VLOOKUP(CONCATENATE($B188,".data"), 'Random noise 0.001'!$A$1:$AM$235, 39, FALSE)</f>
        <v>1.3667204163220601E+68</v>
      </c>
      <c r="Q188">
        <f>VLOOKUP(CONCATENATE($B188,".data"), 'Random noise 0.001'!$A$1:$AG$235, 15, FALSE)</f>
        <v>57</v>
      </c>
      <c r="R188">
        <f>VLOOKUP(CONCATENATE($B188,".data"), 'Random noise 0.001'!$A$1:$AG$235, 17, FALSE)</f>
        <v>301.3</v>
      </c>
      <c r="S188" t="str">
        <f>VLOOKUP(CONCATENATE($B188,".data"), 'Random noise 0.001'!$A$1:$AG$235, 27, FALSE)</f>
        <v>13675787659893300000000000000000000000000000000000000000000000000000*x0*x1**4+33453745354394300000000000000000000000000000000000000000000000000000*x3**40+2112200951706170000000000000000000000000000000000000000000000000000*x3*x4/x1-1381362050801870000000000000000000000000000000000000000000000000000*x4/x1-2916038635138190000000000000000000000000000000000000000000000000000*x1*x4**2/x0+322275371839670000000000000000000000000000000000000000000000000000*x2*x3*x4/(x0*(0.5-x0))+2255918476512680000000000000000000000000000000000000000000000000000*x4**2/x0</v>
      </c>
      <c r="T188">
        <f t="shared" si="37"/>
        <v>0</v>
      </c>
      <c r="U188">
        <f t="shared" si="38"/>
        <v>0</v>
      </c>
      <c r="V188" s="2">
        <f t="shared" si="39"/>
        <v>0</v>
      </c>
      <c r="W188" s="1">
        <f>VLOOKUP(CONCATENATE($B188,".data"), 'Random noise 0.01'!$A$1:$AM$235, 37, FALSE)</f>
        <v>-3.8057704974384199E+121</v>
      </c>
      <c r="X188">
        <f>VLOOKUP(CONCATENATE($B188,".data"), 'Random noise 0.01'!$A$1:$AM$235, 39, FALSE)</f>
        <v>1.36672041632204E+69</v>
      </c>
      <c r="Y188">
        <f>VLOOKUP(CONCATENATE($B188,".data"), 'Random noise 0.01'!$A$1:$AG$235, 15, FALSE)</f>
        <v>57</v>
      </c>
      <c r="Z188">
        <f>VLOOKUP(CONCATENATE($B188,".data"), 'Random noise 0.01'!$A$1:$AG$235, 17, FALSE)</f>
        <v>302.10000000000002</v>
      </c>
      <c r="AA188" t="str">
        <f>VLOOKUP(CONCATENATE($B188,".data"), 'Random noise 0.01'!$A$1:$AG$235, 27, FALSE)</f>
        <v>136757876598926000000000000000000000000000000000000000000000000000000*x0*x1**4+334537453543942000000000000000000000000000000000000000000000000000000*x3**40+21122009517062200000000000000000000000000000000000000000000000000000*x3*x4/x1-13813620508018600000000000000000000000000000000000000000000000000000*x4/x1-29160386351382100000000000000000000000000000000000000000000000000000*x1*x4**2/x0+3222753718396710000000000000000000000000000000000000000000000000000*x2*x3*x4/(x0*(0.5-x0))+22559184765126900000000000000000000000000000000000000000000000000000*x4**2/x0</v>
      </c>
      <c r="AB188">
        <f t="shared" si="40"/>
        <v>0</v>
      </c>
      <c r="AC188">
        <f t="shared" si="41"/>
        <v>0</v>
      </c>
      <c r="AD188" s="2">
        <f t="shared" si="42"/>
        <v>0</v>
      </c>
      <c r="AE188" s="1">
        <f>VLOOKUP(CONCATENATE($B188,".data"), 'Random noise 0.1'!$A$1:$AM$235, 37, FALSE)</f>
        <v>-3.8057704974385198E+123</v>
      </c>
      <c r="AF188">
        <f>VLOOKUP(CONCATENATE($B188,".data"), 'Random noise 0.1'!$A$1:$AM$235, 39, FALSE)</f>
        <v>1.36672041632206E+70</v>
      </c>
      <c r="AG188">
        <f>VLOOKUP(CONCATENATE($B188,".data"), 'Random noise 0.1'!$A$1:$AG$235, 15, FALSE)</f>
        <v>57</v>
      </c>
      <c r="AH188">
        <f>VLOOKUP(CONCATENATE($B188,".data"), 'Random noise 0.1'!$A$1:$AG$235, 17, FALSE)</f>
        <v>301.3</v>
      </c>
      <c r="AI188" t="str">
        <f>VLOOKUP(CONCATENATE($B188,".data"), 'Random noise 0.1'!$A$1:$AG$235, 27, FALSE)</f>
        <v>1367578765989240000000000000000000000000000000000000000000000000000000*x0*x1**4+3345374535439500000000000000000000000000000000000000000000000000000000*x3**40+211220095170617000000000000000000000000000000000000000000000000000000*x3*x4/x1-138136205080187000000000000000000000000000000000000000000000000000000*x4/x1-291603863513819000000000000000000000000000000000000000000000000000000*x1*x4**2/x0+32227537183967000000000000000000000000000000000000000000000000000000*x2*x3*x4/(x0*(0.5-x0))+225591847651268000000000000000000000000000000000000000000000000000000*x4**2/x0</v>
      </c>
      <c r="AJ188">
        <f t="shared" si="43"/>
        <v>0</v>
      </c>
      <c r="AK188">
        <f t="shared" si="44"/>
        <v>0</v>
      </c>
      <c r="AL188" s="2">
        <f t="shared" si="45"/>
        <v>0</v>
      </c>
    </row>
    <row r="189" spans="1:38" x14ac:dyDescent="0.25">
      <c r="A189" t="str">
        <f t="shared" si="32"/>
        <v>v1_12-15</v>
      </c>
      <c r="B189" t="s">
        <v>833</v>
      </c>
      <c r="C189">
        <v>14</v>
      </c>
      <c r="D189" t="str">
        <f t="shared" si="33"/>
        <v>12-15</v>
      </c>
      <c r="E189">
        <v>1</v>
      </c>
      <c r="F189" s="7" t="s">
        <v>834</v>
      </c>
      <c r="G189" s="1">
        <f>VLOOKUP(CONCATENATE($B189,".data"), 'Random noise 0'!$A$1:$AM$235, 37, FALSE)</f>
        <v>0.99957302000000003</v>
      </c>
      <c r="H189" s="1">
        <f>VLOOKUP(CONCATENATE($B189,".data"), 'Random noise 0'!$A$1:$AM$235, 39, FALSE)</f>
        <v>3.5617999999999999E-4</v>
      </c>
      <c r="I189">
        <f>VLOOKUP(CONCATENATE($B189,".data"), 'Random noise 0'!$A$1:$AG$235, 15, FALSE)</f>
        <v>8</v>
      </c>
      <c r="J189">
        <f>VLOOKUP(CONCATENATE($B189,".data"), 'Random noise 0'!$A$1:$AG$235, 17, FALSE)</f>
        <v>179.7</v>
      </c>
      <c r="K189" t="str">
        <f>VLOOKUP(CONCATENATE($B189,".data"), 'Random noise 0'!$A$1:$AG$235, 27, FALSE)</f>
        <v>-0.0776333*sin(x0)**0.5-0.84256969</v>
      </c>
      <c r="L189">
        <f t="shared" si="34"/>
        <v>1</v>
      </c>
      <c r="M189" t="str">
        <f t="shared" si="35"/>
        <v>?</v>
      </c>
      <c r="N189" s="2">
        <v>0</v>
      </c>
      <c r="O189" s="1">
        <f>VLOOKUP(CONCATENATE($B189,".data"), 'Random noise 0.001'!$A$1:$AM$235, 37, FALSE)</f>
        <v>0.99935591999999995</v>
      </c>
      <c r="P189">
        <f>VLOOKUP(CONCATENATE($B189,".data"), 'Random noise 0.001'!$A$1:$AM$235, 39, FALSE)</f>
        <v>4.3745999999999998E-4</v>
      </c>
      <c r="Q189">
        <f>VLOOKUP(CONCATENATE($B189,".data"), 'Random noise 0.001'!$A$1:$AG$235, 15, FALSE)</f>
        <v>8</v>
      </c>
      <c r="R189">
        <f>VLOOKUP(CONCATENATE($B189,".data"), 'Random noise 0.001'!$A$1:$AG$235, 17, FALSE)</f>
        <v>169.7</v>
      </c>
      <c r="S189" t="str">
        <f>VLOOKUP(CONCATENATE($B189,".data"), 'Random noise 0.001'!$A$1:$AG$235, 27, FALSE)</f>
        <v>-0.07839424*sin(x0)**0.5-0.84188387</v>
      </c>
      <c r="T189">
        <f t="shared" si="37"/>
        <v>1</v>
      </c>
      <c r="U189" t="str">
        <f t="shared" si="38"/>
        <v>?</v>
      </c>
      <c r="V189" s="2">
        <v>0</v>
      </c>
      <c r="W189" s="1">
        <f>VLOOKUP(CONCATENATE($B189,".data"), 'Random noise 0.01'!$A$1:$AM$235, 37, FALSE)</f>
        <v>-117.25962828999999</v>
      </c>
      <c r="X189">
        <f>VLOOKUP(CONCATENATE($B189,".data"), 'Random noise 0.01'!$A$1:$AM$235, 39, FALSE)</f>
        <v>0.18744930000000001</v>
      </c>
      <c r="Y189">
        <f>VLOOKUP(CONCATENATE($B189,".data"), 'Random noise 0.01'!$A$1:$AG$235, 15, FALSE)</f>
        <v>13</v>
      </c>
      <c r="Z189">
        <f>VLOOKUP(CONCATENATE($B189,".data"), 'Random noise 0.01'!$A$1:$AG$235, 17, FALSE)</f>
        <v>185.8</v>
      </c>
      <c r="AA189" t="str">
        <f>VLOOKUP(CONCATENATE($B189,".data"), 'Random noise 0.01'!$A$1:$AG$235, 27, FALSE)</f>
        <v>-0.04434958*x0-0.8697001-0.00104216*cos(log(x0))/x0</v>
      </c>
      <c r="AB189">
        <f t="shared" si="40"/>
        <v>0</v>
      </c>
      <c r="AC189">
        <f t="shared" si="41"/>
        <v>0</v>
      </c>
      <c r="AD189" s="2">
        <f t="shared" si="42"/>
        <v>0</v>
      </c>
      <c r="AE189" s="1">
        <f>VLOOKUP(CONCATENATE($B189,".data"), 'Random noise 0.1'!$A$1:$AM$235, 37, FALSE)</f>
        <v>-5.0374888200000001</v>
      </c>
      <c r="AF189">
        <f>VLOOKUP(CONCATENATE($B189,".data"), 'Random noise 0.1'!$A$1:$AM$235, 39, FALSE)</f>
        <v>4.2353929999999998E-2</v>
      </c>
      <c r="AG189">
        <f>VLOOKUP(CONCATENATE($B189,".data"), 'Random noise 0.1'!$A$1:$AG$235, 15, FALSE)</f>
        <v>13</v>
      </c>
      <c r="AH189">
        <f>VLOOKUP(CONCATENATE($B189,".data"), 'Random noise 0.1'!$A$1:$AG$235, 17, FALSE)</f>
        <v>182.8</v>
      </c>
      <c r="AI189" t="str">
        <f>VLOOKUP(CONCATENATE($B189,".data"), 'Random noise 0.1'!$A$1:$AG$235, 27, FALSE)</f>
        <v>-0.36523729*x0**0.25+0.08540895*cos(x0**(-0.5))-0.58270856</v>
      </c>
      <c r="AJ189">
        <f t="shared" si="43"/>
        <v>0</v>
      </c>
      <c r="AK189">
        <f t="shared" si="44"/>
        <v>0</v>
      </c>
      <c r="AL189" s="2">
        <f t="shared" si="45"/>
        <v>0</v>
      </c>
    </row>
    <row r="190" spans="1:38" x14ac:dyDescent="0.25">
      <c r="A190" t="str">
        <f t="shared" si="32"/>
        <v>v1_12-15</v>
      </c>
      <c r="B190" t="s">
        <v>835</v>
      </c>
      <c r="C190">
        <v>14</v>
      </c>
      <c r="D190" t="str">
        <f t="shared" si="33"/>
        <v>12-15</v>
      </c>
      <c r="E190">
        <v>1</v>
      </c>
      <c r="F190" s="7" t="s">
        <v>836</v>
      </c>
      <c r="G190" s="1">
        <f>VLOOKUP(CONCATENATE($B190,".data"), 'Random noise 0'!$A$1:$AM$235, 37, FALSE)</f>
        <v>0.99732105000000004</v>
      </c>
      <c r="H190" s="1">
        <f>VLOOKUP(CONCATENATE($B190,".data"), 'Random noise 0'!$A$1:$AM$235, 39, FALSE)</f>
        <v>2.665959E-2</v>
      </c>
      <c r="I190">
        <f>VLOOKUP(CONCATENATE($B190,".data"), 'Random noise 0'!$A$1:$AG$235, 15, FALSE)</f>
        <v>9</v>
      </c>
      <c r="J190">
        <f>VLOOKUP(CONCATENATE($B190,".data"), 'Random noise 0'!$A$1:$AG$235, 17, FALSE)</f>
        <v>223.5</v>
      </c>
      <c r="K190" t="str">
        <f>VLOOKUP(CONCATENATE($B190,".data"), 'Random noise 0'!$A$1:$AG$235, 27, FALSE)</f>
        <v>-0.83709546*sin(log(x0)-1.69314718)-0.13328932</v>
      </c>
      <c r="L190">
        <f t="shared" si="34"/>
        <v>0</v>
      </c>
      <c r="M190">
        <f t="shared" si="35"/>
        <v>0</v>
      </c>
      <c r="N190" s="2">
        <f t="shared" si="36"/>
        <v>0</v>
      </c>
      <c r="O190" s="1">
        <f>VLOOKUP(CONCATENATE($B190,".data"), 'Random noise 0.001'!$A$1:$AM$235, 37, FALSE)</f>
        <v>-53.602211910000001</v>
      </c>
      <c r="P190">
        <f>VLOOKUP(CONCATENATE($B190,".data"), 'Random noise 0.001'!$A$1:$AM$235, 39, FALSE)</f>
        <v>3.8060665299999998</v>
      </c>
      <c r="Q190">
        <f>VLOOKUP(CONCATENATE($B190,".data"), 'Random noise 0.001'!$A$1:$AG$235, 15, FALSE)</f>
        <v>25</v>
      </c>
      <c r="R190">
        <f>VLOOKUP(CONCATENATE($B190,".data"), 'Random noise 0.001'!$A$1:$AG$235, 17, FALSE)</f>
        <v>240.4</v>
      </c>
      <c r="S190" t="str">
        <f>VLOOKUP(CONCATENATE($B190,".data"), 'Random noise 0.001'!$A$1:$AG$235, 27, FALSE)</f>
        <v>4.00879287*x0**0.5-1.25360975*x0**2*sin(x0**2+1/x0)-2.18902279+0.01745632/x0</v>
      </c>
      <c r="T190">
        <f t="shared" si="37"/>
        <v>0</v>
      </c>
      <c r="U190">
        <f t="shared" si="38"/>
        <v>0</v>
      </c>
      <c r="V190" s="2">
        <f t="shared" si="39"/>
        <v>0</v>
      </c>
      <c r="W190" s="1">
        <f>VLOOKUP(CONCATENATE($B190,".data"), 'Random noise 0.01'!$A$1:$AM$235, 37, FALSE)</f>
        <v>-54.449223670000002</v>
      </c>
      <c r="X190">
        <f>VLOOKUP(CONCATENATE($B190,".data"), 'Random noise 0.01'!$A$1:$AM$235, 39, FALSE)</f>
        <v>3.8354735500000001</v>
      </c>
      <c r="Y190">
        <f>VLOOKUP(CONCATENATE($B190,".data"), 'Random noise 0.01'!$A$1:$AG$235, 15, FALSE)</f>
        <v>25</v>
      </c>
      <c r="Z190">
        <f>VLOOKUP(CONCATENATE($B190,".data"), 'Random noise 0.01'!$A$1:$AG$235, 17, FALSE)</f>
        <v>243.7</v>
      </c>
      <c r="AA190" t="str">
        <f>VLOOKUP(CONCATENATE($B190,".data"), 'Random noise 0.01'!$A$1:$AG$235, 27, FALSE)</f>
        <v>4.00982389*x0**0.5-1.2537094*x0**2*sin(x0**2+1/x0)-2.18919278+0.01758825/x0</v>
      </c>
      <c r="AB190">
        <f t="shared" si="40"/>
        <v>0</v>
      </c>
      <c r="AC190">
        <f t="shared" si="41"/>
        <v>0</v>
      </c>
      <c r="AD190" s="2">
        <f t="shared" si="42"/>
        <v>0</v>
      </c>
      <c r="AE190" s="1">
        <f>VLOOKUP(CONCATENATE($B190,".data"), 'Random noise 0.1'!$A$1:$AM$235, 37, FALSE)</f>
        <v>-35.407549379999999</v>
      </c>
      <c r="AF190">
        <f>VLOOKUP(CONCATENATE($B190,".data"), 'Random noise 0.1'!$A$1:$AM$235, 39, FALSE)</f>
        <v>3.1078996000000001</v>
      </c>
      <c r="AG190">
        <f>VLOOKUP(CONCATENATE($B190,".data"), 'Random noise 0.1'!$A$1:$AG$235, 15, FALSE)</f>
        <v>16</v>
      </c>
      <c r="AH190">
        <f>VLOOKUP(CONCATENATE($B190,".data"), 'Random noise 0.1'!$A$1:$AG$235, 17, FALSE)</f>
        <v>227.8</v>
      </c>
      <c r="AI190" t="str">
        <f>VLOOKUP(CONCATENATE($B190,".data"), 'Random noise 0.1'!$A$1:$AG$235, 27, FALSE)</f>
        <v>6.96238863*x0+6.68815137*cos(x0)**2-8.18811193+0.01419626/x0</v>
      </c>
      <c r="AJ190">
        <f t="shared" si="43"/>
        <v>0</v>
      </c>
      <c r="AK190">
        <f t="shared" si="44"/>
        <v>0</v>
      </c>
      <c r="AL190" s="2">
        <f t="shared" si="45"/>
        <v>0</v>
      </c>
    </row>
    <row r="191" spans="1:38" x14ac:dyDescent="0.25">
      <c r="A191" t="str">
        <f t="shared" si="32"/>
        <v>v1_12-15</v>
      </c>
      <c r="B191" t="s">
        <v>837</v>
      </c>
      <c r="C191">
        <v>14</v>
      </c>
      <c r="D191" t="str">
        <f t="shared" si="33"/>
        <v>12-15</v>
      </c>
      <c r="E191">
        <v>1</v>
      </c>
      <c r="F191" s="7" t="s">
        <v>838</v>
      </c>
      <c r="G191" s="1">
        <f>VLOOKUP(CONCATENATE($B191,".data"), 'Random noise 0'!$A$1:$AM$235, 37, FALSE)</f>
        <v>0.99964231000000003</v>
      </c>
      <c r="H191" s="1">
        <f>VLOOKUP(CONCATENATE($B191,".data"), 'Random noise 0'!$A$1:$AM$235, 39, FALSE)</f>
        <v>8.2909999999999998E-3</v>
      </c>
      <c r="I191">
        <f>VLOOKUP(CONCATENATE($B191,".data"), 'Random noise 0'!$A$1:$AG$235, 15, FALSE)</f>
        <v>9</v>
      </c>
      <c r="J191">
        <f>VLOOKUP(CONCATENATE($B191,".data"), 'Random noise 0'!$A$1:$AG$235, 17, FALSE)</f>
        <v>191.3</v>
      </c>
      <c r="K191" t="str">
        <f>VLOOKUP(CONCATENATE($B191,".data"), 'Random noise 0'!$A$1:$AG$235, 27, FALSE)</f>
        <v>0.35807003*x0+3.87918817*cos(x0)-3.25255503</v>
      </c>
      <c r="L191">
        <f t="shared" si="34"/>
        <v>1</v>
      </c>
      <c r="M191">
        <f t="shared" si="35"/>
        <v>0</v>
      </c>
      <c r="N191" s="2">
        <f t="shared" si="36"/>
        <v>0</v>
      </c>
      <c r="O191" s="1">
        <f>VLOOKUP(CONCATENATE($B191,".data"), 'Random noise 0.001'!$A$1:$AM$235, 37, FALSE)</f>
        <v>0.99964039000000005</v>
      </c>
      <c r="P191">
        <f>VLOOKUP(CONCATENATE($B191,".data"), 'Random noise 0.001'!$A$1:$AM$235, 39, FALSE)</f>
        <v>8.3131999999999998E-3</v>
      </c>
      <c r="Q191">
        <f>VLOOKUP(CONCATENATE($B191,".data"), 'Random noise 0.001'!$A$1:$AG$235, 15, FALSE)</f>
        <v>9</v>
      </c>
      <c r="R191">
        <f>VLOOKUP(CONCATENATE($B191,".data"), 'Random noise 0.001'!$A$1:$AG$235, 17, FALSE)</f>
        <v>175.2</v>
      </c>
      <c r="S191" t="str">
        <f>VLOOKUP(CONCATENATE($B191,".data"), 'Random noise 0.001'!$A$1:$AG$235, 27, FALSE)</f>
        <v>0.35725053*x0+3.87781821*cos(x0)-3.25087868</v>
      </c>
      <c r="T191">
        <f t="shared" si="37"/>
        <v>1</v>
      </c>
      <c r="U191">
        <f t="shared" si="38"/>
        <v>0</v>
      </c>
      <c r="V191" s="2">
        <f t="shared" si="39"/>
        <v>0</v>
      </c>
      <c r="W191" s="1">
        <f>VLOOKUP(CONCATENATE($B191,".data"), 'Random noise 0.01'!$A$1:$AM$235, 37, FALSE)</f>
        <v>0.99961438999999996</v>
      </c>
      <c r="X191">
        <f>VLOOKUP(CONCATENATE($B191,".data"), 'Random noise 0.01'!$A$1:$AM$235, 39, FALSE)</f>
        <v>8.6084200000000003E-3</v>
      </c>
      <c r="Y191">
        <f>VLOOKUP(CONCATENATE($B191,".data"), 'Random noise 0.01'!$A$1:$AG$235, 15, FALSE)</f>
        <v>9</v>
      </c>
      <c r="Z191">
        <f>VLOOKUP(CONCATENATE($B191,".data"), 'Random noise 0.01'!$A$1:$AG$235, 17, FALSE)</f>
        <v>176</v>
      </c>
      <c r="AA191" t="str">
        <f>VLOOKUP(CONCATENATE($B191,".data"), 'Random noise 0.01'!$A$1:$AG$235, 27, FALSE)</f>
        <v>0.349875*x0+3.86548855*cos(x0)-3.2357916</v>
      </c>
      <c r="AB191">
        <f t="shared" si="40"/>
        <v>1</v>
      </c>
      <c r="AC191">
        <f t="shared" si="41"/>
        <v>0</v>
      </c>
      <c r="AD191" s="2">
        <f t="shared" si="42"/>
        <v>0</v>
      </c>
      <c r="AE191" s="1">
        <f>VLOOKUP(CONCATENATE($B191,".data"), 'Random noise 0.1'!$A$1:$AM$235, 37, FALSE)</f>
        <v>0.99786863000000003</v>
      </c>
      <c r="AF191">
        <f>VLOOKUP(CONCATENATE($B191,".data"), 'Random noise 0.1'!$A$1:$AM$235, 39, FALSE)</f>
        <v>2.0238570000000001E-2</v>
      </c>
      <c r="AG191">
        <f>VLOOKUP(CONCATENATE($B191,".data"), 'Random noise 0.1'!$A$1:$AG$235, 15, FALSE)</f>
        <v>8</v>
      </c>
      <c r="AH191">
        <f>VLOOKUP(CONCATENATE($B191,".data"), 'Random noise 0.1'!$A$1:$AG$235, 17, FALSE)</f>
        <v>159.1</v>
      </c>
      <c r="AI191" t="str">
        <f>VLOOKUP(CONCATENATE($B191,".data"), 'Random noise 0.1'!$A$1:$AG$235, 27, FALSE)</f>
        <v>3.55454202-7.18755442*0.4**cos(x0)</v>
      </c>
      <c r="AJ191">
        <f t="shared" si="43"/>
        <v>0</v>
      </c>
      <c r="AK191">
        <f t="shared" si="44"/>
        <v>0</v>
      </c>
      <c r="AL191" s="2">
        <f t="shared" si="45"/>
        <v>0</v>
      </c>
    </row>
    <row r="192" spans="1:38" x14ac:dyDescent="0.25">
      <c r="A192" t="str">
        <f t="shared" si="32"/>
        <v>v1_12-15</v>
      </c>
      <c r="B192" t="s">
        <v>839</v>
      </c>
      <c r="C192">
        <v>14</v>
      </c>
      <c r="D192" t="str">
        <f t="shared" si="33"/>
        <v>12-15</v>
      </c>
      <c r="E192">
        <v>1</v>
      </c>
      <c r="F192" s="7" t="s">
        <v>840</v>
      </c>
      <c r="G192" s="1">
        <f>VLOOKUP(CONCATENATE($B192,".data"), 'Random noise 0'!$A$1:$AM$235, 37, FALSE)</f>
        <v>0.99998277000000002</v>
      </c>
      <c r="H192" s="1">
        <f>VLOOKUP(CONCATENATE($B192,".data"), 'Random noise 0'!$A$1:$AM$235, 39, FALSE)</f>
        <v>3.9666000000000001E-4</v>
      </c>
      <c r="I192">
        <f>VLOOKUP(CONCATENATE($B192,".data"), 'Random noise 0'!$A$1:$AG$235, 15, FALSE)</f>
        <v>10</v>
      </c>
      <c r="J192">
        <f>VLOOKUP(CONCATENATE($B192,".data"), 'Random noise 0'!$A$1:$AG$235, 17, FALSE)</f>
        <v>189.5</v>
      </c>
      <c r="K192" t="str">
        <f>VLOOKUP(CONCATENATE($B192,".data"), 'Random noise 0'!$A$1:$AG$235, 27, FALSE)</f>
        <v>0.29041887*x0**0.5+0.08752779*x0-0.00345285</v>
      </c>
      <c r="L192">
        <f t="shared" si="34"/>
        <v>1</v>
      </c>
      <c r="M192" t="str">
        <f t="shared" si="35"/>
        <v>?</v>
      </c>
      <c r="N192" s="2">
        <v>0</v>
      </c>
      <c r="O192" s="1">
        <f>VLOOKUP(CONCATENATE($B192,".data"), 'Random noise 0.001'!$A$1:$AM$235, 37, FALSE)</f>
        <v>0.99998339000000003</v>
      </c>
      <c r="P192">
        <f>VLOOKUP(CONCATENATE($B192,".data"), 'Random noise 0.001'!$A$1:$AM$235, 39, FALSE)</f>
        <v>3.8936999999999999E-4</v>
      </c>
      <c r="Q192">
        <f>VLOOKUP(CONCATENATE($B192,".data"), 'Random noise 0.001'!$A$1:$AG$235, 15, FALSE)</f>
        <v>10</v>
      </c>
      <c r="R192">
        <f>VLOOKUP(CONCATENATE($B192,".data"), 'Random noise 0.001'!$A$1:$AG$235, 17, FALSE)</f>
        <v>176.5</v>
      </c>
      <c r="S192" t="str">
        <f>VLOOKUP(CONCATENATE($B192,".data"), 'Random noise 0.001'!$A$1:$AG$235, 27, FALSE)</f>
        <v>0.2893704*x0**0.5+0.08827515*x0-0.00306765</v>
      </c>
      <c r="T192">
        <f t="shared" si="37"/>
        <v>1</v>
      </c>
      <c r="U192" t="str">
        <f t="shared" si="38"/>
        <v>?</v>
      </c>
      <c r="V192" s="2">
        <v>0</v>
      </c>
      <c r="W192" s="1">
        <f>VLOOKUP(CONCATENATE($B192,".data"), 'Random noise 0.01'!$A$1:$AM$235, 37, FALSE)</f>
        <v>0.99937507000000003</v>
      </c>
      <c r="X192">
        <f>VLOOKUP(CONCATENATE($B192,".data"), 'Random noise 0.01'!$A$1:$AM$235, 39, FALSE)</f>
        <v>2.3886200000000002E-3</v>
      </c>
      <c r="Y192">
        <f>VLOOKUP(CONCATENATE($B192,".data"), 'Random noise 0.01'!$A$1:$AG$235, 15, FALSE)</f>
        <v>7</v>
      </c>
      <c r="Z192">
        <f>VLOOKUP(CONCATENATE($B192,".data"), 'Random noise 0.01'!$A$1:$AG$235, 17, FALSE)</f>
        <v>171.5</v>
      </c>
      <c r="AA192" t="str">
        <f>VLOOKUP(CONCATENATE($B192,".data"), 'Random noise 0.01'!$A$1:$AG$235, 27, FALSE)</f>
        <v>0.35506829*x0**0.66666667+0.0214906</v>
      </c>
      <c r="AB192">
        <f t="shared" si="40"/>
        <v>1</v>
      </c>
      <c r="AC192">
        <f t="shared" si="41"/>
        <v>0</v>
      </c>
      <c r="AD192" s="2">
        <f t="shared" si="42"/>
        <v>0</v>
      </c>
      <c r="AE192" s="1">
        <f>VLOOKUP(CONCATENATE($B192,".data"), 'Random noise 0.1'!$A$1:$AM$235, 37, FALSE)</f>
        <v>0.98803443999999996</v>
      </c>
      <c r="AF192">
        <f>VLOOKUP(CONCATENATE($B192,".data"), 'Random noise 0.1'!$A$1:$AM$235, 39, FALSE)</f>
        <v>1.045196E-2</v>
      </c>
      <c r="AG192">
        <f>VLOOKUP(CONCATENATE($B192,".data"), 'Random noise 0.1'!$A$1:$AG$235, 15, FALSE)</f>
        <v>8</v>
      </c>
      <c r="AH192">
        <f>VLOOKUP(CONCATENATE($B192,".data"), 'Random noise 0.1'!$A$1:$AG$235, 17, FALSE)</f>
        <v>156</v>
      </c>
      <c r="AI192" t="str">
        <f>VLOOKUP(CONCATENATE($B192,".data"), 'Random noise 0.1'!$A$1:$AG$235, 27, FALSE)</f>
        <v>0.32652307*sin(1.2*x0)+0.06647336</v>
      </c>
      <c r="AJ192">
        <f t="shared" si="43"/>
        <v>0</v>
      </c>
      <c r="AK192">
        <f t="shared" si="44"/>
        <v>0</v>
      </c>
      <c r="AL192" s="2">
        <f t="shared" si="45"/>
        <v>0</v>
      </c>
    </row>
    <row r="193" spans="1:38" x14ac:dyDescent="0.25">
      <c r="A193" t="str">
        <f t="shared" si="32"/>
        <v>v1_12-15</v>
      </c>
      <c r="B193" t="s">
        <v>841</v>
      </c>
      <c r="C193">
        <v>14</v>
      </c>
      <c r="D193" t="str">
        <f t="shared" si="33"/>
        <v>12-15</v>
      </c>
      <c r="E193">
        <v>1</v>
      </c>
      <c r="F193" s="7" t="s">
        <v>842</v>
      </c>
      <c r="G193" s="1">
        <f>VLOOKUP(CONCATENATE($B193,".data"), 'Random noise 0'!$A$1:$AM$235, 37, FALSE)</f>
        <v>1</v>
      </c>
      <c r="H193" s="1">
        <f>VLOOKUP(CONCATENATE($B193,".data"), 'Random noise 0'!$A$1:$AM$235, 39, FALSE)</f>
        <v>0</v>
      </c>
      <c r="I193">
        <f>VLOOKUP(CONCATENATE($B193,".data"), 'Random noise 0'!$A$1:$AG$235, 15, FALSE)</f>
        <v>12</v>
      </c>
      <c r="J193">
        <f>VLOOKUP(CONCATENATE($B193,".data"), 'Random noise 0'!$A$1:$AG$235, 17, FALSE)</f>
        <v>100.3</v>
      </c>
      <c r="K193" t="str">
        <f>VLOOKUP(CONCATENATE($B193,".data"), 'Random noise 0'!$A$1:$AG$235, 27, FALSE)</f>
        <v>-0.98776595*sin(log(x0))+0.15594369*cos(log(x0))+139.0489064</v>
      </c>
      <c r="L193">
        <f t="shared" si="34"/>
        <v>1</v>
      </c>
      <c r="M193">
        <f t="shared" si="35"/>
        <v>1</v>
      </c>
      <c r="N193" s="2">
        <f t="shared" si="36"/>
        <v>1</v>
      </c>
      <c r="O193" s="1">
        <f>VLOOKUP(CONCATENATE($B193,".data"), 'Random noise 0.001'!$A$1:$AM$235, 37, FALSE)</f>
        <v>0.67183272000000005</v>
      </c>
      <c r="P193">
        <f>VLOOKUP(CONCATENATE($B193,".data"), 'Random noise 0.001'!$A$1:$AM$235, 39, FALSE)</f>
        <v>0.22071168999999999</v>
      </c>
      <c r="Q193">
        <f>VLOOKUP(CONCATENATE($B193,".data"), 'Random noise 0.001'!$A$1:$AG$235, 15, FALSE)</f>
        <v>12</v>
      </c>
      <c r="R193">
        <f>VLOOKUP(CONCATENATE($B193,".data"), 'Random noise 0.001'!$A$1:$AG$235, 17, FALSE)</f>
        <v>190.4</v>
      </c>
      <c r="S193" t="str">
        <f>VLOOKUP(CONCATENATE($B193,".data"), 'Random noise 0.001'!$A$1:$AG$235, 27, FALSE)</f>
        <v>9.7154422*0.45**x0+9.40171005*x0**0.25+125.42500364</v>
      </c>
      <c r="T193">
        <f t="shared" si="37"/>
        <v>0</v>
      </c>
      <c r="U193">
        <f t="shared" si="38"/>
        <v>0</v>
      </c>
      <c r="V193" s="2">
        <f t="shared" si="39"/>
        <v>0</v>
      </c>
      <c r="W193" s="1">
        <f>VLOOKUP(CONCATENATE($B193,".data"), 'Random noise 0.01'!$A$1:$AM$235, 37, FALSE)</f>
        <v>-25.422879829999999</v>
      </c>
      <c r="X193">
        <f>VLOOKUP(CONCATENATE($B193,".data"), 'Random noise 0.01'!$A$1:$AM$235, 39, FALSE)</f>
        <v>1.9804677799999999</v>
      </c>
      <c r="Y193">
        <f>VLOOKUP(CONCATENATE($B193,".data"), 'Random noise 0.01'!$A$1:$AG$235, 15, FALSE)</f>
        <v>34</v>
      </c>
      <c r="Z193">
        <f>VLOOKUP(CONCATENATE($B193,".data"), 'Random noise 0.01'!$A$1:$AG$235, 17, FALSE)</f>
        <v>224.6</v>
      </c>
      <c r="AA193" t="str">
        <f>VLOOKUP(CONCATENATE($B193,".data"), 'Random noise 0.01'!$A$1:$AG$235, 27, FALSE)</f>
        <v>25.42988011*x0**2*sin(160/x0-80/x0**10)**400-0.77317775*x0-1.46220711*sin(100/x0**10)**20+140.39843856</v>
      </c>
      <c r="AB193">
        <f t="shared" si="40"/>
        <v>0</v>
      </c>
      <c r="AC193">
        <f t="shared" si="41"/>
        <v>0</v>
      </c>
      <c r="AD193" s="2">
        <f t="shared" si="42"/>
        <v>0</v>
      </c>
      <c r="AE193" s="1">
        <f>VLOOKUP(CONCATENATE($B193,".data"), 'Random noise 0.1'!$A$1:$AM$235, 37, FALSE)</f>
        <v>-311.54873687000003</v>
      </c>
      <c r="AF193">
        <f>VLOOKUP(CONCATENATE($B193,".data"), 'Random noise 0.1'!$A$1:$AM$235, 39, FALSE)</f>
        <v>6.81140306</v>
      </c>
      <c r="AG193">
        <f>VLOOKUP(CONCATENATE($B193,".data"), 'Random noise 0.1'!$A$1:$AG$235, 15, FALSE)</f>
        <v>20</v>
      </c>
      <c r="AH193">
        <f>VLOOKUP(CONCATENATE($B193,".data"), 'Random noise 0.1'!$A$1:$AG$235, 17, FALSE)</f>
        <v>184.1</v>
      </c>
      <c r="AI193" t="str">
        <f>VLOOKUP(CONCATENATE($B193,".data"), 'Random noise 0.1'!$A$1:$AG$235, 27, FALSE)</f>
        <v>57.67492934*x0**x0*(1-x0)**0.25+11.95224433*cos(x0**(-0.5))+106.72106972</v>
      </c>
      <c r="AJ193">
        <f t="shared" si="43"/>
        <v>0</v>
      </c>
      <c r="AK193">
        <f t="shared" si="44"/>
        <v>0</v>
      </c>
      <c r="AL193" s="2">
        <f t="shared" si="45"/>
        <v>0</v>
      </c>
    </row>
    <row r="194" spans="1:38" x14ac:dyDescent="0.25">
      <c r="A194" t="str">
        <f t="shared" si="32"/>
        <v>v2_12-15</v>
      </c>
      <c r="B194" t="s">
        <v>843</v>
      </c>
      <c r="C194">
        <v>14</v>
      </c>
      <c r="D194" t="str">
        <f t="shared" si="33"/>
        <v>12-15</v>
      </c>
      <c r="E194">
        <v>2</v>
      </c>
      <c r="F194" s="7" t="s">
        <v>844</v>
      </c>
      <c r="G194" s="1">
        <f>VLOOKUP(CONCATENATE($B194,".data"), 'Random noise 0'!$A$1:$AM$235, 37, FALSE)</f>
        <v>0.99970559999999997</v>
      </c>
      <c r="H194" s="1">
        <f>VLOOKUP(CONCATENATE($B194,".data"), 'Random noise 0'!$A$1:$AM$235, 39, FALSE)</f>
        <v>1.282022E-2</v>
      </c>
      <c r="I194">
        <f>VLOOKUP(CONCATENATE($B194,".data"), 'Random noise 0'!$A$1:$AG$235, 15, FALSE)</f>
        <v>24</v>
      </c>
      <c r="J194">
        <f>VLOOKUP(CONCATENATE($B194,".data"), 'Random noise 0'!$A$1:$AG$235, 17, FALSE)</f>
        <v>276.39999999999998</v>
      </c>
      <c r="K194" t="str">
        <f>VLOOKUP(CONCATENATE($B194,".data"), 'Random noise 0'!$A$1:$AG$235, 27, FALSE)</f>
        <v>21.59568623*3**x1-0.69646713*x0*x1**3+1.27502593*(x0+x1)**0.5-23.82742309*exp(x1)+2.35957798</v>
      </c>
      <c r="L194">
        <f t="shared" si="34"/>
        <v>1</v>
      </c>
      <c r="M194">
        <f t="shared" si="35"/>
        <v>0</v>
      </c>
      <c r="N194" s="2">
        <f t="shared" si="36"/>
        <v>0</v>
      </c>
      <c r="O194" s="1">
        <f>VLOOKUP(CONCATENATE($B194,".data"), 'Random noise 0.001'!$A$1:$AM$235, 37, FALSE)</f>
        <v>0.99971007999999995</v>
      </c>
      <c r="P194">
        <f>VLOOKUP(CONCATENATE($B194,".data"), 'Random noise 0.001'!$A$1:$AM$235, 39, FALSE)</f>
        <v>1.272233E-2</v>
      </c>
      <c r="Q194">
        <f>VLOOKUP(CONCATENATE($B194,".data"), 'Random noise 0.001'!$A$1:$AG$235, 15, FALSE)</f>
        <v>24</v>
      </c>
      <c r="R194">
        <f>VLOOKUP(CONCATENATE($B194,".data"), 'Random noise 0.001'!$A$1:$AG$235, 17, FALSE)</f>
        <v>256.2</v>
      </c>
      <c r="S194" t="str">
        <f>VLOOKUP(CONCATENATE($B194,".data"), 'Random noise 0.001'!$A$1:$AG$235, 27, FALSE)</f>
        <v>21.5868078*3**x1-0.69342209*x0*x1**3+1.27433789*(x0+x1)**0.5-23.81801887*exp(x1)+2.36035572</v>
      </c>
      <c r="T194">
        <f t="shared" si="37"/>
        <v>1</v>
      </c>
      <c r="U194">
        <f t="shared" si="38"/>
        <v>0</v>
      </c>
      <c r="V194" s="2">
        <f t="shared" si="39"/>
        <v>0</v>
      </c>
      <c r="W194" s="1">
        <f>VLOOKUP(CONCATENATE($B194,".data"), 'Random noise 0.01'!$A$1:$AM$235, 37, FALSE)</f>
        <v>0.99961208000000001</v>
      </c>
      <c r="X194">
        <f>VLOOKUP(CONCATENATE($B194,".data"), 'Random noise 0.01'!$A$1:$AM$235, 39, FALSE)</f>
        <v>1.47163E-2</v>
      </c>
      <c r="Y194">
        <f>VLOOKUP(CONCATENATE($B194,".data"), 'Random noise 0.01'!$A$1:$AG$235, 15, FALSE)</f>
        <v>18</v>
      </c>
      <c r="Z194">
        <f>VLOOKUP(CONCATENATE($B194,".data"), 'Random noise 0.01'!$A$1:$AG$235, 17, FALSE)</f>
        <v>234.8</v>
      </c>
      <c r="AA194" t="str">
        <f>VLOOKUP(CONCATENATE($B194,".data"), 'Random noise 0.01'!$A$1:$AG$235, 27, FALSE)</f>
        <v>-0.93020008*x0*x1**2+0.48092413*exp(2*x1)+0.95571135*sin(x0)+0.07386391</v>
      </c>
      <c r="AB194">
        <f t="shared" si="40"/>
        <v>1</v>
      </c>
      <c r="AC194">
        <f t="shared" si="41"/>
        <v>0</v>
      </c>
      <c r="AD194" s="2">
        <f t="shared" si="42"/>
        <v>0</v>
      </c>
      <c r="AE194" s="1">
        <f>VLOOKUP(CONCATENATE($B194,".data"), 'Random noise 0.1'!$A$1:$AM$235, 37, FALSE)</f>
        <v>0.99259408999999998</v>
      </c>
      <c r="AF194">
        <f>VLOOKUP(CONCATENATE($B194,".data"), 'Random noise 0.1'!$A$1:$AM$235, 39, FALSE)</f>
        <v>6.4300860000000001E-2</v>
      </c>
      <c r="AG194">
        <f>VLOOKUP(CONCATENATE($B194,".data"), 'Random noise 0.1'!$A$1:$AG$235, 15, FALSE)</f>
        <v>14</v>
      </c>
      <c r="AH194">
        <f>VLOOKUP(CONCATENATE($B194,".data"), 'Random noise 0.1'!$A$1:$AG$235, 17, FALSE)</f>
        <v>201.5</v>
      </c>
      <c r="AI194" t="str">
        <f>VLOOKUP(CONCATENATE($B194,".data"), 'Random noise 0.1'!$A$1:$AG$235, 27, FALSE)</f>
        <v>-11.39717128*(x0+cos(x1))**0.5+6.45473564*sin(x0)+12.06539178</v>
      </c>
      <c r="AJ194">
        <f t="shared" si="43"/>
        <v>0</v>
      </c>
      <c r="AK194">
        <f t="shared" si="44"/>
        <v>0</v>
      </c>
      <c r="AL194" s="2">
        <f t="shared" si="45"/>
        <v>0</v>
      </c>
    </row>
    <row r="195" spans="1:38" x14ac:dyDescent="0.25">
      <c r="A195" t="str">
        <f t="shared" si="32"/>
        <v>v2_12-15</v>
      </c>
      <c r="B195" t="s">
        <v>845</v>
      </c>
      <c r="C195">
        <v>14</v>
      </c>
      <c r="D195" t="str">
        <f t="shared" si="33"/>
        <v>12-15</v>
      </c>
      <c r="E195">
        <v>2</v>
      </c>
      <c r="F195" s="7" t="s">
        <v>846</v>
      </c>
      <c r="G195" s="1">
        <f>VLOOKUP(CONCATENATE($B195,".data"), 'Random noise 0'!$A$1:$AM$235, 37, FALSE)</f>
        <v>0.93852022000000002</v>
      </c>
      <c r="H195" s="1">
        <f>VLOOKUP(CONCATENATE($B195,".data"), 'Random noise 0'!$A$1:$AM$235, 39, FALSE)</f>
        <v>9.6732100000000001E-2</v>
      </c>
      <c r="I195">
        <f>VLOOKUP(CONCATENATE($B195,".data"), 'Random noise 0'!$A$1:$AG$235, 15, FALSE)</f>
        <v>20</v>
      </c>
      <c r="J195">
        <f>VLOOKUP(CONCATENATE($B195,".data"), 'Random noise 0'!$A$1:$AG$235, 17, FALSE)</f>
        <v>272.2</v>
      </c>
      <c r="K195" t="str">
        <f>VLOOKUP(CONCATENATE($B195,".data"), 'Random noise 0'!$A$1:$AG$235, 27, FALSE)</f>
        <v>-0.82551983*sin(-0.5*x1**2+log(sin(x0))+0.605)+0.18097203-0.00159136/x0</v>
      </c>
      <c r="L195">
        <f t="shared" si="34"/>
        <v>0</v>
      </c>
      <c r="M195">
        <f t="shared" si="35"/>
        <v>0</v>
      </c>
      <c r="N195" s="2">
        <f t="shared" si="36"/>
        <v>0</v>
      </c>
      <c r="O195" s="1">
        <f>VLOOKUP(CONCATENATE($B195,".data"), 'Random noise 0.001'!$A$1:$AM$235, 37, FALSE)</f>
        <v>0.93844050999999995</v>
      </c>
      <c r="P195">
        <f>VLOOKUP(CONCATENATE($B195,".data"), 'Random noise 0.001'!$A$1:$AM$235, 39, FALSE)</f>
        <v>9.6794790000000006E-2</v>
      </c>
      <c r="Q195">
        <f>VLOOKUP(CONCATENATE($B195,".data"), 'Random noise 0.001'!$A$1:$AG$235, 15, FALSE)</f>
        <v>20</v>
      </c>
      <c r="R195">
        <f>VLOOKUP(CONCATENATE($B195,".data"), 'Random noise 0.001'!$A$1:$AG$235, 17, FALSE)</f>
        <v>248.1</v>
      </c>
      <c r="S195" t="str">
        <f>VLOOKUP(CONCATENATE($B195,".data"), 'Random noise 0.001'!$A$1:$AG$235, 27, FALSE)</f>
        <v>-0.82549502*sin(-0.5*x1**2+log(sin(x0))+0.605)+0.18112051-0.00159236/x0</v>
      </c>
      <c r="T195">
        <f t="shared" si="37"/>
        <v>0</v>
      </c>
      <c r="U195">
        <f t="shared" si="38"/>
        <v>0</v>
      </c>
      <c r="V195" s="2">
        <f t="shared" si="39"/>
        <v>0</v>
      </c>
      <c r="W195" s="1">
        <f>VLOOKUP(CONCATENATE($B195,".data"), 'Random noise 0.01'!$A$1:$AM$235, 37, FALSE)</f>
        <v>-2.1298838199999999</v>
      </c>
      <c r="X195">
        <f>VLOOKUP(CONCATENATE($B195,".data"), 'Random noise 0.01'!$A$1:$AM$235, 39, FALSE)</f>
        <v>0.69018988000000003</v>
      </c>
      <c r="Y195">
        <f>VLOOKUP(CONCATENATE($B195,".data"), 'Random noise 0.01'!$A$1:$AG$235, 15, FALSE)</f>
        <v>25</v>
      </c>
      <c r="Z195">
        <f>VLOOKUP(CONCATENATE($B195,".data"), 'Random noise 0.01'!$A$1:$AG$235, 17, FALSE)</f>
        <v>245.3</v>
      </c>
      <c r="AA195" t="str">
        <f>VLOOKUP(CONCATENATE($B195,".data"), 'Random noise 0.01'!$A$1:$AG$235, 27, FALSE)</f>
        <v>0.39764544*x0*x1**2+0.18825085*x1+0.56646042*sin(x0+log(x0)+9.7607347)+0.35109313-0.01526483*x1/x0</v>
      </c>
      <c r="AB195">
        <f t="shared" si="40"/>
        <v>0</v>
      </c>
      <c r="AC195">
        <f t="shared" si="41"/>
        <v>0</v>
      </c>
      <c r="AD195" s="2">
        <f t="shared" si="42"/>
        <v>0</v>
      </c>
      <c r="AE195" s="1">
        <f>VLOOKUP(CONCATENATE($B195,".data"), 'Random noise 0.1'!$A$1:$AM$235, 37, FALSE)</f>
        <v>0.95382354999999996</v>
      </c>
      <c r="AF195">
        <f>VLOOKUP(CONCATENATE($B195,".data"), 'Random noise 0.1'!$A$1:$AM$235, 39, FALSE)</f>
        <v>8.3832950000000003E-2</v>
      </c>
      <c r="AG195">
        <f>VLOOKUP(CONCATENATE($B195,".data"), 'Random noise 0.1'!$A$1:$AG$235, 15, FALSE)</f>
        <v>22</v>
      </c>
      <c r="AH195">
        <f>VLOOKUP(CONCATENATE($B195,".data"), 'Random noise 0.1'!$A$1:$AG$235, 17, FALSE)</f>
        <v>274.3</v>
      </c>
      <c r="AI195" t="str">
        <f>VLOOKUP(CONCATENATE($B195,".data"), 'Random noise 0.1'!$A$1:$AG$235, 27, FALSE)</f>
        <v>-0.83530866*cos(0.5*x1**2+log(1/sin(x0))+1)+0.16959024-0.00138735/x0</v>
      </c>
      <c r="AJ195">
        <f t="shared" si="43"/>
        <v>0</v>
      </c>
      <c r="AK195">
        <f t="shared" si="44"/>
        <v>0</v>
      </c>
      <c r="AL195" s="2">
        <f t="shared" si="45"/>
        <v>0</v>
      </c>
    </row>
    <row r="196" spans="1:38" x14ac:dyDescent="0.25">
      <c r="A196" t="str">
        <f t="shared" si="32"/>
        <v>v2_12-15</v>
      </c>
      <c r="B196" t="s">
        <v>847</v>
      </c>
      <c r="C196">
        <v>14</v>
      </c>
      <c r="D196" t="str">
        <f t="shared" si="33"/>
        <v>12-15</v>
      </c>
      <c r="E196">
        <v>2</v>
      </c>
      <c r="F196" s="7" t="s">
        <v>848</v>
      </c>
      <c r="G196" s="1">
        <f>VLOOKUP(CONCATENATE($B196,".data"), 'Random noise 0'!$A$1:$AM$235, 37, FALSE)</f>
        <v>0.99864227999999999</v>
      </c>
      <c r="H196" s="1">
        <f>VLOOKUP(CONCATENATE($B196,".data"), 'Random noise 0'!$A$1:$AM$235, 39, FALSE)</f>
        <v>2.4712800000000002E-3</v>
      </c>
      <c r="I196">
        <f>VLOOKUP(CONCATENATE($B196,".data"), 'Random noise 0'!$A$1:$AG$235, 15, FALSE)</f>
        <v>9</v>
      </c>
      <c r="J196">
        <f>VLOOKUP(CONCATENATE($B196,".data"), 'Random noise 0'!$A$1:$AG$235, 17, FALSE)</f>
        <v>187.9</v>
      </c>
      <c r="K196" t="str">
        <f>VLOOKUP(CONCATENATE($B196,".data"), 'Random noise 0'!$A$1:$AG$235, 27, FALSE)</f>
        <v>-0.22306422*x0+0.10472727*cos(x1)+0.8918595</v>
      </c>
      <c r="L196">
        <f t="shared" si="34"/>
        <v>0</v>
      </c>
      <c r="M196">
        <f t="shared" si="35"/>
        <v>0</v>
      </c>
      <c r="N196" s="2">
        <f t="shared" si="36"/>
        <v>0</v>
      </c>
      <c r="O196" s="1">
        <f>VLOOKUP(CONCATENATE($B196,".data"), 'Random noise 0.001'!$A$1:$AM$235, 37, FALSE)</f>
        <v>0.99865777</v>
      </c>
      <c r="P196">
        <f>VLOOKUP(CONCATENATE($B196,".data"), 'Random noise 0.001'!$A$1:$AM$235, 39, FALSE)</f>
        <v>2.45714E-3</v>
      </c>
      <c r="Q196">
        <f>VLOOKUP(CONCATENATE($B196,".data"), 'Random noise 0.001'!$A$1:$AG$235, 15, FALSE)</f>
        <v>9</v>
      </c>
      <c r="R196">
        <f>VLOOKUP(CONCATENATE($B196,".data"), 'Random noise 0.001'!$A$1:$AG$235, 17, FALSE)</f>
        <v>175.1</v>
      </c>
      <c r="S196" t="str">
        <f>VLOOKUP(CONCATENATE($B196,".data"), 'Random noise 0.001'!$A$1:$AG$235, 27, FALSE)</f>
        <v>-0.22298589*x0+0.10515831*cos(x1)+0.89166364</v>
      </c>
      <c r="T196">
        <f t="shared" si="37"/>
        <v>0</v>
      </c>
      <c r="U196">
        <f t="shared" si="38"/>
        <v>0</v>
      </c>
      <c r="V196" s="2">
        <f t="shared" si="39"/>
        <v>0</v>
      </c>
      <c r="W196" s="1">
        <f>VLOOKUP(CONCATENATE($B196,".data"), 'Random noise 0.01'!$A$1:$AM$235, 37, FALSE)</f>
        <v>0.99789777999999996</v>
      </c>
      <c r="X196">
        <f>VLOOKUP(CONCATENATE($B196,".data"), 'Random noise 0.01'!$A$1:$AM$235, 39, FALSE)</f>
        <v>3.0750700000000001E-3</v>
      </c>
      <c r="Y196">
        <f>VLOOKUP(CONCATENATE($B196,".data"), 'Random noise 0.01'!$A$1:$AG$235, 15, FALSE)</f>
        <v>10</v>
      </c>
      <c r="Z196">
        <f>VLOOKUP(CONCATENATE($B196,".data"), 'Random noise 0.01'!$A$1:$AG$235, 17, FALSE)</f>
        <v>176.3</v>
      </c>
      <c r="AA196" t="str">
        <f>VLOOKUP(CONCATENATE($B196,".data"), 'Random noise 0.01'!$A$1:$AG$235, 27, FALSE)</f>
        <v>-0.0089883*7**x1-0.22256672*x0+1.0094731</v>
      </c>
      <c r="AB196">
        <f t="shared" si="40"/>
        <v>0</v>
      </c>
      <c r="AC196">
        <f t="shared" si="41"/>
        <v>0</v>
      </c>
      <c r="AD196" s="2">
        <f t="shared" si="42"/>
        <v>0</v>
      </c>
      <c r="AE196" s="1">
        <f>VLOOKUP(CONCATENATE($B196,".data"), 'Random noise 0.1'!$A$1:$AM$235, 37, FALSE)</f>
        <v>-215321317352.884</v>
      </c>
      <c r="AF196">
        <f>VLOOKUP(CONCATENATE($B196,".data"), 'Random noise 0.1'!$A$1:$AM$235, 39, FALSE)</f>
        <v>31121.41732628</v>
      </c>
      <c r="AG196">
        <f>VLOOKUP(CONCATENATE($B196,".data"), 'Random noise 0.1'!$A$1:$AG$235, 15, FALSE)</f>
        <v>19</v>
      </c>
      <c r="AH196">
        <f>VLOOKUP(CONCATENATE($B196,".data"), 'Random noise 0.1'!$A$1:$AG$235, 17, FALSE)</f>
        <v>187.3</v>
      </c>
      <c r="AI196" t="str">
        <f>VLOOKUP(CONCATENATE($B196,".data"), 'Random noise 0.1'!$A$1:$AG$235, 27, FALSE)</f>
        <v>-1.635e-5*x1**(2*x0-3)-0.03162724*log(x1)+0.44348062*cos(x0)+0.48492268</v>
      </c>
      <c r="AJ196">
        <f t="shared" si="43"/>
        <v>0</v>
      </c>
      <c r="AK196">
        <f t="shared" si="44"/>
        <v>0</v>
      </c>
      <c r="AL196" s="2">
        <f t="shared" si="45"/>
        <v>0</v>
      </c>
    </row>
    <row r="197" spans="1:38" x14ac:dyDescent="0.25">
      <c r="A197" t="str">
        <f t="shared" ref="A197:A238" si="46">"v"&amp;E197&amp;"_"&amp;D197</f>
        <v>v2_12-15</v>
      </c>
      <c r="B197" t="s">
        <v>849</v>
      </c>
      <c r="C197">
        <v>14</v>
      </c>
      <c r="D197" t="str">
        <f t="shared" ref="D197:D238" si="47">IF(C197&lt;=7,"3-7",IF(C197&lt;=11,"8-11",IF(C197&lt;=15,"12-15","")))</f>
        <v>12-15</v>
      </c>
      <c r="E197">
        <v>2</v>
      </c>
      <c r="F197" s="7" t="s">
        <v>850</v>
      </c>
      <c r="G197" s="1">
        <f>VLOOKUP(CONCATENATE($B197,".data"), 'Random noise 0'!$A$1:$AM$235, 37, FALSE)</f>
        <v>1</v>
      </c>
      <c r="H197" s="1">
        <f>VLOOKUP(CONCATENATE($B197,".data"), 'Random noise 0'!$A$1:$AM$235, 39, FALSE)</f>
        <v>983.04000000999997</v>
      </c>
      <c r="I197">
        <f>VLOOKUP(CONCATENATE($B197,".data"), 'Random noise 0'!$A$1:$AG$235, 15, FALSE)</f>
        <v>20</v>
      </c>
      <c r="J197">
        <f>VLOOKUP(CONCATENATE($B197,".data"), 'Random noise 0'!$A$1:$AG$235, 17, FALSE)</f>
        <v>10.199999999999999</v>
      </c>
      <c r="K197" t="str">
        <f>VLOOKUP(CONCATENATE($B197,".data"), 'Random noise 0'!$A$1:$AG$235, 27, FALSE)</f>
        <v>3.14159281-3.54490774/x1+4.5449077/x1**2-2/x1**3+x1**(-4)</v>
      </c>
      <c r="L197">
        <f t="shared" ref="L197:L238" si="48">IF(G197&gt;0.999,1,0)</f>
        <v>1</v>
      </c>
      <c r="M197">
        <f t="shared" ref="M197:M238" si="49">IF(AND(G197=1, H197&lt;0.000001),1,IF(AND(G197&gt;0.999,H197&lt;0.001),"?",0))</f>
        <v>0</v>
      </c>
      <c r="N197" s="2">
        <f t="shared" ref="N197:N238" si="50">IF(M197&lt;&gt;"?",M197,"")</f>
        <v>0</v>
      </c>
      <c r="O197" s="1">
        <f>VLOOKUP(CONCATENATE($B197,".data"), 'Random noise 0.001'!$A$1:$AM$235, 37, FALSE)</f>
        <v>-4.0297999999999999E-4</v>
      </c>
      <c r="P197">
        <f>VLOOKUP(CONCATENATE($B197,".data"), 'Random noise 0.001'!$A$1:$AM$235, 39, FALSE)</f>
        <v>1.04728174656727E+18</v>
      </c>
      <c r="Q197">
        <f>VLOOKUP(CONCATENATE($B197,".data"), 'Random noise 0.001'!$A$1:$AG$235, 15, FALSE)</f>
        <v>70</v>
      </c>
      <c r="R197">
        <f>VLOOKUP(CONCATENATE($B197,".data"), 'Random noise 0.001'!$A$1:$AG$235, 17, FALSE)</f>
        <v>213.1</v>
      </c>
      <c r="S197" t="str">
        <f>VLOOKUP(CONCATENATE($B197,".data"), 'Random noise 0.001'!$A$1:$AG$235, 27, FALSE)</f>
        <v>7756899297808.35*log(x1)*cos(x0/x1+x1**2+2*x1+x1/(log(x1)+1)+1+1/(log(x1)+1)+1/(x0**50*x1))+7674052792388.67*cos(x0/x1+x1+1+1/(1+2/log(sin(x1)))+1/(x0**50*x1))+3371618673460.58</v>
      </c>
      <c r="T197">
        <f t="shared" ref="T197:T238" si="51">IF(O197&gt;0.999,1,0)</f>
        <v>0</v>
      </c>
      <c r="U197">
        <f t="shared" ref="U197:U238" si="52">IF(AND(O197=1, P197&lt;0.000001),1,IF(AND(O197&gt;0.999,P197&lt;0.001),"?",0))</f>
        <v>0</v>
      </c>
      <c r="V197" s="2">
        <f t="shared" ref="V197:V238" si="53">IF(U197&lt;&gt;"?",U197,"")</f>
        <v>0</v>
      </c>
      <c r="W197" s="1">
        <f>VLOOKUP(CONCATENATE($B197,".data"), 'Random noise 0.01'!$A$1:$AM$235, 37, FALSE)</f>
        <v>-4.2875999999999998E-4</v>
      </c>
      <c r="X197">
        <f>VLOOKUP(CONCATENATE($B197,".data"), 'Random noise 0.01'!$A$1:$AM$235, 39, FALSE)</f>
        <v>1.04729524005521E+18</v>
      </c>
      <c r="Y197">
        <f>VLOOKUP(CONCATENATE($B197,".data"), 'Random noise 0.01'!$A$1:$AG$235, 15, FALSE)</f>
        <v>69</v>
      </c>
      <c r="Z197">
        <f>VLOOKUP(CONCATENATE($B197,".data"), 'Random noise 0.01'!$A$1:$AG$235, 17, FALSE)</f>
        <v>219.1</v>
      </c>
      <c r="AA197" t="str">
        <f>VLOOKUP(CONCATENATE($B197,".data"), 'Random noise 0.01'!$A$1:$AG$235, 27, FALSE)</f>
        <v>77900662009692.2*log(x1)*cos(x0/x1+x1**2+2*x1+x1/(log(x1)+1)+1+1/(log(x1)+1.2)+1/(x0**50*x1))+72770108967445*cos(x0/x1+x1+1+1/(1+2/log(x1))+1/(x0**50*x1))+29908427103786.9</v>
      </c>
      <c r="AB197">
        <f t="shared" ref="AB197:AB238" si="54">IF(W197&gt;0.999,1,0)</f>
        <v>0</v>
      </c>
      <c r="AC197">
        <f t="shared" ref="AC197:AC238" si="55">IF(AND(W197=1, X197&lt;0.000001),1,IF(AND(W197&gt;0.999,X197&lt;0.001),"?",0))</f>
        <v>0</v>
      </c>
      <c r="AD197" s="2">
        <f t="shared" ref="AD197:AD238" si="56">IF(AC197&lt;&gt;"?",AC197,"")</f>
        <v>0</v>
      </c>
      <c r="AE197" s="1">
        <f>VLOOKUP(CONCATENATE($B197,".data"), 'Random noise 0.1'!$A$1:$AM$235, 37, FALSE)</f>
        <v>-6.5501000000000003E-4</v>
      </c>
      <c r="AF197">
        <f>VLOOKUP(CONCATENATE($B197,".data"), 'Random noise 0.1'!$A$1:$AM$235, 39, FALSE)</f>
        <v>1.04741365685736E+18</v>
      </c>
      <c r="AG197">
        <f>VLOOKUP(CONCATENATE($B197,".data"), 'Random noise 0.1'!$A$1:$AG$235, 15, FALSE)</f>
        <v>37</v>
      </c>
      <c r="AH197">
        <f>VLOOKUP(CONCATENATE($B197,".data"), 'Random noise 0.1'!$A$1:$AG$235, 17, FALSE)</f>
        <v>204</v>
      </c>
      <c r="AI197" t="str">
        <f>VLOOKUP(CONCATENATE($B197,".data"), 'Random noise 0.1'!$A$1:$AG$235, 27, FALSE)</f>
        <v>634083323299901*x0+634083323299901*log(x1)*cos(x0/x1+x1**0.5+1+1/(x0*(log(sin(x1))+1))+1/(x0**50*x1))</v>
      </c>
      <c r="AJ197">
        <f t="shared" ref="AJ197:AJ238" si="57">IF(AE197&gt;0.999,1,0)</f>
        <v>0</v>
      </c>
      <c r="AK197">
        <f t="shared" ref="AK197:AK238" si="58">IF(AND(AE197=1, AF197&lt;0.000001),1,IF(AND(AE197&gt;0.999,AF197&lt;0.001),"?",0))</f>
        <v>0</v>
      </c>
      <c r="AL197" s="2">
        <f t="shared" ref="AL197:AL238" si="59">IF(AK197&lt;&gt;"?",AK197,"")</f>
        <v>0</v>
      </c>
    </row>
    <row r="198" spans="1:38" x14ac:dyDescent="0.25">
      <c r="A198" t="str">
        <f t="shared" si="46"/>
        <v>v2_12-15</v>
      </c>
      <c r="B198" t="s">
        <v>851</v>
      </c>
      <c r="C198">
        <v>14</v>
      </c>
      <c r="D198" t="str">
        <f t="shared" si="47"/>
        <v>12-15</v>
      </c>
      <c r="E198">
        <v>2</v>
      </c>
      <c r="F198" s="7" t="s">
        <v>852</v>
      </c>
      <c r="G198" s="1">
        <f>VLOOKUP(CONCATENATE($B198,".data"), 'Random noise 0'!$A$1:$AM$235, 37, FALSE)</f>
        <v>0.98390491000000002</v>
      </c>
      <c r="H198" s="1">
        <f>VLOOKUP(CONCATENATE($B198,".data"), 'Random noise 0'!$A$1:$AM$235, 39, FALSE)</f>
        <v>1.3411289999999999E-2</v>
      </c>
      <c r="I198">
        <f>VLOOKUP(CONCATENATE($B198,".data"), 'Random noise 0'!$A$1:$AG$235, 15, FALSE)</f>
        <v>12</v>
      </c>
      <c r="J198">
        <f>VLOOKUP(CONCATENATE($B198,".data"), 'Random noise 0'!$A$1:$AG$235, 17, FALSE)</f>
        <v>206.9</v>
      </c>
      <c r="K198" t="str">
        <f>VLOOKUP(CONCATENATE($B198,".data"), 'Random noise 0'!$A$1:$AG$235, 27, FALSE)</f>
        <v>-3.19232495*x1**2+3.04322468*x1**2.5+0.86747401</v>
      </c>
      <c r="L198">
        <f t="shared" si="48"/>
        <v>0</v>
      </c>
      <c r="M198">
        <f t="shared" si="49"/>
        <v>0</v>
      </c>
      <c r="N198" s="2">
        <f t="shared" si="50"/>
        <v>0</v>
      </c>
      <c r="O198" s="1">
        <f>VLOOKUP(CONCATENATE($B198,".data"), 'Random noise 0.001'!$A$1:$AM$235, 37, FALSE)</f>
        <v>0.98396976999999997</v>
      </c>
      <c r="P198">
        <f>VLOOKUP(CONCATENATE($B198,".data"), 'Random noise 0.001'!$A$1:$AM$235, 39, FALSE)</f>
        <v>1.338424E-2</v>
      </c>
      <c r="Q198">
        <f>VLOOKUP(CONCATENATE($B198,".data"), 'Random noise 0.001'!$A$1:$AG$235, 15, FALSE)</f>
        <v>12</v>
      </c>
      <c r="R198">
        <f>VLOOKUP(CONCATENATE($B198,".data"), 'Random noise 0.001'!$A$1:$AG$235, 17, FALSE)</f>
        <v>192.4</v>
      </c>
      <c r="S198" t="str">
        <f>VLOOKUP(CONCATENATE($B198,".data"), 'Random noise 0.001'!$A$1:$AG$235, 27, FALSE)</f>
        <v>-3.19256512*x1**2+3.04330413*x1**2.5+0.86769584</v>
      </c>
      <c r="T198">
        <f t="shared" si="51"/>
        <v>0</v>
      </c>
      <c r="U198">
        <f t="shared" si="52"/>
        <v>0</v>
      </c>
      <c r="V198" s="2">
        <f t="shared" si="53"/>
        <v>0</v>
      </c>
      <c r="W198" s="1">
        <f>VLOOKUP(CONCATENATE($B198,".data"), 'Random noise 0.01'!$A$1:$AM$235, 37, FALSE)</f>
        <v>0.99220275000000002</v>
      </c>
      <c r="X198">
        <f>VLOOKUP(CONCATENATE($B198,".data"), 'Random noise 0.01'!$A$1:$AM$235, 39, FALSE)</f>
        <v>9.3345800000000003E-3</v>
      </c>
      <c r="Y198">
        <f>VLOOKUP(CONCATENATE($B198,".data"), 'Random noise 0.01'!$A$1:$AG$235, 15, FALSE)</f>
        <v>16</v>
      </c>
      <c r="Z198">
        <f>VLOOKUP(CONCATENATE($B198,".data"), 'Random noise 0.01'!$A$1:$AG$235, 17, FALSE)</f>
        <v>191.6</v>
      </c>
      <c r="AA198" t="str">
        <f>VLOOKUP(CONCATENATE($B198,".data"), 'Random noise 0.01'!$A$1:$AG$235, 27, FALSE)</f>
        <v>0.72173679*x1**4+0.05763345*x1**x0-0.54248609*exp(x1)+1.42389751</v>
      </c>
      <c r="AB198">
        <f t="shared" si="54"/>
        <v>0</v>
      </c>
      <c r="AC198">
        <f t="shared" si="55"/>
        <v>0</v>
      </c>
      <c r="AD198" s="2">
        <f t="shared" si="56"/>
        <v>0</v>
      </c>
      <c r="AE198" s="1">
        <f>VLOOKUP(CONCATENATE($B198,".data"), 'Random noise 0.1'!$A$1:$AM$235, 37, FALSE)</f>
        <v>0.94398455000000003</v>
      </c>
      <c r="AF198">
        <f>VLOOKUP(CONCATENATE($B198,".data"), 'Random noise 0.1'!$A$1:$AM$235, 39, FALSE)</f>
        <v>2.5019449999999999E-2</v>
      </c>
      <c r="AG198">
        <f>VLOOKUP(CONCATENATE($B198,".data"), 'Random noise 0.1'!$A$1:$AG$235, 15, FALSE)</f>
        <v>20</v>
      </c>
      <c r="AH198">
        <f>VLOOKUP(CONCATENATE($B198,".data"), 'Random noise 0.1'!$A$1:$AG$235, 17, FALSE)</f>
        <v>196.8</v>
      </c>
      <c r="AI198" t="str">
        <f>VLOOKUP(CONCATENATE($B198,".data"), 'Random noise 0.1'!$A$1:$AG$235, 27, FALSE)</f>
        <v>17.96668504*log(x1+3.14159265)-6.14354385*sin(x1)-19.65123668-0.00026118/cos(1/x1)</v>
      </c>
      <c r="AJ198">
        <f t="shared" si="57"/>
        <v>0</v>
      </c>
      <c r="AK198">
        <f t="shared" si="58"/>
        <v>0</v>
      </c>
      <c r="AL198" s="2">
        <f t="shared" si="59"/>
        <v>0</v>
      </c>
    </row>
    <row r="199" spans="1:38" x14ac:dyDescent="0.25">
      <c r="A199" t="str">
        <f t="shared" si="46"/>
        <v>v3_12-15</v>
      </c>
      <c r="B199" t="s">
        <v>853</v>
      </c>
      <c r="C199">
        <v>14</v>
      </c>
      <c r="D199" t="str">
        <f t="shared" si="47"/>
        <v>12-15</v>
      </c>
      <c r="E199">
        <v>3</v>
      </c>
      <c r="F199" s="7" t="s">
        <v>854</v>
      </c>
      <c r="G199" s="1">
        <f>VLOOKUP(CONCATENATE($B199,".data"), 'Random noise 0'!$A$1:$AM$235, 37, FALSE)</f>
        <v>0.99998905000000005</v>
      </c>
      <c r="H199" s="1">
        <f>VLOOKUP(CONCATENATE($B199,".data"), 'Random noise 0'!$A$1:$AM$235, 39, FALSE)</f>
        <v>4.6693799999999999E-3</v>
      </c>
      <c r="I199">
        <f>VLOOKUP(CONCATENATE($B199,".data"), 'Random noise 0'!$A$1:$AG$235, 15, FALSE)</f>
        <v>22</v>
      </c>
      <c r="J199">
        <f>VLOOKUP(CONCATENATE($B199,".data"), 'Random noise 0'!$A$1:$AG$235, 17, FALSE)</f>
        <v>292.8</v>
      </c>
      <c r="K199" t="str">
        <f>VLOOKUP(CONCATENATE($B199,".data"), 'Random noise 0'!$A$1:$AG$235, 27, FALSE)</f>
        <v>1.00172109*x0*x1+0.99719075*x0+2.99015805*x2**6+2.55765173*x2**2-0.2061162*x2+1.01152368</v>
      </c>
      <c r="L199">
        <f t="shared" si="48"/>
        <v>1</v>
      </c>
      <c r="M199">
        <f t="shared" si="49"/>
        <v>0</v>
      </c>
      <c r="N199" s="2">
        <f t="shared" si="50"/>
        <v>0</v>
      </c>
      <c r="O199" s="1">
        <f>VLOOKUP(CONCATENATE($B199,".data"), 'Random noise 0.001'!$A$1:$AM$235, 37, FALSE)</f>
        <v>0.99998865999999997</v>
      </c>
      <c r="P199">
        <f>VLOOKUP(CONCATENATE($B199,".data"), 'Random noise 0.001'!$A$1:$AM$235, 39, FALSE)</f>
        <v>4.7529699999999996E-3</v>
      </c>
      <c r="Q199">
        <f>VLOOKUP(CONCATENATE($B199,".data"), 'Random noise 0.001'!$A$1:$AG$235, 15, FALSE)</f>
        <v>22</v>
      </c>
      <c r="R199">
        <f>VLOOKUP(CONCATENATE($B199,".data"), 'Random noise 0.001'!$A$1:$AG$235, 17, FALSE)</f>
        <v>252.3</v>
      </c>
      <c r="S199" t="str">
        <f>VLOOKUP(CONCATENATE($B199,".data"), 'Random noise 0.001'!$A$1:$AG$235, 27, FALSE)</f>
        <v>1.00657383*x0*x1+0.99751265*x0+2.05967797*x2**2-5.40491564*x2*log(cos(x2**2))+0.99337433</v>
      </c>
      <c r="T199">
        <f t="shared" si="51"/>
        <v>1</v>
      </c>
      <c r="U199">
        <f t="shared" si="52"/>
        <v>0</v>
      </c>
      <c r="V199" s="2">
        <f t="shared" si="53"/>
        <v>0</v>
      </c>
      <c r="W199" s="1">
        <f>VLOOKUP(CONCATENATE($B199,".data"), 'Random noise 0.01'!$A$1:$AM$235, 37, FALSE)</f>
        <v>0.99991010000000002</v>
      </c>
      <c r="X199">
        <f>VLOOKUP(CONCATENATE($B199,".data"), 'Random noise 0.01'!$A$1:$AM$235, 39, FALSE)</f>
        <v>1.3379729999999999E-2</v>
      </c>
      <c r="Y199">
        <f>VLOOKUP(CONCATENATE($B199,".data"), 'Random noise 0.01'!$A$1:$AG$235, 15, FALSE)</f>
        <v>15</v>
      </c>
      <c r="Z199">
        <f>VLOOKUP(CONCATENATE($B199,".data"), 'Random noise 0.01'!$A$1:$AG$235, 17, FALSE)</f>
        <v>247.7</v>
      </c>
      <c r="AA199" t="str">
        <f>VLOOKUP(CONCATENATE($B199,".data"), 'Random noise 0.01'!$A$1:$AG$235, 27, FALSE)</f>
        <v>1.00126636*x0*x1+0.99212659*x0+0.08640741*exp(4.14159265*x2)+0.90554583</v>
      </c>
      <c r="AB199">
        <f t="shared" si="54"/>
        <v>1</v>
      </c>
      <c r="AC199">
        <f t="shared" si="55"/>
        <v>0</v>
      </c>
      <c r="AD199" s="2">
        <f t="shared" si="56"/>
        <v>0</v>
      </c>
      <c r="AE199" s="1">
        <f>VLOOKUP(CONCATENATE($B199,".data"), 'Random noise 0.1'!$A$1:$AM$235, 37, FALSE)</f>
        <v>0.98607078999999997</v>
      </c>
      <c r="AF199">
        <f>VLOOKUP(CONCATENATE($B199,".data"), 'Random noise 0.1'!$A$1:$AM$235, 39, FALSE)</f>
        <v>0.16654859999999999</v>
      </c>
      <c r="AG199">
        <f>VLOOKUP(CONCATENATE($B199,".data"), 'Random noise 0.1'!$A$1:$AG$235, 15, FALSE)</f>
        <v>14</v>
      </c>
      <c r="AH199">
        <f>VLOOKUP(CONCATENATE($B199,".data"), 'Random noise 0.1'!$A$1:$AG$235, 17, FALSE)</f>
        <v>214.9</v>
      </c>
      <c r="AI199" t="str">
        <f>VLOOKUP(CONCATENATE($B199,".data"), 'Random noise 0.1'!$A$1:$AG$235, 27, FALSE)</f>
        <v>0.06009274*88**x2+1.49936944*x0+0.16109397*log(x1)+1.26652944</v>
      </c>
      <c r="AJ199">
        <f t="shared" si="57"/>
        <v>0</v>
      </c>
      <c r="AK199">
        <f t="shared" si="58"/>
        <v>0</v>
      </c>
      <c r="AL199" s="2">
        <f t="shared" si="59"/>
        <v>0</v>
      </c>
    </row>
    <row r="200" spans="1:38" x14ac:dyDescent="0.25">
      <c r="A200" t="str">
        <f t="shared" si="46"/>
        <v>v3_12-15</v>
      </c>
      <c r="B200" t="s">
        <v>855</v>
      </c>
      <c r="C200">
        <v>14</v>
      </c>
      <c r="D200" t="str">
        <f t="shared" si="47"/>
        <v>12-15</v>
      </c>
      <c r="E200">
        <v>3</v>
      </c>
      <c r="F200" s="7" t="s">
        <v>856</v>
      </c>
      <c r="G200" s="1">
        <f>VLOOKUP(CONCATENATE($B200,".data"), 'Random noise 0'!$A$1:$AM$235, 37, FALSE)</f>
        <v>-158.17231670000001</v>
      </c>
      <c r="H200" s="1">
        <f>VLOOKUP(CONCATENATE($B200,".data"), 'Random noise 0'!$A$1:$AM$235, 39, FALSE)</f>
        <v>0.12230185</v>
      </c>
      <c r="I200">
        <f>VLOOKUP(CONCATENATE($B200,".data"), 'Random noise 0'!$A$1:$AG$235, 15, FALSE)</f>
        <v>5</v>
      </c>
      <c r="J200">
        <f>VLOOKUP(CONCATENATE($B200,".data"), 'Random noise 0'!$A$1:$AG$235, 17, FALSE)</f>
        <v>168.1</v>
      </c>
      <c r="K200" t="str">
        <f>VLOOKUP(CONCATENATE($B200,".data"), 'Random noise 0'!$A$1:$AG$235, 27, FALSE)</f>
        <v>6.887e-5/x1</v>
      </c>
      <c r="L200">
        <f t="shared" si="48"/>
        <v>0</v>
      </c>
      <c r="M200">
        <f t="shared" si="49"/>
        <v>0</v>
      </c>
      <c r="N200" s="2">
        <f t="shared" si="50"/>
        <v>0</v>
      </c>
      <c r="O200" s="1">
        <f>VLOOKUP(CONCATENATE($B200,".data"), 'Random noise 0.001'!$A$1:$AM$235, 37, FALSE)</f>
        <v>-157.90661403999999</v>
      </c>
      <c r="P200">
        <f>VLOOKUP(CONCATENATE($B200,".data"), 'Random noise 0.001'!$A$1:$AM$235, 39, FALSE)</f>
        <v>0.12219973000000001</v>
      </c>
      <c r="Q200">
        <f>VLOOKUP(CONCATENATE($B200,".data"), 'Random noise 0.001'!$A$1:$AG$235, 15, FALSE)</f>
        <v>5</v>
      </c>
      <c r="R200">
        <f>VLOOKUP(CONCATENATE($B200,".data"), 'Random noise 0.001'!$A$1:$AG$235, 17, FALSE)</f>
        <v>162</v>
      </c>
      <c r="S200" t="str">
        <f>VLOOKUP(CONCATENATE($B200,".data"), 'Random noise 0.001'!$A$1:$AG$235, 27, FALSE)</f>
        <v>6.881e-5/x1</v>
      </c>
      <c r="T200">
        <f t="shared" si="51"/>
        <v>0</v>
      </c>
      <c r="U200">
        <f t="shared" si="52"/>
        <v>0</v>
      </c>
      <c r="V200" s="2">
        <f t="shared" si="53"/>
        <v>0</v>
      </c>
      <c r="W200" s="1">
        <f>VLOOKUP(CONCATENATE($B200,".data"), 'Random noise 0.01'!$A$1:$AM$235, 37, FALSE)</f>
        <v>-154.77940276999999</v>
      </c>
      <c r="X200">
        <f>VLOOKUP(CONCATENATE($B200,".data"), 'Random noise 0.01'!$A$1:$AM$235, 39, FALSE)</f>
        <v>0.12099132999999999</v>
      </c>
      <c r="Y200">
        <f>VLOOKUP(CONCATENATE($B200,".data"), 'Random noise 0.01'!$A$1:$AG$235, 15, FALSE)</f>
        <v>5</v>
      </c>
      <c r="Z200">
        <f>VLOOKUP(CONCATENATE($B200,".data"), 'Random noise 0.01'!$A$1:$AG$235, 17, FALSE)</f>
        <v>154.6</v>
      </c>
      <c r="AA200" t="str">
        <f>VLOOKUP(CONCATENATE($B200,".data"), 'Random noise 0.01'!$A$1:$AG$235, 27, FALSE)</f>
        <v>6.81e-5/x1</v>
      </c>
      <c r="AB200">
        <f t="shared" si="54"/>
        <v>0</v>
      </c>
      <c r="AC200">
        <f t="shared" si="55"/>
        <v>0</v>
      </c>
      <c r="AD200" s="2">
        <f t="shared" si="56"/>
        <v>0</v>
      </c>
      <c r="AE200" s="1">
        <f>VLOOKUP(CONCATENATE($B200,".data"), 'Random noise 0.1'!$A$1:$AM$235, 37, FALSE)</f>
        <v>-93.343293220000007</v>
      </c>
      <c r="AF200">
        <f>VLOOKUP(CONCATENATE($B200,".data"), 'Random noise 0.1'!$A$1:$AM$235, 39, FALSE)</f>
        <v>9.4157469999999993E-2</v>
      </c>
      <c r="AG200">
        <f>VLOOKUP(CONCATENATE($B200,".data"), 'Random noise 0.1'!$A$1:$AG$235, 15, FALSE)</f>
        <v>13</v>
      </c>
      <c r="AH200">
        <f>VLOOKUP(CONCATENATE($B200,".data"), 'Random noise 0.1'!$A$1:$AG$235, 17, FALSE)</f>
        <v>189.8</v>
      </c>
      <c r="AI200" t="str">
        <f>VLOOKUP(CONCATENATE($B200,".data"), 'Random noise 0.1'!$A$1:$AG$235, 27, FALSE)</f>
        <v>6.541e-5*0.5**x2/x1-0.00120516*x2+0.00116949</v>
      </c>
      <c r="AJ200">
        <f t="shared" si="57"/>
        <v>0</v>
      </c>
      <c r="AK200">
        <f t="shared" si="58"/>
        <v>0</v>
      </c>
      <c r="AL200" s="2">
        <f t="shared" si="59"/>
        <v>0</v>
      </c>
    </row>
    <row r="201" spans="1:38" x14ac:dyDescent="0.25">
      <c r="A201" t="str">
        <f t="shared" si="46"/>
        <v>v3_12-15</v>
      </c>
      <c r="B201" t="s">
        <v>857</v>
      </c>
      <c r="C201">
        <v>14</v>
      </c>
      <c r="D201" t="str">
        <f t="shared" si="47"/>
        <v>12-15</v>
      </c>
      <c r="E201">
        <v>3</v>
      </c>
      <c r="F201" s="7" t="s">
        <v>858</v>
      </c>
      <c r="G201" s="1">
        <f>VLOOKUP(CONCATENATE($B201,".data"), 'Random noise 0'!$A$1:$AM$235, 37, FALSE)</f>
        <v>0.32884636</v>
      </c>
      <c r="H201" s="1">
        <f>VLOOKUP(CONCATENATE($B201,".data"), 'Random noise 0'!$A$1:$AM$235, 39, FALSE)</f>
        <v>4.7196848100000004</v>
      </c>
      <c r="I201">
        <f>VLOOKUP(CONCATENATE($B201,".data"), 'Random noise 0'!$A$1:$AG$235, 15, FALSE)</f>
        <v>48</v>
      </c>
      <c r="J201">
        <f>VLOOKUP(CONCATENATE($B201,".data"), 'Random noise 0'!$A$1:$AG$235, 17, FALSE)</f>
        <v>300.8</v>
      </c>
      <c r="K201" t="str">
        <f>VLOOKUP(CONCATENATE($B201,".data"), 'Random noise 0'!$A$1:$AG$235, 27, FALSE)</f>
        <v>4.5878004*x0*x1**0.5-3.67449316*x0*x1+6.59756118*x1**0.5*log(x0)+2.94697705*x1**0.5*sin(x2)**0.5-2.74690555*x1*log(x0)-8.76046974*log(x0)-7.54758242*sin(x2)**0.5-0.45818191+0.00280028/x1</v>
      </c>
      <c r="L201">
        <f t="shared" si="48"/>
        <v>0</v>
      </c>
      <c r="M201">
        <f t="shared" si="49"/>
        <v>0</v>
      </c>
      <c r="N201" s="2">
        <f t="shared" si="50"/>
        <v>0</v>
      </c>
      <c r="O201" s="1">
        <f>VLOOKUP(CONCATENATE($B201,".data"), 'Random noise 0.001'!$A$1:$AM$235, 37, FALSE)</f>
        <v>0.99848705999999998</v>
      </c>
      <c r="P201">
        <f>VLOOKUP(CONCATENATE($B201,".data"), 'Random noise 0.001'!$A$1:$AM$235, 39, FALSE)</f>
        <v>0.22408491999999999</v>
      </c>
      <c r="Q201">
        <f>VLOOKUP(CONCATENATE($B201,".data"), 'Random noise 0.001'!$A$1:$AG$235, 15, FALSE)</f>
        <v>29</v>
      </c>
      <c r="R201">
        <f>VLOOKUP(CONCATENATE($B201,".data"), 'Random noise 0.001'!$A$1:$AG$235, 17, FALSE)</f>
        <v>300.2</v>
      </c>
      <c r="S201" t="str">
        <f>VLOOKUP(CONCATENATE($B201,".data"), 'Random noise 0.001'!$A$1:$AG$235, 27, FALSE)</f>
        <v>5.04676075*x1**0.25*log(sin(x0))+1.1316682*x1**0.5*exp(x2**0.5)-6.45945673*x2**0.5-9.64282086*log(sin(x0))-0.78746974</v>
      </c>
      <c r="T201">
        <f t="shared" si="51"/>
        <v>0</v>
      </c>
      <c r="U201">
        <f t="shared" si="52"/>
        <v>0</v>
      </c>
      <c r="V201" s="2">
        <f t="shared" si="53"/>
        <v>0</v>
      </c>
      <c r="W201" s="1">
        <f>VLOOKUP(CONCATENATE($B201,".data"), 'Random noise 0.01'!$A$1:$AM$235, 37, FALSE)</f>
        <v>0.99827347</v>
      </c>
      <c r="X201">
        <f>VLOOKUP(CONCATENATE($B201,".data"), 'Random noise 0.01'!$A$1:$AM$235, 39, FALSE)</f>
        <v>0.2393808</v>
      </c>
      <c r="Y201">
        <f>VLOOKUP(CONCATENATE($B201,".data"), 'Random noise 0.01'!$A$1:$AG$235, 15, FALSE)</f>
        <v>37</v>
      </c>
      <c r="Z201">
        <f>VLOOKUP(CONCATENATE($B201,".data"), 'Random noise 0.01'!$A$1:$AG$235, 17, FALSE)</f>
        <v>300.60000000000002</v>
      </c>
      <c r="AA201" t="str">
        <f>VLOOKUP(CONCATENATE($B201,".data"), 'Random noise 0.01'!$A$1:$AG$235, 27, FALSE)</f>
        <v>-4.26655584*x0*x1**2+4.93713239*x0*x1+5.79731766*x1**0.5*log(x0)+1.67031247*x1*x2-2.35690509*x1*log(x0)-6.06935376*x2**0.5-8.37219623*log(x0)-0.26569475</v>
      </c>
      <c r="AB201">
        <f t="shared" si="54"/>
        <v>0</v>
      </c>
      <c r="AC201">
        <f t="shared" si="55"/>
        <v>0</v>
      </c>
      <c r="AD201" s="2">
        <f t="shared" si="56"/>
        <v>0</v>
      </c>
      <c r="AE201" s="1">
        <f>VLOOKUP(CONCATENATE($B201,".data"), 'Random noise 0.1'!$A$1:$AM$235, 37, FALSE)</f>
        <v>0.99474921999999999</v>
      </c>
      <c r="AF201">
        <f>VLOOKUP(CONCATENATE($B201,".data"), 'Random noise 0.1'!$A$1:$AM$235, 39, FALSE)</f>
        <v>0.41745919999999997</v>
      </c>
      <c r="AG201">
        <f>VLOOKUP(CONCATENATE($B201,".data"), 'Random noise 0.1'!$A$1:$AG$235, 15, FALSE)</f>
        <v>36</v>
      </c>
      <c r="AH201">
        <f>VLOOKUP(CONCATENATE($B201,".data"), 'Random noise 0.1'!$A$1:$AG$235, 17, FALSE)</f>
        <v>290.39999999999998</v>
      </c>
      <c r="AI201" t="str">
        <f>VLOOKUP(CONCATENATE($B201,".data"), 'Random noise 0.1'!$A$1:$AG$235, 27, FALSE)</f>
        <v>0.80528126*log(x1)*sin(x2)**0.5+1.76818534*log(sin(x0**2))*sin(1.4152685*x1**0.5)-4.08281534*log(sin(x0**2))-5.4604067*sin(x2)**0.5+0.98099182</v>
      </c>
      <c r="AJ201">
        <f t="shared" si="57"/>
        <v>0</v>
      </c>
      <c r="AK201">
        <f t="shared" si="58"/>
        <v>0</v>
      </c>
      <c r="AL201" s="2">
        <f t="shared" si="59"/>
        <v>0</v>
      </c>
    </row>
    <row r="202" spans="1:38" x14ac:dyDescent="0.25">
      <c r="A202" t="str">
        <f t="shared" si="46"/>
        <v>v3_12-15</v>
      </c>
      <c r="B202" t="s">
        <v>859</v>
      </c>
      <c r="C202">
        <v>14</v>
      </c>
      <c r="D202" t="str">
        <f t="shared" si="47"/>
        <v>12-15</v>
      </c>
      <c r="E202">
        <v>3</v>
      </c>
      <c r="F202" s="7" t="s">
        <v>860</v>
      </c>
      <c r="G202" s="1">
        <f>VLOOKUP(CONCATENATE($B202,".data"), 'Random noise 0'!$A$1:$AM$235, 37, FALSE)</f>
        <v>0.99961601</v>
      </c>
      <c r="H202" s="1">
        <f>VLOOKUP(CONCATENATE($B202,".data"), 'Random noise 0'!$A$1:$AM$235, 39, FALSE)</f>
        <v>1.0493209999999999E-2</v>
      </c>
      <c r="I202">
        <f>VLOOKUP(CONCATENATE($B202,".data"), 'Random noise 0'!$A$1:$AG$235, 15, FALSE)</f>
        <v>16</v>
      </c>
      <c r="J202">
        <f>VLOOKUP(CONCATENATE($B202,".data"), 'Random noise 0'!$A$1:$AG$235, 17, FALSE)</f>
        <v>227.5</v>
      </c>
      <c r="K202" t="str">
        <f>VLOOKUP(CONCATENATE($B202,".data"), 'Random noise 0'!$A$1:$AG$235, 27, FALSE)</f>
        <v>1.71602118*x2+0.12726151*(x2+3.14159265)**x1+1.00206459*cos(x0)-2.00300261</v>
      </c>
      <c r="L202">
        <f t="shared" si="48"/>
        <v>1</v>
      </c>
      <c r="M202">
        <f t="shared" si="49"/>
        <v>0</v>
      </c>
      <c r="N202" s="2">
        <f t="shared" si="50"/>
        <v>0</v>
      </c>
      <c r="O202" s="1">
        <f>VLOOKUP(CONCATENATE($B202,".data"), 'Random noise 0.001'!$A$1:$AM$235, 37, FALSE)</f>
        <v>0.99961504000000001</v>
      </c>
      <c r="P202">
        <f>VLOOKUP(CONCATENATE($B202,".data"), 'Random noise 0.001'!$A$1:$AM$235, 39, FALSE)</f>
        <v>1.050651E-2</v>
      </c>
      <c r="Q202">
        <f>VLOOKUP(CONCATENATE($B202,".data"), 'Random noise 0.001'!$A$1:$AG$235, 15, FALSE)</f>
        <v>16</v>
      </c>
      <c r="R202">
        <f>VLOOKUP(CONCATENATE($B202,".data"), 'Random noise 0.001'!$A$1:$AG$235, 17, FALSE)</f>
        <v>213.9</v>
      </c>
      <c r="S202" t="str">
        <f>VLOOKUP(CONCATENATE($B202,".data"), 'Random noise 0.001'!$A$1:$AG$235, 27, FALSE)</f>
        <v>1.71561771*x2+0.12728874*(x2+3.14159265)**x1+1.00200367*cos(x0)-2.00266182</v>
      </c>
      <c r="T202">
        <f t="shared" si="51"/>
        <v>1</v>
      </c>
      <c r="U202">
        <f t="shared" si="52"/>
        <v>0</v>
      </c>
      <c r="V202" s="2">
        <f t="shared" si="53"/>
        <v>0</v>
      </c>
      <c r="W202" s="1">
        <f>VLOOKUP(CONCATENATE($B202,".data"), 'Random noise 0.01'!$A$1:$AM$235, 37, FALSE)</f>
        <v>0.99929515999999996</v>
      </c>
      <c r="X202">
        <f>VLOOKUP(CONCATENATE($B202,".data"), 'Random noise 0.01'!$A$1:$AM$235, 39, FALSE)</f>
        <v>1.4216589999999999E-2</v>
      </c>
      <c r="Y202">
        <f>VLOOKUP(CONCATENATE($B202,".data"), 'Random noise 0.01'!$A$1:$AG$235, 15, FALSE)</f>
        <v>14</v>
      </c>
      <c r="Z202">
        <f>VLOOKUP(CONCATENATE($B202,".data"), 'Random noise 0.01'!$A$1:$AG$235, 17, FALSE)</f>
        <v>211.4</v>
      </c>
      <c r="AA202" t="str">
        <f>VLOOKUP(CONCATENATE($B202,".data"), 'Random noise 0.01'!$A$1:$AG$235, 27, FALSE)</f>
        <v>0.32596342*x1**1.57079633+1.75429853*x2+1.00283912*cos(x0)-1.88680802</v>
      </c>
      <c r="AB202">
        <f t="shared" si="54"/>
        <v>1</v>
      </c>
      <c r="AC202">
        <f t="shared" si="55"/>
        <v>0</v>
      </c>
      <c r="AD202" s="2">
        <f t="shared" si="56"/>
        <v>0</v>
      </c>
      <c r="AE202" s="1">
        <f>VLOOKUP(CONCATENATE($B202,".data"), 'Random noise 0.1'!$A$1:$AM$235, 37, FALSE)</f>
        <v>0.99767947999999995</v>
      </c>
      <c r="AF202">
        <f>VLOOKUP(CONCATENATE($B202,".data"), 'Random noise 0.1'!$A$1:$AM$235, 39, FALSE)</f>
        <v>2.5795490000000001E-2</v>
      </c>
      <c r="AG202">
        <f>VLOOKUP(CONCATENATE($B202,".data"), 'Random noise 0.1'!$A$1:$AG$235, 15, FALSE)</f>
        <v>13</v>
      </c>
      <c r="AH202">
        <f>VLOOKUP(CONCATENATE($B202,".data"), 'Random noise 0.1'!$A$1:$AG$235, 17, FALSE)</f>
        <v>197.8</v>
      </c>
      <c r="AI202" t="str">
        <f>VLOOKUP(CONCATENATE($B202,".data"), 'Random noise 0.1'!$A$1:$AG$235, 27, FALSE)</f>
        <v>1.71836947*x2+0.20271984*exp(x1)+0.99955167*cos(x0)-2.07471121</v>
      </c>
      <c r="AJ202">
        <f t="shared" si="57"/>
        <v>0</v>
      </c>
      <c r="AK202">
        <f t="shared" si="58"/>
        <v>0</v>
      </c>
      <c r="AL202" s="2">
        <f t="shared" si="59"/>
        <v>0</v>
      </c>
    </row>
    <row r="203" spans="1:38" x14ac:dyDescent="0.25">
      <c r="A203" t="str">
        <f t="shared" si="46"/>
        <v>v3_12-15</v>
      </c>
      <c r="B203" t="s">
        <v>861</v>
      </c>
      <c r="C203">
        <v>14</v>
      </c>
      <c r="D203" t="str">
        <f t="shared" si="47"/>
        <v>12-15</v>
      </c>
      <c r="E203">
        <v>3</v>
      </c>
      <c r="F203" s="7" t="s">
        <v>862</v>
      </c>
      <c r="G203" s="1">
        <f>VLOOKUP(CONCATENATE($B203,".data"), 'Random noise 0'!$A$1:$AM$235, 37, FALSE)</f>
        <v>-421.13822275000001</v>
      </c>
      <c r="H203" s="1">
        <f>VLOOKUP(CONCATENATE($B203,".data"), 'Random noise 0'!$A$1:$AM$235, 39, FALSE)</f>
        <v>13.615248920000001</v>
      </c>
      <c r="I203">
        <f>VLOOKUP(CONCATENATE($B203,".data"), 'Random noise 0'!$A$1:$AG$235, 15, FALSE)</f>
        <v>42</v>
      </c>
      <c r="J203">
        <f>VLOOKUP(CONCATENATE($B203,".data"), 'Random noise 0'!$A$1:$AG$235, 17, FALSE)</f>
        <v>300.7</v>
      </c>
      <c r="K203" t="str">
        <f>VLOOKUP(CONCATENATE($B203,".data"), 'Random noise 0'!$A$1:$AG$235, 27, FALSE)</f>
        <v>0.06325946*x0*x2/x1+0.23606828*log(x1)+0.61497414*sin(2.55212123*x0**0.5)+0.88935016*sin(-x1+x2+(-x0*x1+x0/x1)**0.5+2)-0.29283982</v>
      </c>
      <c r="L203">
        <f t="shared" si="48"/>
        <v>0</v>
      </c>
      <c r="M203">
        <f t="shared" si="49"/>
        <v>0</v>
      </c>
      <c r="N203" s="2">
        <f t="shared" si="50"/>
        <v>0</v>
      </c>
      <c r="O203" s="1">
        <f>VLOOKUP(CONCATENATE($B203,".data"), 'Random noise 0.001'!$A$1:$AM$235, 37, FALSE)</f>
        <v>-420.51236769000002</v>
      </c>
      <c r="P203">
        <f>VLOOKUP(CONCATENATE($B203,".data"), 'Random noise 0.001'!$A$1:$AM$235, 39, FALSE)</f>
        <v>13.605152309999999</v>
      </c>
      <c r="Q203">
        <f>VLOOKUP(CONCATENATE($B203,".data"), 'Random noise 0.001'!$A$1:$AG$235, 15, FALSE)</f>
        <v>42</v>
      </c>
      <c r="R203">
        <f>VLOOKUP(CONCATENATE($B203,".data"), 'Random noise 0.001'!$A$1:$AG$235, 17, FALSE)</f>
        <v>300.39999999999998</v>
      </c>
      <c r="S203" t="str">
        <f>VLOOKUP(CONCATENATE($B203,".data"), 'Random noise 0.001'!$A$1:$AG$235, 27, FALSE)</f>
        <v>0.06321264*x0*x2/x1+0.23601888*log(x1)+0.61506806*sin(2.55207028*x0**0.5)+0.88937385*sin(-x1+x2+(-x0*x1+x0/x1)**0.5+2)-0.292732</v>
      </c>
      <c r="T203">
        <f t="shared" si="51"/>
        <v>0</v>
      </c>
      <c r="U203">
        <f t="shared" si="52"/>
        <v>0</v>
      </c>
      <c r="V203" s="2">
        <f t="shared" si="53"/>
        <v>0</v>
      </c>
      <c r="W203" s="1">
        <f>VLOOKUP(CONCATENATE($B203,".data"), 'Random noise 0.01'!$A$1:$AM$235, 37, FALSE)</f>
        <v>0.80836238999999999</v>
      </c>
      <c r="X203">
        <f>VLOOKUP(CONCATENATE($B203,".data"), 'Random noise 0.01'!$A$1:$AM$235, 39, FALSE)</f>
        <v>0.29009392000000001</v>
      </c>
      <c r="Y203">
        <f>VLOOKUP(CONCATENATE($B203,".data"), 'Random noise 0.01'!$A$1:$AG$235, 15, FALSE)</f>
        <v>33</v>
      </c>
      <c r="Z203">
        <f>VLOOKUP(CONCATENATE($B203,".data"), 'Random noise 0.01'!$A$1:$AG$235, 17, FALSE)</f>
        <v>300.60000000000002</v>
      </c>
      <c r="AA203" t="str">
        <f>VLOOKUP(CONCATENATE($B203,".data"), 'Random noise 0.01'!$A$1:$AG$235, 27, FALSE)</f>
        <v>0.29600948*exp(x0)*sin(x0/x1+x2+1)+1.41354469*sin(1.41481054*x1)+1.0196356*sin(0.1*x0/x1+x2+10)+0.16162827</v>
      </c>
      <c r="AB203">
        <f t="shared" si="54"/>
        <v>0</v>
      </c>
      <c r="AC203">
        <f t="shared" si="55"/>
        <v>0</v>
      </c>
      <c r="AD203" s="2">
        <f t="shared" si="56"/>
        <v>0</v>
      </c>
      <c r="AE203" s="1">
        <f>VLOOKUP(CONCATENATE($B203,".data"), 'Random noise 0.1'!$A$1:$AM$235, 37, FALSE)</f>
        <v>0.76009629000000001</v>
      </c>
      <c r="AF203">
        <f>VLOOKUP(CONCATENATE($B203,".data"), 'Random noise 0.1'!$A$1:$AM$235, 39, FALSE)</f>
        <v>0.32457624000000002</v>
      </c>
      <c r="AG203">
        <f>VLOOKUP(CONCATENATE($B203,".data"), 'Random noise 0.1'!$A$1:$AG$235, 15, FALSE)</f>
        <v>43</v>
      </c>
      <c r="AH203">
        <f>VLOOKUP(CONCATENATE($B203,".data"), 'Random noise 0.1'!$A$1:$AG$235, 17, FALSE)</f>
        <v>300.39999999999998</v>
      </c>
      <c r="AI203" t="str">
        <f>VLOOKUP(CONCATENATE($B203,".data"), 'Random noise 0.1'!$A$1:$AG$235, 27, FALSE)</f>
        <v>0.48006772*x0*sin(x0/x1+x2+1)+1.26049624*x1+0.37748201*x2-1.17669031*sin(0.1*x0/x1+x2+0.2)+0.24003386*sin(x0/x1+x2+1)+0.15936451</v>
      </c>
      <c r="AJ203">
        <f t="shared" si="57"/>
        <v>0</v>
      </c>
      <c r="AK203">
        <f t="shared" si="58"/>
        <v>0</v>
      </c>
      <c r="AL203" s="2">
        <f t="shared" si="59"/>
        <v>0</v>
      </c>
    </row>
    <row r="204" spans="1:38" x14ac:dyDescent="0.25">
      <c r="A204" t="str">
        <f t="shared" si="46"/>
        <v>v4_12-15</v>
      </c>
      <c r="B204" t="s">
        <v>863</v>
      </c>
      <c r="C204">
        <v>14</v>
      </c>
      <c r="D204" t="str">
        <f t="shared" si="47"/>
        <v>12-15</v>
      </c>
      <c r="E204">
        <v>4</v>
      </c>
      <c r="F204" s="7" t="s">
        <v>864</v>
      </c>
      <c r="G204" s="1">
        <f>VLOOKUP(CONCATENATE($B204,".data"), 'Random noise 0'!$A$1:$AM$235, 37, FALSE)</f>
        <v>1</v>
      </c>
      <c r="H204" s="1">
        <f>VLOOKUP(CONCATENATE($B204,".data"), 'Random noise 0'!$A$1:$AM$235, 39, FALSE)</f>
        <v>0</v>
      </c>
      <c r="I204">
        <f>VLOOKUP(CONCATENATE($B204,".data"), 'Random noise 0'!$A$1:$AG$235, 15, FALSE)</f>
        <v>15</v>
      </c>
      <c r="J204">
        <f>VLOOKUP(CONCATENATE($B204,".data"), 'Random noise 0'!$A$1:$AG$235, 17, FALSE)</f>
        <v>42.1</v>
      </c>
      <c r="K204" t="str">
        <f>VLOOKUP(CONCATENATE($B204,".data"), 'Random noise 0'!$A$1:$AG$235, 27, FALSE)</f>
        <v>(10*x2-10*x3-10*exp(x0))/x1</v>
      </c>
      <c r="L204">
        <f t="shared" si="48"/>
        <v>1</v>
      </c>
      <c r="M204">
        <f t="shared" si="49"/>
        <v>1</v>
      </c>
      <c r="N204" s="2">
        <f t="shared" si="50"/>
        <v>1</v>
      </c>
      <c r="O204" s="1">
        <f>VLOOKUP(CONCATENATE($B204,".data"), 'Random noise 0.001'!$A$1:$AM$235, 37, FALSE)</f>
        <v>0.99609073999999997</v>
      </c>
      <c r="P204">
        <f>VLOOKUP(CONCATENATE($B204,".data"), 'Random noise 0.001'!$A$1:$AM$235, 39, FALSE)</f>
        <v>2251.4256472900001</v>
      </c>
      <c r="Q204">
        <f>VLOOKUP(CONCATENATE($B204,".data"), 'Random noise 0.001'!$A$1:$AG$235, 15, FALSE)</f>
        <v>38</v>
      </c>
      <c r="R204">
        <f>VLOOKUP(CONCATENATE($B204,".data"), 'Random noise 0.001'!$A$1:$AG$235, 17, FALSE)</f>
        <v>301</v>
      </c>
      <c r="S204" t="str">
        <f>VLOOKUP(CONCATENATE($B204,".data"), 'Random noise 0.001'!$A$1:$AG$235, 27, FALSE)</f>
        <v>(-21.77087504*x0+x1*(-1559.44034452*x0*x3**(200*x0/x2)+7.6304603)-5.49804652*x3**(2*x0)*exp(x2)-16.30799403*cos(x2+1))/x1</v>
      </c>
      <c r="T204">
        <f t="shared" si="51"/>
        <v>0</v>
      </c>
      <c r="U204">
        <f t="shared" si="52"/>
        <v>0</v>
      </c>
      <c r="V204" s="2">
        <f t="shared" si="53"/>
        <v>0</v>
      </c>
      <c r="W204" s="1">
        <f>VLOOKUP(CONCATENATE($B204,".data"), 'Random noise 0.01'!$A$1:$AM$235, 37, FALSE)</f>
        <v>-1913352.1701382501</v>
      </c>
      <c r="X204">
        <f>VLOOKUP(CONCATENATE($B204,".data"), 'Random noise 0.01'!$A$1:$AM$235, 39, FALSE)</f>
        <v>49809018.528490603</v>
      </c>
      <c r="Y204">
        <f>VLOOKUP(CONCATENATE($B204,".data"), 'Random noise 0.01'!$A$1:$AG$235, 15, FALSE)</f>
        <v>60</v>
      </c>
      <c r="Z204">
        <f>VLOOKUP(CONCATENATE($B204,".data"), 'Random noise 0.01'!$A$1:$AG$235, 17, FALSE)</f>
        <v>301.60000000000002</v>
      </c>
      <c r="AA204" t="str">
        <f>VLOOKUP(CONCATENATE($B204,".data"), 'Random noise 0.01'!$A$1:$AG$235, 27, FALSE)</f>
        <v>-17.95634016*x1/cos(x2/x1**2-1/(x1**2*x2))+0.04042741*exp(8.87306345*x0)*log(-x2+1/x3)-5.57546523/(x3*cos(2*x0*x1-x2/sin(x1)**2))-0.34440317/x1**2</v>
      </c>
      <c r="AB204">
        <f t="shared" si="54"/>
        <v>0</v>
      </c>
      <c r="AC204">
        <f t="shared" si="55"/>
        <v>0</v>
      </c>
      <c r="AD204" s="2">
        <f t="shared" si="56"/>
        <v>0</v>
      </c>
      <c r="AE204" s="1">
        <f>VLOOKUP(CONCATENATE($B204,".data"), 'Random noise 0.1'!$A$1:$AM$235, 37, FALSE)</f>
        <v>-0.48760680000000001</v>
      </c>
      <c r="AF204">
        <f>VLOOKUP(CONCATENATE($B204,".data"), 'Random noise 0.1'!$A$1:$AM$235, 39, FALSE)</f>
        <v>43919.20713707</v>
      </c>
      <c r="AG204">
        <f>VLOOKUP(CONCATENATE($B204,".data"), 'Random noise 0.1'!$A$1:$AG$235, 15, FALSE)</f>
        <v>35</v>
      </c>
      <c r="AH204">
        <f>VLOOKUP(CONCATENATE($B204,".data"), 'Random noise 0.1'!$A$1:$AG$235, 17, FALSE)</f>
        <v>209.3</v>
      </c>
      <c r="AI204" t="str">
        <f>VLOOKUP(CONCATENATE($B204,".data"), 'Random noise 0.1'!$A$1:$AG$235, 27, FALSE)</f>
        <v>4502.88988467*x1*x3*sin(50*x0-100)+1767.71437123*x3*cos(1799.09929037*x1+0.5)+658.57642844-79.72974439*cos(108.81052011*x1*x3+1088.10520106*x1)/x2</v>
      </c>
      <c r="AJ204">
        <f t="shared" si="57"/>
        <v>0</v>
      </c>
      <c r="AK204">
        <f t="shared" si="58"/>
        <v>0</v>
      </c>
      <c r="AL204" s="2">
        <f t="shared" si="59"/>
        <v>0</v>
      </c>
    </row>
    <row r="205" spans="1:38" x14ac:dyDescent="0.25">
      <c r="A205" t="str">
        <f t="shared" si="46"/>
        <v>v4_12-15</v>
      </c>
      <c r="B205" t="s">
        <v>865</v>
      </c>
      <c r="C205">
        <v>14</v>
      </c>
      <c r="D205" t="str">
        <f t="shared" si="47"/>
        <v>12-15</v>
      </c>
      <c r="E205">
        <v>4</v>
      </c>
      <c r="F205" s="7" t="s">
        <v>866</v>
      </c>
      <c r="G205" s="1">
        <f>VLOOKUP(CONCATENATE($B205,".data"), 'Random noise 0'!$A$1:$AM$235, 37, FALSE)</f>
        <v>0.97949326000000003</v>
      </c>
      <c r="H205" s="1">
        <f>VLOOKUP(CONCATENATE($B205,".data"), 'Random noise 0'!$A$1:$AM$235, 39, FALSE)</f>
        <v>1.5534701</v>
      </c>
      <c r="I205">
        <f>VLOOKUP(CONCATENATE($B205,".data"), 'Random noise 0'!$A$1:$AG$235, 15, FALSE)</f>
        <v>60</v>
      </c>
      <c r="J205">
        <f>VLOOKUP(CONCATENATE($B205,".data"), 'Random noise 0'!$A$1:$AG$235, 17, FALSE)</f>
        <v>300.8</v>
      </c>
      <c r="K205" t="str">
        <f>VLOOKUP(CONCATENATE($B205,".data"), 'Random noise 0'!$A$1:$AG$235, 27, FALSE)</f>
        <v>236.88155017*x2**3*exp(-x0*x3-2/x1)+1.64816844*x2**2*exp(-x0*x3-x0+2*x1)+30.54478099*x2**2*exp(-x0)*cos(x3)+2.6207955*exp(-x0*x3-x0+2*x1)+2.28454713</v>
      </c>
      <c r="L205">
        <f t="shared" si="48"/>
        <v>0</v>
      </c>
      <c r="M205">
        <f t="shared" si="49"/>
        <v>0</v>
      </c>
      <c r="N205" s="2">
        <f t="shared" si="50"/>
        <v>0</v>
      </c>
      <c r="O205" s="1">
        <f>VLOOKUP(CONCATENATE($B205,".data"), 'Random noise 0.001'!$A$1:$AM$235, 37, FALSE)</f>
        <v>0.98074989999999995</v>
      </c>
      <c r="P205">
        <f>VLOOKUP(CONCATENATE($B205,".data"), 'Random noise 0.001'!$A$1:$AM$235, 39, FALSE)</f>
        <v>1.50511978</v>
      </c>
      <c r="Q205">
        <f>VLOOKUP(CONCATENATE($B205,".data"), 'Random noise 0.001'!$A$1:$AG$235, 15, FALSE)</f>
        <v>72</v>
      </c>
      <c r="R205">
        <f>VLOOKUP(CONCATENATE($B205,".data"), 'Random noise 0.001'!$A$1:$AG$235, 17, FALSE)</f>
        <v>300.5</v>
      </c>
      <c r="S205" t="str">
        <f>VLOOKUP(CONCATENATE($B205,".data"), 'Random noise 0.001'!$A$1:$AG$235, 27, FALSE)</f>
        <v>-7.710995*x1*exp(-x0*x3-x0)+229.61175107*x2**3*exp(-x0*x3-2/x1)+1.73424255*x2**2*exp(-x0*x3-x0+2*x1)+30.58393535*x2**2*exp(-x0)*cos(x3)+3.8554975*exp(-x0*x3-x0+2*x1)+2.24364966</v>
      </c>
      <c r="T205">
        <f t="shared" si="51"/>
        <v>0</v>
      </c>
      <c r="U205">
        <f t="shared" si="52"/>
        <v>0</v>
      </c>
      <c r="V205" s="2">
        <f t="shared" si="53"/>
        <v>0</v>
      </c>
      <c r="W205" s="1">
        <f>VLOOKUP(CONCATENATE($B205,".data"), 'Random noise 0.01'!$A$1:$AM$235, 37, FALSE)</f>
        <v>0.98034668000000003</v>
      </c>
      <c r="X205">
        <f>VLOOKUP(CONCATENATE($B205,".data"), 'Random noise 0.01'!$A$1:$AM$235, 39, FALSE)</f>
        <v>1.52080164</v>
      </c>
      <c r="Y205">
        <f>VLOOKUP(CONCATENATE($B205,".data"), 'Random noise 0.01'!$A$1:$AG$235, 15, FALSE)</f>
        <v>68</v>
      </c>
      <c r="Z205">
        <f>VLOOKUP(CONCATENATE($B205,".data"), 'Random noise 0.01'!$A$1:$AG$235, 17, FALSE)</f>
        <v>301.60000000000002</v>
      </c>
      <c r="AA205" t="str">
        <f>VLOOKUP(CONCATENATE($B205,".data"), 'Random noise 0.01'!$A$1:$AG$235, 27, FALSE)</f>
        <v>247.51092303*x2**3*exp(-x0*x3-2/x1)+1.77282552*x2**2*exp(-x0*x3-x0+2*x1)+29.40547315*x2**2*exp(-x0)*cos(x3)+2.28256734*exp(-x0*x3-x0+2*x1)+1.30962372+3.02632718*exp(-x0)*cos(x3)</v>
      </c>
      <c r="AB205">
        <f t="shared" si="54"/>
        <v>0</v>
      </c>
      <c r="AC205">
        <f t="shared" si="55"/>
        <v>0</v>
      </c>
      <c r="AD205" s="2">
        <f t="shared" si="56"/>
        <v>0</v>
      </c>
      <c r="AE205" s="1">
        <f>VLOOKUP(CONCATENATE($B205,".data"), 'Random noise 0.1'!$A$1:$AM$235, 37, FALSE)</f>
        <v>-11.80583217</v>
      </c>
      <c r="AF205">
        <f>VLOOKUP(CONCATENATE($B205,".data"), 'Random noise 0.1'!$A$1:$AM$235, 39, FALSE)</f>
        <v>38.820267180000002</v>
      </c>
      <c r="AG205">
        <f>VLOOKUP(CONCATENATE($B205,".data"), 'Random noise 0.1'!$A$1:$AG$235, 15, FALSE)</f>
        <v>50</v>
      </c>
      <c r="AH205">
        <f>VLOOKUP(CONCATENATE($B205,".data"), 'Random noise 0.1'!$A$1:$AG$235, 17, FALSE)</f>
        <v>300.5</v>
      </c>
      <c r="AI205" t="str">
        <f>VLOOKUP(CONCATENATE($B205,".data"), 'Random noise 0.1'!$A$1:$AG$235, 27, FALSE)</f>
        <v>34.65739242*x2**2*exp(-x0+x1**2)-18.53089956*x3*(x0*x1*x3+x2*x3)**2*exp(-1.5*x0)+8.08772612*exp(-x0+x1**2-x2)+1.3567606-0.04491796/x2</v>
      </c>
      <c r="AJ205">
        <f t="shared" si="57"/>
        <v>0</v>
      </c>
      <c r="AK205">
        <f t="shared" si="58"/>
        <v>0</v>
      </c>
      <c r="AL205" s="2">
        <f t="shared" si="59"/>
        <v>0</v>
      </c>
    </row>
    <row r="206" spans="1:38" x14ac:dyDescent="0.25">
      <c r="A206" t="str">
        <f t="shared" si="46"/>
        <v>v4_12-15</v>
      </c>
      <c r="B206" t="s">
        <v>867</v>
      </c>
      <c r="C206">
        <v>14</v>
      </c>
      <c r="D206" t="str">
        <f t="shared" si="47"/>
        <v>12-15</v>
      </c>
      <c r="E206">
        <v>4</v>
      </c>
      <c r="F206" s="7" t="s">
        <v>940</v>
      </c>
      <c r="G206" s="1">
        <f>VLOOKUP(CONCATENATE($B206,".data"), 'Random noise 0'!$A$1:$AM$235, 37, FALSE)</f>
        <v>0.99999932999999996</v>
      </c>
      <c r="H206" s="1">
        <f>VLOOKUP(CONCATENATE($B206,".data"), 'Random noise 0'!$A$1:$AM$235, 39, FALSE)</f>
        <v>4.1661999999999998E-4</v>
      </c>
      <c r="I206">
        <f>VLOOKUP(CONCATENATE($B206,".data"), 'Random noise 0'!$A$1:$AG$235, 15, FALSE)</f>
        <v>23</v>
      </c>
      <c r="J206">
        <f>VLOOKUP(CONCATENATE($B206,".data"), 'Random noise 0'!$A$1:$AG$235, 17, FALSE)</f>
        <v>283.3</v>
      </c>
      <c r="K206" t="str">
        <f>VLOOKUP(CONCATENATE($B206,".data"), 'Random noise 0'!$A$1:$AG$235, 27, FALSE)</f>
        <v>-1.00009216*x2*x3-1.29303877*log(sin(x1+1))-1.60597052*sin(x1**2)-0.72470333*cos(x0)+0.31568431</v>
      </c>
      <c r="L206">
        <f t="shared" si="48"/>
        <v>1</v>
      </c>
      <c r="M206" t="str">
        <f t="shared" si="49"/>
        <v>?</v>
      </c>
      <c r="N206" s="2">
        <v>0</v>
      </c>
      <c r="O206" s="1">
        <f>VLOOKUP(CONCATENATE($B206,".data"), 'Random noise 0.001'!$A$1:$AM$235, 37, FALSE)</f>
        <v>0.99991333000000004</v>
      </c>
      <c r="P206">
        <f>VLOOKUP(CONCATENATE($B206,".data"), 'Random noise 0.001'!$A$1:$AM$235, 39, FALSE)</f>
        <v>4.7396000000000001E-3</v>
      </c>
      <c r="Q206">
        <f>VLOOKUP(CONCATENATE($B206,".data"), 'Random noise 0.001'!$A$1:$AG$235, 15, FALSE)</f>
        <v>20</v>
      </c>
      <c r="R206">
        <f>VLOOKUP(CONCATENATE($B206,".data"), 'Random noise 0.001'!$A$1:$AG$235, 17, FALSE)</f>
        <v>261.5</v>
      </c>
      <c r="S206" t="str">
        <f>VLOOKUP(CONCATENATE($B206,".data"), 'Random noise 0.001'!$A$1:$AG$235, 27, FALSE)</f>
        <v>-1.00161212*x2*x3-0.80664396*sin(x1)-0.94590821*sin(x1**2)-0.72479931*cos(x0)+0.54113403</v>
      </c>
      <c r="T206">
        <f t="shared" si="51"/>
        <v>1</v>
      </c>
      <c r="U206">
        <f t="shared" si="52"/>
        <v>0</v>
      </c>
      <c r="V206" s="2">
        <f t="shared" si="53"/>
        <v>0</v>
      </c>
      <c r="W206" s="1">
        <f>VLOOKUP(CONCATENATE($B206,".data"), 'Random noise 0.01'!$A$1:$AM$235, 37, FALSE)</f>
        <v>0.99991205999999999</v>
      </c>
      <c r="X206">
        <f>VLOOKUP(CONCATENATE($B206,".data"), 'Random noise 0.01'!$A$1:$AM$235, 39, FALSE)</f>
        <v>4.7740899999999999E-3</v>
      </c>
      <c r="Y206">
        <f>VLOOKUP(CONCATENATE($B206,".data"), 'Random noise 0.01'!$A$1:$AG$235, 15, FALSE)</f>
        <v>19</v>
      </c>
      <c r="Z206">
        <f>VLOOKUP(CONCATENATE($B206,".data"), 'Random noise 0.01'!$A$1:$AG$235, 17, FALSE)</f>
        <v>248.4</v>
      </c>
      <c r="AA206" t="str">
        <f>VLOOKUP(CONCATENATE($B206,".data"), 'Random noise 0.01'!$A$1:$AG$235, 27, FALSE)</f>
        <v>-1.50540519*3.14159265**sin(x1)+0.96963451*x1-1.00321063*x2*x3-0.72630628*cos(x0)+2.04570989</v>
      </c>
      <c r="AB206">
        <f t="shared" si="54"/>
        <v>1</v>
      </c>
      <c r="AC206">
        <f t="shared" si="55"/>
        <v>0</v>
      </c>
      <c r="AD206" s="2">
        <f t="shared" si="56"/>
        <v>0</v>
      </c>
      <c r="AE206" s="1">
        <f>VLOOKUP(CONCATENATE($B206,".data"), 'Random noise 0.1'!$A$1:$AM$235, 37, FALSE)</f>
        <v>0.99426959000000004</v>
      </c>
      <c r="AF206">
        <f>VLOOKUP(CONCATENATE($B206,".data"), 'Random noise 0.1'!$A$1:$AM$235, 39, FALSE)</f>
        <v>3.8538320000000001E-2</v>
      </c>
      <c r="AG206">
        <f>VLOOKUP(CONCATENATE($B206,".data"), 'Random noise 0.1'!$A$1:$AG$235, 15, FALSE)</f>
        <v>17</v>
      </c>
      <c r="AH206">
        <f>VLOOKUP(CONCATENATE($B206,".data"), 'Random noise 0.1'!$A$1:$AG$235, 17, FALSE)</f>
        <v>230.8</v>
      </c>
      <c r="AI206" t="e">
        <f>VLOOKUP(CONCATENATE($B206,".data"), 'Random noise 0.1'!$A$1:$AG$235, 27, FALSE)</f>
        <v>#VALUE!</v>
      </c>
      <c r="AJ206">
        <f t="shared" si="57"/>
        <v>0</v>
      </c>
      <c r="AK206">
        <f t="shared" si="58"/>
        <v>0</v>
      </c>
      <c r="AL206" s="2">
        <f t="shared" si="59"/>
        <v>0</v>
      </c>
    </row>
    <row r="207" spans="1:38" x14ac:dyDescent="0.25">
      <c r="A207" t="str">
        <f t="shared" si="46"/>
        <v>v4_12-15</v>
      </c>
      <c r="B207" t="s">
        <v>868</v>
      </c>
      <c r="C207">
        <v>14</v>
      </c>
      <c r="D207" t="str">
        <f t="shared" si="47"/>
        <v>12-15</v>
      </c>
      <c r="E207">
        <v>4</v>
      </c>
      <c r="F207" s="7" t="s">
        <v>941</v>
      </c>
      <c r="G207" s="1">
        <f>VLOOKUP(CONCATENATE($B207,".data"), 'Random noise 0'!$A$1:$AM$235, 37, FALSE)</f>
        <v>1</v>
      </c>
      <c r="H207" s="1">
        <f>VLOOKUP(CONCATENATE($B207,".data"), 'Random noise 0'!$A$1:$AM$235, 39, FALSE)</f>
        <v>1.6607600000000001E-3</v>
      </c>
      <c r="I207">
        <f>VLOOKUP(CONCATENATE($B207,".data"), 'Random noise 0'!$A$1:$AG$235, 15, FALSE)</f>
        <v>16</v>
      </c>
      <c r="J207">
        <f>VLOOKUP(CONCATENATE($B207,".data"), 'Random noise 0'!$A$1:$AG$235, 17, FALSE)</f>
        <v>234.5</v>
      </c>
      <c r="K207" t="str">
        <f>VLOOKUP(CONCATENATE($B207,".data"), 'Random noise 0'!$A$1:$AG$235, 27, FALSE)</f>
        <v>-1.00091286*x0*x2+97.40954713*exp(x3)-0.47460952*cos(x1)**2-0.52419292</v>
      </c>
      <c r="L207">
        <f t="shared" si="48"/>
        <v>1</v>
      </c>
      <c r="M207">
        <f t="shared" si="49"/>
        <v>0</v>
      </c>
      <c r="N207" s="2">
        <f t="shared" si="50"/>
        <v>0</v>
      </c>
      <c r="O207" s="1">
        <f>VLOOKUP(CONCATENATE($B207,".data"), 'Random noise 0.001'!$A$1:$AM$235, 37, FALSE)</f>
        <v>0.99999903000000001</v>
      </c>
      <c r="P207">
        <f>VLOOKUP(CONCATENATE($B207,".data"), 'Random noise 0.001'!$A$1:$AM$235, 39, FALSE)</f>
        <v>4.7380819999999997E-2</v>
      </c>
      <c r="Q207">
        <f>VLOOKUP(CONCATENATE($B207,".data"), 'Random noise 0.001'!$A$1:$AG$235, 15, FALSE)</f>
        <v>13</v>
      </c>
      <c r="R207">
        <f>VLOOKUP(CONCATENATE($B207,".data"), 'Random noise 0.001'!$A$1:$AG$235, 17, FALSE)</f>
        <v>204.4</v>
      </c>
      <c r="S207" t="str">
        <f>VLOOKUP(CONCATENATE($B207,".data"), 'Random noise 0.001'!$A$1:$AG$235, 27, FALSE)</f>
        <v>-0.99462477*x0*x2+0.29909704*x1+97.40383388*exp(x3)-0.96985864</v>
      </c>
      <c r="T207">
        <f t="shared" si="51"/>
        <v>1</v>
      </c>
      <c r="U207">
        <f t="shared" si="52"/>
        <v>0</v>
      </c>
      <c r="V207" s="2">
        <f t="shared" si="53"/>
        <v>0</v>
      </c>
      <c r="W207" s="1">
        <f>VLOOKUP(CONCATENATE($B207,".data"), 'Random noise 0.01'!$A$1:$AM$235, 37, FALSE)</f>
        <v>0.99979711999999998</v>
      </c>
      <c r="X207">
        <f>VLOOKUP(CONCATENATE($B207,".data"), 'Random noise 0.01'!$A$1:$AM$235, 39, FALSE)</f>
        <v>0.68428675999999999</v>
      </c>
      <c r="Y207">
        <f>VLOOKUP(CONCATENATE($B207,".data"), 'Random noise 0.01'!$A$1:$AG$235, 15, FALSE)</f>
        <v>19</v>
      </c>
      <c r="Z207">
        <f>VLOOKUP(CONCATENATE($B207,".data"), 'Random noise 0.01'!$A$1:$AG$235, 17, FALSE)</f>
        <v>213.6</v>
      </c>
      <c r="AA207" t="str">
        <f>VLOOKUP(CONCATENATE($B207,".data"), 'Random noise 0.01'!$A$1:$AG$235, 27, FALSE)</f>
        <v>5.15058874*x2*x3+83.37707703*exp(x3)+10.79044864*exp(x3*cos(x2))*sin(x3)+13.34432653</v>
      </c>
      <c r="AB207">
        <f t="shared" si="54"/>
        <v>1</v>
      </c>
      <c r="AC207">
        <f t="shared" si="55"/>
        <v>0</v>
      </c>
      <c r="AD207" s="2">
        <f t="shared" si="56"/>
        <v>0</v>
      </c>
      <c r="AE207" s="1">
        <f>VLOOKUP(CONCATENATE($B207,".data"), 'Random noise 0.1'!$A$1:$AM$235, 37, FALSE)</f>
        <v>0.91922559999999998</v>
      </c>
      <c r="AF207">
        <f>VLOOKUP(CONCATENATE($B207,".data"), 'Random noise 0.1'!$A$1:$AM$235, 39, FALSE)</f>
        <v>13.65393055</v>
      </c>
      <c r="AG207">
        <f>VLOOKUP(CONCATENATE($B207,".data"), 'Random noise 0.1'!$A$1:$AG$235, 15, FALSE)</f>
        <v>50</v>
      </c>
      <c r="AH207">
        <f>VLOOKUP(CONCATENATE($B207,".data"), 'Random noise 0.1'!$A$1:$AG$235, 17, FALSE)</f>
        <v>281.2</v>
      </c>
      <c r="AI207" t="str">
        <f>VLOOKUP(CONCATENATE($B207,".data"), 'Random noise 0.1'!$A$1:$AG$235, 27, FALSE)</f>
        <v>21.89625893*x1*cos(x2*sin(1000*(0.1*x3-1)**3)+41.08897042*sin(x3**3))+27.04913911*x2*sin(x0**(-1.5)+x0)-14.45240079*x3*exp(x2*(x0+(x0*x1)**0.5))+208.49636438*x3+71.80487068</v>
      </c>
      <c r="AJ207">
        <f t="shared" si="57"/>
        <v>0</v>
      </c>
      <c r="AK207">
        <f t="shared" si="58"/>
        <v>0</v>
      </c>
      <c r="AL207" s="2">
        <f t="shared" si="59"/>
        <v>0</v>
      </c>
    </row>
    <row r="208" spans="1:38" x14ac:dyDescent="0.25">
      <c r="A208" t="str">
        <f t="shared" si="46"/>
        <v>v4_12-15</v>
      </c>
      <c r="B208" t="s">
        <v>869</v>
      </c>
      <c r="C208">
        <v>14</v>
      </c>
      <c r="D208" t="str">
        <f t="shared" si="47"/>
        <v>12-15</v>
      </c>
      <c r="E208">
        <v>4</v>
      </c>
      <c r="F208" s="7" t="s">
        <v>870</v>
      </c>
      <c r="G208" s="1">
        <f>VLOOKUP(CONCATENATE($B208,".data"), 'Random noise 0'!$A$1:$AM$235, 37, FALSE)</f>
        <v>1</v>
      </c>
      <c r="H208" s="1">
        <f>VLOOKUP(CONCATENATE($B208,".data"), 'Random noise 0'!$A$1:$AM$235, 39, FALSE)</f>
        <v>0</v>
      </c>
      <c r="I208">
        <f>VLOOKUP(CONCATENATE($B208,".data"), 'Random noise 0'!$A$1:$AG$235, 15, FALSE)</f>
        <v>22</v>
      </c>
      <c r="J208">
        <f>VLOOKUP(CONCATENATE($B208,".data"), 'Random noise 0'!$A$1:$AG$235, 17, FALSE)</f>
        <v>267.3</v>
      </c>
      <c r="K208" t="str">
        <f>VLOOKUP(CONCATENATE($B208,".data"), 'Random noise 0'!$A$1:$AG$235, 27, FALSE)</f>
        <v>3.14159265*x2*x3+3.14159265*x2+exp(2*x1)+2*exp(x1)*cos(x0)+cos(x0)**2</v>
      </c>
      <c r="L208">
        <f t="shared" si="48"/>
        <v>1</v>
      </c>
      <c r="M208">
        <f t="shared" si="49"/>
        <v>1</v>
      </c>
      <c r="N208" s="2">
        <f t="shared" si="50"/>
        <v>1</v>
      </c>
      <c r="O208" s="1">
        <f>VLOOKUP(CONCATENATE($B208,".data"), 'Random noise 0.001'!$A$1:$AM$235, 37, FALSE)</f>
        <v>0.99999503999999995</v>
      </c>
      <c r="P208">
        <f>VLOOKUP(CONCATENATE($B208,".data"), 'Random noise 0.001'!$A$1:$AM$235, 39, FALSE)</f>
        <v>6.9253700000000001E-3</v>
      </c>
      <c r="Q208">
        <f>VLOOKUP(CONCATENATE($B208,".data"), 'Random noise 0.001'!$A$1:$AG$235, 15, FALSE)</f>
        <v>35</v>
      </c>
      <c r="R208">
        <f>VLOOKUP(CONCATENATE($B208,".data"), 'Random noise 0.001'!$A$1:$AG$235, 17, FALSE)</f>
        <v>300.3</v>
      </c>
      <c r="S208" t="str">
        <f>VLOOKUP(CONCATENATE($B208,".data"), 'Random noise 0.001'!$A$1:$AG$235, 27, FALSE)</f>
        <v>-3.76616728*x1**2+3.14108448*x2*x3+3.14273569*x2+2.00762489*exp(x1)*cos(x0)+1.72980914*exp(x1)-11.65156327*log(cos(x1))+0.98848608*cos(x0)**2-0.70738617</v>
      </c>
      <c r="T208">
        <f t="shared" si="51"/>
        <v>1</v>
      </c>
      <c r="U208">
        <f t="shared" si="52"/>
        <v>0</v>
      </c>
      <c r="V208" s="2">
        <f t="shared" si="53"/>
        <v>0</v>
      </c>
      <c r="W208" s="1">
        <f>VLOOKUP(CONCATENATE($B208,".data"), 'Random noise 0.01'!$A$1:$AM$235, 37, FALSE)</f>
        <v>0.99972267000000004</v>
      </c>
      <c r="X208">
        <f>VLOOKUP(CONCATENATE($B208,".data"), 'Random noise 0.01'!$A$1:$AM$235, 39, FALSE)</f>
        <v>5.179665E-2</v>
      </c>
      <c r="Y208">
        <f>VLOOKUP(CONCATENATE($B208,".data"), 'Random noise 0.01'!$A$1:$AG$235, 15, FALSE)</f>
        <v>27</v>
      </c>
      <c r="Z208">
        <f>VLOOKUP(CONCATENATE($B208,".data"), 'Random noise 0.01'!$A$1:$AG$235, 17, FALSE)</f>
        <v>298.3</v>
      </c>
      <c r="AA208" t="str">
        <f>VLOOKUP(CONCATENATE($B208,".data"), 'Random noise 0.01'!$A$1:$AG$235, 27, FALSE)</f>
        <v>3.33559692*x1+3.08799455*x2*x3+3.1835911*x2-1.05795183*exp(x0*x1)-10.61411452*log(cos(x1))+3.4584706*cos(x0)+1.65983139</v>
      </c>
      <c r="AB208">
        <f t="shared" si="54"/>
        <v>1</v>
      </c>
      <c r="AC208">
        <f t="shared" si="55"/>
        <v>0</v>
      </c>
      <c r="AD208" s="2">
        <f t="shared" si="56"/>
        <v>0</v>
      </c>
      <c r="AE208" s="1">
        <f>VLOOKUP(CONCATENATE($B208,".data"), 'Random noise 0.1'!$A$1:$AM$235, 37, FALSE)</f>
        <v>-24.062208859999998</v>
      </c>
      <c r="AF208">
        <f>VLOOKUP(CONCATENATE($B208,".data"), 'Random noise 0.1'!$A$1:$AM$235, 39, FALSE)</f>
        <v>15.57074117</v>
      </c>
      <c r="AG208">
        <f>VLOOKUP(CONCATENATE($B208,".data"), 'Random noise 0.1'!$A$1:$AG$235, 15, FALSE)</f>
        <v>25</v>
      </c>
      <c r="AH208">
        <f>VLOOKUP(CONCATENATE($B208,".data"), 'Random noise 0.1'!$A$1:$AG$235, 17, FALSE)</f>
        <v>258.10000000000002</v>
      </c>
      <c r="AI208" t="str">
        <f>VLOOKUP(CONCATENATE($B208,".data"), 'Random noise 0.1'!$A$1:$AG$235, 27, FALSE)</f>
        <v>1.76217483*x3+6.41369642*exp(x1)+4.84706883*cos(x0*x1-x2+2)-1.57070548-0.01798633/x2</v>
      </c>
      <c r="AJ208">
        <f t="shared" si="57"/>
        <v>0</v>
      </c>
      <c r="AK208">
        <f t="shared" si="58"/>
        <v>0</v>
      </c>
      <c r="AL208" s="2">
        <f t="shared" si="59"/>
        <v>0</v>
      </c>
    </row>
    <row r="209" spans="1:38" x14ac:dyDescent="0.25">
      <c r="A209" t="str">
        <f t="shared" si="46"/>
        <v>v5_12-15</v>
      </c>
      <c r="B209" t="s">
        <v>871</v>
      </c>
      <c r="C209">
        <v>14</v>
      </c>
      <c r="D209" t="str">
        <f t="shared" si="47"/>
        <v>12-15</v>
      </c>
      <c r="E209">
        <v>5</v>
      </c>
      <c r="F209" s="7" t="s">
        <v>942</v>
      </c>
      <c r="G209" s="1">
        <f>VLOOKUP(CONCATENATE($B209,".data"), 'Random noise 0'!$A$1:$AM$235, 37, FALSE)</f>
        <v>1</v>
      </c>
      <c r="H209" s="1">
        <f>VLOOKUP(CONCATENATE($B209,".data"), 'Random noise 0'!$A$1:$AM$235, 39, FALSE)</f>
        <v>0</v>
      </c>
      <c r="I209">
        <f>VLOOKUP(CONCATENATE($B209,".data"), 'Random noise 0'!$A$1:$AG$235, 15, FALSE)</f>
        <v>23</v>
      </c>
      <c r="J209">
        <f>VLOOKUP(CONCATENATE($B209,".data"), 'Random noise 0'!$A$1:$AG$235, 17, FALSE)</f>
        <v>102.9</v>
      </c>
      <c r="K209" t="str">
        <f>VLOOKUP(CONCATENATE($B209,".data"), 'Random noise 0'!$A$1:$AG$235, 27, FALSE)</f>
        <v>x3*(-x0*x2*x4-x0*x4**2+x1*x2*x4+x1*x4**2)</v>
      </c>
      <c r="L209">
        <f t="shared" si="48"/>
        <v>1</v>
      </c>
      <c r="M209">
        <f t="shared" si="49"/>
        <v>1</v>
      </c>
      <c r="N209" s="2">
        <f t="shared" si="50"/>
        <v>1</v>
      </c>
      <c r="O209" s="1">
        <f>VLOOKUP(CONCATENATE($B209,".data"), 'Random noise 0.001'!$A$1:$AM$235, 37, FALSE)</f>
        <v>0.99999992000000004</v>
      </c>
      <c r="P209">
        <f>VLOOKUP(CONCATENATE($B209,".data"), 'Random noise 0.001'!$A$1:$AM$235, 39, FALSE)</f>
        <v>5.0420000000000002E-5</v>
      </c>
      <c r="Q209">
        <f>VLOOKUP(CONCATENATE($B209,".data"), 'Random noise 0.001'!$A$1:$AG$235, 15, FALSE)</f>
        <v>25</v>
      </c>
      <c r="R209">
        <f>VLOOKUP(CONCATENATE($B209,".data"), 'Random noise 0.001'!$A$1:$AG$235, 17, FALSE)</f>
        <v>301</v>
      </c>
      <c r="S209" t="str">
        <f>VLOOKUP(CONCATENATE($B209,".data"), 'Random noise 0.001'!$A$1:$AG$235, 27, FALSE)</f>
        <v>x3*(-0.99999401*x0*x2*x4-1.00005591*x0*x4**2+1.00023785*x1*x2*x4+1.00020854*x1*x4**2)</v>
      </c>
      <c r="T209">
        <f t="shared" si="51"/>
        <v>1</v>
      </c>
      <c r="U209" t="str">
        <f t="shared" si="52"/>
        <v>?</v>
      </c>
      <c r="V209" s="2">
        <v>1</v>
      </c>
      <c r="W209" s="1">
        <f>VLOOKUP(CONCATENATE($B209,".data"), 'Random noise 0.01'!$A$1:$AM$235, 37, FALSE)</f>
        <v>0.99999199999999999</v>
      </c>
      <c r="X209">
        <f>VLOOKUP(CONCATENATE($B209,".data"), 'Random noise 0.01'!$A$1:$AM$235, 39, FALSE)</f>
        <v>4.9983999999999998E-4</v>
      </c>
      <c r="Y209">
        <f>VLOOKUP(CONCATENATE($B209,".data"), 'Random noise 0.01'!$A$1:$AG$235, 15, FALSE)</f>
        <v>25</v>
      </c>
      <c r="Z209">
        <f>VLOOKUP(CONCATENATE($B209,".data"), 'Random noise 0.01'!$A$1:$AG$235, 17, FALSE)</f>
        <v>301.39999999999998</v>
      </c>
      <c r="AA209" t="str">
        <f>VLOOKUP(CONCATENATE($B209,".data"), 'Random noise 0.01'!$A$1:$AG$235, 27, FALSE)</f>
        <v>x3*(-x0*x2*x4-1.00055911*x0*x4**2+1.00237851*x1*x2*x4+1.00208535*x1*x4**2)</v>
      </c>
      <c r="AB209">
        <f t="shared" si="54"/>
        <v>1</v>
      </c>
      <c r="AC209" t="str">
        <f t="shared" si="55"/>
        <v>?</v>
      </c>
      <c r="AD209" s="2">
        <v>1</v>
      </c>
      <c r="AE209" s="1">
        <f>VLOOKUP(CONCATENATE($B209,".data"), 'Random noise 0.1'!$A$1:$AM$235, 37, FALSE)</f>
        <v>0.99918675000000001</v>
      </c>
      <c r="AF209">
        <f>VLOOKUP(CONCATENATE($B209,".data"), 'Random noise 0.1'!$A$1:$AM$235, 39, FALSE)</f>
        <v>5.0408700000000002E-3</v>
      </c>
      <c r="AG209">
        <f>VLOOKUP(CONCATENATE($B209,".data"), 'Random noise 0.1'!$A$1:$AG$235, 15, FALSE)</f>
        <v>25</v>
      </c>
      <c r="AH209">
        <f>VLOOKUP(CONCATENATE($B209,".data"), 'Random noise 0.1'!$A$1:$AG$235, 17, FALSE)</f>
        <v>300.60000000000002</v>
      </c>
      <c r="AI209" t="str">
        <f>VLOOKUP(CONCATENATE($B209,".data"), 'Random noise 0.1'!$A$1:$AG$235, 27, FALSE)</f>
        <v>x3*(-0.99941472*x0*x2*x4-1.00559111*x0*x4**2+1.0237851*x1*x2*x4+1.02085351*x1*x4**2)</v>
      </c>
      <c r="AJ209">
        <f t="shared" si="57"/>
        <v>1</v>
      </c>
      <c r="AK209">
        <f t="shared" si="58"/>
        <v>0</v>
      </c>
      <c r="AL209" s="2">
        <f t="shared" si="59"/>
        <v>0</v>
      </c>
    </row>
    <row r="210" spans="1:38" x14ac:dyDescent="0.25">
      <c r="A210" t="str">
        <f t="shared" si="46"/>
        <v>v5_12-15</v>
      </c>
      <c r="B210" t="s">
        <v>872</v>
      </c>
      <c r="C210">
        <v>14</v>
      </c>
      <c r="D210" t="str">
        <f t="shared" si="47"/>
        <v>12-15</v>
      </c>
      <c r="E210">
        <v>5</v>
      </c>
      <c r="F210" s="7" t="s">
        <v>873</v>
      </c>
      <c r="G210" s="1">
        <f>VLOOKUP(CONCATENATE($B210,".data"), 'Random noise 0'!$A$1:$AM$235, 37, FALSE)</f>
        <v>0.98581085000000002</v>
      </c>
      <c r="H210" s="1">
        <f>VLOOKUP(CONCATENATE($B210,".data"), 'Random noise 0'!$A$1:$AM$235, 39, FALSE)</f>
        <v>5.6639500000000002E-2</v>
      </c>
      <c r="I210">
        <f>VLOOKUP(CONCATENATE($B210,".data"), 'Random noise 0'!$A$1:$AG$235, 15, FALSE)</f>
        <v>17</v>
      </c>
      <c r="J210">
        <f>VLOOKUP(CONCATENATE($B210,".data"), 'Random noise 0'!$A$1:$AG$235, 17, FALSE)</f>
        <v>300.5</v>
      </c>
      <c r="K210" t="str">
        <f>VLOOKUP(CONCATENATE($B210,".data"), 'Random noise 0'!$A$1:$AG$235, 27, FALSE)</f>
        <v>(0.89996526*x2+0.89996526*x3+1.70799357*cos(x0)-0.7525868)*sin(x1**2)</v>
      </c>
      <c r="L210">
        <f t="shared" si="48"/>
        <v>0</v>
      </c>
      <c r="M210">
        <f t="shared" si="49"/>
        <v>0</v>
      </c>
      <c r="N210" s="2">
        <f t="shared" si="50"/>
        <v>0</v>
      </c>
      <c r="O210" s="1">
        <f>VLOOKUP(CONCATENATE($B210,".data"), 'Random noise 0.001'!$A$1:$AM$235, 37, FALSE)</f>
        <v>0.98580772999999999</v>
      </c>
      <c r="P210">
        <f>VLOOKUP(CONCATENATE($B210,".data"), 'Random noise 0.001'!$A$1:$AM$235, 39, FALSE)</f>
        <v>5.6645719999999997E-2</v>
      </c>
      <c r="Q210">
        <f>VLOOKUP(CONCATENATE($B210,".data"), 'Random noise 0.001'!$A$1:$AG$235, 15, FALSE)</f>
        <v>17</v>
      </c>
      <c r="R210">
        <f>VLOOKUP(CONCATENATE($B210,".data"), 'Random noise 0.001'!$A$1:$AG$235, 17, FALSE)</f>
        <v>300.2</v>
      </c>
      <c r="S210" t="str">
        <f>VLOOKUP(CONCATENATE($B210,".data"), 'Random noise 0.001'!$A$1:$AG$235, 27, FALSE)</f>
        <v>(0.90015113*x2+0.90015113*x3+1.70647165*cos(x0)-0.75150479)*sin(x1**2)</v>
      </c>
      <c r="T210">
        <f t="shared" si="51"/>
        <v>0</v>
      </c>
      <c r="U210">
        <f t="shared" si="52"/>
        <v>0</v>
      </c>
      <c r="V210" s="2">
        <f t="shared" si="53"/>
        <v>0</v>
      </c>
      <c r="W210" s="1">
        <f>VLOOKUP(CONCATENATE($B210,".data"), 'Random noise 0.01'!$A$1:$AM$235, 37, FALSE)</f>
        <v>0.98515112999999999</v>
      </c>
      <c r="X210">
        <f>VLOOKUP(CONCATENATE($B210,".data"), 'Random noise 0.01'!$A$1:$AM$235, 39, FALSE)</f>
        <v>5.794125E-2</v>
      </c>
      <c r="Y210">
        <f>VLOOKUP(CONCATENATE($B210,".data"), 'Random noise 0.01'!$A$1:$AG$235, 15, FALSE)</f>
        <v>15</v>
      </c>
      <c r="Z210">
        <f>VLOOKUP(CONCATENATE($B210,".data"), 'Random noise 0.01'!$A$1:$AG$235, 17, FALSE)</f>
        <v>300.89999999999998</v>
      </c>
      <c r="AA210" t="str">
        <f>VLOOKUP(CONCATENATE($B210,".data"), 'Random noise 0.01'!$A$1:$AG$235, 27, FALSE)</f>
        <v>(0.90182393*x2+x3+1.69277435*cos(x0)-0.74176672)*sin(x1**2)</v>
      </c>
      <c r="AB210">
        <f t="shared" si="54"/>
        <v>0</v>
      </c>
      <c r="AC210">
        <f t="shared" si="55"/>
        <v>0</v>
      </c>
      <c r="AD210" s="2">
        <f t="shared" si="56"/>
        <v>0</v>
      </c>
      <c r="AE210" s="1">
        <f>VLOOKUP(CONCATENATE($B210,".data"), 'Random noise 0.1'!$A$1:$AM$235, 37, FALSE)</f>
        <v>0.97247150999999998</v>
      </c>
      <c r="AF210">
        <f>VLOOKUP(CONCATENATE($B210,".data"), 'Random noise 0.1'!$A$1:$AM$235, 39, FALSE)</f>
        <v>7.8891900000000001E-2</v>
      </c>
      <c r="AG210">
        <f>VLOOKUP(CONCATENATE($B210,".data"), 'Random noise 0.1'!$A$1:$AG$235, 15, FALSE)</f>
        <v>26</v>
      </c>
      <c r="AH210">
        <f>VLOOKUP(CONCATENATE($B210,".data"), 'Random noise 0.1'!$A$1:$AG$235, 17, FALSE)</f>
        <v>298.7</v>
      </c>
      <c r="AI210" t="str">
        <f>VLOOKUP(CONCATENATE($B210,".data"), 'Random noise 0.1'!$A$1:$AG$235, 27, FALSE)</f>
        <v>0.63168872*x1**2*x2+0.63168872*x1**2*exp(x3)+0.70397043*x1*x2**0.5*cos(x0**2+1)</v>
      </c>
      <c r="AJ210">
        <f t="shared" si="57"/>
        <v>0</v>
      </c>
      <c r="AK210">
        <f t="shared" si="58"/>
        <v>0</v>
      </c>
      <c r="AL210" s="2">
        <f t="shared" si="59"/>
        <v>0</v>
      </c>
    </row>
    <row r="211" spans="1:38" x14ac:dyDescent="0.25">
      <c r="A211" t="str">
        <f t="shared" si="46"/>
        <v>v5_12-15</v>
      </c>
      <c r="B211" t="s">
        <v>874</v>
      </c>
      <c r="C211">
        <v>14</v>
      </c>
      <c r="D211" t="str">
        <f t="shared" si="47"/>
        <v>12-15</v>
      </c>
      <c r="E211">
        <v>5</v>
      </c>
      <c r="F211" s="7" t="s">
        <v>875</v>
      </c>
      <c r="G211" s="1">
        <f>VLOOKUP(CONCATENATE($B211,".data"), 'Random noise 0'!$A$1:$AM$235, 37, FALSE)</f>
        <v>0.92626889999999995</v>
      </c>
      <c r="H211" s="1">
        <f>VLOOKUP(CONCATENATE($B211,".data"), 'Random noise 0'!$A$1:$AM$235, 39, FALSE)</f>
        <v>0.42423620000000001</v>
      </c>
      <c r="I211">
        <f>VLOOKUP(CONCATENATE($B211,".data"), 'Random noise 0'!$A$1:$AG$235, 15, FALSE)</f>
        <v>55</v>
      </c>
      <c r="J211">
        <f>VLOOKUP(CONCATENATE($B211,".data"), 'Random noise 0'!$A$1:$AG$235, 17, FALSE)</f>
        <v>301</v>
      </c>
      <c r="K211" t="str">
        <f>VLOOKUP(CONCATENATE($B211,".data"), 'Random noise 0'!$A$1:$AG$235, 27, FALSE)</f>
        <v>2.51073784*x0*x1**0.5*x2-1.07009286*x0*x4**0.5-1.3893481*x0-3.65959523*x1**0.5*x2*x3+3.24437658*x1**0.5*x2*x4-4.86511702*x1**0.5*x2+1.41985016*x3**10+6.6708511*x3*x4**0.5-2.89446052*x3*x4**1.5+3.40684506</v>
      </c>
      <c r="L211">
        <f t="shared" si="48"/>
        <v>0</v>
      </c>
      <c r="M211">
        <f t="shared" si="49"/>
        <v>0</v>
      </c>
      <c r="N211" s="2">
        <f t="shared" si="50"/>
        <v>0</v>
      </c>
      <c r="O211" s="1">
        <f>VLOOKUP(CONCATENATE($B211,".data"), 'Random noise 0.001'!$A$1:$AM$235, 37, FALSE)</f>
        <v>0.92614021000000002</v>
      </c>
      <c r="P211">
        <f>VLOOKUP(CONCATENATE($B211,".data"), 'Random noise 0.001'!$A$1:$AM$235, 39, FALSE)</f>
        <v>0.42460626000000001</v>
      </c>
      <c r="Q211">
        <f>VLOOKUP(CONCATENATE($B211,".data"), 'Random noise 0.001'!$A$1:$AG$235, 15, FALSE)</f>
        <v>55</v>
      </c>
      <c r="R211">
        <f>VLOOKUP(CONCATENATE($B211,".data"), 'Random noise 0.001'!$A$1:$AG$235, 17, FALSE)</f>
        <v>301</v>
      </c>
      <c r="S211" t="str">
        <f>VLOOKUP(CONCATENATE($B211,".data"), 'Random noise 0.001'!$A$1:$AG$235, 27, FALSE)</f>
        <v>2.51301848*x0*x1**0.5*x2-1.07033631*x0*x4**0.5-1.39061327*x0-3.66087038*x1**0.5*x2*x3+3.24459776*x1**0.5*x2*x4-4.86376847*x1**0.5*x2+1.42555587*x3**10+6.67215394*x3*x4**0.5-2.89442491*x3*x4**1.5+3.40686416</v>
      </c>
      <c r="T211">
        <f t="shared" si="51"/>
        <v>0</v>
      </c>
      <c r="U211">
        <f t="shared" si="52"/>
        <v>0</v>
      </c>
      <c r="V211" s="2">
        <f t="shared" si="53"/>
        <v>0</v>
      </c>
      <c r="W211" s="1">
        <f>VLOOKUP(CONCATENATE($B211,".data"), 'Random noise 0.01'!$A$1:$AM$235, 37, FALSE)</f>
        <v>0.89165165000000002</v>
      </c>
      <c r="X211">
        <f>VLOOKUP(CONCATENATE($B211,".data"), 'Random noise 0.01'!$A$1:$AM$235, 39, FALSE)</f>
        <v>0.51427272999999996</v>
      </c>
      <c r="Y211">
        <f>VLOOKUP(CONCATENATE($B211,".data"), 'Random noise 0.01'!$A$1:$AG$235, 15, FALSE)</f>
        <v>44</v>
      </c>
      <c r="Z211">
        <f>VLOOKUP(CONCATENATE($B211,".data"), 'Random noise 0.01'!$A$1:$AG$235, 17, FALSE)</f>
        <v>301.2</v>
      </c>
      <c r="AA211" t="str">
        <f>VLOOKUP(CONCATENATE($B211,".data"), 'Random noise 0.01'!$A$1:$AG$235, 27, FALSE)</f>
        <v>2.36933599*x0*x1*x2-1.83271724*x0*x4-1.03588795*x0-5.50707639*x1**0.5*x2-3.93758952*x1*x2*x3+3.82581461*x1*x2*x4+0.69273871*x2+1.78670199*x3**20+4.82033116*x3*x4**0.5+3.36461778</v>
      </c>
      <c r="AB211">
        <f t="shared" si="54"/>
        <v>0</v>
      </c>
      <c r="AC211">
        <f t="shared" si="55"/>
        <v>0</v>
      </c>
      <c r="AD211" s="2">
        <f t="shared" si="56"/>
        <v>0</v>
      </c>
      <c r="AE211" s="1">
        <f>VLOOKUP(CONCATENATE($B211,".data"), 'Random noise 0.1'!$A$1:$AM$235, 37, FALSE)</f>
        <v>0.88268975000000005</v>
      </c>
      <c r="AF211">
        <f>VLOOKUP(CONCATENATE($B211,".data"), 'Random noise 0.1'!$A$1:$AM$235, 39, FALSE)</f>
        <v>0.53511894999999998</v>
      </c>
      <c r="AG211">
        <f>VLOOKUP(CONCATENATE($B211,".data"), 'Random noise 0.1'!$A$1:$AG$235, 15, FALSE)</f>
        <v>51</v>
      </c>
      <c r="AH211">
        <f>VLOOKUP(CONCATENATE($B211,".data"), 'Random noise 0.1'!$A$1:$AG$235, 17, FALSE)</f>
        <v>301.2</v>
      </c>
      <c r="AI211" t="str">
        <f>VLOOKUP(CONCATENATE($B211,".data"), 'Random noise 0.1'!$A$1:$AG$235, 27, FALSE)</f>
        <v>-1.94526146*x0*exp(-3.86542432*x0*x1+x4)-3.80323125*x1**0.5*x2+2.75462847*x3*x4+4.05242464*x3*exp(-3.86542432*x0*x1-x1*x2**2/x4-x1*x2)+1.52152644*x4*sin(1.77213387*x2)+2.96149028</v>
      </c>
      <c r="AJ211">
        <f t="shared" si="57"/>
        <v>0</v>
      </c>
      <c r="AK211">
        <f t="shared" si="58"/>
        <v>0</v>
      </c>
      <c r="AL211" s="2">
        <f t="shared" si="59"/>
        <v>0</v>
      </c>
    </row>
    <row r="212" spans="1:38" x14ac:dyDescent="0.25">
      <c r="A212" t="str">
        <f t="shared" si="46"/>
        <v>v5_12-15</v>
      </c>
      <c r="B212" t="s">
        <v>876</v>
      </c>
      <c r="C212">
        <v>14</v>
      </c>
      <c r="D212" t="str">
        <f t="shared" si="47"/>
        <v>12-15</v>
      </c>
      <c r="E212">
        <v>5</v>
      </c>
      <c r="F212" s="7" t="s">
        <v>877</v>
      </c>
      <c r="G212" s="1">
        <f>VLOOKUP(CONCATENATE($B212,".data"), 'Random noise 0'!$A$1:$AM$235, 37, FALSE)</f>
        <v>0.90563433999999998</v>
      </c>
      <c r="H212" s="1">
        <f>VLOOKUP(CONCATENATE($B212,".data"), 'Random noise 0'!$A$1:$AM$235, 39, FALSE)</f>
        <v>0.11220183</v>
      </c>
      <c r="I212">
        <f>VLOOKUP(CONCATENATE($B212,".data"), 'Random noise 0'!$A$1:$AG$235, 15, FALSE)</f>
        <v>18</v>
      </c>
      <c r="J212">
        <f>VLOOKUP(CONCATENATE($B212,".data"), 'Random noise 0'!$A$1:$AG$235, 17, FALSE)</f>
        <v>234.9</v>
      </c>
      <c r="K212" t="str">
        <f>VLOOKUP(CONCATENATE($B212,".data"), 'Random noise 0'!$A$1:$AG$235, 27, FALSE)</f>
        <v>0.38515847*x0*x2**0.5*x3-0.1297382*x0-0.97289782*cos(x1)**8+0.95379843</v>
      </c>
      <c r="L212">
        <f t="shared" si="48"/>
        <v>0</v>
      </c>
      <c r="M212">
        <f t="shared" si="49"/>
        <v>0</v>
      </c>
      <c r="N212" s="2">
        <f t="shared" si="50"/>
        <v>0</v>
      </c>
      <c r="O212" s="1">
        <f>VLOOKUP(CONCATENATE($B212,".data"), 'Random noise 0.001'!$A$1:$AM$235, 37, FALSE)</f>
        <v>0.90567419999999998</v>
      </c>
      <c r="P212">
        <f>VLOOKUP(CONCATENATE($B212,".data"), 'Random noise 0.001'!$A$1:$AM$235, 39, FALSE)</f>
        <v>0.11217813</v>
      </c>
      <c r="Q212">
        <f>VLOOKUP(CONCATENATE($B212,".data"), 'Random noise 0.001'!$A$1:$AG$235, 15, FALSE)</f>
        <v>18</v>
      </c>
      <c r="R212">
        <f>VLOOKUP(CONCATENATE($B212,".data"), 'Random noise 0.001'!$A$1:$AG$235, 17, FALSE)</f>
        <v>213.2</v>
      </c>
      <c r="S212" t="str">
        <f>VLOOKUP(CONCATENATE($B212,".data"), 'Random noise 0.001'!$A$1:$AG$235, 27, FALSE)</f>
        <v>0.38587908*x0*x2**0.5*x3-0.13009066*x0-0.97324383*cos(x1)**8+0.95415127</v>
      </c>
      <c r="T212">
        <f t="shared" si="51"/>
        <v>0</v>
      </c>
      <c r="U212">
        <f t="shared" si="52"/>
        <v>0</v>
      </c>
      <c r="V212" s="2">
        <f t="shared" si="53"/>
        <v>0</v>
      </c>
      <c r="W212" s="1">
        <f>VLOOKUP(CONCATENATE($B212,".data"), 'Random noise 0.01'!$A$1:$AM$235, 37, FALSE)</f>
        <v>0.93080669000000005</v>
      </c>
      <c r="X212">
        <f>VLOOKUP(CONCATENATE($B212,".data"), 'Random noise 0.01'!$A$1:$AM$235, 39, FALSE)</f>
        <v>9.6078230000000001E-2</v>
      </c>
      <c r="Y212">
        <f>VLOOKUP(CONCATENATE($B212,".data"), 'Random noise 0.01'!$A$1:$AG$235, 15, FALSE)</f>
        <v>25</v>
      </c>
      <c r="Z212">
        <f>VLOOKUP(CONCATENATE($B212,".data"), 'Random noise 0.01'!$A$1:$AG$235, 17, FALSE)</f>
        <v>215.4</v>
      </c>
      <c r="AA212" t="str">
        <f>VLOOKUP(CONCATENATE($B212,".data"), 'Random noise 0.01'!$A$1:$AG$235, 27, FALSE)</f>
        <v>0.2414772*x3*cos(x2*x4)**9-0.86819928*cos(x1)**9-0.2785042*cos(x1+x2+x4+1)+0.60985234</v>
      </c>
      <c r="AB212">
        <f t="shared" si="54"/>
        <v>0</v>
      </c>
      <c r="AC212">
        <f t="shared" si="55"/>
        <v>0</v>
      </c>
      <c r="AD212" s="2">
        <f t="shared" si="56"/>
        <v>0</v>
      </c>
      <c r="AE212" s="1">
        <f>VLOOKUP(CONCATENATE($B212,".data"), 'Random noise 0.1'!$A$1:$AM$235, 37, FALSE)</f>
        <v>0.84078065999999996</v>
      </c>
      <c r="AF212">
        <f>VLOOKUP(CONCATENATE($B212,".data"), 'Random noise 0.1'!$A$1:$AM$235, 39, FALSE)</f>
        <v>0.14574406000000001</v>
      </c>
      <c r="AG212">
        <f>VLOOKUP(CONCATENATE($B212,".data"), 'Random noise 0.1'!$A$1:$AG$235, 15, FALSE)</f>
        <v>24</v>
      </c>
      <c r="AH212">
        <f>VLOOKUP(CONCATENATE($B212,".data"), 'Random noise 0.1'!$A$1:$AG$235, 17, FALSE)</f>
        <v>260.60000000000002</v>
      </c>
      <c r="AI212" t="str">
        <f>VLOOKUP(CONCATENATE($B212,".data"), 'Random noise 0.1'!$A$1:$AG$235, 27, FALSE)</f>
        <v>0.11316496*x2+0.62057657*x3**2*sin(3.14159265*x1)*sin(x1/x0)+1.36220666*sin(x1)-0.19276023</v>
      </c>
      <c r="AJ212">
        <f t="shared" si="57"/>
        <v>0</v>
      </c>
      <c r="AK212">
        <f t="shared" si="58"/>
        <v>0</v>
      </c>
      <c r="AL212" s="2">
        <f t="shared" si="59"/>
        <v>0</v>
      </c>
    </row>
    <row r="213" spans="1:38" x14ac:dyDescent="0.25">
      <c r="A213" t="str">
        <f t="shared" si="46"/>
        <v>v5_12-15</v>
      </c>
      <c r="B213" t="s">
        <v>878</v>
      </c>
      <c r="C213">
        <v>14</v>
      </c>
      <c r="D213" t="str">
        <f t="shared" si="47"/>
        <v>12-15</v>
      </c>
      <c r="E213">
        <v>5</v>
      </c>
      <c r="F213" s="7" t="s">
        <v>943</v>
      </c>
      <c r="G213" s="1">
        <f>VLOOKUP(CONCATENATE($B213,".data"), 'Random noise 0'!$A$1:$AM$235, 37, FALSE)</f>
        <v>1</v>
      </c>
      <c r="H213" s="1">
        <f>VLOOKUP(CONCATENATE($B213,".data"), 'Random noise 0'!$A$1:$AM$235, 39, FALSE)</f>
        <v>1.314717E-2</v>
      </c>
      <c r="I213">
        <f>VLOOKUP(CONCATENATE($B213,".data"), 'Random noise 0'!$A$1:$AG$235, 15, FALSE)</f>
        <v>24</v>
      </c>
      <c r="J213">
        <f>VLOOKUP(CONCATENATE($B213,".data"), 'Random noise 0'!$A$1:$AG$235, 17, FALSE)</f>
        <v>264.89999999999998</v>
      </c>
      <c r="K213" t="str">
        <f>VLOOKUP(CONCATENATE($B213,".data"), 'Random noise 0'!$A$1:$AG$235, 27, FALSE)</f>
        <v>1.05415211*x0**0.5-0.99996906*x1*x4/x2+1.00012891*sin(x3)+0.79188376*cos(x0+10)+1.6582239</v>
      </c>
      <c r="L213">
        <f t="shared" si="48"/>
        <v>1</v>
      </c>
      <c r="M213">
        <f t="shared" si="49"/>
        <v>0</v>
      </c>
      <c r="N213" s="2">
        <f t="shared" si="50"/>
        <v>0</v>
      </c>
      <c r="O213" s="1">
        <f>VLOOKUP(CONCATENATE($B213,".data"), 'Random noise 0.001'!$A$1:$AM$235, 37, FALSE)</f>
        <v>0.99999928000000005</v>
      </c>
      <c r="P213">
        <f>VLOOKUP(CONCATENATE($B213,".data"), 'Random noise 0.001'!$A$1:$AM$235, 39, FALSE)</f>
        <v>0.35918484000000001</v>
      </c>
      <c r="Q213">
        <f>VLOOKUP(CONCATENATE($B213,".data"), 'Random noise 0.001'!$A$1:$AG$235, 15, FALSE)</f>
        <v>15</v>
      </c>
      <c r="R213">
        <f>VLOOKUP(CONCATENATE($B213,".data"), 'Random noise 0.001'!$A$1:$AG$235, 17, FALSE)</f>
        <v>225.9</v>
      </c>
      <c r="S213" t="str">
        <f>VLOOKUP(CONCATENATE($B213,".data"), 'Random noise 0.001'!$A$1:$AG$235, 27, FALSE)</f>
        <v>1.53477556*x0-0.99916061*x1*x4/x2+0.90273664*x3+1.25716379</v>
      </c>
      <c r="T213">
        <f t="shared" si="51"/>
        <v>1</v>
      </c>
      <c r="U213">
        <f t="shared" si="52"/>
        <v>0</v>
      </c>
      <c r="V213" s="2">
        <f t="shared" si="53"/>
        <v>0</v>
      </c>
      <c r="W213" s="1">
        <f>VLOOKUP(CONCATENATE($B213,".data"), 'Random noise 0.01'!$A$1:$AM$235, 37, FALSE)</f>
        <v>0.99997800999999997</v>
      </c>
      <c r="X213">
        <f>VLOOKUP(CONCATENATE($B213,".data"), 'Random noise 0.01'!$A$1:$AM$235, 39, FALSE)</f>
        <v>1.9896500699999999</v>
      </c>
      <c r="Y213">
        <f>VLOOKUP(CONCATENATE($B213,".data"), 'Random noise 0.01'!$A$1:$AG$235, 15, FALSE)</f>
        <v>19</v>
      </c>
      <c r="Z213">
        <f>VLOOKUP(CONCATENATE($B213,".data"), 'Random noise 0.01'!$A$1:$AG$235, 17, FALSE)</f>
        <v>244.1</v>
      </c>
      <c r="AA213" t="str">
        <f>VLOOKUP(CONCATENATE($B213,".data"), 'Random noise 0.01'!$A$1:$AG$235, 27, FALSE)</f>
        <v>0.7889026*x0**2*exp(x1)-1.00460425*x1*x4/x2+1.58149096*x3+1.39632477</v>
      </c>
      <c r="AB213">
        <f t="shared" si="54"/>
        <v>1</v>
      </c>
      <c r="AC213">
        <f t="shared" si="55"/>
        <v>0</v>
      </c>
      <c r="AD213" s="2">
        <f t="shared" si="56"/>
        <v>0</v>
      </c>
      <c r="AE213" s="1">
        <f>VLOOKUP(CONCATENATE($B213,".data"), 'Random noise 0.1'!$A$1:$AM$235, 37, FALSE)</f>
        <v>-560238.01602015004</v>
      </c>
      <c r="AF213">
        <f>VLOOKUP(CONCATENATE($B213,".data"), 'Random noise 0.1'!$A$1:$AM$235, 39, FALSE)</f>
        <v>317585.31019351003</v>
      </c>
      <c r="AG213">
        <f>VLOOKUP(CONCATENATE($B213,".data"), 'Random noise 0.1'!$A$1:$AG$235, 15, FALSE)</f>
        <v>43</v>
      </c>
      <c r="AH213">
        <f>VLOOKUP(CONCATENATE($B213,".data"), 'Random noise 0.1'!$A$1:$AG$235, 17, FALSE)</f>
        <v>300.60000000000002</v>
      </c>
      <c r="AI213" t="str">
        <f>VLOOKUP(CONCATENATE($B213,".data"), 'Random noise 0.1'!$A$1:$AG$235, 27, FALSE)</f>
        <v>-16.42333401*x3*x4*cos(1+1/x2)+0.01164014*x3*exp(x0+6.56238255*x1)-1.94487072*x4**2+0.06550983/x4-0.01231151*x4**2/x2**2+0.039838/x0</v>
      </c>
      <c r="AJ213">
        <f t="shared" si="57"/>
        <v>0</v>
      </c>
      <c r="AK213">
        <f t="shared" si="58"/>
        <v>0</v>
      </c>
      <c r="AL213" s="2">
        <f t="shared" si="59"/>
        <v>0</v>
      </c>
    </row>
    <row r="214" spans="1:38" x14ac:dyDescent="0.25">
      <c r="A214" t="str">
        <f t="shared" si="46"/>
        <v>v1_12-15</v>
      </c>
      <c r="B214" t="s">
        <v>879</v>
      </c>
      <c r="C214">
        <v>15</v>
      </c>
      <c r="D214" t="str">
        <f t="shared" si="47"/>
        <v>12-15</v>
      </c>
      <c r="E214">
        <v>1</v>
      </c>
      <c r="F214" s="7" t="s">
        <v>944</v>
      </c>
      <c r="G214" s="1">
        <f>VLOOKUP(CONCATENATE($B214,".data"), 'Random noise 0'!$A$1:$AM$235, 37, FALSE)</f>
        <v>0.99999104000000005</v>
      </c>
      <c r="H214" s="1">
        <f>VLOOKUP(CONCATENATE($B214,".data"), 'Random noise 0'!$A$1:$AM$235, 39, FALSE)</f>
        <v>1.24485E-3</v>
      </c>
      <c r="I214">
        <f>VLOOKUP(CONCATENATE($B214,".data"), 'Random noise 0'!$A$1:$AG$235, 15, FALSE)</f>
        <v>10</v>
      </c>
      <c r="J214">
        <f>VLOOKUP(CONCATENATE($B214,".data"), 'Random noise 0'!$A$1:$AG$235, 17, FALSE)</f>
        <v>199.3</v>
      </c>
      <c r="K214" t="str">
        <f>VLOOKUP(CONCATENATE($B214,".data"), 'Random noise 0'!$A$1:$AG$235, 27, FALSE)</f>
        <v>0.75011558*x0+1.40816701*cos(exp(x0))+0.03011705</v>
      </c>
      <c r="L214">
        <f t="shared" si="48"/>
        <v>1</v>
      </c>
      <c r="M214">
        <f t="shared" si="49"/>
        <v>0</v>
      </c>
      <c r="N214" s="2">
        <f t="shared" si="50"/>
        <v>0</v>
      </c>
      <c r="O214" s="1">
        <f>VLOOKUP(CONCATENATE($B214,".data"), 'Random noise 0.001'!$A$1:$AM$235, 37, FALSE)</f>
        <v>0.99999084000000005</v>
      </c>
      <c r="P214">
        <f>VLOOKUP(CONCATENATE($B214,".data"), 'Random noise 0.001'!$A$1:$AM$235, 39, FALSE)</f>
        <v>1.25881E-3</v>
      </c>
      <c r="Q214">
        <f>VLOOKUP(CONCATENATE($B214,".data"), 'Random noise 0.001'!$A$1:$AG$235, 15, FALSE)</f>
        <v>10</v>
      </c>
      <c r="R214">
        <f>VLOOKUP(CONCATENATE($B214,".data"), 'Random noise 0.001'!$A$1:$AG$235, 17, FALSE)</f>
        <v>186.2</v>
      </c>
      <c r="S214" t="str">
        <f>VLOOKUP(CONCATENATE($B214,".data"), 'Random noise 0.001'!$A$1:$AG$235, 27, FALSE)</f>
        <v>0.74725873*x0+1.40641905*cos(exp(x0))+0.03144342</v>
      </c>
      <c r="T214">
        <f t="shared" si="51"/>
        <v>1</v>
      </c>
      <c r="U214">
        <f t="shared" si="52"/>
        <v>0</v>
      </c>
      <c r="V214" s="2">
        <f t="shared" si="53"/>
        <v>0</v>
      </c>
      <c r="W214" s="1">
        <f>VLOOKUP(CONCATENATE($B214,".data"), 'Random noise 0.01'!$A$1:$AM$235, 37, FALSE)</f>
        <v>0.99997782000000002</v>
      </c>
      <c r="X214">
        <f>VLOOKUP(CONCATENATE($B214,".data"), 'Random noise 0.01'!$A$1:$AM$235, 39, FALSE)</f>
        <v>1.9590599999999999E-3</v>
      </c>
      <c r="Y214">
        <f>VLOOKUP(CONCATENATE($B214,".data"), 'Random noise 0.01'!$A$1:$AG$235, 15, FALSE)</f>
        <v>10</v>
      </c>
      <c r="Z214">
        <f>VLOOKUP(CONCATENATE($B214,".data"), 'Random noise 0.01'!$A$1:$AG$235, 17, FALSE)</f>
        <v>193.8</v>
      </c>
      <c r="AA214" t="str">
        <f>VLOOKUP(CONCATENATE($B214,".data"), 'Random noise 0.01'!$A$1:$AG$235, 27, FALSE)</f>
        <v>0.72154714*x0+1.39068739*cos(exp(x0))+0.04338077</v>
      </c>
      <c r="AB214">
        <f t="shared" si="54"/>
        <v>1</v>
      </c>
      <c r="AC214">
        <f t="shared" si="55"/>
        <v>0</v>
      </c>
      <c r="AD214" s="2">
        <f t="shared" si="56"/>
        <v>0</v>
      </c>
      <c r="AE214" s="1">
        <f>VLOOKUP(CONCATENATE($B214,".data"), 'Random noise 0.1'!$A$1:$AM$235, 37, FALSE)</f>
        <v>0.99513713999999998</v>
      </c>
      <c r="AF214">
        <f>VLOOKUP(CONCATENATE($B214,".data"), 'Random noise 0.1'!$A$1:$AM$235, 39, FALSE)</f>
        <v>2.9006589999999999E-2</v>
      </c>
      <c r="AG214">
        <f>VLOOKUP(CONCATENATE($B214,".data"), 'Random noise 0.1'!$A$1:$AG$235, 15, FALSE)</f>
        <v>6</v>
      </c>
      <c r="AH214">
        <f>VLOOKUP(CONCATENATE($B214,".data"), 'Random noise 0.1'!$A$1:$AG$235, 17, FALSE)</f>
        <v>160.5</v>
      </c>
      <c r="AI214" t="str">
        <f>VLOOKUP(CONCATENATE($B214,".data"), 'Random noise 0.1'!$A$1:$AG$235, 27, FALSE)</f>
        <v>1.69036011-0.84187285*exp(x0)</v>
      </c>
      <c r="AJ214">
        <f t="shared" si="57"/>
        <v>0</v>
      </c>
      <c r="AK214">
        <f t="shared" si="58"/>
        <v>0</v>
      </c>
      <c r="AL214" s="2">
        <f t="shared" si="59"/>
        <v>0</v>
      </c>
    </row>
    <row r="215" spans="1:38" x14ac:dyDescent="0.25">
      <c r="A215" t="str">
        <f t="shared" si="46"/>
        <v>v1_12-15</v>
      </c>
      <c r="B215" t="s">
        <v>880</v>
      </c>
      <c r="C215">
        <v>15</v>
      </c>
      <c r="D215" t="str">
        <f t="shared" si="47"/>
        <v>12-15</v>
      </c>
      <c r="E215">
        <v>1</v>
      </c>
      <c r="F215" s="7" t="s">
        <v>881</v>
      </c>
      <c r="G215" s="1">
        <f>VLOOKUP(CONCATENATE($B215,".data"), 'Random noise 0'!$A$1:$AM$235, 37, FALSE)</f>
        <v>-0.98624696000000001</v>
      </c>
      <c r="H215" s="1">
        <f>VLOOKUP(CONCATENATE($B215,".data"), 'Random noise 0'!$A$1:$AM$235, 39, FALSE)</f>
        <v>6.2785786699999999</v>
      </c>
      <c r="I215">
        <f>VLOOKUP(CONCATENATE($B215,".data"), 'Random noise 0'!$A$1:$AG$235, 15, FALSE)</f>
        <v>19</v>
      </c>
      <c r="J215">
        <f>VLOOKUP(CONCATENATE($B215,".data"), 'Random noise 0'!$A$1:$AG$235, 17, FALSE)</f>
        <v>238</v>
      </c>
      <c r="K215" t="str">
        <f>VLOOKUP(CONCATENATE($B215,".data"), 'Random noise 0'!$A$1:$AG$235, 27, FALSE)</f>
        <v>2.24824607/x0**0.5+2.1710252*x0-0.97999135*log(x0)-5.07541217-0.0471295/x0</v>
      </c>
      <c r="L215">
        <f t="shared" si="48"/>
        <v>0</v>
      </c>
      <c r="M215">
        <f t="shared" si="49"/>
        <v>0</v>
      </c>
      <c r="N215" s="2">
        <f t="shared" si="50"/>
        <v>0</v>
      </c>
      <c r="O215" s="1">
        <f>VLOOKUP(CONCATENATE($B215,".data"), 'Random noise 0.001'!$A$1:$AM$235, 37, FALSE)</f>
        <v>0.99183074000000004</v>
      </c>
      <c r="P215">
        <f>VLOOKUP(CONCATENATE($B215,".data"), 'Random noise 0.001'!$A$1:$AM$235, 39, FALSE)</f>
        <v>0.40265780000000001</v>
      </c>
      <c r="Q215">
        <f>VLOOKUP(CONCATENATE($B215,".data"), 'Random noise 0.001'!$A$1:$AG$235, 15, FALSE)</f>
        <v>18</v>
      </c>
      <c r="R215">
        <f>VLOOKUP(CONCATENATE($B215,".data"), 'Random noise 0.001'!$A$1:$AG$235, 17, FALSE)</f>
        <v>221.3</v>
      </c>
      <c r="S215" t="str">
        <f>VLOOKUP(CONCATENATE($B215,".data"), 'Random noise 0.001'!$A$1:$AG$235, 27, FALSE)</f>
        <v>10.04220869/x0**0.25-2.17228685*cos(x0)-8.15804368-2.10178965/(x0+0.5)</v>
      </c>
      <c r="T215">
        <f t="shared" si="51"/>
        <v>0</v>
      </c>
      <c r="U215">
        <f t="shared" si="52"/>
        <v>0</v>
      </c>
      <c r="V215" s="2">
        <f t="shared" si="53"/>
        <v>0</v>
      </c>
      <c r="W215" s="1">
        <f>VLOOKUP(CONCATENATE($B215,".data"), 'Random noise 0.01'!$A$1:$AM$235, 37, FALSE)</f>
        <v>0.98749942000000002</v>
      </c>
      <c r="X215">
        <f>VLOOKUP(CONCATENATE($B215,".data"), 'Random noise 0.01'!$A$1:$AM$235, 39, FALSE)</f>
        <v>0.49809229999999999</v>
      </c>
      <c r="Y215">
        <f>VLOOKUP(CONCATENATE($B215,".data"), 'Random noise 0.01'!$A$1:$AG$235, 15, FALSE)</f>
        <v>12</v>
      </c>
      <c r="Z215">
        <f>VLOOKUP(CONCATENATE($B215,".data"), 'Random noise 0.01'!$A$1:$AG$235, 17, FALSE)</f>
        <v>209.7</v>
      </c>
      <c r="AA215" t="str">
        <f>VLOOKUP(CONCATENATE($B215,".data"), 'Random noise 0.01'!$A$1:$AG$235, 27, FALSE)</f>
        <v>10.47962925/x0**0.25+4.95719124*x0**0.5-16.17043166</v>
      </c>
      <c r="AB215">
        <f t="shared" si="54"/>
        <v>0</v>
      </c>
      <c r="AC215">
        <f t="shared" si="55"/>
        <v>0</v>
      </c>
      <c r="AD215" s="2">
        <f t="shared" si="56"/>
        <v>0</v>
      </c>
      <c r="AE215" s="1">
        <f>VLOOKUP(CONCATENATE($B215,".data"), 'Random noise 0.1'!$A$1:$AM$235, 37, FALSE)</f>
        <v>0.99668844999999995</v>
      </c>
      <c r="AF215">
        <f>VLOOKUP(CONCATENATE($B215,".data"), 'Random noise 0.1'!$A$1:$AM$235, 39, FALSE)</f>
        <v>0.25636606000000001</v>
      </c>
      <c r="AG215">
        <f>VLOOKUP(CONCATENATE($B215,".data"), 'Random noise 0.1'!$A$1:$AG$235, 15, FALSE)</f>
        <v>8</v>
      </c>
      <c r="AH215">
        <f>VLOOKUP(CONCATENATE($B215,".data"), 'Random noise 0.1'!$A$1:$AG$235, 17, FALSE)</f>
        <v>202.8</v>
      </c>
      <c r="AI215" t="str">
        <f>VLOOKUP(CONCATENATE($B215,".data"), 'Random noise 0.1'!$A$1:$AG$235, 27, FALSE)</f>
        <v>0.88748084*log(x0)**2-0.59328767</v>
      </c>
      <c r="AJ215">
        <f t="shared" si="57"/>
        <v>0</v>
      </c>
      <c r="AK215">
        <f t="shared" si="58"/>
        <v>0</v>
      </c>
      <c r="AL215" s="2">
        <f t="shared" si="59"/>
        <v>0</v>
      </c>
    </row>
    <row r="216" spans="1:38" x14ac:dyDescent="0.25">
      <c r="A216" t="str">
        <f t="shared" si="46"/>
        <v>v1_12-15</v>
      </c>
      <c r="B216" t="s">
        <v>882</v>
      </c>
      <c r="C216">
        <v>15</v>
      </c>
      <c r="D216" t="str">
        <f t="shared" si="47"/>
        <v>12-15</v>
      </c>
      <c r="E216">
        <v>1</v>
      </c>
      <c r="F216" s="7" t="s">
        <v>883</v>
      </c>
      <c r="G216" s="1">
        <f>VLOOKUP(CONCATENATE($B216,".data"), 'Random noise 0'!$A$1:$AM$235, 37, FALSE)</f>
        <v>1</v>
      </c>
      <c r="H216" s="1">
        <f>VLOOKUP(CONCATENATE($B216,".data"), 'Random noise 0'!$A$1:$AM$235, 39, FALSE)</f>
        <v>0</v>
      </c>
      <c r="I216">
        <f>VLOOKUP(CONCATENATE($B216,".data"), 'Random noise 0'!$A$1:$AG$235, 15, FALSE)</f>
        <v>1</v>
      </c>
      <c r="J216">
        <f>VLOOKUP(CONCATENATE($B216,".data"), 'Random noise 0'!$A$1:$AG$235, 17, FALSE)</f>
        <v>0.4</v>
      </c>
      <c r="K216" t="str">
        <f>VLOOKUP(CONCATENATE($B216,".data"), 'Random noise 0'!$A$1:$AG$235, 27, FALSE)</f>
        <v>2.41906954</v>
      </c>
      <c r="L216">
        <f t="shared" si="48"/>
        <v>1</v>
      </c>
      <c r="M216">
        <f t="shared" si="49"/>
        <v>1</v>
      </c>
      <c r="N216" s="2">
        <f t="shared" si="50"/>
        <v>1</v>
      </c>
      <c r="O216" s="1">
        <f>VLOOKUP(CONCATENATE($B216,".data"), 'Random noise 0.001'!$A$1:$AM$235, 37, FALSE)</f>
        <v>0.99678480000000003</v>
      </c>
      <c r="P216">
        <f>VLOOKUP(CONCATENATE($B216,".data"), 'Random noise 0.001'!$A$1:$AM$235, 39, FALSE)</f>
        <v>1.1340499999999999E-3</v>
      </c>
      <c r="Q216">
        <f>VLOOKUP(CONCATENATE($B216,".data"), 'Random noise 0.001'!$A$1:$AG$235, 15, FALSE)</f>
        <v>13</v>
      </c>
      <c r="R216">
        <f>VLOOKUP(CONCATENATE($B216,".data"), 'Random noise 0.001'!$A$1:$AG$235, 17, FALSE)</f>
        <v>191.4</v>
      </c>
      <c r="S216" t="str">
        <f>VLOOKUP(CONCATENATE($B216,".data"), 'Random noise 0.001'!$A$1:$AG$235, 27, FALSE)</f>
        <v>-0.00724528*x0**0.25+0.0023836*cos(x0**(-0.5))+2.42533891</v>
      </c>
      <c r="T216">
        <f t="shared" si="51"/>
        <v>0</v>
      </c>
      <c r="U216">
        <f t="shared" si="52"/>
        <v>0</v>
      </c>
      <c r="V216" s="2">
        <f t="shared" si="53"/>
        <v>0</v>
      </c>
      <c r="W216" s="1">
        <f>VLOOKUP(CONCATENATE($B216,".data"), 'Random noise 0.01'!$A$1:$AM$235, 37, FALSE)</f>
        <v>0.67847921</v>
      </c>
      <c r="X216">
        <f>VLOOKUP(CONCATENATE($B216,".data"), 'Random noise 0.01'!$A$1:$AM$235, 39, FALSE)</f>
        <v>1.134056E-2</v>
      </c>
      <c r="Y216">
        <f>VLOOKUP(CONCATENATE($B216,".data"), 'Random noise 0.01'!$A$1:$AG$235, 15, FALSE)</f>
        <v>13</v>
      </c>
      <c r="Z216">
        <f>VLOOKUP(CONCATENATE($B216,".data"), 'Random noise 0.01'!$A$1:$AG$235, 17, FALSE)</f>
        <v>175.3</v>
      </c>
      <c r="AA216" t="str">
        <f>VLOOKUP(CONCATENATE($B216,".data"), 'Random noise 0.01'!$A$1:$AG$235, 27, FALSE)</f>
        <v>-0.07245279*x0**0.25+0.02383602*cos(x0**(-0.5))+2.48176325</v>
      </c>
      <c r="AB216">
        <f t="shared" si="54"/>
        <v>0</v>
      </c>
      <c r="AC216">
        <f t="shared" si="55"/>
        <v>0</v>
      </c>
      <c r="AD216" s="2">
        <f t="shared" si="56"/>
        <v>0</v>
      </c>
      <c r="AE216" s="1">
        <f>VLOOKUP(CONCATENATE($B216,".data"), 'Random noise 0.1'!$A$1:$AM$235, 37, FALSE)</f>
        <v>-31.152064029999998</v>
      </c>
      <c r="AF216">
        <f>VLOOKUP(CONCATENATE($B216,".data"), 'Random noise 0.1'!$A$1:$AM$235, 39, FALSE)</f>
        <v>0.11340558000000001</v>
      </c>
      <c r="AG216">
        <f>VLOOKUP(CONCATENATE($B216,".data"), 'Random noise 0.1'!$A$1:$AG$235, 15, FALSE)</f>
        <v>13</v>
      </c>
      <c r="AH216">
        <f>VLOOKUP(CONCATENATE($B216,".data"), 'Random noise 0.1'!$A$1:$AG$235, 17, FALSE)</f>
        <v>179.2</v>
      </c>
      <c r="AI216" t="str">
        <f>VLOOKUP(CONCATENATE($B216,".data"), 'Random noise 0.1'!$A$1:$AG$235, 27, FALSE)</f>
        <v>-0.72452794*x0**0.25+0.23836016*cos(x0**(-0.5))+3.04600661</v>
      </c>
      <c r="AJ216">
        <f t="shared" si="57"/>
        <v>0</v>
      </c>
      <c r="AK216">
        <f t="shared" si="58"/>
        <v>0</v>
      </c>
      <c r="AL216" s="2">
        <f t="shared" si="59"/>
        <v>0</v>
      </c>
    </row>
    <row r="217" spans="1:38" x14ac:dyDescent="0.25">
      <c r="A217" t="str">
        <f t="shared" si="46"/>
        <v>v1_12-15</v>
      </c>
      <c r="B217" t="s">
        <v>884</v>
      </c>
      <c r="C217">
        <v>15</v>
      </c>
      <c r="D217" t="str">
        <f t="shared" si="47"/>
        <v>12-15</v>
      </c>
      <c r="E217">
        <v>1</v>
      </c>
      <c r="F217" s="7" t="s">
        <v>885</v>
      </c>
      <c r="G217" s="1">
        <f>VLOOKUP(CONCATENATE($B217,".data"), 'Random noise 0'!$A$1:$AM$235, 37, FALSE)</f>
        <v>1</v>
      </c>
      <c r="H217" s="1">
        <f>VLOOKUP(CONCATENATE($B217,".data"), 'Random noise 0'!$A$1:$AM$235, 39, FALSE)</f>
        <v>0</v>
      </c>
      <c r="I217">
        <f>VLOOKUP(CONCATENATE($B217,".data"), 'Random noise 0'!$A$1:$AG$235, 15, FALSE)</f>
        <v>9</v>
      </c>
      <c r="J217">
        <f>VLOOKUP(CONCATENATE($B217,".data"), 'Random noise 0'!$A$1:$AG$235, 17, FALSE)</f>
        <v>193.8</v>
      </c>
      <c r="K217" t="str">
        <f>VLOOKUP(CONCATENATE($B217,".data"), 'Random noise 0'!$A$1:$AG$235, 27, FALSE)</f>
        <v>2.13885731*(-x0*log(x0))**0.5</v>
      </c>
      <c r="L217">
        <f t="shared" si="48"/>
        <v>1</v>
      </c>
      <c r="M217">
        <f t="shared" si="49"/>
        <v>1</v>
      </c>
      <c r="N217" s="2">
        <f t="shared" si="50"/>
        <v>1</v>
      </c>
      <c r="O217" s="1">
        <f>VLOOKUP(CONCATENATE($B217,".data"), 'Random noise 0.001'!$A$1:$AM$235, 37, FALSE)</f>
        <v>0.99999877999999998</v>
      </c>
      <c r="P217">
        <f>VLOOKUP(CONCATENATE($B217,".data"), 'Random noise 0.001'!$A$1:$AM$235, 39, FALSE)</f>
        <v>3.1053999999999999E-4</v>
      </c>
      <c r="Q217">
        <f>VLOOKUP(CONCATENATE($B217,".data"), 'Random noise 0.001'!$A$1:$AG$235, 15, FALSE)</f>
        <v>9</v>
      </c>
      <c r="R217">
        <f>VLOOKUP(CONCATENATE($B217,".data"), 'Random noise 0.001'!$A$1:$AG$235, 17, FALSE)</f>
        <v>201.5</v>
      </c>
      <c r="S217" t="str">
        <f>VLOOKUP(CONCATENATE($B217,".data"), 'Random noise 0.001'!$A$1:$AG$235, 27, FALSE)</f>
        <v>2.13823358*(-x0*log(x0))**0.5</v>
      </c>
      <c r="T217">
        <f t="shared" si="51"/>
        <v>1</v>
      </c>
      <c r="U217" t="str">
        <f t="shared" si="52"/>
        <v>?</v>
      </c>
      <c r="V217" s="2">
        <v>0</v>
      </c>
      <c r="W217" s="1">
        <f>VLOOKUP(CONCATENATE($B217,".data"), 'Random noise 0.01'!$A$1:$AM$235, 37, FALSE)</f>
        <v>0.99789806000000003</v>
      </c>
      <c r="X217">
        <f>VLOOKUP(CONCATENATE($B217,".data"), 'Random noise 0.01'!$A$1:$AM$235, 39, FALSE)</f>
        <v>1.287834E-2</v>
      </c>
      <c r="Y217">
        <f>VLOOKUP(CONCATENATE($B217,".data"), 'Random noise 0.01'!$A$1:$AG$235, 15, FALSE)</f>
        <v>16</v>
      </c>
      <c r="Z217">
        <f>VLOOKUP(CONCATENATE($B217,".data"), 'Random noise 0.01'!$A$1:$AG$235, 17, FALSE)</f>
        <v>222.4</v>
      </c>
      <c r="AA217" t="str">
        <f>VLOOKUP(CONCATENATE($B217,".data"), 'Random noise 0.01'!$A$1:$AG$235, 27, FALSE)</f>
        <v>-0.44374007*x0**10-2.89015689*x0+3.68485878*sin(x0)**0.5+0.15264267</v>
      </c>
      <c r="AB217">
        <f t="shared" si="54"/>
        <v>0</v>
      </c>
      <c r="AC217">
        <f t="shared" si="55"/>
        <v>0</v>
      </c>
      <c r="AD217" s="2">
        <f t="shared" si="56"/>
        <v>0</v>
      </c>
      <c r="AE217" s="1">
        <f>VLOOKUP(CONCATENATE($B217,".data"), 'Random noise 0.1'!$A$1:$AM$235, 37, FALSE)</f>
        <v>0.95528681999999998</v>
      </c>
      <c r="AF217">
        <f>VLOOKUP(CONCATENATE($B217,".data"), 'Random noise 0.1'!$A$1:$AM$235, 39, FALSE)</f>
        <v>5.9397440000000003E-2</v>
      </c>
      <c r="AG217">
        <f>VLOOKUP(CONCATENATE($B217,".data"), 'Random noise 0.1'!$A$1:$AG$235, 15, FALSE)</f>
        <v>13</v>
      </c>
      <c r="AH217">
        <f>VLOOKUP(CONCATENATE($B217,".data"), 'Random noise 0.1'!$A$1:$AG$235, 17, FALSE)</f>
        <v>189.6</v>
      </c>
      <c r="AI217" t="str">
        <f>VLOOKUP(CONCATENATE($B217,".data"), 'Random noise 0.1'!$A$1:$AG$235, 27, FALSE)</f>
        <v>-0.57395776*x0**15-1.85494807*log(x0**x0)+0.63077168</v>
      </c>
      <c r="AJ217">
        <f t="shared" si="57"/>
        <v>0</v>
      </c>
      <c r="AK217">
        <f t="shared" si="58"/>
        <v>0</v>
      </c>
      <c r="AL217" s="2">
        <f t="shared" si="59"/>
        <v>0</v>
      </c>
    </row>
    <row r="218" spans="1:38" x14ac:dyDescent="0.25">
      <c r="A218" t="str">
        <f t="shared" si="46"/>
        <v>v1_12-15</v>
      </c>
      <c r="B218" t="s">
        <v>886</v>
      </c>
      <c r="C218">
        <v>15</v>
      </c>
      <c r="D218" t="str">
        <f t="shared" si="47"/>
        <v>12-15</v>
      </c>
      <c r="E218">
        <v>1</v>
      </c>
      <c r="F218" s="7" t="s">
        <v>887</v>
      </c>
      <c r="G218" s="1">
        <f>VLOOKUP(CONCATENATE($B218,".data"), 'Random noise 0'!$A$1:$AM$235, 37, FALSE)</f>
        <v>0.99894912000000002</v>
      </c>
      <c r="H218" s="1">
        <f>VLOOKUP(CONCATENATE($B218,".data"), 'Random noise 0'!$A$1:$AM$235, 39, FALSE)</f>
        <v>3.9166100000000001E-3</v>
      </c>
      <c r="I218">
        <f>VLOOKUP(CONCATENATE($B218,".data"), 'Random noise 0'!$A$1:$AG$235, 15, FALSE)</f>
        <v>8</v>
      </c>
      <c r="J218">
        <f>VLOOKUP(CONCATENATE($B218,".data"), 'Random noise 0'!$A$1:$AG$235, 17, FALSE)</f>
        <v>182.3</v>
      </c>
      <c r="K218" t="str">
        <f>VLOOKUP(CONCATENATE($B218,".data"), 'Random noise 0'!$A$1:$AG$235, 27, FALSE)</f>
        <v>0.02028438*exp(3.14159265*x0)+0.12770598</v>
      </c>
      <c r="L218">
        <f t="shared" si="48"/>
        <v>0</v>
      </c>
      <c r="M218">
        <f t="shared" si="49"/>
        <v>0</v>
      </c>
      <c r="N218" s="2">
        <f t="shared" si="50"/>
        <v>0</v>
      </c>
      <c r="O218" s="1">
        <f>VLOOKUP(CONCATENATE($B218,".data"), 'Random noise 0.001'!$A$1:$AM$235, 37, FALSE)</f>
        <v>0.99894622</v>
      </c>
      <c r="P218">
        <f>VLOOKUP(CONCATENATE($B218,".data"), 'Random noise 0.001'!$A$1:$AM$235, 39, FALSE)</f>
        <v>3.9220100000000001E-3</v>
      </c>
      <c r="Q218">
        <f>VLOOKUP(CONCATENATE($B218,".data"), 'Random noise 0.001'!$A$1:$AG$235, 15, FALSE)</f>
        <v>8</v>
      </c>
      <c r="R218">
        <f>VLOOKUP(CONCATENATE($B218,".data"), 'Random noise 0.001'!$A$1:$AG$235, 17, FALSE)</f>
        <v>168.7</v>
      </c>
      <c r="S218" t="str">
        <f>VLOOKUP(CONCATENATE($B218,".data"), 'Random noise 0.001'!$A$1:$AG$235, 27, FALSE)</f>
        <v>0.0202799*exp(3.14159265*x0)+0.12780928</v>
      </c>
      <c r="T218">
        <f t="shared" si="51"/>
        <v>0</v>
      </c>
      <c r="U218">
        <f t="shared" si="52"/>
        <v>0</v>
      </c>
      <c r="V218" s="2">
        <f t="shared" si="53"/>
        <v>0</v>
      </c>
      <c r="W218" s="1">
        <f>VLOOKUP(CONCATENATE($B218,".data"), 'Random noise 0.01'!$A$1:$AM$235, 37, FALSE)</f>
        <v>0.99983812000000005</v>
      </c>
      <c r="X218">
        <f>VLOOKUP(CONCATENATE($B218,".data"), 'Random noise 0.01'!$A$1:$AM$235, 39, FALSE)</f>
        <v>1.53718E-3</v>
      </c>
      <c r="Y218">
        <f>VLOOKUP(CONCATENATE($B218,".data"), 'Random noise 0.01'!$A$1:$AG$235, 15, FALSE)</f>
        <v>8</v>
      </c>
      <c r="Z218">
        <f>VLOOKUP(CONCATENATE($B218,".data"), 'Random noise 0.01'!$A$1:$AG$235, 17, FALSE)</f>
        <v>171.3</v>
      </c>
      <c r="AA218" t="str">
        <f>VLOOKUP(CONCATENATE($B218,".data"), 'Random noise 0.01'!$A$1:$AG$235, 27, FALSE)</f>
        <v>0.02073292*3.3**exp(x0)+0.07855439</v>
      </c>
      <c r="AB218">
        <f t="shared" si="54"/>
        <v>1</v>
      </c>
      <c r="AC218">
        <f t="shared" si="55"/>
        <v>0</v>
      </c>
      <c r="AD218" s="2">
        <f t="shared" si="56"/>
        <v>0</v>
      </c>
      <c r="AE218" s="1">
        <f>VLOOKUP(CONCATENATE($B218,".data"), 'Random noise 0.1'!$A$1:$AM$235, 37, FALSE)</f>
        <v>0.98831667000000001</v>
      </c>
      <c r="AF218">
        <f>VLOOKUP(CONCATENATE($B218,".data"), 'Random noise 0.1'!$A$1:$AM$235, 39, FALSE)</f>
        <v>1.305925E-2</v>
      </c>
      <c r="AG218">
        <f>VLOOKUP(CONCATENATE($B218,".data"), 'Random noise 0.1'!$A$1:$AG$235, 15, FALSE)</f>
        <v>7</v>
      </c>
      <c r="AH218">
        <f>VLOOKUP(CONCATENATE($B218,".data"), 'Random noise 0.1'!$A$1:$AG$235, 17, FALSE)</f>
        <v>171.1</v>
      </c>
      <c r="AI218" t="str">
        <f>VLOOKUP(CONCATENATE($B218,".data"), 'Random noise 0.1'!$A$1:$AG$235, 27, FALSE)</f>
        <v>0.18648379*(3.14159265*x0)**x0</v>
      </c>
      <c r="AJ218">
        <f t="shared" si="57"/>
        <v>0</v>
      </c>
      <c r="AK218">
        <f t="shared" si="58"/>
        <v>0</v>
      </c>
      <c r="AL218" s="2">
        <f t="shared" si="59"/>
        <v>0</v>
      </c>
    </row>
    <row r="219" spans="1:38" x14ac:dyDescent="0.25">
      <c r="A219" t="str">
        <f t="shared" si="46"/>
        <v>v2_12-15</v>
      </c>
      <c r="B219" t="s">
        <v>888</v>
      </c>
      <c r="C219">
        <v>15</v>
      </c>
      <c r="D219" t="str">
        <f t="shared" si="47"/>
        <v>12-15</v>
      </c>
      <c r="E219">
        <v>2</v>
      </c>
      <c r="F219" s="7" t="s">
        <v>889</v>
      </c>
      <c r="G219" s="1">
        <f>VLOOKUP(CONCATENATE($B219,".data"), 'Random noise 0'!$A$1:$AM$235, 37, FALSE)</f>
        <v>1</v>
      </c>
      <c r="H219" s="1">
        <f>VLOOKUP(CONCATENATE($B219,".data"), 'Random noise 0'!$A$1:$AM$235, 39, FALSE)</f>
        <v>0</v>
      </c>
      <c r="I219">
        <f>VLOOKUP(CONCATENATE($B219,".data"), 'Random noise 0'!$A$1:$AG$235, 15, FALSE)</f>
        <v>12</v>
      </c>
      <c r="J219">
        <f>VLOOKUP(CONCATENATE($B219,".data"), 'Random noise 0'!$A$1:$AG$235, 17, FALSE)</f>
        <v>174.6</v>
      </c>
      <c r="K219" t="str">
        <f>VLOOKUP(CONCATENATE($B219,".data"), 'Random noise 0'!$A$1:$AG$235, 27, FALSE)</f>
        <v>0.95780739-cos(x0-x1**2)</v>
      </c>
      <c r="L219">
        <f t="shared" si="48"/>
        <v>1</v>
      </c>
      <c r="M219">
        <f t="shared" si="49"/>
        <v>1</v>
      </c>
      <c r="N219" s="2">
        <f t="shared" si="50"/>
        <v>1</v>
      </c>
      <c r="O219" s="1">
        <f>VLOOKUP(CONCATENATE($B219,".data"), 'Random noise 0.001'!$A$1:$AM$235, 37, FALSE)</f>
        <v>0.99999990999999999</v>
      </c>
      <c r="P219">
        <f>VLOOKUP(CONCATENATE($B219,".data"), 'Random noise 0.001'!$A$1:$AM$235, 39, FALSE)</f>
        <v>3.273E-5</v>
      </c>
      <c r="Q219">
        <f>VLOOKUP(CONCATENATE($B219,".data"), 'Random noise 0.001'!$A$1:$AG$235, 15, FALSE)</f>
        <v>12</v>
      </c>
      <c r="R219">
        <f>VLOOKUP(CONCATENATE($B219,".data"), 'Random noise 0.001'!$A$1:$AG$235, 17, FALSE)</f>
        <v>243.2</v>
      </c>
      <c r="S219" t="str">
        <f>VLOOKUP(CONCATENATE($B219,".data"), 'Random noise 0.001'!$A$1:$AG$235, 27, FALSE)</f>
        <v>0.95774053-0.999892*cos(x0-x1**2)</v>
      </c>
      <c r="T219">
        <f t="shared" si="51"/>
        <v>1</v>
      </c>
      <c r="U219" t="str">
        <f t="shared" si="52"/>
        <v>?</v>
      </c>
      <c r="V219" s="2">
        <v>0</v>
      </c>
      <c r="W219" s="1">
        <f>VLOOKUP(CONCATENATE($B219,".data"), 'Random noise 0.01'!$A$1:$AM$235, 37, FALSE)</f>
        <v>0.99999103</v>
      </c>
      <c r="X219">
        <f>VLOOKUP(CONCATENATE($B219,".data"), 'Random noise 0.01'!$A$1:$AM$235, 39, FALSE)</f>
        <v>3.2729999999999999E-4</v>
      </c>
      <c r="Y219">
        <f>VLOOKUP(CONCATENATE($B219,".data"), 'Random noise 0.01'!$A$1:$AG$235, 15, FALSE)</f>
        <v>12</v>
      </c>
      <c r="Z219">
        <f>VLOOKUP(CONCATENATE($B219,".data"), 'Random noise 0.01'!$A$1:$AG$235, 17, FALSE)</f>
        <v>243.3</v>
      </c>
      <c r="AA219" t="str">
        <f>VLOOKUP(CONCATENATE($B219,".data"), 'Random noise 0.01'!$A$1:$AG$235, 27, FALSE)</f>
        <v>0.95713878-0.99892001*cos(x0-x1**2)</v>
      </c>
      <c r="AB219">
        <f t="shared" si="54"/>
        <v>1</v>
      </c>
      <c r="AC219" t="str">
        <f t="shared" si="55"/>
        <v>?</v>
      </c>
      <c r="AD219" s="2">
        <v>0</v>
      </c>
      <c r="AE219" s="1">
        <f>VLOOKUP(CONCATENATE($B219,".data"), 'Random noise 0.1'!$A$1:$AM$235, 37, FALSE)</f>
        <v>0.99851665000000001</v>
      </c>
      <c r="AF219">
        <f>VLOOKUP(CONCATENATE($B219,".data"), 'Random noise 0.1'!$A$1:$AM$235, 39, FALSE)</f>
        <v>4.20931E-3</v>
      </c>
      <c r="AG219">
        <f>VLOOKUP(CONCATENATE($B219,".data"), 'Random noise 0.1'!$A$1:$AG$235, 15, FALSE)</f>
        <v>13</v>
      </c>
      <c r="AH219">
        <f>VLOOKUP(CONCATENATE($B219,".data"), 'Random noise 0.1'!$A$1:$AG$235, 17, FALSE)</f>
        <v>242.8</v>
      </c>
      <c r="AI219" t="str">
        <f>VLOOKUP(CONCATENATE($B219,".data"), 'Random noise 0.1'!$A$1:$AG$235, 27, FALSE)</f>
        <v>0.46434992*(x0-x1**2)**2-0.03565989</v>
      </c>
      <c r="AJ219">
        <f t="shared" si="57"/>
        <v>0</v>
      </c>
      <c r="AK219">
        <f t="shared" si="58"/>
        <v>0</v>
      </c>
      <c r="AL219" s="2">
        <f t="shared" si="59"/>
        <v>0</v>
      </c>
    </row>
    <row r="220" spans="1:38" x14ac:dyDescent="0.25">
      <c r="A220" t="str">
        <f t="shared" si="46"/>
        <v>v2_12-15</v>
      </c>
      <c r="B220" t="s">
        <v>890</v>
      </c>
      <c r="C220">
        <v>15</v>
      </c>
      <c r="D220" t="str">
        <f t="shared" si="47"/>
        <v>12-15</v>
      </c>
      <c r="E220">
        <v>2</v>
      </c>
      <c r="F220" s="7" t="s">
        <v>891</v>
      </c>
      <c r="G220" s="1">
        <f>VLOOKUP(CONCATENATE($B220,".data"), 'Random noise 0'!$A$1:$AM$235, 37, FALSE)</f>
        <v>0.56207048999999998</v>
      </c>
      <c r="H220" s="1">
        <f>VLOOKUP(CONCATENATE($B220,".data"), 'Random noise 0'!$A$1:$AM$235, 39, FALSE)</f>
        <v>0.41774591999999999</v>
      </c>
      <c r="I220">
        <f>VLOOKUP(CONCATENATE($B220,".data"), 'Random noise 0'!$A$1:$AG$235, 15, FALSE)</f>
        <v>42</v>
      </c>
      <c r="J220">
        <f>VLOOKUP(CONCATENATE($B220,".data"), 'Random noise 0'!$A$1:$AG$235, 17, FALSE)</f>
        <v>300.5</v>
      </c>
      <c r="K220" t="str">
        <f>VLOOKUP(CONCATENATE($B220,".data"), 'Random noise 0'!$A$1:$AG$235, 27, FALSE)</f>
        <v>-2.16050803*x0+0.63588672*x1*sin(x0+0.5+0.5/x0)+0.53118713*x1-0.32961158*sin(2*x0*x1-1/x0)+4.89757738-4.982552/(x0+x0**x0)</v>
      </c>
      <c r="L220">
        <f t="shared" si="48"/>
        <v>0</v>
      </c>
      <c r="M220">
        <f t="shared" si="49"/>
        <v>0</v>
      </c>
      <c r="N220" s="2">
        <f t="shared" si="50"/>
        <v>0</v>
      </c>
      <c r="O220" s="1">
        <f>VLOOKUP(CONCATENATE($B220,".data"), 'Random noise 0.001'!$A$1:$AM$235, 37, FALSE)</f>
        <v>0.56214934000000005</v>
      </c>
      <c r="P220">
        <f>VLOOKUP(CONCATENATE($B220,".data"), 'Random noise 0.001'!$A$1:$AM$235, 39, FALSE)</f>
        <v>0.41770831000000003</v>
      </c>
      <c r="Q220">
        <f>VLOOKUP(CONCATENATE($B220,".data"), 'Random noise 0.001'!$A$1:$AG$235, 15, FALSE)</f>
        <v>42</v>
      </c>
      <c r="R220">
        <f>VLOOKUP(CONCATENATE($B220,".data"), 'Random noise 0.001'!$A$1:$AG$235, 17, FALSE)</f>
        <v>300.5</v>
      </c>
      <c r="S220" t="str">
        <f>VLOOKUP(CONCATENATE($B220,".data"), 'Random noise 0.001'!$A$1:$AG$235, 27, FALSE)</f>
        <v>-2.16021232*x0+0.63626328*x1*sin(x0+0.5+0.5/x0)+0.53068483*x1-0.32958871*sin(2*x0*x1-1/x0)+4.89710707-4.98176968/(x0+x0**x0)</v>
      </c>
      <c r="T220">
        <f t="shared" si="51"/>
        <v>0</v>
      </c>
      <c r="U220">
        <f t="shared" si="52"/>
        <v>0</v>
      </c>
      <c r="V220" s="2">
        <f t="shared" si="53"/>
        <v>0</v>
      </c>
      <c r="W220" s="1">
        <f>VLOOKUP(CONCATENATE($B220,".data"), 'Random noise 0.01'!$A$1:$AM$235, 37, FALSE)</f>
        <v>0.56284796000000004</v>
      </c>
      <c r="X220">
        <f>VLOOKUP(CONCATENATE($B220,".data"), 'Random noise 0.01'!$A$1:$AM$235, 39, FALSE)</f>
        <v>0.41737494000000003</v>
      </c>
      <c r="Y220">
        <f>VLOOKUP(CONCATENATE($B220,".data"), 'Random noise 0.01'!$A$1:$AG$235, 15, FALSE)</f>
        <v>42</v>
      </c>
      <c r="Z220">
        <f>VLOOKUP(CONCATENATE($B220,".data"), 'Random noise 0.01'!$A$1:$AG$235, 17, FALSE)</f>
        <v>300.39999999999998</v>
      </c>
      <c r="AA220" t="str">
        <f>VLOOKUP(CONCATENATE($B220,".data"), 'Random noise 0.01'!$A$1:$AG$235, 27, FALSE)</f>
        <v>-2.15755091*x0+0.63965239*x1*sin(x0+0.5+0.5/x0)+0.52616413*x1-0.32938283*sin(2*x0*x1-1/x0)+4.89287429-4.97472878/(x0+x0**x0)</v>
      </c>
      <c r="AB220">
        <f t="shared" si="54"/>
        <v>0</v>
      </c>
      <c r="AC220">
        <f t="shared" si="55"/>
        <v>0</v>
      </c>
      <c r="AD220" s="2">
        <f t="shared" si="56"/>
        <v>0</v>
      </c>
      <c r="AE220" s="1">
        <f>VLOOKUP(CONCATENATE($B220,".data"), 'Random noise 0.1'!$A$1:$AM$235, 37, FALSE)</f>
        <v>0.64383003999999999</v>
      </c>
      <c r="AF220">
        <f>VLOOKUP(CONCATENATE($B220,".data"), 'Random noise 0.1'!$A$1:$AM$235, 39, FALSE)</f>
        <v>0.37673740999999999</v>
      </c>
      <c r="AG220">
        <f>VLOOKUP(CONCATENATE($B220,".data"), 'Random noise 0.1'!$A$1:$AG$235, 15, FALSE)</f>
        <v>25</v>
      </c>
      <c r="AH220">
        <f>VLOOKUP(CONCATENATE($B220,".data"), 'Random noise 0.1'!$A$1:$AG$235, 17, FALSE)</f>
        <v>271.3</v>
      </c>
      <c r="AI220" t="str">
        <f>VLOOKUP(CONCATENATE($B220,".data"), 'Random noise 0.1'!$A$1:$AG$235, 27, FALSE)</f>
        <v>0.0672684/x0**0.5+3.63323812*x0**0.5*x1-3.14731703*x0*x1+1.09954177*cos(0.6/x0)-0.41180315</v>
      </c>
      <c r="AJ220">
        <f t="shared" si="57"/>
        <v>0</v>
      </c>
      <c r="AK220">
        <f t="shared" si="58"/>
        <v>0</v>
      </c>
      <c r="AL220" s="2">
        <f t="shared" si="59"/>
        <v>0</v>
      </c>
    </row>
    <row r="221" spans="1:38" x14ac:dyDescent="0.25">
      <c r="A221" t="str">
        <f t="shared" si="46"/>
        <v>v2_12-15</v>
      </c>
      <c r="B221" t="s">
        <v>892</v>
      </c>
      <c r="C221">
        <v>15</v>
      </c>
      <c r="D221" t="str">
        <f t="shared" si="47"/>
        <v>12-15</v>
      </c>
      <c r="E221">
        <v>2</v>
      </c>
      <c r="F221" s="7" t="s">
        <v>893</v>
      </c>
      <c r="G221" s="1">
        <f>VLOOKUP(CONCATENATE($B221,".data"), 'Random noise 0'!$A$1:$AM$235, 37, FALSE)</f>
        <v>0.99972711000000003</v>
      </c>
      <c r="H221" s="1">
        <f>VLOOKUP(CONCATENATE($B221,".data"), 'Random noise 0'!$A$1:$AM$235, 39, FALSE)</f>
        <v>1.6145690000000001E-2</v>
      </c>
      <c r="I221">
        <f>VLOOKUP(CONCATENATE($B221,".data"), 'Random noise 0'!$A$1:$AG$235, 15, FALSE)</f>
        <v>25</v>
      </c>
      <c r="J221">
        <f>VLOOKUP(CONCATENATE($B221,".data"), 'Random noise 0'!$A$1:$AG$235, 17, FALSE)</f>
        <v>280.7</v>
      </c>
      <c r="K221" t="str">
        <f>VLOOKUP(CONCATENATE($B221,".data"), 'Random noise 0'!$A$1:$AG$235, 27, FALSE)</f>
        <v>1.66972272*x0**2+2.43683878*x1**2*cos(x0*x1)+2.89821366*x1-8.68316923*sin(x1**2)+2.32397616</v>
      </c>
      <c r="L221">
        <f t="shared" si="48"/>
        <v>1</v>
      </c>
      <c r="M221">
        <f t="shared" si="49"/>
        <v>0</v>
      </c>
      <c r="N221" s="2">
        <f t="shared" si="50"/>
        <v>0</v>
      </c>
      <c r="O221" s="1">
        <f>VLOOKUP(CONCATENATE($B221,".data"), 'Random noise 0.001'!$A$1:$AM$235, 37, FALSE)</f>
        <v>0.99973051000000002</v>
      </c>
      <c r="P221">
        <f>VLOOKUP(CONCATENATE($B221,".data"), 'Random noise 0.001'!$A$1:$AM$235, 39, FALSE)</f>
        <v>1.604479E-2</v>
      </c>
      <c r="Q221">
        <f>VLOOKUP(CONCATENATE($B221,".data"), 'Random noise 0.001'!$A$1:$AG$235, 15, FALSE)</f>
        <v>25</v>
      </c>
      <c r="R221">
        <f>VLOOKUP(CONCATENATE($B221,".data"), 'Random noise 0.001'!$A$1:$AG$235, 17, FALSE)</f>
        <v>270.89999999999998</v>
      </c>
      <c r="S221" t="str">
        <f>VLOOKUP(CONCATENATE($B221,".data"), 'Random noise 0.001'!$A$1:$AG$235, 27, FALSE)</f>
        <v>1.66874632*x0**2+2.4257074*x1**2*cos(x0*x1)+2.89449195*x1-8.66875725*sin(x1**2)+2.32567524</v>
      </c>
      <c r="T221">
        <f t="shared" si="51"/>
        <v>1</v>
      </c>
      <c r="U221">
        <f t="shared" si="52"/>
        <v>0</v>
      </c>
      <c r="V221" s="2">
        <f t="shared" si="53"/>
        <v>0</v>
      </c>
      <c r="W221" s="1">
        <f>VLOOKUP(CONCATENATE($B221,".data"), 'Random noise 0.01'!$A$1:$AM$235, 37, FALSE)</f>
        <v>0.99941970999999996</v>
      </c>
      <c r="X221">
        <f>VLOOKUP(CONCATENATE($B221,".data"), 'Random noise 0.01'!$A$1:$AM$235, 39, FALSE)</f>
        <v>2.3544039999999999E-2</v>
      </c>
      <c r="Y221">
        <f>VLOOKUP(CONCATENATE($B221,".data"), 'Random noise 0.01'!$A$1:$AG$235, 15, FALSE)</f>
        <v>24</v>
      </c>
      <c r="Z221">
        <f>VLOOKUP(CONCATENATE($B221,".data"), 'Random noise 0.01'!$A$1:$AG$235, 17, FALSE)</f>
        <v>277.2</v>
      </c>
      <c r="AA221" t="str">
        <f>VLOOKUP(CONCATENATE($B221,".data"), 'Random noise 0.01'!$A$1:$AG$235, 27, FALSE)</f>
        <v>1.22493009*x1**2*cos(x0)**2+2.99279482*x1-7.40113255*sin(x1**2)-3.74438317*cos(x0)+6.03254057</v>
      </c>
      <c r="AB221">
        <f t="shared" si="54"/>
        <v>1</v>
      </c>
      <c r="AC221">
        <f t="shared" si="55"/>
        <v>0</v>
      </c>
      <c r="AD221" s="2">
        <f t="shared" si="56"/>
        <v>0</v>
      </c>
      <c r="AE221" s="1">
        <f>VLOOKUP(CONCATENATE($B221,".data"), 'Random noise 0.1'!$A$1:$AM$235, 37, FALSE)</f>
        <v>0.99128483000000001</v>
      </c>
      <c r="AF221">
        <f>VLOOKUP(CONCATENATE($B221,".data"), 'Random noise 0.1'!$A$1:$AM$235, 39, FALSE)</f>
        <v>9.1242450000000003E-2</v>
      </c>
      <c r="AG221">
        <f>VLOOKUP(CONCATENATE($B221,".data"), 'Random noise 0.1'!$A$1:$AG$235, 15, FALSE)</f>
        <v>19</v>
      </c>
      <c r="AH221">
        <f>VLOOKUP(CONCATENATE($B221,".data"), 'Random noise 0.1'!$A$1:$AG$235, 17, FALSE)</f>
        <v>243.4</v>
      </c>
      <c r="AI221" t="str">
        <f>VLOOKUP(CONCATENATE($B221,".data"), 'Random noise 0.1'!$A$1:$AG$235, 27, FALSE)</f>
        <v>-0.62939341*x0*x1+2.95654894*x1+1.0748448*exp(x0)-6.06614846*sin(x1**2)+1.14301387</v>
      </c>
      <c r="AJ221">
        <f t="shared" si="57"/>
        <v>0</v>
      </c>
      <c r="AK221">
        <f t="shared" si="58"/>
        <v>0</v>
      </c>
      <c r="AL221" s="2">
        <f t="shared" si="59"/>
        <v>0</v>
      </c>
    </row>
    <row r="222" spans="1:38" x14ac:dyDescent="0.25">
      <c r="A222" t="str">
        <f t="shared" si="46"/>
        <v>v2_12-15</v>
      </c>
      <c r="B222" t="s">
        <v>894</v>
      </c>
      <c r="C222">
        <v>15</v>
      </c>
      <c r="D222" t="str">
        <f t="shared" si="47"/>
        <v>12-15</v>
      </c>
      <c r="E222">
        <v>2</v>
      </c>
      <c r="F222" s="7" t="s">
        <v>895</v>
      </c>
      <c r="G222" s="1">
        <f>VLOOKUP(CONCATENATE($B222,".data"), 'Random noise 0'!$A$1:$AM$235, 37, FALSE)</f>
        <v>0.99996030000000002</v>
      </c>
      <c r="H222" s="1">
        <f>VLOOKUP(CONCATENATE($B222,".data"), 'Random noise 0'!$A$1:$AM$235, 39, FALSE)</f>
        <v>8.4237200000000009E-3</v>
      </c>
      <c r="I222">
        <f>VLOOKUP(CONCATENATE($B222,".data"), 'Random noise 0'!$A$1:$AG$235, 15, FALSE)</f>
        <v>16</v>
      </c>
      <c r="J222">
        <f>VLOOKUP(CONCATENATE($B222,".data"), 'Random noise 0'!$A$1:$AG$235, 17, FALSE)</f>
        <v>246.6</v>
      </c>
      <c r="K222" t="str">
        <f>VLOOKUP(CONCATENATE($B222,".data"), 'Random noise 0'!$A$1:$AG$235, 27, FALSE)</f>
        <v>2.24409661*x1*cos(x0)+0.45023437*x1+4.39236981*cos(x0)**2+5.01123562</v>
      </c>
      <c r="L222">
        <f t="shared" si="48"/>
        <v>1</v>
      </c>
      <c r="M222">
        <f t="shared" si="49"/>
        <v>0</v>
      </c>
      <c r="N222" s="2">
        <f t="shared" si="50"/>
        <v>0</v>
      </c>
      <c r="O222" s="1">
        <f>VLOOKUP(CONCATENATE($B222,".data"), 'Random noise 0.001'!$A$1:$AM$235, 37, FALSE)</f>
        <v>0.99995383000000004</v>
      </c>
      <c r="P222">
        <f>VLOOKUP(CONCATENATE($B222,".data"), 'Random noise 0.001'!$A$1:$AM$235, 39, FALSE)</f>
        <v>9.0845500000000003E-3</v>
      </c>
      <c r="Q222">
        <f>VLOOKUP(CONCATENATE($B222,".data"), 'Random noise 0.001'!$A$1:$AG$235, 15, FALSE)</f>
        <v>16</v>
      </c>
      <c r="R222">
        <f>VLOOKUP(CONCATENATE($B222,".data"), 'Random noise 0.001'!$A$1:$AG$235, 17, FALSE)</f>
        <v>229.2</v>
      </c>
      <c r="S222" t="str">
        <f>VLOOKUP(CONCATENATE($B222,".data"), 'Random noise 0.001'!$A$1:$AG$235, 27, FALSE)</f>
        <v>2.22049437*x1*cos(x0)+0.46751257*x1+4.39930042*cos(x0)**2+5.00979818</v>
      </c>
      <c r="T222">
        <f t="shared" si="51"/>
        <v>1</v>
      </c>
      <c r="U222">
        <f t="shared" si="52"/>
        <v>0</v>
      </c>
      <c r="V222" s="2">
        <f t="shared" si="53"/>
        <v>0</v>
      </c>
      <c r="W222" s="1">
        <f>VLOOKUP(CONCATENATE($B222,".data"), 'Random noise 0.01'!$A$1:$AM$235, 37, FALSE)</f>
        <v>0.99946603000000001</v>
      </c>
      <c r="X222">
        <f>VLOOKUP(CONCATENATE($B222,".data"), 'Random noise 0.01'!$A$1:$AM$235, 39, FALSE)</f>
        <v>3.0894430000000001E-2</v>
      </c>
      <c r="Y222">
        <f>VLOOKUP(CONCATENATE($B222,".data"), 'Random noise 0.01'!$A$1:$AG$235, 15, FALSE)</f>
        <v>15</v>
      </c>
      <c r="Z222">
        <f>VLOOKUP(CONCATENATE($B222,".data"), 'Random noise 0.01'!$A$1:$AG$235, 17, FALSE)</f>
        <v>214.1</v>
      </c>
      <c r="AA222" t="str">
        <f>VLOOKUP(CONCATENATE($B222,".data"), 'Random noise 0.01'!$A$1:$AG$235, 27, FALSE)</f>
        <v>5.92030915*2**cos(x0)+1.09960224*2.4**cos(x0)*x1-2.41833657</v>
      </c>
      <c r="AB222">
        <f t="shared" si="54"/>
        <v>1</v>
      </c>
      <c r="AC222">
        <f t="shared" si="55"/>
        <v>0</v>
      </c>
      <c r="AD222" s="2">
        <f t="shared" si="56"/>
        <v>0</v>
      </c>
      <c r="AE222" s="1">
        <f>VLOOKUP(CONCATENATE($B222,".data"), 'Random noise 0.1'!$A$1:$AM$235, 37, FALSE)</f>
        <v>0.96237868999999998</v>
      </c>
      <c r="AF222">
        <f>VLOOKUP(CONCATENATE($B222,".data"), 'Random noise 0.1'!$A$1:$AM$235, 39, FALSE)</f>
        <v>0.25932080000000002</v>
      </c>
      <c r="AG222">
        <f>VLOOKUP(CONCATENATE($B222,".data"), 'Random noise 0.1'!$A$1:$AG$235, 15, FALSE)</f>
        <v>13</v>
      </c>
      <c r="AH222">
        <f>VLOOKUP(CONCATENATE($B222,".data"), 'Random noise 0.1'!$A$1:$AG$235, 17, FALSE)</f>
        <v>191.1</v>
      </c>
      <c r="AI222" t="str">
        <f>VLOOKUP(CONCATENATE($B222,".data"), 'Random noise 0.1'!$A$1:$AG$235, 27, FALSE)</f>
        <v>-3.7692989*x0**2-0.91661932*cos(2.88761699*x1)+10.91983106</v>
      </c>
      <c r="AJ222">
        <f t="shared" si="57"/>
        <v>0</v>
      </c>
      <c r="AK222">
        <f t="shared" si="58"/>
        <v>0</v>
      </c>
      <c r="AL222" s="2">
        <f t="shared" si="59"/>
        <v>0</v>
      </c>
    </row>
    <row r="223" spans="1:38" x14ac:dyDescent="0.25">
      <c r="A223" t="str">
        <f t="shared" si="46"/>
        <v>v2_12-15</v>
      </c>
      <c r="B223" t="s">
        <v>896</v>
      </c>
      <c r="C223">
        <v>15</v>
      </c>
      <c r="D223" t="str">
        <f t="shared" si="47"/>
        <v>12-15</v>
      </c>
      <c r="E223">
        <v>2</v>
      </c>
      <c r="F223" s="7" t="s">
        <v>897</v>
      </c>
      <c r="G223" s="1">
        <f>VLOOKUP(CONCATENATE($B223,".data"), 'Random noise 0'!$A$1:$AM$235, 37, FALSE)</f>
        <v>1</v>
      </c>
      <c r="H223" s="1">
        <f>VLOOKUP(CONCATENATE($B223,".data"), 'Random noise 0'!$A$1:$AM$235, 39, FALSE)</f>
        <v>0</v>
      </c>
      <c r="I223">
        <f>VLOOKUP(CONCATENATE($B223,".data"), 'Random noise 0'!$A$1:$AG$235, 15, FALSE)</f>
        <v>7</v>
      </c>
      <c r="J223">
        <f>VLOOKUP(CONCATENATE($B223,".data"), 'Random noise 0'!$A$1:$AG$235, 17, FALSE)</f>
        <v>2.2999999999999998</v>
      </c>
      <c r="K223" t="str">
        <f>VLOOKUP(CONCATENATE($B223,".data"), 'Random noise 0'!$A$1:$AG$235, 27, FALSE)</f>
        <v>x0*(-0.65901023*x1-14.11331465)</v>
      </c>
      <c r="L223">
        <f t="shared" si="48"/>
        <v>1</v>
      </c>
      <c r="M223">
        <f t="shared" si="49"/>
        <v>1</v>
      </c>
      <c r="N223" s="2">
        <f t="shared" si="50"/>
        <v>1</v>
      </c>
      <c r="O223" s="1">
        <f>VLOOKUP(CONCATENATE($B223,".data"), 'Random noise 0.001'!$A$1:$AM$235, 37, FALSE)</f>
        <v>0.99999985000000002</v>
      </c>
      <c r="P223">
        <f>VLOOKUP(CONCATENATE($B223,".data"), 'Random noise 0.001'!$A$1:$AM$235, 39, FALSE)</f>
        <v>1.6250399999999999E-3</v>
      </c>
      <c r="Q223">
        <f>VLOOKUP(CONCATENATE($B223,".data"), 'Random noise 0.001'!$A$1:$AG$235, 15, FALSE)</f>
        <v>7</v>
      </c>
      <c r="R223">
        <f>VLOOKUP(CONCATENATE($B223,".data"), 'Random noise 0.001'!$A$1:$AG$235, 17, FALSE)</f>
        <v>180</v>
      </c>
      <c r="S223" t="str">
        <f>VLOOKUP(CONCATENATE($B223,".data"), 'Random noise 0.001'!$A$1:$AG$235, 27, FALSE)</f>
        <v>x0*(-0.66143135*x1-14.10937597)</v>
      </c>
      <c r="T223">
        <f t="shared" si="51"/>
        <v>1</v>
      </c>
      <c r="U223">
        <f t="shared" si="52"/>
        <v>0</v>
      </c>
      <c r="V223" s="2">
        <f t="shared" si="53"/>
        <v>0</v>
      </c>
      <c r="W223" s="1">
        <f>VLOOKUP(CONCATENATE($B223,".data"), 'Random noise 0.01'!$A$1:$AM$235, 37, FALSE)</f>
        <v>0.99998509000000002</v>
      </c>
      <c r="X223">
        <f>VLOOKUP(CONCATENATE($B223,".data"), 'Random noise 0.01'!$A$1:$AM$235, 39, FALSE)</f>
        <v>1.6250420000000002E-2</v>
      </c>
      <c r="Y223">
        <f>VLOOKUP(CONCATENATE($B223,".data"), 'Random noise 0.01'!$A$1:$AG$235, 15, FALSE)</f>
        <v>7</v>
      </c>
      <c r="Z223">
        <f>VLOOKUP(CONCATENATE($B223,".data"), 'Random noise 0.01'!$A$1:$AG$235, 17, FALSE)</f>
        <v>180.2</v>
      </c>
      <c r="AA223" t="str">
        <f>VLOOKUP(CONCATENATE($B223,".data"), 'Random noise 0.01'!$A$1:$AG$235, 27, FALSE)</f>
        <v>x0*(-0.6832214*x1-14.07392786)</v>
      </c>
      <c r="AB223">
        <f t="shared" si="54"/>
        <v>1</v>
      </c>
      <c r="AC223">
        <f t="shared" si="55"/>
        <v>0</v>
      </c>
      <c r="AD223" s="2">
        <f t="shared" si="56"/>
        <v>0</v>
      </c>
      <c r="AE223" s="1">
        <f>VLOOKUP(CONCATENATE($B223,".data"), 'Random noise 0.1'!$A$1:$AM$235, 37, FALSE)</f>
        <v>0.99430112999999998</v>
      </c>
      <c r="AF223">
        <f>VLOOKUP(CONCATENATE($B223,".data"), 'Random noise 0.1'!$A$1:$AM$235, 39, FALSE)</f>
        <v>0.31773095000000001</v>
      </c>
      <c r="AG223">
        <f>VLOOKUP(CONCATENATE($B223,".data"), 'Random noise 0.1'!$A$1:$AG$235, 15, FALSE)</f>
        <v>22</v>
      </c>
      <c r="AH223">
        <f>VLOOKUP(CONCATENATE($B223,".data"), 'Random noise 0.1'!$A$1:$AG$235, 17, FALSE)</f>
        <v>189.3</v>
      </c>
      <c r="AI223" t="e">
        <f>VLOOKUP(CONCATENATE($B223,".data"), 'Random noise 0.1'!$A$1:$AG$235, 27, FALSE)</f>
        <v>#NAME?</v>
      </c>
      <c r="AJ223">
        <f t="shared" si="57"/>
        <v>0</v>
      </c>
      <c r="AK223">
        <f t="shared" si="58"/>
        <v>0</v>
      </c>
      <c r="AL223" s="2">
        <f t="shared" si="59"/>
        <v>0</v>
      </c>
    </row>
    <row r="224" spans="1:38" x14ac:dyDescent="0.25">
      <c r="A224" t="str">
        <f t="shared" si="46"/>
        <v>v3_12-15</v>
      </c>
      <c r="B224" t="s">
        <v>898</v>
      </c>
      <c r="C224">
        <v>15</v>
      </c>
      <c r="D224" t="str">
        <f t="shared" si="47"/>
        <v>12-15</v>
      </c>
      <c r="E224">
        <v>3</v>
      </c>
      <c r="F224" s="7" t="s">
        <v>899</v>
      </c>
      <c r="G224" s="1">
        <f>VLOOKUP(CONCATENATE($B224,".data"), 'Random noise 0'!$A$1:$AM$235, 37, FALSE)</f>
        <v>0.99999998999999995</v>
      </c>
      <c r="H224" s="1">
        <f>VLOOKUP(CONCATENATE($B224,".data"), 'Random noise 0'!$A$1:$AM$235, 39, FALSE)</f>
        <v>34.447437880000003</v>
      </c>
      <c r="I224">
        <f>VLOOKUP(CONCATENATE($B224,".data"), 'Random noise 0'!$A$1:$AG$235, 15, FALSE)</f>
        <v>53</v>
      </c>
      <c r="J224">
        <f>VLOOKUP(CONCATENATE($B224,".data"), 'Random noise 0'!$A$1:$AG$235, 17, FALSE)</f>
        <v>300.8</v>
      </c>
      <c r="K224" t="str">
        <f>VLOOKUP(CONCATENATE($B224,".data"), 'Random noise 0'!$A$1:$AG$235, 27, FALSE)</f>
        <v>-2.4119505*x2+2.78086837-1.24592956*x1*x2/x0+3.53830767*x2*sin(x1)/x0+2.4107837*exp(-x1**0.5+0.23013755*x2)/x0-1.94899467*sin(x1)/x0-2.66890073/x0+0.99990539*x1/x0**2</v>
      </c>
      <c r="L224">
        <f t="shared" si="48"/>
        <v>1</v>
      </c>
      <c r="M224">
        <f t="shared" si="49"/>
        <v>0</v>
      </c>
      <c r="N224" s="2">
        <f t="shared" si="50"/>
        <v>0</v>
      </c>
      <c r="O224" s="1">
        <f>VLOOKUP(CONCATENATE($B224,".data"), 'Random noise 0.001'!$A$1:$AM$235, 37, FALSE)</f>
        <v>0.84357336000000005</v>
      </c>
      <c r="P224">
        <f>VLOOKUP(CONCATENATE($B224,".data"), 'Random noise 0.001'!$A$1:$AM$235, 39, FALSE)</f>
        <v>150573.07937277001</v>
      </c>
      <c r="Q224">
        <f>VLOOKUP(CONCATENATE($B224,".data"), 'Random noise 0.001'!$A$1:$AG$235, 15, FALSE)</f>
        <v>32</v>
      </c>
      <c r="R224">
        <f>VLOOKUP(CONCATENATE($B224,".data"), 'Random noise 0.001'!$A$1:$AG$235, 17, FALSE)</f>
        <v>291.89999999999998</v>
      </c>
      <c r="S224" t="str">
        <f>VLOOKUP(CONCATENATE($B224,".data"), 'Random noise 0.001'!$A$1:$AG$235, 27, FALSE)</f>
        <v>0.08037029*x2/(-x0+x1+0.5)**2+134.24781038*(x1/(x0+x1)**2)**0.5-74.29921961+1.19405602*x1**2/x0**2</v>
      </c>
      <c r="T224">
        <f t="shared" si="51"/>
        <v>0</v>
      </c>
      <c r="U224">
        <f t="shared" si="52"/>
        <v>0</v>
      </c>
      <c r="V224" s="2">
        <f t="shared" si="53"/>
        <v>0</v>
      </c>
      <c r="W224" s="1">
        <f>VLOOKUP(CONCATENATE($B224,".data"), 'Random noise 0.01'!$A$1:$AM$235, 37, FALSE)</f>
        <v>-2.8263000000000002E-4</v>
      </c>
      <c r="X224">
        <f>VLOOKUP(CONCATENATE($B224,".data"), 'Random noise 0.01'!$A$1:$AM$235, 39, FALSE)</f>
        <v>380761.76993174001</v>
      </c>
      <c r="Y224">
        <f>VLOOKUP(CONCATENATE($B224,".data"), 'Random noise 0.01'!$A$1:$AG$235, 15, FALSE)</f>
        <v>55</v>
      </c>
      <c r="Z224">
        <f>VLOOKUP(CONCATENATE($B224,".data"), 'Random noise 0.01'!$A$1:$AG$235, 17, FALSE)</f>
        <v>300.89999999999998</v>
      </c>
      <c r="AA224" t="str">
        <f>VLOOKUP(CONCATENATE($B224,".data"), 'Random noise 0.01'!$A$1:$AG$235, 27, FALSE)</f>
        <v>-1438.01987558*x0**15*x1-1438.01987558*x1**0.5*sin(3.14159265*x0**15-x0**12/x2+x2**2+x2*log(x0)/x0+1/x0)-472.19169371*(-x0+x2+x2/x1)**0.5+1715.50656648</v>
      </c>
      <c r="AB224">
        <f t="shared" si="54"/>
        <v>0</v>
      </c>
      <c r="AC224">
        <f t="shared" si="55"/>
        <v>0</v>
      </c>
      <c r="AD224" s="2">
        <f t="shared" si="56"/>
        <v>0</v>
      </c>
      <c r="AE224" s="1">
        <f>VLOOKUP(CONCATENATE($B224,".data"), 'Random noise 0.1'!$A$1:$AM$235, 37, FALSE)</f>
        <v>-5.6525E-4</v>
      </c>
      <c r="AF224">
        <f>VLOOKUP(CONCATENATE($B224,".data"), 'Random noise 0.1'!$A$1:$AM$235, 39, FALSE)</f>
        <v>380815.55632460001</v>
      </c>
      <c r="AG224">
        <f>VLOOKUP(CONCATENATE($B224,".data"), 'Random noise 0.1'!$A$1:$AG$235, 15, FALSE)</f>
        <v>33</v>
      </c>
      <c r="AH224">
        <f>VLOOKUP(CONCATENATE($B224,".data"), 'Random noise 0.1'!$A$1:$AG$235, 17, FALSE)</f>
        <v>254.2</v>
      </c>
      <c r="AI224" t="str">
        <f>VLOOKUP(CONCATENATE($B224,".data"), 'Random noise 0.1'!$A$1:$AG$235, 27, FALSE)</f>
        <v>-18197.94657723*x0**4*sin(3595.56938541*x1)+7531.05427542*x2*cos(3493.19889534*x1)-2803.42133363/(x1/x2)**0.5-3652.93703478*sin(1/x2)+8735.38098314</v>
      </c>
      <c r="AJ224">
        <f t="shared" si="57"/>
        <v>0</v>
      </c>
      <c r="AK224">
        <f t="shared" si="58"/>
        <v>0</v>
      </c>
      <c r="AL224" s="2">
        <f t="shared" si="59"/>
        <v>0</v>
      </c>
    </row>
    <row r="225" spans="1:38" x14ac:dyDescent="0.25">
      <c r="A225" t="str">
        <f t="shared" si="46"/>
        <v>v3_12-15</v>
      </c>
      <c r="B225" t="s">
        <v>900</v>
      </c>
      <c r="C225">
        <v>15</v>
      </c>
      <c r="D225" t="str">
        <f t="shared" si="47"/>
        <v>12-15</v>
      </c>
      <c r="E225">
        <v>3</v>
      </c>
      <c r="F225" s="7" t="s">
        <v>901</v>
      </c>
      <c r="G225" s="1">
        <f>VLOOKUP(CONCATENATE($B225,".data"), 'Random noise 0'!$A$1:$AM$235, 37, FALSE)</f>
        <v>0.73247523999999997</v>
      </c>
      <c r="H225" s="1">
        <f>VLOOKUP(CONCATENATE($B225,".data"), 'Random noise 0'!$A$1:$AM$235, 39, FALSE)</f>
        <v>0.27465661000000002</v>
      </c>
      <c r="I225">
        <f>VLOOKUP(CONCATENATE($B225,".data"), 'Random noise 0'!$A$1:$AG$235, 15, FALSE)</f>
        <v>64</v>
      </c>
      <c r="J225">
        <f>VLOOKUP(CONCATENATE($B225,".data"), 'Random noise 0'!$A$1:$AG$235, 17, FALSE)</f>
        <v>300.7</v>
      </c>
      <c r="K225" t="str">
        <f>VLOOKUP(CONCATENATE($B225,".data"), 'Random noise 0'!$A$1:$AG$235, 27, FALSE)</f>
        <v>2.55983879*x0*(x0-x1)**2+2.63274018*x1*x2**5*(x0*x1+x0-x2**2)**2-1.72963978*x2**0.5*(x0*x1+x0-x1**2)**2+1.01328305*(x0-x1)**2-0.99554693+6.62778227*exp(-1.45516805/x0)</v>
      </c>
      <c r="L225">
        <f t="shared" si="48"/>
        <v>0</v>
      </c>
      <c r="M225">
        <f t="shared" si="49"/>
        <v>0</v>
      </c>
      <c r="N225" s="2">
        <f t="shared" si="50"/>
        <v>0</v>
      </c>
      <c r="O225" s="1">
        <f>VLOOKUP(CONCATENATE($B225,".data"), 'Random noise 0.001'!$A$1:$AM$235, 37, FALSE)</f>
        <v>0.72544922000000001</v>
      </c>
      <c r="P225">
        <f>VLOOKUP(CONCATENATE($B225,".data"), 'Random noise 0.001'!$A$1:$AM$235, 39, FALSE)</f>
        <v>0.27823988999999999</v>
      </c>
      <c r="Q225">
        <f>VLOOKUP(CONCATENATE($B225,".data"), 'Random noise 0.001'!$A$1:$AG$235, 15, FALSE)</f>
        <v>60</v>
      </c>
      <c r="R225">
        <f>VLOOKUP(CONCATENATE($B225,".data"), 'Random noise 0.001'!$A$1:$AG$235, 17, FALSE)</f>
        <v>301.3</v>
      </c>
      <c r="S225" t="str">
        <f>VLOOKUP(CONCATENATE($B225,".data"), 'Random noise 0.001'!$A$1:$AG$235, 27, FALSE)</f>
        <v>2.91944456*x0*(x0-x1)**2+2.9872501*x1*x2**5*(x0*x1+x0-x2**2)**2-1.53732288*x2*(x0*x1+x0-x1**2)**2+0.81706308*(x0-x1)**2+0.36119377*exp(1.45505226*x0)-1.44668269</v>
      </c>
      <c r="T225">
        <f t="shared" si="51"/>
        <v>0</v>
      </c>
      <c r="U225">
        <f t="shared" si="52"/>
        <v>0</v>
      </c>
      <c r="V225" s="2">
        <f t="shared" si="53"/>
        <v>0</v>
      </c>
      <c r="W225" s="1">
        <f>VLOOKUP(CONCATENATE($B225,".data"), 'Random noise 0.01'!$A$1:$AM$235, 37, FALSE)</f>
        <v>0.75375484000000004</v>
      </c>
      <c r="X225">
        <f>VLOOKUP(CONCATENATE($B225,".data"), 'Random noise 0.01'!$A$1:$AM$235, 39, FALSE)</f>
        <v>0.26350685000000001</v>
      </c>
      <c r="Y225">
        <f>VLOOKUP(CONCATENATE($B225,".data"), 'Random noise 0.01'!$A$1:$AG$235, 15, FALSE)</f>
        <v>62</v>
      </c>
      <c r="Z225">
        <f>VLOOKUP(CONCATENATE($B225,".data"), 'Random noise 0.01'!$A$1:$AG$235, 17, FALSE)</f>
        <v>300.89999999999998</v>
      </c>
      <c r="AA225" t="str">
        <f>VLOOKUP(CONCATENATE($B225,".data"), 'Random noise 0.01'!$A$1:$AG$235, 27, FALSE)</f>
        <v>1.02906576*x0**2+3.31831432*x0*(x0-x1)**2+17.3495241*x1*x2**5*(-0.5*x1*x2**2+sin(x0*x1))**2-1.70169847*x2*(x0**2*x1+x0-x1**2)**2+0.86642916*(x0-x1)**2-1.03942057</v>
      </c>
      <c r="AB225">
        <f t="shared" si="54"/>
        <v>0</v>
      </c>
      <c r="AC225">
        <f t="shared" si="55"/>
        <v>0</v>
      </c>
      <c r="AD225" s="2">
        <f t="shared" si="56"/>
        <v>0</v>
      </c>
      <c r="AE225" s="1">
        <f>VLOOKUP(CONCATENATE($B225,".data"), 'Random noise 0.1'!$A$1:$AM$235, 37, FALSE)</f>
        <v>-0.41199603000000001</v>
      </c>
      <c r="AF225">
        <f>VLOOKUP(CONCATENATE($B225,".data"), 'Random noise 0.1'!$A$1:$AM$235, 39, FALSE)</f>
        <v>0.63099337</v>
      </c>
      <c r="AG225">
        <f>VLOOKUP(CONCATENATE($B225,".data"), 'Random noise 0.1'!$A$1:$AG$235, 15, FALSE)</f>
        <v>39</v>
      </c>
      <c r="AH225">
        <f>VLOOKUP(CONCATENATE($B225,".data"), 'Random noise 0.1'!$A$1:$AG$235, 17, FALSE)</f>
        <v>300.7</v>
      </c>
      <c r="AI225" t="str">
        <f>VLOOKUP(CONCATENATE($B225,".data"), 'Random noise 0.1'!$A$1:$AG$235, 27, FALSE)</f>
        <v>-2.28127637*x0**2*x2+4.2006965*x0*(x0-x1)**2+0.9944433*(x0+x1**2*x2**2)**2-0.95174633+0.00067079/(x0*x2)</v>
      </c>
      <c r="AJ225">
        <f t="shared" si="57"/>
        <v>0</v>
      </c>
      <c r="AK225">
        <f t="shared" si="58"/>
        <v>0</v>
      </c>
      <c r="AL225" s="2">
        <f t="shared" si="59"/>
        <v>0</v>
      </c>
    </row>
    <row r="226" spans="1:38" x14ac:dyDescent="0.25">
      <c r="A226" t="str">
        <f t="shared" si="46"/>
        <v>v3_12-15</v>
      </c>
      <c r="B226" t="s">
        <v>902</v>
      </c>
      <c r="C226">
        <v>15</v>
      </c>
      <c r="D226" t="str">
        <f t="shared" si="47"/>
        <v>12-15</v>
      </c>
      <c r="E226">
        <v>3</v>
      </c>
      <c r="F226" s="7" t="s">
        <v>903</v>
      </c>
      <c r="G226" s="1">
        <f>VLOOKUP(CONCATENATE($B226,".data"), 'Random noise 0'!$A$1:$AM$235, 37, FALSE)</f>
        <v>0.99706386999999996</v>
      </c>
      <c r="H226" s="1">
        <f>VLOOKUP(CONCATENATE($B226,".data"), 'Random noise 0'!$A$1:$AM$235, 39, FALSE)</f>
        <v>2.2806320000000001E-2</v>
      </c>
      <c r="I226">
        <f>VLOOKUP(CONCATENATE($B226,".data"), 'Random noise 0'!$A$1:$AG$235, 15, FALSE)</f>
        <v>29</v>
      </c>
      <c r="J226">
        <f>VLOOKUP(CONCATENATE($B226,".data"), 'Random noise 0'!$A$1:$AG$235, 17, FALSE)</f>
        <v>300.10000000000002</v>
      </c>
      <c r="K226" t="str">
        <f>VLOOKUP(CONCATENATE($B226,".data"), 'Random noise 0'!$A$1:$AG$235, 27, FALSE)</f>
        <v>-0.75213507*x0*x1-0.85182054*x1**2-0.97371564*log(cos(x2)**1.5*cos(x1-x2**2)**0.5)+2.70810486</v>
      </c>
      <c r="L226">
        <f t="shared" si="48"/>
        <v>0</v>
      </c>
      <c r="M226">
        <f t="shared" si="49"/>
        <v>0</v>
      </c>
      <c r="N226" s="2">
        <f t="shared" si="50"/>
        <v>0</v>
      </c>
      <c r="O226" s="1">
        <f>VLOOKUP(CONCATENATE($B226,".data"), 'Random noise 0.001'!$A$1:$AM$235, 37, FALSE)</f>
        <v>0.99707957000000003</v>
      </c>
      <c r="P226">
        <f>VLOOKUP(CONCATENATE($B226,".data"), 'Random noise 0.001'!$A$1:$AM$235, 39, FALSE)</f>
        <v>2.274524E-2</v>
      </c>
      <c r="Q226">
        <f>VLOOKUP(CONCATENATE($B226,".data"), 'Random noise 0.001'!$A$1:$AG$235, 15, FALSE)</f>
        <v>29</v>
      </c>
      <c r="R226">
        <f>VLOOKUP(CONCATENATE($B226,".data"), 'Random noise 0.001'!$A$1:$AG$235, 17, FALSE)</f>
        <v>278.2</v>
      </c>
      <c r="S226" t="str">
        <f>VLOOKUP(CONCATENATE($B226,".data"), 'Random noise 0.001'!$A$1:$AG$235, 27, FALSE)</f>
        <v>-0.75190262*x0*x1-0.85169965*x1**2-0.97210142*log(cos(x2)**1.5*cos(x1-x2**2)**0.5)+2.70920513</v>
      </c>
      <c r="T226">
        <f t="shared" si="51"/>
        <v>0</v>
      </c>
      <c r="U226">
        <f t="shared" si="52"/>
        <v>0</v>
      </c>
      <c r="V226" s="2">
        <f t="shared" si="53"/>
        <v>0</v>
      </c>
      <c r="W226" s="1">
        <f>VLOOKUP(CONCATENATE($B226,".data"), 'Random noise 0.01'!$A$1:$AM$235, 37, FALSE)</f>
        <v>0.99668396999999997</v>
      </c>
      <c r="X226">
        <f>VLOOKUP(CONCATENATE($B226,".data"), 'Random noise 0.01'!$A$1:$AM$235, 39, FALSE)</f>
        <v>2.4236879999999999E-2</v>
      </c>
      <c r="Y226">
        <f>VLOOKUP(CONCATENATE($B226,".data"), 'Random noise 0.01'!$A$1:$AG$235, 15, FALSE)</f>
        <v>25</v>
      </c>
      <c r="Z226">
        <f>VLOOKUP(CONCATENATE($B226,".data"), 'Random noise 0.01'!$A$1:$AG$235, 17, FALSE)</f>
        <v>262.10000000000002</v>
      </c>
      <c r="AA226" t="str">
        <f>VLOOKUP(CONCATENATE($B226,".data"), 'Random noise 0.01'!$A$1:$AG$235, 27, FALSE)</f>
        <v>-0.7478221*x0*x1-0.58628985*x1**2-1.3328661*x2**2*log(x1+2)-3.41863646*log(cos(x2))+2.71501747</v>
      </c>
      <c r="AB226">
        <f t="shared" si="54"/>
        <v>0</v>
      </c>
      <c r="AC226">
        <f t="shared" si="55"/>
        <v>0</v>
      </c>
      <c r="AD226" s="2">
        <f t="shared" si="56"/>
        <v>0</v>
      </c>
      <c r="AE226" s="1">
        <f>VLOOKUP(CONCATENATE($B226,".data"), 'Random noise 0.1'!$A$1:$AM$235, 37, FALSE)</f>
        <v>0.89403513000000001</v>
      </c>
      <c r="AF226">
        <f>VLOOKUP(CONCATENATE($B226,".data"), 'Random noise 0.1'!$A$1:$AM$235, 39, FALSE)</f>
        <v>0.13700877</v>
      </c>
      <c r="AG226">
        <f>VLOOKUP(CONCATENATE($B226,".data"), 'Random noise 0.1'!$A$1:$AG$235, 15, FALSE)</f>
        <v>23</v>
      </c>
      <c r="AH226">
        <f>VLOOKUP(CONCATENATE($B226,".data"), 'Random noise 0.1'!$A$1:$AG$235, 17, FALSE)</f>
        <v>242</v>
      </c>
      <c r="AI226" t="str">
        <f>VLOOKUP(CONCATENATE($B226,".data"), 'Random noise 0.1'!$A$1:$AG$235, 27, FALSE)</f>
        <v>-1.36887773*x0*x1-1.04491483*x1*(x1*x2)**x0+0.93304741*x2**3+0.1159306*log(x1)+3.16809665</v>
      </c>
      <c r="AJ226">
        <f t="shared" si="57"/>
        <v>0</v>
      </c>
      <c r="AK226">
        <f t="shared" si="58"/>
        <v>0</v>
      </c>
      <c r="AL226" s="2">
        <f t="shared" si="59"/>
        <v>0</v>
      </c>
    </row>
    <row r="227" spans="1:38" x14ac:dyDescent="0.25">
      <c r="A227" t="str">
        <f t="shared" si="46"/>
        <v>v3_12-15</v>
      </c>
      <c r="B227" t="s">
        <v>904</v>
      </c>
      <c r="C227">
        <v>15</v>
      </c>
      <c r="D227" t="str">
        <f t="shared" si="47"/>
        <v>12-15</v>
      </c>
      <c r="E227">
        <v>3</v>
      </c>
      <c r="F227" s="7" t="s">
        <v>905</v>
      </c>
      <c r="G227" s="1">
        <f>VLOOKUP(CONCATENATE($B227,".data"), 'Random noise 0'!$A$1:$AM$235, 37, FALSE)</f>
        <v>-0.90473720999999996</v>
      </c>
      <c r="H227" s="1">
        <f>VLOOKUP(CONCATENATE($B227,".data"), 'Random noise 0'!$A$1:$AM$235, 39, FALSE)</f>
        <v>44.640110640000003</v>
      </c>
      <c r="I227">
        <f>VLOOKUP(CONCATENATE($B227,".data"), 'Random noise 0'!$A$1:$AG$235, 15, FALSE)</f>
        <v>61</v>
      </c>
      <c r="J227">
        <f>VLOOKUP(CONCATENATE($B227,".data"), 'Random noise 0'!$A$1:$AG$235, 17, FALSE)</f>
        <v>300.5</v>
      </c>
      <c r="K227" t="str">
        <f>VLOOKUP(CONCATENATE($B227,".data"), 'Random noise 0'!$A$1:$AG$235, 27, FALSE)</f>
        <v>-2.39086378*x0+27.70429464*x1**20*x2**20-1.7007347*x2+8.94750426*sin(x2+log(sin(x0)**2)+1/x0)-2.72259166+7.0329676*x2**20/(x1*(x0+x2)**10)-0.42939796*x1**0.5*sin(x1+log(sin(x0)**2)+1/x0)/x0</v>
      </c>
      <c r="L227">
        <f t="shared" si="48"/>
        <v>0</v>
      </c>
      <c r="M227">
        <f t="shared" si="49"/>
        <v>0</v>
      </c>
      <c r="N227" s="2">
        <f t="shared" si="50"/>
        <v>0</v>
      </c>
      <c r="O227" s="1">
        <f>VLOOKUP(CONCATENATE($B227,".data"), 'Random noise 0.001'!$A$1:$AM$235, 37, FALSE)</f>
        <v>-3.2556939999999999E-2</v>
      </c>
      <c r="P227">
        <f>VLOOKUP(CONCATENATE($B227,".data"), 'Random noise 0.001'!$A$1:$AM$235, 39, FALSE)</f>
        <v>32.867353340000001</v>
      </c>
      <c r="Q227">
        <f>VLOOKUP(CONCATENATE($B227,".data"), 'Random noise 0.001'!$A$1:$AG$235, 15, FALSE)</f>
        <v>78</v>
      </c>
      <c r="R227">
        <f>VLOOKUP(CONCATENATE($B227,".data"), 'Random noise 0.001'!$A$1:$AG$235, 17, FALSE)</f>
        <v>300.7</v>
      </c>
      <c r="S227" t="str">
        <f>VLOOKUP(CONCATENATE($B227,".data"), 'Random noise 0.001'!$A$1:$AG$235, 27, FALSE)</f>
        <v>-9.79799254*x0*log(1/x0)**2+5.55100247*x1*x2**20*log(1/x0)**2-2.61491065*x1*log(1/x0)+3.79950499*sin(0.55800271/x0)-47.18351297*sin(0.00788312*x2**20*log(1/x0)**2/x1**2)+2.67291906*sin(x1-1/x0)-2.6105441*cos(log((x2+1)/x0)**2)+4.66081136</v>
      </c>
      <c r="T227">
        <f t="shared" si="51"/>
        <v>0</v>
      </c>
      <c r="U227">
        <f t="shared" si="52"/>
        <v>0</v>
      </c>
      <c r="V227" s="2">
        <f t="shared" si="53"/>
        <v>0</v>
      </c>
      <c r="W227" s="1">
        <f>VLOOKUP(CONCATENATE($B227,".data"), 'Random noise 0.01'!$A$1:$AM$235, 37, FALSE)</f>
        <v>0.98537682000000004</v>
      </c>
      <c r="X227">
        <f>VLOOKUP(CONCATENATE($B227,".data"), 'Random noise 0.01'!$A$1:$AM$235, 39, FALSE)</f>
        <v>3.9113671399999999</v>
      </c>
      <c r="Y227">
        <f>VLOOKUP(CONCATENATE($B227,".data"), 'Random noise 0.01'!$A$1:$AG$235, 15, FALSE)</f>
        <v>40</v>
      </c>
      <c r="Z227">
        <f>VLOOKUP(CONCATENATE($B227,".data"), 'Random noise 0.01'!$A$1:$AG$235, 17, FALSE)</f>
        <v>300.10000000000002</v>
      </c>
      <c r="AA227" t="str">
        <f>VLOOKUP(CONCATENATE($B227,".data"), 'Random noise 0.01'!$A$1:$AG$235, 27, FALSE)</f>
        <v>(-0.62291435*x2*log(x0)+(2.73745978*cos((log(x0)+1/x0)/x2)+2.20259847)*sin(2.86955032*x1)*cos(x1+log(x0))+1.26855119)/cos(x1+log(x0))</v>
      </c>
      <c r="AB227">
        <f t="shared" si="54"/>
        <v>0</v>
      </c>
      <c r="AC227">
        <f t="shared" si="55"/>
        <v>0</v>
      </c>
      <c r="AD227" s="2">
        <f t="shared" si="56"/>
        <v>0</v>
      </c>
      <c r="AE227" s="1">
        <f>VLOOKUP(CONCATENATE($B227,".data"), 'Random noise 0.1'!$A$1:$AM$235, 37, FALSE)</f>
        <v>-134.18239306999999</v>
      </c>
      <c r="AF227">
        <f>VLOOKUP(CONCATENATE($B227,".data"), 'Random noise 0.1'!$A$1:$AM$235, 39, FALSE)</f>
        <v>376.06922456000001</v>
      </c>
      <c r="AG227">
        <f>VLOOKUP(CONCATENATE($B227,".data"), 'Random noise 0.1'!$A$1:$AG$235, 15, FALSE)</f>
        <v>43</v>
      </c>
      <c r="AH227">
        <f>VLOOKUP(CONCATENATE($B227,".data"), 'Random noise 0.1'!$A$1:$AG$235, 17, FALSE)</f>
        <v>292.39999999999998</v>
      </c>
      <c r="AI227" t="str">
        <f>VLOOKUP(CONCATENATE($B227,".data"), 'Random noise 0.1'!$A$1:$AG$235, 27, FALSE)</f>
        <v>-23.8808241*x1*sin(9869.60440109*x0**2-10/x2)+9.498166*exp(x0-x1+x2)*sin(100*x0**2-1/x2)+13.72108509-0.21929687/x1</v>
      </c>
      <c r="AJ227">
        <f t="shared" si="57"/>
        <v>0</v>
      </c>
      <c r="AK227">
        <f t="shared" si="58"/>
        <v>0</v>
      </c>
      <c r="AL227" s="2">
        <f t="shared" si="59"/>
        <v>0</v>
      </c>
    </row>
    <row r="228" spans="1:38" x14ac:dyDescent="0.25">
      <c r="A228" t="str">
        <f t="shared" si="46"/>
        <v>v3_12-15</v>
      </c>
      <c r="B228" t="s">
        <v>906</v>
      </c>
      <c r="C228">
        <v>15</v>
      </c>
      <c r="D228" t="str">
        <f t="shared" si="47"/>
        <v>12-15</v>
      </c>
      <c r="E228">
        <v>3</v>
      </c>
      <c r="F228" s="7" t="s">
        <v>907</v>
      </c>
      <c r="G228" s="1">
        <f>VLOOKUP(CONCATENATE($B228,".data"), 'Random noise 0'!$A$1:$AM$235, 37, FALSE)</f>
        <v>0.99999994000000003</v>
      </c>
      <c r="H228" s="1">
        <f>VLOOKUP(CONCATENATE($B228,".data"), 'Random noise 0'!$A$1:$AM$235, 39, FALSE)</f>
        <v>5.8036999999999997E-4</v>
      </c>
      <c r="I228">
        <f>VLOOKUP(CONCATENATE($B228,".data"), 'Random noise 0'!$A$1:$AG$235, 15, FALSE)</f>
        <v>15</v>
      </c>
      <c r="J228">
        <f>VLOOKUP(CONCATENATE($B228,".data"), 'Random noise 0'!$A$1:$AG$235, 17, FALSE)</f>
        <v>231.9</v>
      </c>
      <c r="K228" t="str">
        <f>VLOOKUP(CONCATENATE($B228,".data"), 'Random noise 0'!$A$1:$AG$235, 27, FALSE)</f>
        <v>0.50042829*x0*x1+2.47704399*x2**2-12.81534073*cos(x2)+91.48436474</v>
      </c>
      <c r="L228">
        <f t="shared" si="48"/>
        <v>1</v>
      </c>
      <c r="M228" t="str">
        <f t="shared" si="49"/>
        <v>?</v>
      </c>
      <c r="N228" s="2">
        <v>0</v>
      </c>
      <c r="O228" s="1">
        <f>VLOOKUP(CONCATENATE($B228,".data"), 'Random noise 0.001'!$A$1:$AM$235, 37, FALSE)</f>
        <v>0.99984125000000001</v>
      </c>
      <c r="P228">
        <f>VLOOKUP(CONCATENATE($B228,".data"), 'Random noise 0.001'!$A$1:$AM$235, 39, FALSE)</f>
        <v>3.1063239999999999E-2</v>
      </c>
      <c r="Q228">
        <f>VLOOKUP(CONCATENATE($B228,".data"), 'Random noise 0.001'!$A$1:$AG$235, 15, FALSE)</f>
        <v>12</v>
      </c>
      <c r="R228">
        <f>VLOOKUP(CONCATENATE($B228,".data"), 'Random noise 0.001'!$A$1:$AG$235, 17, FALSE)</f>
        <v>190.1</v>
      </c>
      <c r="S228" t="str">
        <f>VLOOKUP(CONCATENATE($B228,".data"), 'Random noise 0.001'!$A$1:$AG$235, 27, FALSE)</f>
        <v>0.51876547*x0*x1-36.11945848*cos(0.69314718*x2)+114.83905261</v>
      </c>
      <c r="T228">
        <f t="shared" si="51"/>
        <v>1</v>
      </c>
      <c r="U228">
        <f t="shared" si="52"/>
        <v>0</v>
      </c>
      <c r="V228" s="2">
        <f t="shared" si="53"/>
        <v>0</v>
      </c>
      <c r="W228" s="1">
        <f>VLOOKUP(CONCATENATE($B228,".data"), 'Random noise 0.01'!$A$1:$AM$235, 37, FALSE)</f>
        <v>-11.200171060000001</v>
      </c>
      <c r="X228">
        <f>VLOOKUP(CONCATENATE($B228,".data"), 'Random noise 0.01'!$A$1:$AM$235, 39, FALSE)</f>
        <v>8.6113089499999997</v>
      </c>
      <c r="Y228">
        <f>VLOOKUP(CONCATENATE($B228,".data"), 'Random noise 0.01'!$A$1:$AG$235, 15, FALSE)</f>
        <v>23</v>
      </c>
      <c r="Z228">
        <f>VLOOKUP(CONCATENATE($B228,".data"), 'Random noise 0.01'!$A$1:$AG$235, 17, FALSE)</f>
        <v>198.8</v>
      </c>
      <c r="AA228" t="str">
        <f>VLOOKUP(CONCATENATE($B228,".data"), 'Random noise 0.01'!$A$1:$AG$235, 27, FALSE)</f>
        <v>-0.10729204/x1**0.5+7.87120328*x2**2+0.00045999*x2/(-x0+x1+0.5)**2+79.39074216</v>
      </c>
      <c r="AB228">
        <f t="shared" si="54"/>
        <v>0</v>
      </c>
      <c r="AC228">
        <f t="shared" si="55"/>
        <v>0</v>
      </c>
      <c r="AD228" s="2">
        <f t="shared" si="56"/>
        <v>0</v>
      </c>
      <c r="AE228" s="1">
        <f>VLOOKUP(CONCATENATE($B228,".data"), 'Random noise 0.1'!$A$1:$AM$235, 37, FALSE)</f>
        <v>-3.42260557</v>
      </c>
      <c r="AF228">
        <f>VLOOKUP(CONCATENATE($B228,".data"), 'Random noise 0.1'!$A$1:$AM$235, 39, FALSE)</f>
        <v>5.1847200899999999</v>
      </c>
      <c r="AG228">
        <f>VLOOKUP(CONCATENATE($B228,".data"), 'Random noise 0.1'!$A$1:$AG$235, 15, FALSE)</f>
        <v>79</v>
      </c>
      <c r="AH228">
        <f>VLOOKUP(CONCATENATE($B228,".data"), 'Random noise 0.1'!$A$1:$AG$235, 17, FALSE)</f>
        <v>274.89999999999998</v>
      </c>
      <c r="AI228" t="str">
        <f>VLOOKUP(CONCATENATE($B228,".data"), 'Random noise 0.1'!$A$1:$AG$235, 27, FALSE)</f>
        <v>94.19021407*x2**2*cos(x1**2+3+x2/x1)/(x1**2+3+x2/x1)+3.14018785*log(x1**x0)+2.77589284*cos(x1**2/x0+3/x0+x2/(x0*x1))+3.47246703*cos(-x2/x1**0.5+x1**2+3+10/x1)+85.69540249</v>
      </c>
      <c r="AJ228">
        <f t="shared" si="57"/>
        <v>0</v>
      </c>
      <c r="AK228">
        <f t="shared" si="58"/>
        <v>0</v>
      </c>
      <c r="AL228" s="2">
        <f t="shared" si="59"/>
        <v>0</v>
      </c>
    </row>
    <row r="229" spans="1:38" x14ac:dyDescent="0.25">
      <c r="A229" t="str">
        <f t="shared" si="46"/>
        <v>v4_12-15</v>
      </c>
      <c r="B229" t="s">
        <v>908</v>
      </c>
      <c r="C229">
        <v>15</v>
      </c>
      <c r="D229" t="str">
        <f t="shared" si="47"/>
        <v>12-15</v>
      </c>
      <c r="E229">
        <v>4</v>
      </c>
      <c r="F229" s="7" t="s">
        <v>909</v>
      </c>
      <c r="G229" s="1">
        <f>VLOOKUP(CONCATENATE($B229,".data"), 'Random noise 0'!$A$1:$AM$235, 37, FALSE)</f>
        <v>0.98969446999999999</v>
      </c>
      <c r="H229" s="1">
        <f>VLOOKUP(CONCATENATE($B229,".data"), 'Random noise 0'!$A$1:$AM$235, 39, FALSE)</f>
        <v>3.1906169999999998E-2</v>
      </c>
      <c r="I229">
        <f>VLOOKUP(CONCATENATE($B229,".data"), 'Random noise 0'!$A$1:$AG$235, 15, FALSE)</f>
        <v>28</v>
      </c>
      <c r="J229">
        <f>VLOOKUP(CONCATENATE($B229,".data"), 'Random noise 0'!$A$1:$AG$235, 17, FALSE)</f>
        <v>288.60000000000002</v>
      </c>
      <c r="K229" t="str">
        <f>VLOOKUP(CONCATENATE($B229,".data"), 'Random noise 0'!$A$1:$AG$235, 27, FALSE)</f>
        <v>0.21529484*x0**2*x1**2*(x2+x3)**2-0.12778326*x0-1.28519647*sin(1.5*x1+x2*x3)+0.30289267</v>
      </c>
      <c r="L229">
        <f t="shared" si="48"/>
        <v>0</v>
      </c>
      <c r="M229">
        <f t="shared" si="49"/>
        <v>0</v>
      </c>
      <c r="N229" s="2">
        <f t="shared" si="50"/>
        <v>0</v>
      </c>
      <c r="O229" s="1">
        <f>VLOOKUP(CONCATENATE($B229,".data"), 'Random noise 0.001'!$A$1:$AM$235, 37, FALSE)</f>
        <v>0.99071728000000003</v>
      </c>
      <c r="P229">
        <f>VLOOKUP(CONCATENATE($B229,".data"), 'Random noise 0.001'!$A$1:$AM$235, 39, FALSE)</f>
        <v>3.0281499999999999E-2</v>
      </c>
      <c r="Q229">
        <f>VLOOKUP(CONCATENATE($B229,".data"), 'Random noise 0.001'!$A$1:$AG$235, 15, FALSE)</f>
        <v>30</v>
      </c>
      <c r="R229">
        <f>VLOOKUP(CONCATENATE($B229,".data"), 'Random noise 0.001'!$A$1:$AG$235, 17, FALSE)</f>
        <v>300.60000000000002</v>
      </c>
      <c r="S229" t="str">
        <f>VLOOKUP(CONCATENATE($B229,".data"), 'Random noise 0.001'!$A$1:$AG$235, 27, FALSE)</f>
        <v>1.62188312*x0*x2*x3*cos(x1*x2-2)+2.57074358*x1-0.84109796*x2*x3*cos(x1*(x3+1))-4.4707527*sin(x1)+0.22461377</v>
      </c>
      <c r="T229">
        <f t="shared" si="51"/>
        <v>0</v>
      </c>
      <c r="U229">
        <f t="shared" si="52"/>
        <v>0</v>
      </c>
      <c r="V229" s="2">
        <f t="shared" si="53"/>
        <v>0</v>
      </c>
      <c r="W229" s="1">
        <f>VLOOKUP(CONCATENATE($B229,".data"), 'Random noise 0.01'!$A$1:$AM$235, 37, FALSE)</f>
        <v>0.98196936000000001</v>
      </c>
      <c r="X229">
        <f>VLOOKUP(CONCATENATE($B229,".data"), 'Random noise 0.01'!$A$1:$AM$235, 39, FALSE)</f>
        <v>4.2203190000000002E-2</v>
      </c>
      <c r="Y229">
        <f>VLOOKUP(CONCATENATE($B229,".data"), 'Random noise 0.01'!$A$1:$AG$235, 15, FALSE)</f>
        <v>23</v>
      </c>
      <c r="Z229">
        <f>VLOOKUP(CONCATENATE($B229,".data"), 'Random noise 0.01'!$A$1:$AG$235, 17, FALSE)</f>
        <v>236.4</v>
      </c>
      <c r="AA229" t="str">
        <f>VLOOKUP(CONCATENATE($B229,".data"), 'Random noise 0.01'!$A$1:$AG$235, 27, FALSE)</f>
        <v>-0.07089402*x0*log(-x0+1/x1)-1.34671684*sin(1.6*x1+x2*x3)+0.35488299</v>
      </c>
      <c r="AB229">
        <f t="shared" si="54"/>
        <v>0</v>
      </c>
      <c r="AC229">
        <f t="shared" si="55"/>
        <v>0</v>
      </c>
      <c r="AD229" s="2">
        <f t="shared" si="56"/>
        <v>0</v>
      </c>
      <c r="AE229" s="1">
        <f>VLOOKUP(CONCATENATE($B229,".data"), 'Random noise 0.1'!$A$1:$AM$235, 37, FALSE)</f>
        <v>0.98999298999999996</v>
      </c>
      <c r="AF229">
        <f>VLOOKUP(CONCATENATE($B229,".data"), 'Random noise 0.1'!$A$1:$AM$235, 39, FALSE)</f>
        <v>3.1440669999999997E-2</v>
      </c>
      <c r="AG229">
        <f>VLOOKUP(CONCATENATE($B229,".data"), 'Random noise 0.1'!$A$1:$AG$235, 15, FALSE)</f>
        <v>28</v>
      </c>
      <c r="AH229">
        <f>VLOOKUP(CONCATENATE($B229,".data"), 'Random noise 0.1'!$A$1:$AG$235, 17, FALSE)</f>
        <v>261.8</v>
      </c>
      <c r="AI229" t="str">
        <f>VLOOKUP(CONCATENATE($B229,".data"), 'Random noise 0.1'!$A$1:$AG$235, 27, FALSE)</f>
        <v>0.17429098-1.15202573*sin(x1+x2*x3+(x0**2/x1**2+0.5)**(x2*x3)*sin(x1)**2)</v>
      </c>
      <c r="AJ229">
        <f t="shared" si="57"/>
        <v>0</v>
      </c>
      <c r="AK229">
        <f t="shared" si="58"/>
        <v>0</v>
      </c>
      <c r="AL229" s="2">
        <f t="shared" si="59"/>
        <v>0</v>
      </c>
    </row>
    <row r="230" spans="1:38" x14ac:dyDescent="0.25">
      <c r="A230" t="str">
        <f t="shared" si="46"/>
        <v>v4_12-15</v>
      </c>
      <c r="B230" t="s">
        <v>910</v>
      </c>
      <c r="C230">
        <v>15</v>
      </c>
      <c r="D230" t="str">
        <f t="shared" si="47"/>
        <v>12-15</v>
      </c>
      <c r="E230">
        <v>4</v>
      </c>
      <c r="F230" s="7" t="s">
        <v>911</v>
      </c>
      <c r="G230" s="1">
        <f>VLOOKUP(CONCATENATE($B230,".data"), 'Random noise 0'!$A$1:$AM$235, 37, FALSE)</f>
        <v>-2.3503514600000002</v>
      </c>
      <c r="H230" s="1">
        <f>VLOOKUP(CONCATENATE($B230,".data"), 'Random noise 0'!$A$1:$AM$235, 39, FALSE)</f>
        <v>11.92826367</v>
      </c>
      <c r="I230">
        <f>VLOOKUP(CONCATENATE($B230,".data"), 'Random noise 0'!$A$1:$AG$235, 15, FALSE)</f>
        <v>17</v>
      </c>
      <c r="J230">
        <f>VLOOKUP(CONCATENATE($B230,".data"), 'Random noise 0'!$A$1:$AG$235, 17, FALSE)</f>
        <v>300.3</v>
      </c>
      <c r="K230" t="str">
        <f>VLOOKUP(CONCATENATE($B230,".data"), 'Random noise 0'!$A$1:$AG$235, 27, FALSE)</f>
        <v>-0.00138224+0.00038545*sin(x1*x3-2*x1)**4/x0**2</v>
      </c>
      <c r="L230">
        <f t="shared" si="48"/>
        <v>0</v>
      </c>
      <c r="M230">
        <f t="shared" si="49"/>
        <v>0</v>
      </c>
      <c r="N230" s="2">
        <f t="shared" si="50"/>
        <v>0</v>
      </c>
      <c r="O230" s="1">
        <f>VLOOKUP(CONCATENATE($B230,".data"), 'Random noise 0.001'!$A$1:$AM$235, 37, FALSE)</f>
        <v>-1.94573135</v>
      </c>
      <c r="P230">
        <f>VLOOKUP(CONCATENATE($B230,".data"), 'Random noise 0.001'!$A$1:$AM$235, 39, FALSE)</f>
        <v>11.184810110000001</v>
      </c>
      <c r="Q230">
        <f>VLOOKUP(CONCATENATE($B230,".data"), 'Random noise 0.001'!$A$1:$AG$235, 15, FALSE)</f>
        <v>22</v>
      </c>
      <c r="R230">
        <f>VLOOKUP(CONCATENATE($B230,".data"), 'Random noise 0.001'!$A$1:$AG$235, 17, FALSE)</f>
        <v>234.7</v>
      </c>
      <c r="S230" t="str">
        <f>VLOOKUP(CONCATENATE($B230,".data"), 'Random noise 0.001'!$A$1:$AG$235, 27, FALSE)</f>
        <v>-0.00434831*log(sin(x1)**sin(x1/x2))*sin(x1*cos(x3))**4/x0**2</v>
      </c>
      <c r="T230">
        <f t="shared" si="51"/>
        <v>0</v>
      </c>
      <c r="U230">
        <f t="shared" si="52"/>
        <v>0</v>
      </c>
      <c r="V230" s="2">
        <f t="shared" si="53"/>
        <v>0</v>
      </c>
      <c r="W230" s="1">
        <f>VLOOKUP(CONCATENATE($B230,".data"), 'Random noise 0.01'!$A$1:$AM$235, 37, FALSE)</f>
        <v>1.6013610000000001E-2</v>
      </c>
      <c r="X230">
        <f>VLOOKUP(CONCATENATE($B230,".data"), 'Random noise 0.01'!$A$1:$AM$235, 39, FALSE)</f>
        <v>6.4643757400000004</v>
      </c>
      <c r="Y230">
        <f>VLOOKUP(CONCATENATE($B230,".data"), 'Random noise 0.01'!$A$1:$AG$235, 15, FALSE)</f>
        <v>16</v>
      </c>
      <c r="Z230">
        <f>VLOOKUP(CONCATENATE($B230,".data"), 'Random noise 0.01'!$A$1:$AG$235, 17, FALSE)</f>
        <v>233</v>
      </c>
      <c r="AA230" t="str">
        <f>VLOOKUP(CONCATENATE($B230,".data"), 'Random noise 0.01'!$A$1:$AG$235, 27, FALSE)</f>
        <v>-0.00152069*(x3+log(x0))**4*log(x0)*sin(x1)**2+0.00304138</v>
      </c>
      <c r="AB230">
        <f t="shared" si="54"/>
        <v>0</v>
      </c>
      <c r="AC230">
        <f t="shared" si="55"/>
        <v>0</v>
      </c>
      <c r="AD230" s="2">
        <f t="shared" si="56"/>
        <v>0</v>
      </c>
      <c r="AE230" s="1">
        <f>VLOOKUP(CONCATENATE($B230,".data"), 'Random noise 0.1'!$A$1:$AM$235, 37, FALSE)</f>
        <v>1.304719E-2</v>
      </c>
      <c r="AF230">
        <f>VLOOKUP(CONCATENATE($B230,".data"), 'Random noise 0.1'!$A$1:$AM$235, 39, FALSE)</f>
        <v>6.4741124900000004</v>
      </c>
      <c r="AG230">
        <f>VLOOKUP(CONCATENATE($B230,".data"), 'Random noise 0.1'!$A$1:$AG$235, 15, FALSE)</f>
        <v>23</v>
      </c>
      <c r="AH230">
        <f>VLOOKUP(CONCATENATE($B230,".data"), 'Random noise 0.1'!$A$1:$AG$235, 17, FALSE)</f>
        <v>266.8</v>
      </c>
      <c r="AI230" t="str">
        <f>VLOOKUP(CONCATENATE($B230,".data"), 'Random noise 0.1'!$A$1:$AG$235, 27, FALSE)</f>
        <v>-0.89760283*x1**8*x2*x3+0.02212161*(x0+x1)**2/(x0*x1**(0.8*x2))</v>
      </c>
      <c r="AJ230">
        <f t="shared" si="57"/>
        <v>0</v>
      </c>
      <c r="AK230">
        <f t="shared" si="58"/>
        <v>0</v>
      </c>
      <c r="AL230" s="2">
        <f t="shared" si="59"/>
        <v>0</v>
      </c>
    </row>
    <row r="231" spans="1:38" x14ac:dyDescent="0.25">
      <c r="A231" t="str">
        <f t="shared" si="46"/>
        <v>v4_12-15</v>
      </c>
      <c r="B231" t="s">
        <v>912</v>
      </c>
      <c r="C231">
        <v>15</v>
      </c>
      <c r="D231" t="str">
        <f t="shared" si="47"/>
        <v>12-15</v>
      </c>
      <c r="E231">
        <v>4</v>
      </c>
      <c r="F231" s="7" t="s">
        <v>913</v>
      </c>
      <c r="G231" s="1">
        <f>VLOOKUP(CONCATENATE($B231,".data"), 'Random noise 0'!$A$1:$AM$235, 37, FALSE)</f>
        <v>1</v>
      </c>
      <c r="H231" s="1">
        <f>VLOOKUP(CONCATENATE($B231,".data"), 'Random noise 0'!$A$1:$AM$235, 39, FALSE)</f>
        <v>1.8580000000000002E-5</v>
      </c>
      <c r="I231">
        <f>VLOOKUP(CONCATENATE($B231,".data"), 'Random noise 0'!$A$1:$AG$235, 15, FALSE)</f>
        <v>10</v>
      </c>
      <c r="J231">
        <f>VLOOKUP(CONCATENATE($B231,".data"), 'Random noise 0'!$A$1:$AG$235, 17, FALSE)</f>
        <v>169.7</v>
      </c>
      <c r="K231" t="str">
        <f>VLOOKUP(CONCATENATE($B231,".data"), 'Random noise 0'!$A$1:$AG$235, 27, FALSE)</f>
        <v>2.00000008*log(x0/x2)+30.00004682</v>
      </c>
      <c r="L231">
        <f t="shared" si="48"/>
        <v>1</v>
      </c>
      <c r="M231" t="str">
        <f t="shared" si="49"/>
        <v>?</v>
      </c>
      <c r="N231" s="2">
        <v>0</v>
      </c>
      <c r="O231" s="1">
        <f>VLOOKUP(CONCATENATE($B231,".data"), 'Random noise 0.001'!$A$1:$AM$235, 37, FALSE)</f>
        <v>0.99999194999999996</v>
      </c>
      <c r="P231">
        <f>VLOOKUP(CONCATENATE($B231,".data"), 'Random noise 0.001'!$A$1:$AM$235, 39, FALSE)</f>
        <v>8.0569000000000005E-3</v>
      </c>
      <c r="Q231">
        <f>VLOOKUP(CONCATENATE($B231,".data"), 'Random noise 0.001'!$A$1:$AG$235, 15, FALSE)</f>
        <v>10</v>
      </c>
      <c r="R231">
        <f>VLOOKUP(CONCATENATE($B231,".data"), 'Random noise 0.001'!$A$1:$AG$235, 17, FALSE)</f>
        <v>157</v>
      </c>
      <c r="S231" t="str">
        <f>VLOOKUP(CONCATENATE($B231,".data"), 'Random noise 0.001'!$A$1:$AG$235, 27, FALSE)</f>
        <v>1.99759643*log(x0/x2)+30.0073341</v>
      </c>
      <c r="T231">
        <f t="shared" si="51"/>
        <v>1</v>
      </c>
      <c r="U231">
        <f t="shared" si="52"/>
        <v>0</v>
      </c>
      <c r="V231" s="2">
        <f t="shared" si="53"/>
        <v>0</v>
      </c>
      <c r="W231" s="1">
        <f>VLOOKUP(CONCATENATE($B231,".data"), 'Random noise 0.01'!$A$1:$AM$235, 37, FALSE)</f>
        <v>0.99919471000000004</v>
      </c>
      <c r="X231">
        <f>VLOOKUP(CONCATENATE($B231,".data"), 'Random noise 0.01'!$A$1:$AM$235, 39, FALSE)</f>
        <v>8.0562620000000001E-2</v>
      </c>
      <c r="Y231">
        <f>VLOOKUP(CONCATENATE($B231,".data"), 'Random noise 0.01'!$A$1:$AG$235, 15, FALSE)</f>
        <v>10</v>
      </c>
      <c r="Z231">
        <f>VLOOKUP(CONCATENATE($B231,".data"), 'Random noise 0.01'!$A$1:$AG$235, 17, FALSE)</f>
        <v>157.69999999999999</v>
      </c>
      <c r="AA231" t="str">
        <f>VLOOKUP(CONCATENATE($B231,".data"), 'Random noise 0.01'!$A$1:$AG$235, 27, FALSE)</f>
        <v>1.97596361*log(x0/x2)+30.07291962</v>
      </c>
      <c r="AB231">
        <f t="shared" si="54"/>
        <v>1</v>
      </c>
      <c r="AC231">
        <f t="shared" si="55"/>
        <v>0</v>
      </c>
      <c r="AD231" s="2">
        <f t="shared" si="56"/>
        <v>0</v>
      </c>
      <c r="AE231" s="1">
        <f>VLOOKUP(CONCATENATE($B231,".data"), 'Random noise 0.1'!$A$1:$AM$235, 37, FALSE)</f>
        <v>0.80467858999999997</v>
      </c>
      <c r="AF231">
        <f>VLOOKUP(CONCATENATE($B231,".data"), 'Random noise 0.1'!$A$1:$AM$235, 39, FALSE)</f>
        <v>1.25467437</v>
      </c>
      <c r="AG231">
        <f>VLOOKUP(CONCATENATE($B231,".data"), 'Random noise 0.1'!$A$1:$AG$235, 15, FALSE)</f>
        <v>44</v>
      </c>
      <c r="AH231">
        <f>VLOOKUP(CONCATENATE($B231,".data"), 'Random noise 0.1'!$A$1:$AG$235, 17, FALSE)</f>
        <v>303.7</v>
      </c>
      <c r="AI231" t="str">
        <f>VLOOKUP(CONCATENATE($B231,".data"), 'Random noise 0.1'!$A$1:$AG$235, 27, FALSE)</f>
        <v>-18.38363113*x0*x2*x3**2+9.19181557*x0*x3**2-3.23161643*x2**2*(x0+x1)**2*log(x1)+1.62059287*x3*log(x2/x0)-2.28377645*log(x2/x0)+29.96649759</v>
      </c>
      <c r="AJ231">
        <f t="shared" si="57"/>
        <v>0</v>
      </c>
      <c r="AK231">
        <f t="shared" si="58"/>
        <v>0</v>
      </c>
      <c r="AL231" s="2">
        <f t="shared" si="59"/>
        <v>0</v>
      </c>
    </row>
    <row r="232" spans="1:38" x14ac:dyDescent="0.25">
      <c r="A232" t="str">
        <f t="shared" si="46"/>
        <v>v4_12-15</v>
      </c>
      <c r="B232" t="s">
        <v>914</v>
      </c>
      <c r="C232">
        <v>15</v>
      </c>
      <c r="D232" t="str">
        <f t="shared" si="47"/>
        <v>12-15</v>
      </c>
      <c r="E232">
        <v>4</v>
      </c>
      <c r="F232" s="7" t="s">
        <v>915</v>
      </c>
      <c r="G232" s="1">
        <f>VLOOKUP(CONCATENATE($B232,".data"), 'Random noise 0'!$A$1:$AM$235, 37, FALSE)</f>
        <v>0.99854741000000002</v>
      </c>
      <c r="H232" s="1">
        <f>VLOOKUP(CONCATENATE($B232,".data"), 'Random noise 0'!$A$1:$AM$235, 39, FALSE)</f>
        <v>3.9520130000000001E-2</v>
      </c>
      <c r="I232">
        <f>VLOOKUP(CONCATENATE($B232,".data"), 'Random noise 0'!$A$1:$AG$235, 15, FALSE)</f>
        <v>37</v>
      </c>
      <c r="J232">
        <f>VLOOKUP(CONCATENATE($B232,".data"), 'Random noise 0'!$A$1:$AG$235, 17, FALSE)</f>
        <v>300.39999999999998</v>
      </c>
      <c r="K232" t="str">
        <f>VLOOKUP(CONCATENATE($B232,".data"), 'Random noise 0'!$A$1:$AG$235, 27, FALSE)</f>
        <v>-0.08153574*x0-1.14831129*x1**2*exp(-x2/x3)+2.64831403*exp(-x0*x2/x3+x1**2-x2/x3)+0.02266744</v>
      </c>
      <c r="L232">
        <f t="shared" si="48"/>
        <v>0</v>
      </c>
      <c r="M232">
        <f t="shared" si="49"/>
        <v>0</v>
      </c>
      <c r="N232" s="2">
        <f t="shared" si="50"/>
        <v>0</v>
      </c>
      <c r="O232" s="1">
        <f>VLOOKUP(CONCATENATE($B232,".data"), 'Random noise 0.001'!$A$1:$AM$235, 37, FALSE)</f>
        <v>0.99908090000000005</v>
      </c>
      <c r="P232">
        <f>VLOOKUP(CONCATENATE($B232,".data"), 'Random noise 0.001'!$A$1:$AM$235, 39, FALSE)</f>
        <v>3.1435959999999999E-2</v>
      </c>
      <c r="Q232">
        <f>VLOOKUP(CONCATENATE($B232,".data"), 'Random noise 0.001'!$A$1:$AG$235, 15, FALSE)</f>
        <v>40</v>
      </c>
      <c r="R232">
        <f>VLOOKUP(CONCATENATE($B232,".data"), 'Random noise 0.001'!$A$1:$AG$235, 17, FALSE)</f>
        <v>300.89999999999998</v>
      </c>
      <c r="S232" t="str">
        <f>VLOOKUP(CONCATENATE($B232,".data"), 'Random noise 0.001'!$A$1:$AG$235, 27, FALSE)</f>
        <v>-0.07769286*x0+2.66668667*exp(-x0*x2/x3+x1**2-x2/x3)+0.02626446-1.10731773*exp(-x2/x3)*sin(1.25153873*x1**2)</v>
      </c>
      <c r="T232">
        <f t="shared" si="51"/>
        <v>1</v>
      </c>
      <c r="U232">
        <f t="shared" si="52"/>
        <v>0</v>
      </c>
      <c r="V232" s="2">
        <f t="shared" si="53"/>
        <v>0</v>
      </c>
      <c r="W232" s="1">
        <f>VLOOKUP(CONCATENATE($B232,".data"), 'Random noise 0.01'!$A$1:$AM$235, 37, FALSE)</f>
        <v>0.98620757999999997</v>
      </c>
      <c r="X232">
        <f>VLOOKUP(CONCATENATE($B232,".data"), 'Random noise 0.01'!$A$1:$AM$235, 39, FALSE)</f>
        <v>0.12177737</v>
      </c>
      <c r="Y232">
        <f>VLOOKUP(CONCATENATE($B232,".data"), 'Random noise 0.01'!$A$1:$AG$235, 15, FALSE)</f>
        <v>43</v>
      </c>
      <c r="Z232">
        <f>VLOOKUP(CONCATENATE($B232,".data"), 'Random noise 0.01'!$A$1:$AG$235, 17, FALSE)</f>
        <v>301.10000000000002</v>
      </c>
      <c r="AA232" t="str">
        <f>VLOOKUP(CONCATENATE($B232,".data"), 'Random noise 0.01'!$A$1:$AG$235, 27, FALSE)</f>
        <v>2.13780766*x0*exp(-3.14159265*x2/x3)-1.07985562*x1**2*x2*exp(-x2/x3)+2.88147933*exp(-x0+0.9*x1**2-x2/x3)-0.11951366</v>
      </c>
      <c r="AB232">
        <f t="shared" si="54"/>
        <v>0</v>
      </c>
      <c r="AC232">
        <f t="shared" si="55"/>
        <v>0</v>
      </c>
      <c r="AD232" s="2">
        <f t="shared" si="56"/>
        <v>0</v>
      </c>
      <c r="AE232" s="1">
        <f>VLOOKUP(CONCATENATE($B232,".data"), 'Random noise 0.1'!$A$1:$AM$235, 37, FALSE)</f>
        <v>0.99306651999999995</v>
      </c>
      <c r="AF232">
        <f>VLOOKUP(CONCATENATE($B232,".data"), 'Random noise 0.1'!$A$1:$AM$235, 39, FALSE)</f>
        <v>8.6341959999999995E-2</v>
      </c>
      <c r="AG232">
        <f>VLOOKUP(CONCATENATE($B232,".data"), 'Random noise 0.1'!$A$1:$AG$235, 15, FALSE)</f>
        <v>43</v>
      </c>
      <c r="AH232">
        <f>VLOOKUP(CONCATENATE($B232,".data"), 'Random noise 0.1'!$A$1:$AG$235, 17, FALSE)</f>
        <v>292.89999999999998</v>
      </c>
      <c r="AI232" t="str">
        <f>VLOOKUP(CONCATENATE($B232,".data"), 'Random noise 0.1'!$A$1:$AG$235, 27, FALSE)</f>
        <v>0.79921795*exp(-x0*x2/x3-x2/x3)+1.87429735*exp(-x0*x2-x0*x2/x3+x1**2-x2/x3)+0.06938231</v>
      </c>
      <c r="AJ232">
        <f t="shared" si="57"/>
        <v>0</v>
      </c>
      <c r="AK232">
        <f t="shared" si="58"/>
        <v>0</v>
      </c>
      <c r="AL232" s="2">
        <f t="shared" si="59"/>
        <v>0</v>
      </c>
    </row>
    <row r="233" spans="1:38" x14ac:dyDescent="0.25">
      <c r="A233" t="str">
        <f t="shared" si="46"/>
        <v>v4_12-15</v>
      </c>
      <c r="B233" t="s">
        <v>916</v>
      </c>
      <c r="C233">
        <v>15</v>
      </c>
      <c r="D233" t="str">
        <f t="shared" si="47"/>
        <v>12-15</v>
      </c>
      <c r="E233">
        <v>4</v>
      </c>
      <c r="F233" s="7" t="s">
        <v>917</v>
      </c>
      <c r="G233" s="1">
        <f>VLOOKUP(CONCATENATE($B233,".data"), 'Random noise 0'!$A$1:$AM$235, 37, FALSE)</f>
        <v>0.99999948999999999</v>
      </c>
      <c r="H233" s="1">
        <f>VLOOKUP(CONCATENATE($B233,".data"), 'Random noise 0'!$A$1:$AM$235, 39, FALSE)</f>
        <v>0.33204456999999998</v>
      </c>
      <c r="I233">
        <f>VLOOKUP(CONCATENATE($B233,".data"), 'Random noise 0'!$A$1:$AG$235, 15, FALSE)</f>
        <v>27</v>
      </c>
      <c r="J233">
        <f>VLOOKUP(CONCATENATE($B233,".data"), 'Random noise 0'!$A$1:$AG$235, 17, FALSE)</f>
        <v>288.60000000000002</v>
      </c>
      <c r="K233" t="str">
        <f>VLOOKUP(CONCATENATE($B233,".data"), 'Random noise 0'!$A$1:$AG$235, 27, FALSE)</f>
        <v>11.06930549*2**log(x1)-1.62197225*log(x1)-5.04928909*sin(x1)**2-6.89966926+0.49999836*x3/(x0*x2)</v>
      </c>
      <c r="L233">
        <f t="shared" si="48"/>
        <v>1</v>
      </c>
      <c r="M233">
        <f t="shared" si="49"/>
        <v>0</v>
      </c>
      <c r="N233" s="2">
        <f t="shared" si="50"/>
        <v>0</v>
      </c>
      <c r="O233" s="1">
        <f>VLOOKUP(CONCATENATE($B233,".data"), 'Random noise 0.001'!$A$1:$AM$235, 37, FALSE)</f>
        <v>0.96633871000000005</v>
      </c>
      <c r="P233">
        <f>VLOOKUP(CONCATENATE($B233,".data"), 'Random noise 0.001'!$A$1:$AM$235, 39, FALSE)</f>
        <v>85.459114850000006</v>
      </c>
      <c r="Q233">
        <f>VLOOKUP(CONCATENATE($B233,".data"), 'Random noise 0.001'!$A$1:$AG$235, 15, FALSE)</f>
        <v>22</v>
      </c>
      <c r="R233">
        <f>VLOOKUP(CONCATENATE($B233,".data"), 'Random noise 0.001'!$A$1:$AG$235, 17, FALSE)</f>
        <v>247.9</v>
      </c>
      <c r="S233" t="str">
        <f>VLOOKUP(CONCATENATE($B233,".data"), 'Random noise 0.001'!$A$1:$AG$235, 27, FALSE)</f>
        <v>2.25821904*sin(1.97773454*x1)-1.86178175+0.05016711/x1+0.50009277*x3/(x0*x2)</v>
      </c>
      <c r="T233">
        <f t="shared" si="51"/>
        <v>0</v>
      </c>
      <c r="U233">
        <f t="shared" si="52"/>
        <v>0</v>
      </c>
      <c r="V233" s="2">
        <f t="shared" si="53"/>
        <v>0</v>
      </c>
      <c r="W233" s="1">
        <f>VLOOKUP(CONCATENATE($B233,".data"), 'Random noise 0.01'!$A$1:$AM$235, 37, FALSE)</f>
        <v>0.99739104000000001</v>
      </c>
      <c r="X233">
        <f>VLOOKUP(CONCATENATE($B233,".data"), 'Random noise 0.01'!$A$1:$AM$235, 39, FALSE)</f>
        <v>23.791767920000002</v>
      </c>
      <c r="Y233">
        <f>VLOOKUP(CONCATENATE($B233,".data"), 'Random noise 0.01'!$A$1:$AG$235, 15, FALSE)</f>
        <v>31</v>
      </c>
      <c r="Z233">
        <f>VLOOKUP(CONCATENATE($B233,".data"), 'Random noise 0.01'!$A$1:$AG$235, 17, FALSE)</f>
        <v>285.39999999999998</v>
      </c>
      <c r="AA233" t="str">
        <f>VLOOKUP(CONCATENATE($B233,".data"), 'Random noise 0.01'!$A$1:$AG$235, 27, FALSE)</f>
        <v>1.36331323*log(x2*x3)/x0**0.5+2.3536738/x0**0.5-10.19110833*x2*x3+3.91760494+0.55050272*sin(x3)/(x2*sin(x0))</v>
      </c>
      <c r="AB233">
        <f t="shared" si="54"/>
        <v>0</v>
      </c>
      <c r="AC233">
        <f t="shared" si="55"/>
        <v>0</v>
      </c>
      <c r="AD233" s="2">
        <f t="shared" si="56"/>
        <v>0</v>
      </c>
      <c r="AE233" s="1">
        <f>VLOOKUP(CONCATENATE($B233,".data"), 'Random noise 0.1'!$A$1:$AM$235, 37, FALSE)</f>
        <v>3.9881350000000003E-2</v>
      </c>
      <c r="AF233">
        <f>VLOOKUP(CONCATENATE($B233,".data"), 'Random noise 0.1'!$A$1:$AM$235, 39, FALSE)</f>
        <v>456.41032475999998</v>
      </c>
      <c r="AG233">
        <f>VLOOKUP(CONCATENATE($B233,".data"), 'Random noise 0.1'!$A$1:$AG$235, 15, FALSE)</f>
        <v>30</v>
      </c>
      <c r="AH233">
        <f>VLOOKUP(CONCATENATE($B233,".data"), 'Random noise 0.1'!$A$1:$AG$235, 17, FALSE)</f>
        <v>253.8</v>
      </c>
      <c r="AI233" t="str">
        <f>VLOOKUP(CONCATENATE($B233,".data"), 'Random noise 0.1'!$A$1:$AG$235, 27, FALSE)</f>
        <v>65.38762557*x3*cos((x1**0.5*x2**2+x3/x2)**2)+48.06993729*x3-7.10014824+2.14110537*x3/x0</v>
      </c>
      <c r="AJ233">
        <f t="shared" si="57"/>
        <v>0</v>
      </c>
      <c r="AK233">
        <f t="shared" si="58"/>
        <v>0</v>
      </c>
      <c r="AL233" s="2">
        <f t="shared" si="59"/>
        <v>0</v>
      </c>
    </row>
    <row r="234" spans="1:38" x14ac:dyDescent="0.25">
      <c r="A234" t="str">
        <f t="shared" si="46"/>
        <v>v5_12-15</v>
      </c>
      <c r="B234" t="s">
        <v>918</v>
      </c>
      <c r="C234">
        <v>15</v>
      </c>
      <c r="D234" t="str">
        <f t="shared" si="47"/>
        <v>12-15</v>
      </c>
      <c r="E234">
        <v>5</v>
      </c>
      <c r="F234" s="7" t="s">
        <v>919</v>
      </c>
      <c r="G234" s="1">
        <f>VLOOKUP(CONCATENATE($B234,".data"), 'Random noise 0'!$A$1:$AM$235, 37, FALSE)</f>
        <v>0.95383881000000004</v>
      </c>
      <c r="H234" s="1">
        <f>VLOOKUP(CONCATENATE($B234,".data"), 'Random noise 0'!$A$1:$AM$235, 39, FALSE)</f>
        <v>0.14445177000000001</v>
      </c>
      <c r="I234">
        <f>VLOOKUP(CONCATENATE($B234,".data"), 'Random noise 0'!$A$1:$AG$235, 15, FALSE)</f>
        <v>18</v>
      </c>
      <c r="J234">
        <f>VLOOKUP(CONCATENATE($B234,".data"), 'Random noise 0'!$A$1:$AG$235, 17, FALSE)</f>
        <v>275.10000000000002</v>
      </c>
      <c r="K234" t="str">
        <f>VLOOKUP(CONCATENATE($B234,".data"), 'Random noise 0'!$A$1:$AG$235, 27, FALSE)</f>
        <v>-0.97955921*cos(x0*x2+10*x3+x4-sin(x1**2)+10)</v>
      </c>
      <c r="L234">
        <f t="shared" si="48"/>
        <v>0</v>
      </c>
      <c r="M234">
        <f t="shared" si="49"/>
        <v>0</v>
      </c>
      <c r="N234" s="2">
        <f t="shared" si="50"/>
        <v>0</v>
      </c>
      <c r="O234" s="1">
        <f>VLOOKUP(CONCATENATE($B234,".data"), 'Random noise 0.001'!$A$1:$AM$235, 37, FALSE)</f>
        <v>0.95383896000000001</v>
      </c>
      <c r="P234">
        <f>VLOOKUP(CONCATENATE($B234,".data"), 'Random noise 0.001'!$A$1:$AM$235, 39, FALSE)</f>
        <v>0.14445153999999999</v>
      </c>
      <c r="Q234">
        <f>VLOOKUP(CONCATENATE($B234,".data"), 'Random noise 0.001'!$A$1:$AG$235, 15, FALSE)</f>
        <v>18</v>
      </c>
      <c r="R234">
        <f>VLOOKUP(CONCATENATE($B234,".data"), 'Random noise 0.001'!$A$1:$AG$235, 17, FALSE)</f>
        <v>300.89999999999998</v>
      </c>
      <c r="S234" t="str">
        <f>VLOOKUP(CONCATENATE($B234,".data"), 'Random noise 0.001'!$A$1:$AG$235, 27, FALSE)</f>
        <v>-0.97950818*cos(x0*x2+10*x3+x4-sin(x1**2)+10)</v>
      </c>
      <c r="T234">
        <f t="shared" si="51"/>
        <v>0</v>
      </c>
      <c r="U234">
        <f t="shared" si="52"/>
        <v>0</v>
      </c>
      <c r="V234" s="2">
        <f t="shared" si="53"/>
        <v>0</v>
      </c>
      <c r="W234" s="1">
        <f>VLOOKUP(CONCATENATE($B234,".data"), 'Random noise 0.01'!$A$1:$AM$235, 37, FALSE)</f>
        <v>0.95384004</v>
      </c>
      <c r="X234">
        <f>VLOOKUP(CONCATENATE($B234,".data"), 'Random noise 0.01'!$A$1:$AM$235, 39, FALSE)</f>
        <v>0.14444984</v>
      </c>
      <c r="Y234">
        <f>VLOOKUP(CONCATENATE($B234,".data"), 'Random noise 0.01'!$A$1:$AG$235, 15, FALSE)</f>
        <v>18</v>
      </c>
      <c r="Z234">
        <f>VLOOKUP(CONCATENATE($B234,".data"), 'Random noise 0.01'!$A$1:$AG$235, 17, FALSE)</f>
        <v>300.5</v>
      </c>
      <c r="AA234" t="str">
        <f>VLOOKUP(CONCATENATE($B234,".data"), 'Random noise 0.01'!$A$1:$AG$235, 27, FALSE)</f>
        <v>-0.97904894*cos(x0*x2+10*x3+x4-sin(x1**2)+10)</v>
      </c>
      <c r="AB234">
        <f t="shared" si="54"/>
        <v>0</v>
      </c>
      <c r="AC234">
        <f t="shared" si="55"/>
        <v>0</v>
      </c>
      <c r="AD234" s="2">
        <f t="shared" si="56"/>
        <v>0</v>
      </c>
      <c r="AE234" s="1">
        <f>VLOOKUP(CONCATENATE($B234,".data"), 'Random noise 0.1'!$A$1:$AM$235, 37, FALSE)</f>
        <v>0.79893296000000003</v>
      </c>
      <c r="AF234">
        <f>VLOOKUP(CONCATENATE($B234,".data"), 'Random noise 0.1'!$A$1:$AM$235, 39, FALSE)</f>
        <v>0.30147743999999999</v>
      </c>
      <c r="AG234">
        <f>VLOOKUP(CONCATENATE($B234,".data"), 'Random noise 0.1'!$A$1:$AG$235, 15, FALSE)</f>
        <v>29</v>
      </c>
      <c r="AH234">
        <f>VLOOKUP(CONCATENATE($B234,".data"), 'Random noise 0.1'!$A$1:$AG$235, 17, FALSE)</f>
        <v>265.60000000000002</v>
      </c>
      <c r="AI234" t="str">
        <f>VLOOKUP(CONCATENATE($B234,".data"), 'Random noise 0.1'!$A$1:$AG$235, 27, FALSE)</f>
        <v>0.01080949*x0**(x2-1)+0.98997283*cos(x0**0.5*x2+x0**0.5*x4-x1+10*x3+0.9)</v>
      </c>
      <c r="AJ234">
        <f t="shared" si="57"/>
        <v>0</v>
      </c>
      <c r="AK234">
        <f t="shared" si="58"/>
        <v>0</v>
      </c>
      <c r="AL234" s="2">
        <f t="shared" si="59"/>
        <v>0</v>
      </c>
    </row>
    <row r="235" spans="1:38" x14ac:dyDescent="0.25">
      <c r="A235" t="str">
        <f t="shared" si="46"/>
        <v>v5_12-15</v>
      </c>
      <c r="B235" t="s">
        <v>920</v>
      </c>
      <c r="C235">
        <v>15</v>
      </c>
      <c r="D235" t="str">
        <f t="shared" si="47"/>
        <v>12-15</v>
      </c>
      <c r="E235">
        <v>5</v>
      </c>
      <c r="F235" s="7" t="s">
        <v>921</v>
      </c>
      <c r="G235" s="1">
        <f>VLOOKUP(CONCATENATE($B235,".data"), 'Random noise 0'!$A$1:$AM$235, 37, FALSE)</f>
        <v>0.99995794999999998</v>
      </c>
      <c r="H235" s="1">
        <f>VLOOKUP(CONCATENATE($B235,".data"), 'Random noise 0'!$A$1:$AM$235, 39, FALSE)</f>
        <v>4.1575900000000001E-3</v>
      </c>
      <c r="I235">
        <f>VLOOKUP(CONCATENATE($B235,".data"), 'Random noise 0'!$A$1:$AG$235, 15, FALSE)</f>
        <v>20</v>
      </c>
      <c r="J235">
        <f>VLOOKUP(CONCATENATE($B235,".data"), 'Random noise 0'!$A$1:$AG$235, 17, FALSE)</f>
        <v>179.1</v>
      </c>
      <c r="K235" t="str">
        <f>VLOOKUP(CONCATENATE($B235,".data"), 'Random noise 0'!$A$1:$AG$235, 27, FALSE)</f>
        <v>0.99603391*x0*x1-1.0015804*x2-0.99990169*x3+0.78141238*x4**0.5+0.89688051*x4+1.13227125</v>
      </c>
      <c r="L235">
        <f t="shared" si="48"/>
        <v>1</v>
      </c>
      <c r="M235">
        <f t="shared" si="49"/>
        <v>0</v>
      </c>
      <c r="N235" s="2">
        <f t="shared" si="50"/>
        <v>0</v>
      </c>
      <c r="O235" s="1">
        <f>VLOOKUP(CONCATENATE($B235,".data"), 'Random noise 0.001'!$A$1:$AM$235, 37, FALSE)</f>
        <v>0.99995842999999995</v>
      </c>
      <c r="P235">
        <f>VLOOKUP(CONCATENATE($B235,".data"), 'Random noise 0.001'!$A$1:$AM$235, 39, FALSE)</f>
        <v>4.1338499999999997E-3</v>
      </c>
      <c r="Q235">
        <f>VLOOKUP(CONCATENATE($B235,".data"), 'Random noise 0.001'!$A$1:$AG$235, 15, FALSE)</f>
        <v>20</v>
      </c>
      <c r="R235">
        <f>VLOOKUP(CONCATENATE($B235,".data"), 'Random noise 0.001'!$A$1:$AG$235, 17, FALSE)</f>
        <v>253.1</v>
      </c>
      <c r="S235" t="str">
        <f>VLOOKUP(CONCATENATE($B235,".data"), 'Random noise 0.001'!$A$1:$AG$235, 27, FALSE)</f>
        <v>0.99702413*x0*x1-1.0012419*x2-0.99867459*x3+0.77777147*x4**0.5+0.89984341*x4+1.13254776</v>
      </c>
      <c r="T235">
        <f t="shared" si="51"/>
        <v>1</v>
      </c>
      <c r="U235">
        <f t="shared" si="52"/>
        <v>0</v>
      </c>
      <c r="V235" s="2">
        <f t="shared" si="53"/>
        <v>0</v>
      </c>
      <c r="W235" s="1">
        <f>VLOOKUP(CONCATENATE($B235,".data"), 'Random noise 0.01'!$A$1:$AM$235, 37, FALSE)</f>
        <v>0.99988880000000002</v>
      </c>
      <c r="X235">
        <f>VLOOKUP(CONCATENATE($B235,".data"), 'Random noise 0.01'!$A$1:$AM$235, 39, FALSE)</f>
        <v>6.7609799999999998E-3</v>
      </c>
      <c r="Y235">
        <f>VLOOKUP(CONCATENATE($B235,".data"), 'Random noise 0.01'!$A$1:$AG$235, 15, FALSE)</f>
        <v>20</v>
      </c>
      <c r="Z235">
        <f>VLOOKUP(CONCATENATE($B235,".data"), 'Random noise 0.01'!$A$1:$AG$235, 17, FALSE)</f>
        <v>253.2</v>
      </c>
      <c r="AA235" t="str">
        <f>VLOOKUP(CONCATENATE($B235,".data"), 'Random noise 0.01'!$A$1:$AG$235, 27, FALSE)</f>
        <v>1.00593615*x0*x1-0.99819542*x2-0.98763075*x3+0.74500328*x4**0.5+0.92650955*x4+1.13503635</v>
      </c>
      <c r="AB235">
        <f t="shared" si="54"/>
        <v>1</v>
      </c>
      <c r="AC235">
        <f t="shared" si="55"/>
        <v>0</v>
      </c>
      <c r="AD235" s="2">
        <f t="shared" si="56"/>
        <v>0</v>
      </c>
      <c r="AE235" s="1">
        <f>VLOOKUP(CONCATENATE($B235,".data"), 'Random noise 0.1'!$A$1:$AM$235, 37, FALSE)</f>
        <v>0.98214626000000005</v>
      </c>
      <c r="AF235">
        <f>VLOOKUP(CONCATENATE($B235,".data"), 'Random noise 0.1'!$A$1:$AM$235, 39, FALSE)</f>
        <v>8.567031E-2</v>
      </c>
      <c r="AG235">
        <f>VLOOKUP(CONCATENATE($B235,".data"), 'Random noise 0.1'!$A$1:$AG$235, 15, FALSE)</f>
        <v>19</v>
      </c>
      <c r="AH235">
        <f>VLOOKUP(CONCATENATE($B235,".data"), 'Random noise 0.1'!$A$1:$AG$235, 17, FALSE)</f>
        <v>221.9</v>
      </c>
      <c r="AI235" t="str">
        <f>VLOOKUP(CONCATENATE($B235,".data"), 'Random noise 0.1'!$A$1:$AG$235, 27, FALSE)</f>
        <v>1.26507521*x0*x1-0.97443157*x2-0.85081506*x3+1.57276344*x4-0.06214878*log(x0)+1.13115825</v>
      </c>
      <c r="AJ235">
        <f t="shared" si="57"/>
        <v>0</v>
      </c>
      <c r="AK235">
        <f t="shared" si="58"/>
        <v>0</v>
      </c>
      <c r="AL235" s="2">
        <f t="shared" si="59"/>
        <v>0</v>
      </c>
    </row>
    <row r="236" spans="1:38" x14ac:dyDescent="0.25">
      <c r="A236" t="str">
        <f t="shared" si="46"/>
        <v>v5_12-15</v>
      </c>
      <c r="B236" t="s">
        <v>922</v>
      </c>
      <c r="C236">
        <v>15</v>
      </c>
      <c r="D236" t="str">
        <f t="shared" si="47"/>
        <v>12-15</v>
      </c>
      <c r="E236">
        <v>5</v>
      </c>
      <c r="F236" s="7" t="s">
        <v>923</v>
      </c>
      <c r="G236" s="1">
        <f>VLOOKUP(CONCATENATE($B236,".data"), 'Random noise 0'!$A$1:$AM$235, 37, FALSE)</f>
        <v>1</v>
      </c>
      <c r="H236" s="1">
        <f>VLOOKUP(CONCATENATE($B236,".data"), 'Random noise 0'!$A$1:$AM$235, 39, FALSE)</f>
        <v>5.0152699999999996E-3</v>
      </c>
      <c r="I236">
        <f>VLOOKUP(CONCATENATE($B236,".data"), 'Random noise 0'!$A$1:$AG$235, 15, FALSE)</f>
        <v>21</v>
      </c>
      <c r="J236">
        <f>VLOOKUP(CONCATENATE($B236,".data"), 'Random noise 0'!$A$1:$AG$235, 17, FALSE)</f>
        <v>194.2</v>
      </c>
      <c r="K236" t="str">
        <f>VLOOKUP(CONCATENATE($B236,".data"), 'Random noise 0'!$A$1:$AG$235, 27, FALSE)</f>
        <v>1.002253*x0+0.71874623*x1**3*x3+1.00000143*x2+1.19763605*x3+2.0000112/x4</v>
      </c>
      <c r="L236">
        <f t="shared" si="48"/>
        <v>1</v>
      </c>
      <c r="M236">
        <f t="shared" si="49"/>
        <v>0</v>
      </c>
      <c r="N236" s="2">
        <f t="shared" si="50"/>
        <v>0</v>
      </c>
      <c r="O236" s="1">
        <f>VLOOKUP(CONCATENATE($B236,".data"), 'Random noise 0.001'!$A$1:$AM$235, 37, FALSE)</f>
        <v>0.99995086</v>
      </c>
      <c r="P236">
        <f>VLOOKUP(CONCATENATE($B236,".data"), 'Random noise 0.001'!$A$1:$AM$235, 39, FALSE)</f>
        <v>2.1084014899999999</v>
      </c>
      <c r="Q236">
        <f>VLOOKUP(CONCATENATE($B236,".data"), 'Random noise 0.001'!$A$1:$AG$235, 15, FALSE)</f>
        <v>21</v>
      </c>
      <c r="R236">
        <f>VLOOKUP(CONCATENATE($B236,".data"), 'Random noise 0.001'!$A$1:$AG$235, 17, FALSE)</f>
        <v>260.3</v>
      </c>
      <c r="S236" t="str">
        <f>VLOOKUP(CONCATENATE($B236,".data"), 'Random noise 0.001'!$A$1:$AG$235, 27, FALSE)</f>
        <v>0.5577679*x2/x0**0.5+3.9475084*x0*x1+2.07146942*exp(x3)-2.95425085+2.01125142/x4</v>
      </c>
      <c r="T236">
        <f t="shared" si="51"/>
        <v>1</v>
      </c>
      <c r="U236">
        <f t="shared" si="52"/>
        <v>0</v>
      </c>
      <c r="V236" s="2">
        <f t="shared" si="53"/>
        <v>0</v>
      </c>
      <c r="W236" s="1">
        <f>VLOOKUP(CONCATENATE($B236,".data"), 'Random noise 0.01'!$A$1:$AM$235, 37, FALSE)</f>
        <v>0.99313059999999997</v>
      </c>
      <c r="X236">
        <f>VLOOKUP(CONCATENATE($B236,".data"), 'Random noise 0.01'!$A$1:$AM$235, 39, FALSE)</f>
        <v>24.929658320000001</v>
      </c>
      <c r="Y236">
        <f>VLOOKUP(CONCATENATE($B236,".data"), 'Random noise 0.01'!$A$1:$AG$235, 15, FALSE)</f>
        <v>45</v>
      </c>
      <c r="Z236">
        <f>VLOOKUP(CONCATENATE($B236,".data"), 'Random noise 0.01'!$A$1:$AG$235, 17, FALSE)</f>
        <v>300.39999999999998</v>
      </c>
      <c r="AA236" t="str">
        <f>VLOOKUP(CONCATENATE($B236,".data"), 'Random noise 0.01'!$A$1:$AG$235, 27, FALSE)</f>
        <v>2.31000518/x0**0.5-19.80409898*x0**2+19.80409898*x0*(x0+x1)**2+36.07892767*x3*x4*sin(x3*x4-19.47241303*x4)-27.53029846+19.22245644*exp(-x0)*exp(x3)+2.12458829/x4</v>
      </c>
      <c r="AB236">
        <f t="shared" si="54"/>
        <v>0</v>
      </c>
      <c r="AC236">
        <f t="shared" si="55"/>
        <v>0</v>
      </c>
      <c r="AD236" s="2">
        <f t="shared" si="56"/>
        <v>0</v>
      </c>
      <c r="AE236" s="1">
        <f>VLOOKUP(CONCATENATE($B236,".data"), 'Random noise 0.1'!$A$1:$AM$235, 37, FALSE)</f>
        <v>0.45412316000000003</v>
      </c>
      <c r="AF236">
        <f>VLOOKUP(CONCATENATE($B236,".data"), 'Random noise 0.1'!$A$1:$AM$235, 39, FALSE)</f>
        <v>222.23083453000001</v>
      </c>
      <c r="AG236">
        <f>VLOOKUP(CONCATENATE($B236,".data"), 'Random noise 0.1'!$A$1:$AG$235, 15, FALSE)</f>
        <v>47</v>
      </c>
      <c r="AH236">
        <f>VLOOKUP(CONCATENATE($B236,".data"), 'Random noise 0.1'!$A$1:$AG$235, 17, FALSE)</f>
        <v>300.60000000000002</v>
      </c>
      <c r="AI236" t="str">
        <f>VLOOKUP(CONCATENATE($B236,".data"), 'Random noise 0.1'!$A$1:$AG$235, 27, FALSE)</f>
        <v>-128.40735988*x0+410.92279537*x1*(x0*x1+x3**10)**2+128.40735988*x3-127.26425022*sin(370.83302824*x1*x3**10/x2**10-x3)+2.00671841/x4+4.31015765*x2*x3/x0</v>
      </c>
      <c r="AJ236">
        <f t="shared" si="57"/>
        <v>0</v>
      </c>
      <c r="AK236">
        <f t="shared" si="58"/>
        <v>0</v>
      </c>
      <c r="AL236" s="2">
        <f t="shared" si="59"/>
        <v>0</v>
      </c>
    </row>
    <row r="237" spans="1:38" x14ac:dyDescent="0.25">
      <c r="A237" t="str">
        <f t="shared" si="46"/>
        <v>v5_12-15</v>
      </c>
      <c r="B237" t="s">
        <v>924</v>
      </c>
      <c r="C237">
        <v>15</v>
      </c>
      <c r="D237" t="str">
        <f t="shared" si="47"/>
        <v>12-15</v>
      </c>
      <c r="E237">
        <v>5</v>
      </c>
      <c r="F237" s="7" t="s">
        <v>925</v>
      </c>
      <c r="G237" s="1">
        <f>VLOOKUP(CONCATENATE($B237,".data"), 'Random noise 0'!$A$1:$AM$235, 37, FALSE)</f>
        <v>0.99947768999999997</v>
      </c>
      <c r="H237" s="1">
        <f>VLOOKUP(CONCATENATE($B237,".data"), 'Random noise 0'!$A$1:$AM$235, 39, FALSE)</f>
        <v>8.5468000000000002E-4</v>
      </c>
      <c r="I237">
        <f>VLOOKUP(CONCATENATE($B237,".data"), 'Random noise 0'!$A$1:$AG$235, 15, FALSE)</f>
        <v>15</v>
      </c>
      <c r="J237">
        <f>VLOOKUP(CONCATENATE($B237,".data"), 'Random noise 0'!$A$1:$AG$235, 17, FALSE)</f>
        <v>161.5</v>
      </c>
      <c r="K237" t="str">
        <f>VLOOKUP(CONCATENATE($B237,".data"), 'Random noise 0'!$A$1:$AG$235, 27, FALSE)</f>
        <v>0.0323443*x0*x1**2+0.10054061*x2*x3-0.10208905*x4+2.3023637</v>
      </c>
      <c r="L237">
        <f t="shared" si="48"/>
        <v>1</v>
      </c>
      <c r="M237" t="str">
        <f t="shared" si="49"/>
        <v>?</v>
      </c>
      <c r="N237" s="2">
        <v>0</v>
      </c>
      <c r="O237" s="1">
        <f>VLOOKUP(CONCATENATE($B237,".data"), 'Random noise 0.001'!$A$1:$AM$235, 37, FALSE)</f>
        <v>0.99922529000000004</v>
      </c>
      <c r="P237">
        <f>VLOOKUP(CONCATENATE($B237,".data"), 'Random noise 0.001'!$A$1:$AM$235, 39, FALSE)</f>
        <v>1.0409E-3</v>
      </c>
      <c r="Q237">
        <f>VLOOKUP(CONCATENATE($B237,".data"), 'Random noise 0.001'!$A$1:$AG$235, 15, FALSE)</f>
        <v>15</v>
      </c>
      <c r="R237">
        <f>VLOOKUP(CONCATENATE($B237,".data"), 'Random noise 0.001'!$A$1:$AG$235, 17, FALSE)</f>
        <v>197.9</v>
      </c>
      <c r="S237" t="str">
        <f>VLOOKUP(CONCATENATE($B237,".data"), 'Random noise 0.001'!$A$1:$AG$235, 27, FALSE)</f>
        <v>0.03476315*x0*x1**2+0.10201539*x2*x3-0.10215169*x4+2.30215771</v>
      </c>
      <c r="T237">
        <f t="shared" si="51"/>
        <v>1</v>
      </c>
      <c r="U237">
        <f t="shared" si="52"/>
        <v>0</v>
      </c>
      <c r="V237" s="2">
        <f t="shared" si="53"/>
        <v>0</v>
      </c>
      <c r="W237" s="1">
        <f>VLOOKUP(CONCATENATE($B237,".data"), 'Random noise 0.01'!$A$1:$AM$235, 37, FALSE)</f>
        <v>0.84949637</v>
      </c>
      <c r="X237">
        <f>VLOOKUP(CONCATENATE($B237,".data"), 'Random noise 0.01'!$A$1:$AM$235, 39, FALSE)</f>
        <v>1.4508129999999999E-2</v>
      </c>
      <c r="Y237">
        <f>VLOOKUP(CONCATENATE($B237,".data"), 'Random noise 0.01'!$A$1:$AG$235, 15, FALSE)</f>
        <v>24</v>
      </c>
      <c r="Z237">
        <f>VLOOKUP(CONCATENATE($B237,".data"), 'Random noise 0.01'!$A$1:$AG$235, 17, FALSE)</f>
        <v>241</v>
      </c>
      <c r="AA237" t="str">
        <f>VLOOKUP(CONCATENATE($B237,".data"), 'Random noise 0.01'!$A$1:$AG$235, 27, FALSE)</f>
        <v>0.07712244*x0*x1**2+0.09203569*x2*x3-0.09839698*x4-0.00809734*log(x0*log(1/x3))+2.28859015</v>
      </c>
      <c r="AB237">
        <f t="shared" si="54"/>
        <v>0</v>
      </c>
      <c r="AC237">
        <f t="shared" si="55"/>
        <v>0</v>
      </c>
      <c r="AD237" s="2">
        <f t="shared" si="56"/>
        <v>0</v>
      </c>
      <c r="AE237" s="1">
        <f>VLOOKUP(CONCATENATE($B237,".data"), 'Random noise 0.1'!$A$1:$AM$235, 37, FALSE)</f>
        <v>-24.347598319999999</v>
      </c>
      <c r="AF237">
        <f>VLOOKUP(CONCATENATE($B237,".data"), 'Random noise 0.1'!$A$1:$AM$235, 39, FALSE)</f>
        <v>0.18828099000000001</v>
      </c>
      <c r="AG237">
        <f>VLOOKUP(CONCATENATE($B237,".data"), 'Random noise 0.1'!$A$1:$AG$235, 15, FALSE)</f>
        <v>29</v>
      </c>
      <c r="AH237">
        <f>VLOOKUP(CONCATENATE($B237,".data"), 'Random noise 0.1'!$A$1:$AG$235, 17, FALSE)</f>
        <v>253.8</v>
      </c>
      <c r="AI237" t="str">
        <f>VLOOKUP(CONCATENATE($B237,".data"), 'Random noise 0.1'!$A$1:$AG$235, 27, FALSE)</f>
        <v>-0.21620038*x0+0.26980195*x3**2-1.14266253*cos(x0*x1)+3.3033333+0.10092551/x4**(0.31830989*x0)+0.00285497*x2/x0</v>
      </c>
      <c r="AJ237">
        <f t="shared" si="57"/>
        <v>0</v>
      </c>
      <c r="AK237">
        <f t="shared" si="58"/>
        <v>0</v>
      </c>
      <c r="AL237" s="2">
        <f t="shared" si="59"/>
        <v>0</v>
      </c>
    </row>
    <row r="238" spans="1:38" x14ac:dyDescent="0.25">
      <c r="A238" t="str">
        <f t="shared" si="46"/>
        <v>v5_12-15</v>
      </c>
      <c r="B238" t="s">
        <v>926</v>
      </c>
      <c r="C238">
        <v>15</v>
      </c>
      <c r="D238" t="str">
        <f t="shared" si="47"/>
        <v>12-15</v>
      </c>
      <c r="E238">
        <v>5</v>
      </c>
      <c r="F238" s="7" t="s">
        <v>927</v>
      </c>
      <c r="G238" s="1">
        <f>VLOOKUP(CONCATENATE($B238,".data"), 'Random noise 0'!$A$1:$AM$235, 37, FALSE)</f>
        <v>0.98777101</v>
      </c>
      <c r="H238" s="1">
        <f>VLOOKUP(CONCATENATE($B238,".data"), 'Random noise 0'!$A$1:$AM$235, 39, FALSE)</f>
        <v>2.475805E-2</v>
      </c>
      <c r="I238">
        <f>VLOOKUP(CONCATENATE($B238,".data"), 'Random noise 0'!$A$1:$AG$235, 15, FALSE)</f>
        <v>34</v>
      </c>
      <c r="J238">
        <f>VLOOKUP(CONCATENATE($B238,".data"), 'Random noise 0'!$A$1:$AG$235, 17, FALSE)</f>
        <v>226.6</v>
      </c>
      <c r="K238" t="str">
        <f>VLOOKUP(CONCATENATE($B238,".data"), 'Random noise 0'!$A$1:$AG$235, 27, FALSE)</f>
        <v>-0.63106593*x0*x1-0.92141204*x0*x4+1.14467947*x0-0.40529414*x1*x2+0.67926033*x1*x3-0.40529414*x2*x4+0.59293681*x2+0.89435374*x3*x4-1.15559355*x3</v>
      </c>
      <c r="L238">
        <f t="shared" si="48"/>
        <v>0</v>
      </c>
      <c r="M238">
        <f t="shared" si="49"/>
        <v>0</v>
      </c>
      <c r="N238" s="2">
        <f t="shared" si="50"/>
        <v>0</v>
      </c>
      <c r="O238" s="1">
        <f>VLOOKUP(CONCATENATE($B238,".data"), 'Random noise 0.001'!$A$1:$AM$235, 37, FALSE)</f>
        <v>0.98775913999999998</v>
      </c>
      <c r="P238">
        <f>VLOOKUP(CONCATENATE($B238,".data"), 'Random noise 0.001'!$A$1:$AM$235, 39, FALSE)</f>
        <v>2.477006E-2</v>
      </c>
      <c r="Q238">
        <f>VLOOKUP(CONCATENATE($B238,".data"), 'Random noise 0.001'!$A$1:$AG$235, 15, FALSE)</f>
        <v>34</v>
      </c>
      <c r="R238">
        <f>VLOOKUP(CONCATENATE($B238,".data"), 'Random noise 0.001'!$A$1:$AG$235, 17, FALSE)</f>
        <v>300.39999999999998</v>
      </c>
      <c r="S238" t="str">
        <f>VLOOKUP(CONCATENATE($B238,".data"), 'Random noise 0.001'!$A$1:$AG$235, 27, FALSE)</f>
        <v>-0.63047868*x0*x1-0.92163696*x0*x4+1.14438373*x0-0.40524771*x1*x2+0.67901905*x1*x3-0.40524771*x2*x4+0.59293172*x2+0.89457545*x3*x4-1.15529601*x3</v>
      </c>
      <c r="T238">
        <f t="shared" si="51"/>
        <v>0</v>
      </c>
      <c r="U238">
        <f t="shared" si="52"/>
        <v>0</v>
      </c>
      <c r="V238" s="2">
        <f t="shared" si="53"/>
        <v>0</v>
      </c>
      <c r="W238" s="1">
        <f>VLOOKUP(CONCATENATE($B238,".data"), 'Random noise 0.01'!$A$1:$AM$235, 37, FALSE)</f>
        <v>0.97445709999999996</v>
      </c>
      <c r="X238">
        <f>VLOOKUP(CONCATENATE($B238,".data"), 'Random noise 0.01'!$A$1:$AM$235, 39, FALSE)</f>
        <v>3.5781309999999997E-2</v>
      </c>
      <c r="Y238">
        <f>VLOOKUP(CONCATENATE($B238,".data"), 'Random noise 0.01'!$A$1:$AG$235, 15, FALSE)</f>
        <v>34</v>
      </c>
      <c r="Z238">
        <f>VLOOKUP(CONCATENATE($B238,".data"), 'Random noise 0.01'!$A$1:$AG$235, 17, FALSE)</f>
        <v>300.5</v>
      </c>
      <c r="AA238" t="str">
        <f>VLOOKUP(CONCATENATE($B238,".data"), 'Random noise 0.01'!$A$1:$AG$235, 27, FALSE)</f>
        <v>-0.33112006*x0*x1*exp(x4)-0.61843842*x0*x4+0.95515774*x0-0.70651951*x1*x2*x4+1.11033049*x1*x3*x4+0.34988463*x2+0.27776666*x3*x4-0.75203231*x3</v>
      </c>
      <c r="AB238">
        <f t="shared" si="54"/>
        <v>0</v>
      </c>
      <c r="AC238">
        <f t="shared" si="55"/>
        <v>0</v>
      </c>
      <c r="AD238" s="2">
        <f t="shared" si="56"/>
        <v>0</v>
      </c>
      <c r="AE238" s="1">
        <f>VLOOKUP(CONCATENATE($B238,".data"), 'Random noise 0.1'!$A$1:$AM$235, 37, FALSE)</f>
        <v>0.98142834999999995</v>
      </c>
      <c r="AF238">
        <f>VLOOKUP(CONCATENATE($B238,".data"), 'Random noise 0.1'!$A$1:$AM$235, 39, FALSE)</f>
        <v>3.0510289999999999E-2</v>
      </c>
      <c r="AG238">
        <f>VLOOKUP(CONCATENATE($B238,".data"), 'Random noise 0.1'!$A$1:$AG$235, 15, FALSE)</f>
        <v>34</v>
      </c>
      <c r="AH238">
        <f>VLOOKUP(CONCATENATE($B238,".data"), 'Random noise 0.1'!$A$1:$AG$235, 17, FALSE)</f>
        <v>297.5</v>
      </c>
      <c r="AI238" t="e">
        <f>VLOOKUP(CONCATENATE($B238,".data"), 'Random noise 0.1'!$A$1:$AG$235, 27, FALSE)</f>
        <v>#NAME?</v>
      </c>
      <c r="AJ238">
        <f t="shared" si="57"/>
        <v>0</v>
      </c>
      <c r="AK238">
        <f t="shared" si="58"/>
        <v>0</v>
      </c>
      <c r="AL238" s="2">
        <f t="shared" si="59"/>
        <v>0</v>
      </c>
    </row>
  </sheetData>
  <mergeCells count="4">
    <mergeCell ref="G1:K1"/>
    <mergeCell ref="W1:AA1"/>
    <mergeCell ref="O1:S1"/>
    <mergeCell ref="AE1:A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5C0C4-6404-4980-A668-AEC271D20A2E}">
  <dimension ref="A1:AY235"/>
  <sheetViews>
    <sheetView workbookViewId="0">
      <selection sqref="A1:AK1"/>
    </sheetView>
  </sheetViews>
  <sheetFormatPr defaultRowHeight="15" x14ac:dyDescent="0.25"/>
  <cols>
    <col min="27" max="27" width="9.140625" style="7"/>
  </cols>
  <sheetData>
    <row r="1" spans="1:39" x14ac:dyDescent="0.25">
      <c r="A1" t="s">
        <v>17</v>
      </c>
      <c r="B1" t="s">
        <v>10</v>
      </c>
      <c r="C1">
        <v>300</v>
      </c>
      <c r="D1" t="s">
        <v>11</v>
      </c>
      <c r="E1">
        <v>100000</v>
      </c>
      <c r="F1" t="s">
        <v>12</v>
      </c>
      <c r="G1">
        <v>23654</v>
      </c>
      <c r="H1" t="s">
        <v>13</v>
      </c>
      <c r="I1">
        <v>1E-3</v>
      </c>
      <c r="J1" t="s">
        <v>3</v>
      </c>
      <c r="K1">
        <v>1</v>
      </c>
      <c r="L1" t="s">
        <v>2</v>
      </c>
      <c r="M1">
        <v>0</v>
      </c>
      <c r="N1" t="s">
        <v>6</v>
      </c>
      <c r="O1">
        <v>1</v>
      </c>
      <c r="P1" t="s">
        <v>0</v>
      </c>
      <c r="Q1">
        <v>0.2</v>
      </c>
      <c r="R1" t="s">
        <v>8</v>
      </c>
      <c r="S1">
        <v>1</v>
      </c>
      <c r="T1" t="s">
        <v>9</v>
      </c>
      <c r="U1">
        <v>1</v>
      </c>
      <c r="V1" t="s">
        <v>7</v>
      </c>
      <c r="W1">
        <v>207</v>
      </c>
      <c r="X1" t="s">
        <v>1</v>
      </c>
      <c r="Y1" t="s">
        <v>134</v>
      </c>
      <c r="Z1" t="s">
        <v>16</v>
      </c>
      <c r="AA1" s="7" t="s">
        <v>134</v>
      </c>
      <c r="AB1" t="s">
        <v>256</v>
      </c>
      <c r="AC1" s="3">
        <v>9.9999999999999998E-17</v>
      </c>
      <c r="AD1" t="s">
        <v>976</v>
      </c>
      <c r="AE1" t="s">
        <v>977</v>
      </c>
      <c r="AF1" t="s">
        <v>978</v>
      </c>
      <c r="AG1">
        <v>0.01</v>
      </c>
      <c r="AH1" t="s">
        <v>979</v>
      </c>
      <c r="AI1" t="b">
        <v>0</v>
      </c>
      <c r="AJ1" t="s">
        <v>5</v>
      </c>
      <c r="AK1">
        <v>1</v>
      </c>
      <c r="AL1" t="s">
        <v>4</v>
      </c>
      <c r="AM1">
        <v>0</v>
      </c>
    </row>
    <row r="2" spans="1:39" x14ac:dyDescent="0.25">
      <c r="A2" t="s">
        <v>18</v>
      </c>
      <c r="B2" t="s">
        <v>10</v>
      </c>
      <c r="C2">
        <v>300</v>
      </c>
      <c r="D2" t="s">
        <v>11</v>
      </c>
      <c r="E2">
        <v>100000</v>
      </c>
      <c r="F2" t="s">
        <v>12</v>
      </c>
      <c r="G2">
        <v>23654</v>
      </c>
      <c r="H2" t="s">
        <v>13</v>
      </c>
      <c r="I2">
        <v>1E-3</v>
      </c>
      <c r="J2" t="s">
        <v>3</v>
      </c>
      <c r="K2">
        <v>1</v>
      </c>
      <c r="L2" t="s">
        <v>2</v>
      </c>
      <c r="M2">
        <v>0</v>
      </c>
      <c r="N2" t="s">
        <v>6</v>
      </c>
      <c r="O2">
        <v>3</v>
      </c>
      <c r="P2" t="s">
        <v>0</v>
      </c>
      <c r="Q2">
        <v>0.9</v>
      </c>
      <c r="R2" t="s">
        <v>8</v>
      </c>
      <c r="S2">
        <v>1</v>
      </c>
      <c r="T2" t="s">
        <v>9</v>
      </c>
      <c r="U2">
        <v>3</v>
      </c>
      <c r="V2" t="s">
        <v>7</v>
      </c>
      <c r="W2">
        <v>794</v>
      </c>
      <c r="X2" t="s">
        <v>1</v>
      </c>
      <c r="Y2" t="s">
        <v>257</v>
      </c>
      <c r="Z2" t="s">
        <v>16</v>
      </c>
      <c r="AA2" s="7" t="s">
        <v>258</v>
      </c>
      <c r="AB2" t="s">
        <v>256</v>
      </c>
      <c r="AC2" s="3">
        <v>9.9999999999999998E-17</v>
      </c>
      <c r="AD2" t="s">
        <v>976</v>
      </c>
      <c r="AE2" t="s">
        <v>977</v>
      </c>
      <c r="AF2" t="s">
        <v>978</v>
      </c>
      <c r="AG2">
        <v>0.01</v>
      </c>
      <c r="AH2" t="s">
        <v>979</v>
      </c>
      <c r="AI2" t="b">
        <v>0</v>
      </c>
      <c r="AJ2" t="s">
        <v>5</v>
      </c>
      <c r="AK2">
        <v>1</v>
      </c>
      <c r="AL2" t="s">
        <v>4</v>
      </c>
      <c r="AM2">
        <v>0</v>
      </c>
    </row>
    <row r="3" spans="1:39" x14ac:dyDescent="0.25">
      <c r="A3" t="s">
        <v>19</v>
      </c>
      <c r="B3" t="s">
        <v>10</v>
      </c>
      <c r="C3">
        <v>300</v>
      </c>
      <c r="D3" t="s">
        <v>11</v>
      </c>
      <c r="E3">
        <v>100000</v>
      </c>
      <c r="F3" t="s">
        <v>12</v>
      </c>
      <c r="G3">
        <v>23654</v>
      </c>
      <c r="H3" t="s">
        <v>13</v>
      </c>
      <c r="I3">
        <v>1E-3</v>
      </c>
      <c r="J3" t="s">
        <v>3</v>
      </c>
      <c r="K3">
        <v>1</v>
      </c>
      <c r="L3" t="s">
        <v>2</v>
      </c>
      <c r="M3">
        <v>0</v>
      </c>
      <c r="N3" t="s">
        <v>6</v>
      </c>
      <c r="O3">
        <v>3</v>
      </c>
      <c r="P3" t="s">
        <v>0</v>
      </c>
      <c r="Q3">
        <v>0.5</v>
      </c>
      <c r="R3" t="s">
        <v>8</v>
      </c>
      <c r="S3">
        <v>1</v>
      </c>
      <c r="T3" t="s">
        <v>9</v>
      </c>
      <c r="U3">
        <v>2</v>
      </c>
      <c r="V3" t="s">
        <v>7</v>
      </c>
      <c r="W3">
        <v>476</v>
      </c>
      <c r="X3" t="s">
        <v>1</v>
      </c>
      <c r="Y3" t="s">
        <v>259</v>
      </c>
      <c r="Z3" t="s">
        <v>16</v>
      </c>
      <c r="AA3" s="7" t="s">
        <v>1008</v>
      </c>
      <c r="AB3" t="s">
        <v>256</v>
      </c>
      <c r="AC3" s="3">
        <v>9.9999999999999998E-17</v>
      </c>
      <c r="AD3" t="s">
        <v>976</v>
      </c>
      <c r="AE3" s="3" t="s">
        <v>977</v>
      </c>
      <c r="AF3" t="s">
        <v>978</v>
      </c>
      <c r="AG3">
        <v>0.01</v>
      </c>
      <c r="AH3" t="s">
        <v>979</v>
      </c>
      <c r="AI3" t="b">
        <v>0</v>
      </c>
      <c r="AJ3" t="s">
        <v>5</v>
      </c>
      <c r="AK3">
        <v>1</v>
      </c>
      <c r="AL3" t="s">
        <v>4</v>
      </c>
      <c r="AM3">
        <v>0</v>
      </c>
    </row>
    <row r="4" spans="1:39" x14ac:dyDescent="0.25">
      <c r="A4" t="s">
        <v>20</v>
      </c>
      <c r="B4" t="s">
        <v>10</v>
      </c>
      <c r="C4">
        <v>300</v>
      </c>
      <c r="D4" t="s">
        <v>11</v>
      </c>
      <c r="E4">
        <v>100000</v>
      </c>
      <c r="F4" t="s">
        <v>12</v>
      </c>
      <c r="G4">
        <v>23654</v>
      </c>
      <c r="H4" t="s">
        <v>13</v>
      </c>
      <c r="I4">
        <v>1E-3</v>
      </c>
      <c r="J4" t="s">
        <v>3</v>
      </c>
      <c r="K4">
        <v>1</v>
      </c>
      <c r="L4" t="s">
        <v>2</v>
      </c>
      <c r="M4">
        <v>0</v>
      </c>
      <c r="N4" t="s">
        <v>6</v>
      </c>
      <c r="O4">
        <v>3</v>
      </c>
      <c r="P4" t="s">
        <v>0</v>
      </c>
      <c r="Q4">
        <v>0.4</v>
      </c>
      <c r="R4" t="s">
        <v>8</v>
      </c>
      <c r="S4">
        <v>1</v>
      </c>
      <c r="T4" t="s">
        <v>9</v>
      </c>
      <c r="U4">
        <v>2</v>
      </c>
      <c r="V4" t="s">
        <v>7</v>
      </c>
      <c r="W4">
        <v>405</v>
      </c>
      <c r="X4" t="s">
        <v>1</v>
      </c>
      <c r="Y4" t="s">
        <v>260</v>
      </c>
      <c r="Z4" t="s">
        <v>16</v>
      </c>
      <c r="AA4" s="7" t="s">
        <v>261</v>
      </c>
      <c r="AB4" t="s">
        <v>256</v>
      </c>
      <c r="AC4" s="3">
        <v>9.9999999999999998E-17</v>
      </c>
      <c r="AD4" t="s">
        <v>976</v>
      </c>
      <c r="AE4" t="s">
        <v>977</v>
      </c>
      <c r="AF4" t="s">
        <v>978</v>
      </c>
      <c r="AG4">
        <v>0.01</v>
      </c>
      <c r="AH4" t="s">
        <v>979</v>
      </c>
      <c r="AI4" t="b">
        <v>0</v>
      </c>
      <c r="AJ4" t="s">
        <v>5</v>
      </c>
      <c r="AK4">
        <v>1</v>
      </c>
      <c r="AL4" t="s">
        <v>4</v>
      </c>
      <c r="AM4">
        <v>0</v>
      </c>
    </row>
    <row r="5" spans="1:39" x14ac:dyDescent="0.25">
      <c r="A5" t="s">
        <v>21</v>
      </c>
      <c r="B5" t="s">
        <v>10</v>
      </c>
      <c r="C5">
        <v>300</v>
      </c>
      <c r="D5" t="s">
        <v>11</v>
      </c>
      <c r="E5">
        <v>100000</v>
      </c>
      <c r="F5" t="s">
        <v>12</v>
      </c>
      <c r="G5">
        <v>23654</v>
      </c>
      <c r="H5" t="s">
        <v>13</v>
      </c>
      <c r="I5">
        <v>1E-3</v>
      </c>
      <c r="J5" t="s">
        <v>3</v>
      </c>
      <c r="K5">
        <v>1</v>
      </c>
      <c r="L5" t="s">
        <v>2</v>
      </c>
      <c r="M5">
        <v>0</v>
      </c>
      <c r="N5" t="s">
        <v>6</v>
      </c>
      <c r="O5">
        <v>3</v>
      </c>
      <c r="P5" t="s">
        <v>0</v>
      </c>
      <c r="Q5">
        <v>0.5</v>
      </c>
      <c r="R5" t="s">
        <v>8</v>
      </c>
      <c r="S5">
        <v>1</v>
      </c>
      <c r="T5" t="s">
        <v>9</v>
      </c>
      <c r="U5">
        <v>2</v>
      </c>
      <c r="V5" t="s">
        <v>7</v>
      </c>
      <c r="W5">
        <v>475</v>
      </c>
      <c r="X5" t="s">
        <v>1</v>
      </c>
      <c r="Y5" t="s">
        <v>262</v>
      </c>
      <c r="Z5" t="s">
        <v>16</v>
      </c>
      <c r="AA5" s="7" t="s">
        <v>1009</v>
      </c>
      <c r="AB5" t="s">
        <v>256</v>
      </c>
      <c r="AC5" s="3">
        <v>9.9999999999999998E-17</v>
      </c>
      <c r="AD5" t="s">
        <v>976</v>
      </c>
      <c r="AE5" s="3" t="s">
        <v>977</v>
      </c>
      <c r="AF5" t="s">
        <v>978</v>
      </c>
      <c r="AG5">
        <v>0.01</v>
      </c>
      <c r="AH5" t="s">
        <v>979</v>
      </c>
      <c r="AI5" t="b">
        <v>0</v>
      </c>
      <c r="AJ5" t="s">
        <v>5</v>
      </c>
      <c r="AK5">
        <v>1</v>
      </c>
      <c r="AL5" t="s">
        <v>4</v>
      </c>
      <c r="AM5">
        <v>0</v>
      </c>
    </row>
    <row r="6" spans="1:39" x14ac:dyDescent="0.25">
      <c r="A6" t="s">
        <v>22</v>
      </c>
      <c r="B6" t="s">
        <v>10</v>
      </c>
      <c r="C6">
        <v>300</v>
      </c>
      <c r="D6" t="s">
        <v>11</v>
      </c>
      <c r="E6">
        <v>100000</v>
      </c>
      <c r="F6" t="s">
        <v>12</v>
      </c>
      <c r="G6">
        <v>23654</v>
      </c>
      <c r="H6" t="s">
        <v>13</v>
      </c>
      <c r="I6">
        <v>1E-3</v>
      </c>
      <c r="J6" t="s">
        <v>3</v>
      </c>
      <c r="K6">
        <v>1</v>
      </c>
      <c r="L6" t="s">
        <v>2</v>
      </c>
      <c r="M6">
        <v>0</v>
      </c>
      <c r="N6" t="s">
        <v>6</v>
      </c>
      <c r="O6">
        <v>4</v>
      </c>
      <c r="P6" t="s">
        <v>0</v>
      </c>
      <c r="Q6">
        <v>0.6</v>
      </c>
      <c r="R6" t="s">
        <v>8</v>
      </c>
      <c r="S6">
        <v>1</v>
      </c>
      <c r="T6" t="s">
        <v>9</v>
      </c>
      <c r="U6">
        <v>2</v>
      </c>
      <c r="V6" t="s">
        <v>7</v>
      </c>
      <c r="W6">
        <v>613</v>
      </c>
      <c r="X6" t="s">
        <v>1</v>
      </c>
      <c r="Y6" t="s">
        <v>263</v>
      </c>
      <c r="Z6" t="s">
        <v>16</v>
      </c>
      <c r="AA6" s="7" t="s">
        <v>1010</v>
      </c>
      <c r="AB6" t="s">
        <v>256</v>
      </c>
      <c r="AC6" s="3">
        <v>9.9999999999999998E-17</v>
      </c>
      <c r="AD6" t="s">
        <v>976</v>
      </c>
      <c r="AE6" s="3" t="s">
        <v>977</v>
      </c>
      <c r="AF6" t="s">
        <v>978</v>
      </c>
      <c r="AG6">
        <v>0.01</v>
      </c>
      <c r="AH6" t="s">
        <v>979</v>
      </c>
      <c r="AI6" t="b">
        <v>0</v>
      </c>
      <c r="AJ6" t="s">
        <v>5</v>
      </c>
      <c r="AK6">
        <v>1</v>
      </c>
      <c r="AL6" t="s">
        <v>4</v>
      </c>
      <c r="AM6">
        <v>0</v>
      </c>
    </row>
    <row r="7" spans="1:39" x14ac:dyDescent="0.25">
      <c r="A7" t="s">
        <v>23</v>
      </c>
      <c r="B7" t="s">
        <v>10</v>
      </c>
      <c r="C7">
        <v>300</v>
      </c>
      <c r="D7" t="s">
        <v>11</v>
      </c>
      <c r="E7">
        <v>100000</v>
      </c>
      <c r="F7" t="s">
        <v>12</v>
      </c>
      <c r="G7">
        <v>23654</v>
      </c>
      <c r="H7" t="s">
        <v>13</v>
      </c>
      <c r="I7">
        <v>1E-3</v>
      </c>
      <c r="J7" t="s">
        <v>3</v>
      </c>
      <c r="K7">
        <v>1</v>
      </c>
      <c r="L7" t="s">
        <v>2</v>
      </c>
      <c r="M7">
        <v>0</v>
      </c>
      <c r="N7" t="s">
        <v>6</v>
      </c>
      <c r="O7">
        <v>4</v>
      </c>
      <c r="P7" t="s">
        <v>0</v>
      </c>
      <c r="Q7">
        <v>0.7</v>
      </c>
      <c r="R7" t="s">
        <v>8</v>
      </c>
      <c r="S7">
        <v>1</v>
      </c>
      <c r="T7" t="s">
        <v>9</v>
      </c>
      <c r="U7">
        <v>2</v>
      </c>
      <c r="V7" t="s">
        <v>7</v>
      </c>
      <c r="W7">
        <v>696</v>
      </c>
      <c r="X7" t="s">
        <v>1</v>
      </c>
      <c r="Y7" t="s">
        <v>264</v>
      </c>
      <c r="Z7" t="s">
        <v>16</v>
      </c>
      <c r="AA7" s="7" t="s">
        <v>1011</v>
      </c>
      <c r="AB7" t="s">
        <v>256</v>
      </c>
      <c r="AC7" s="3">
        <v>9.9999999999999998E-17</v>
      </c>
      <c r="AD7" t="s">
        <v>976</v>
      </c>
      <c r="AE7" s="3" t="s">
        <v>977</v>
      </c>
      <c r="AF7" t="s">
        <v>978</v>
      </c>
      <c r="AG7">
        <v>0.01</v>
      </c>
      <c r="AH7" t="s">
        <v>979</v>
      </c>
      <c r="AI7" t="b">
        <v>0</v>
      </c>
      <c r="AJ7" t="s">
        <v>5</v>
      </c>
      <c r="AK7">
        <v>1</v>
      </c>
      <c r="AL7" t="s">
        <v>4</v>
      </c>
      <c r="AM7">
        <v>0</v>
      </c>
    </row>
    <row r="8" spans="1:39" x14ac:dyDescent="0.25">
      <c r="A8" t="s">
        <v>24</v>
      </c>
      <c r="B8" t="s">
        <v>10</v>
      </c>
      <c r="C8">
        <v>300</v>
      </c>
      <c r="D8" t="s">
        <v>11</v>
      </c>
      <c r="E8">
        <v>100000</v>
      </c>
      <c r="F8" t="s">
        <v>12</v>
      </c>
      <c r="G8">
        <v>23654</v>
      </c>
      <c r="H8" t="s">
        <v>13</v>
      </c>
      <c r="I8">
        <v>1E-3</v>
      </c>
      <c r="J8" t="s">
        <v>3</v>
      </c>
      <c r="K8">
        <v>1</v>
      </c>
      <c r="L8" t="s">
        <v>2</v>
      </c>
      <c r="M8">
        <v>0</v>
      </c>
      <c r="N8" t="s">
        <v>6</v>
      </c>
      <c r="O8">
        <v>4</v>
      </c>
      <c r="P8" t="s">
        <v>0</v>
      </c>
      <c r="Q8">
        <v>0.7</v>
      </c>
      <c r="R8" t="s">
        <v>8</v>
      </c>
      <c r="S8">
        <v>1</v>
      </c>
      <c r="T8" t="s">
        <v>9</v>
      </c>
      <c r="U8">
        <v>2</v>
      </c>
      <c r="V8" t="s">
        <v>7</v>
      </c>
      <c r="W8">
        <v>624</v>
      </c>
      <c r="X8" t="s">
        <v>1</v>
      </c>
      <c r="Y8" t="s">
        <v>265</v>
      </c>
      <c r="Z8" t="s">
        <v>16</v>
      </c>
      <c r="AA8" s="7" t="s">
        <v>266</v>
      </c>
      <c r="AB8" t="s">
        <v>256</v>
      </c>
      <c r="AC8" s="3">
        <v>9.9999999999999998E-17</v>
      </c>
      <c r="AD8" t="s">
        <v>976</v>
      </c>
      <c r="AE8" t="s">
        <v>977</v>
      </c>
      <c r="AF8" t="s">
        <v>978</v>
      </c>
      <c r="AG8">
        <v>0.01</v>
      </c>
      <c r="AH8" t="s">
        <v>979</v>
      </c>
      <c r="AI8" t="b">
        <v>0</v>
      </c>
      <c r="AJ8" t="s">
        <v>5</v>
      </c>
      <c r="AK8">
        <v>1</v>
      </c>
      <c r="AL8" t="s">
        <v>4</v>
      </c>
      <c r="AM8">
        <v>1E-8</v>
      </c>
    </row>
    <row r="9" spans="1:39" x14ac:dyDescent="0.25">
      <c r="A9" t="s">
        <v>25</v>
      </c>
      <c r="B9" t="s">
        <v>10</v>
      </c>
      <c r="C9">
        <v>300</v>
      </c>
      <c r="D9" t="s">
        <v>11</v>
      </c>
      <c r="E9">
        <v>100000</v>
      </c>
      <c r="F9" t="s">
        <v>12</v>
      </c>
      <c r="G9">
        <v>23654</v>
      </c>
      <c r="H9" t="s">
        <v>13</v>
      </c>
      <c r="I9">
        <v>1E-3</v>
      </c>
      <c r="J9" t="s">
        <v>3</v>
      </c>
      <c r="K9">
        <v>1</v>
      </c>
      <c r="L9" t="s">
        <v>2</v>
      </c>
      <c r="M9">
        <v>0</v>
      </c>
      <c r="N9" t="s">
        <v>6</v>
      </c>
      <c r="O9">
        <v>4</v>
      </c>
      <c r="P9" t="s">
        <v>0</v>
      </c>
      <c r="Q9">
        <v>0.7</v>
      </c>
      <c r="R9" t="s">
        <v>8</v>
      </c>
      <c r="S9">
        <v>1</v>
      </c>
      <c r="T9" t="s">
        <v>9</v>
      </c>
      <c r="U9">
        <v>2</v>
      </c>
      <c r="V9" t="s">
        <v>7</v>
      </c>
      <c r="W9">
        <v>703</v>
      </c>
      <c r="X9" t="s">
        <v>1</v>
      </c>
      <c r="Y9" t="s">
        <v>267</v>
      </c>
      <c r="Z9" t="s">
        <v>16</v>
      </c>
      <c r="AA9" s="7" t="s">
        <v>1012</v>
      </c>
      <c r="AB9" t="s">
        <v>256</v>
      </c>
      <c r="AC9" s="3">
        <v>9.9999999999999998E-17</v>
      </c>
      <c r="AD9" t="s">
        <v>976</v>
      </c>
      <c r="AE9" s="3" t="s">
        <v>977</v>
      </c>
      <c r="AF9" t="s">
        <v>978</v>
      </c>
      <c r="AG9">
        <v>0.01</v>
      </c>
      <c r="AH9" t="s">
        <v>979</v>
      </c>
      <c r="AI9" t="b">
        <v>0</v>
      </c>
      <c r="AJ9" t="s">
        <v>5</v>
      </c>
      <c r="AK9">
        <v>1</v>
      </c>
      <c r="AL9" t="s">
        <v>4</v>
      </c>
      <c r="AM9">
        <v>0</v>
      </c>
    </row>
    <row r="10" spans="1:39" x14ac:dyDescent="0.25">
      <c r="A10" t="s">
        <v>26</v>
      </c>
      <c r="B10" t="s">
        <v>10</v>
      </c>
      <c r="C10">
        <v>300</v>
      </c>
      <c r="D10" t="s">
        <v>11</v>
      </c>
      <c r="E10">
        <v>100000</v>
      </c>
      <c r="F10" t="s">
        <v>12</v>
      </c>
      <c r="G10">
        <v>23654</v>
      </c>
      <c r="H10" t="s">
        <v>13</v>
      </c>
      <c r="I10">
        <v>1E-3</v>
      </c>
      <c r="J10" t="s">
        <v>3</v>
      </c>
      <c r="K10">
        <v>1</v>
      </c>
      <c r="L10" t="s">
        <v>2</v>
      </c>
      <c r="M10">
        <v>0</v>
      </c>
      <c r="N10" t="s">
        <v>6</v>
      </c>
      <c r="O10">
        <v>4</v>
      </c>
      <c r="P10" t="s">
        <v>0</v>
      </c>
      <c r="Q10">
        <v>5.6</v>
      </c>
      <c r="R10" t="s">
        <v>8</v>
      </c>
      <c r="S10">
        <v>2</v>
      </c>
      <c r="T10" t="s">
        <v>9</v>
      </c>
      <c r="U10">
        <v>22</v>
      </c>
      <c r="V10" t="s">
        <v>7</v>
      </c>
      <c r="W10">
        <v>5487</v>
      </c>
      <c r="X10" t="s">
        <v>1</v>
      </c>
      <c r="Y10" t="s">
        <v>980</v>
      </c>
      <c r="Z10" t="s">
        <v>16</v>
      </c>
      <c r="AA10" s="7" t="s">
        <v>981</v>
      </c>
      <c r="AB10" t="s">
        <v>256</v>
      </c>
      <c r="AC10" s="3">
        <v>9.9999999999999998E-17</v>
      </c>
      <c r="AD10" t="s">
        <v>976</v>
      </c>
      <c r="AE10" t="s">
        <v>977</v>
      </c>
      <c r="AF10" t="s">
        <v>978</v>
      </c>
      <c r="AG10">
        <v>0.01</v>
      </c>
      <c r="AH10" t="s">
        <v>979</v>
      </c>
      <c r="AI10" t="b">
        <v>0</v>
      </c>
      <c r="AJ10" t="s">
        <v>5</v>
      </c>
      <c r="AK10">
        <v>1</v>
      </c>
      <c r="AL10" t="s">
        <v>4</v>
      </c>
      <c r="AM10">
        <v>0</v>
      </c>
    </row>
    <row r="11" spans="1:39" x14ac:dyDescent="0.25">
      <c r="A11" t="s">
        <v>27</v>
      </c>
      <c r="B11" t="s">
        <v>10</v>
      </c>
      <c r="C11">
        <v>300</v>
      </c>
      <c r="D11" t="s">
        <v>11</v>
      </c>
      <c r="E11">
        <v>100000</v>
      </c>
      <c r="F11" t="s">
        <v>12</v>
      </c>
      <c r="G11">
        <v>23654</v>
      </c>
      <c r="H11" t="s">
        <v>13</v>
      </c>
      <c r="I11">
        <v>1E-3</v>
      </c>
      <c r="J11" t="s">
        <v>3</v>
      </c>
      <c r="K11">
        <v>1</v>
      </c>
      <c r="L11" t="s">
        <v>2</v>
      </c>
      <c r="M11">
        <v>0</v>
      </c>
      <c r="N11" t="s">
        <v>6</v>
      </c>
      <c r="O11">
        <v>4</v>
      </c>
      <c r="P11" t="s">
        <v>0</v>
      </c>
      <c r="Q11">
        <v>7.2</v>
      </c>
      <c r="R11" t="s">
        <v>8</v>
      </c>
      <c r="S11">
        <v>2</v>
      </c>
      <c r="T11" t="s">
        <v>9</v>
      </c>
      <c r="U11">
        <v>8</v>
      </c>
      <c r="V11" t="s">
        <v>7</v>
      </c>
      <c r="W11">
        <v>5097</v>
      </c>
      <c r="X11" t="s">
        <v>1</v>
      </c>
      <c r="Y11" t="s">
        <v>268</v>
      </c>
      <c r="Z11" t="s">
        <v>16</v>
      </c>
      <c r="AA11" s="7" t="s">
        <v>1013</v>
      </c>
      <c r="AB11" t="s">
        <v>256</v>
      </c>
      <c r="AC11" s="3">
        <v>9.9999999999999998E-17</v>
      </c>
      <c r="AD11" t="s">
        <v>976</v>
      </c>
      <c r="AE11" s="3" t="s">
        <v>977</v>
      </c>
      <c r="AF11" t="s">
        <v>978</v>
      </c>
      <c r="AG11">
        <v>0.01</v>
      </c>
      <c r="AH11" t="s">
        <v>979</v>
      </c>
      <c r="AI11" t="b">
        <v>0</v>
      </c>
      <c r="AJ11" t="s">
        <v>5</v>
      </c>
      <c r="AK11">
        <v>1</v>
      </c>
      <c r="AL11" t="s">
        <v>4</v>
      </c>
      <c r="AM11">
        <v>0</v>
      </c>
    </row>
    <row r="12" spans="1:39" x14ac:dyDescent="0.25">
      <c r="A12" t="s">
        <v>28</v>
      </c>
      <c r="B12" t="s">
        <v>10</v>
      </c>
      <c r="C12">
        <v>300</v>
      </c>
      <c r="D12" t="s">
        <v>11</v>
      </c>
      <c r="E12">
        <v>100000</v>
      </c>
      <c r="F12" t="s">
        <v>12</v>
      </c>
      <c r="G12">
        <v>23654</v>
      </c>
      <c r="H12" t="s">
        <v>13</v>
      </c>
      <c r="I12">
        <v>1E-3</v>
      </c>
      <c r="J12" t="s">
        <v>3</v>
      </c>
      <c r="K12">
        <v>1</v>
      </c>
      <c r="L12" t="s">
        <v>2</v>
      </c>
      <c r="M12">
        <v>0</v>
      </c>
      <c r="N12" t="s">
        <v>6</v>
      </c>
      <c r="O12">
        <v>4</v>
      </c>
      <c r="P12" t="s">
        <v>0</v>
      </c>
      <c r="Q12">
        <v>2.1</v>
      </c>
      <c r="R12" t="s">
        <v>8</v>
      </c>
      <c r="S12">
        <v>1</v>
      </c>
      <c r="T12" t="s">
        <v>9</v>
      </c>
      <c r="U12">
        <v>4</v>
      </c>
      <c r="V12" t="s">
        <v>7</v>
      </c>
      <c r="W12">
        <v>1766</v>
      </c>
      <c r="X12" t="s">
        <v>1</v>
      </c>
      <c r="Y12" t="s">
        <v>269</v>
      </c>
      <c r="Z12" t="s">
        <v>16</v>
      </c>
      <c r="AA12" s="7" t="s">
        <v>1014</v>
      </c>
      <c r="AB12" t="s">
        <v>256</v>
      </c>
      <c r="AC12" s="3">
        <v>9.9999999999999998E-17</v>
      </c>
      <c r="AD12" t="s">
        <v>976</v>
      </c>
      <c r="AE12" s="3" t="s">
        <v>977</v>
      </c>
      <c r="AF12" t="s">
        <v>978</v>
      </c>
      <c r="AG12">
        <v>0.01</v>
      </c>
      <c r="AH12" t="s">
        <v>979</v>
      </c>
      <c r="AI12" t="b">
        <v>0</v>
      </c>
      <c r="AJ12" t="s">
        <v>5</v>
      </c>
      <c r="AK12">
        <v>1</v>
      </c>
      <c r="AL12" t="s">
        <v>4</v>
      </c>
      <c r="AM12">
        <v>0</v>
      </c>
    </row>
    <row r="13" spans="1:39" x14ac:dyDescent="0.25">
      <c r="A13" t="s">
        <v>29</v>
      </c>
      <c r="B13" t="s">
        <v>10</v>
      </c>
      <c r="C13">
        <v>300</v>
      </c>
      <c r="D13" t="s">
        <v>11</v>
      </c>
      <c r="E13">
        <v>100000</v>
      </c>
      <c r="F13" t="s">
        <v>12</v>
      </c>
      <c r="G13">
        <v>23654</v>
      </c>
      <c r="H13" t="s">
        <v>13</v>
      </c>
      <c r="I13">
        <v>1E-3</v>
      </c>
      <c r="J13" t="s">
        <v>3</v>
      </c>
      <c r="K13">
        <v>1</v>
      </c>
      <c r="L13" t="s">
        <v>2</v>
      </c>
      <c r="M13">
        <v>0</v>
      </c>
      <c r="N13" t="s">
        <v>6</v>
      </c>
      <c r="O13">
        <v>4</v>
      </c>
      <c r="P13" t="s">
        <v>0</v>
      </c>
      <c r="Q13">
        <v>1.2</v>
      </c>
      <c r="R13" t="s">
        <v>8</v>
      </c>
      <c r="S13">
        <v>1</v>
      </c>
      <c r="T13" t="s">
        <v>9</v>
      </c>
      <c r="U13">
        <v>3</v>
      </c>
      <c r="V13" t="s">
        <v>7</v>
      </c>
      <c r="W13">
        <v>1110</v>
      </c>
      <c r="X13" t="s">
        <v>1</v>
      </c>
      <c r="Y13" t="s">
        <v>270</v>
      </c>
      <c r="Z13" t="s">
        <v>16</v>
      </c>
      <c r="AA13" s="7" t="s">
        <v>1015</v>
      </c>
      <c r="AB13" t="s">
        <v>256</v>
      </c>
      <c r="AC13" s="3">
        <v>9.9999999999999998E-17</v>
      </c>
      <c r="AD13" t="s">
        <v>976</v>
      </c>
      <c r="AE13" s="3" t="s">
        <v>977</v>
      </c>
      <c r="AF13" t="s">
        <v>978</v>
      </c>
      <c r="AG13">
        <v>0.01</v>
      </c>
      <c r="AH13" t="s">
        <v>979</v>
      </c>
      <c r="AI13" t="b">
        <v>0</v>
      </c>
      <c r="AJ13" t="s">
        <v>5</v>
      </c>
      <c r="AK13">
        <v>1</v>
      </c>
      <c r="AL13" t="s">
        <v>4</v>
      </c>
      <c r="AM13">
        <v>0</v>
      </c>
    </row>
    <row r="14" spans="1:39" x14ac:dyDescent="0.25">
      <c r="A14" t="s">
        <v>30</v>
      </c>
      <c r="B14" t="s">
        <v>10</v>
      </c>
      <c r="C14">
        <v>300</v>
      </c>
      <c r="D14" t="s">
        <v>11</v>
      </c>
      <c r="E14">
        <v>100000</v>
      </c>
      <c r="F14" t="s">
        <v>12</v>
      </c>
      <c r="G14">
        <v>23654</v>
      </c>
      <c r="H14" t="s">
        <v>13</v>
      </c>
      <c r="I14">
        <v>1E-3</v>
      </c>
      <c r="J14" t="s">
        <v>3</v>
      </c>
      <c r="K14">
        <v>1</v>
      </c>
      <c r="L14" t="s">
        <v>2</v>
      </c>
      <c r="M14">
        <v>0</v>
      </c>
      <c r="N14" t="s">
        <v>6</v>
      </c>
      <c r="O14">
        <v>4</v>
      </c>
      <c r="P14" t="s">
        <v>0</v>
      </c>
      <c r="Q14">
        <v>2.2000000000000002</v>
      </c>
      <c r="R14" t="s">
        <v>8</v>
      </c>
      <c r="S14">
        <v>1</v>
      </c>
      <c r="T14" t="s">
        <v>9</v>
      </c>
      <c r="U14">
        <v>4</v>
      </c>
      <c r="V14" t="s">
        <v>7</v>
      </c>
      <c r="W14">
        <v>1895</v>
      </c>
      <c r="X14" t="s">
        <v>1</v>
      </c>
      <c r="Y14" t="s">
        <v>271</v>
      </c>
      <c r="Z14" t="s">
        <v>16</v>
      </c>
      <c r="AA14" s="7" t="s">
        <v>255</v>
      </c>
      <c r="AB14" t="s">
        <v>256</v>
      </c>
      <c r="AC14" s="3">
        <v>9.9999999999999998E-17</v>
      </c>
      <c r="AD14" t="s">
        <v>976</v>
      </c>
      <c r="AE14" t="s">
        <v>977</v>
      </c>
      <c r="AF14" t="s">
        <v>978</v>
      </c>
      <c r="AG14">
        <v>0.01</v>
      </c>
      <c r="AH14" t="s">
        <v>979</v>
      </c>
      <c r="AI14" t="b">
        <v>0</v>
      </c>
      <c r="AJ14" t="s">
        <v>5</v>
      </c>
      <c r="AK14">
        <v>1</v>
      </c>
      <c r="AL14" t="s">
        <v>4</v>
      </c>
      <c r="AM14">
        <v>0</v>
      </c>
    </row>
    <row r="15" spans="1:39" x14ac:dyDescent="0.25">
      <c r="A15" t="s">
        <v>31</v>
      </c>
      <c r="B15" t="s">
        <v>10</v>
      </c>
      <c r="C15">
        <v>300</v>
      </c>
      <c r="D15" t="s">
        <v>11</v>
      </c>
      <c r="E15">
        <v>100000</v>
      </c>
      <c r="F15" t="s">
        <v>12</v>
      </c>
      <c r="G15">
        <v>23654</v>
      </c>
      <c r="H15" t="s">
        <v>13</v>
      </c>
      <c r="I15">
        <v>1E-3</v>
      </c>
      <c r="J15" t="s">
        <v>3</v>
      </c>
      <c r="K15">
        <v>1</v>
      </c>
      <c r="L15" t="s">
        <v>2</v>
      </c>
      <c r="M15">
        <v>0</v>
      </c>
      <c r="N15" t="s">
        <v>6</v>
      </c>
      <c r="O15">
        <v>4</v>
      </c>
      <c r="P15" t="s">
        <v>0</v>
      </c>
      <c r="Q15">
        <v>2.5</v>
      </c>
      <c r="R15" t="s">
        <v>8</v>
      </c>
      <c r="S15">
        <v>1</v>
      </c>
      <c r="T15" t="s">
        <v>9</v>
      </c>
      <c r="U15">
        <v>5</v>
      </c>
      <c r="V15" t="s">
        <v>7</v>
      </c>
      <c r="W15">
        <v>2111</v>
      </c>
      <c r="X15" t="s">
        <v>1</v>
      </c>
      <c r="Y15" t="s">
        <v>272</v>
      </c>
      <c r="Z15" t="s">
        <v>16</v>
      </c>
      <c r="AA15" s="7" t="s">
        <v>235</v>
      </c>
      <c r="AB15" t="s">
        <v>256</v>
      </c>
      <c r="AC15" s="3">
        <v>9.9999999999999998E-17</v>
      </c>
      <c r="AD15" t="s">
        <v>976</v>
      </c>
      <c r="AE15" t="s">
        <v>977</v>
      </c>
      <c r="AF15" t="s">
        <v>978</v>
      </c>
      <c r="AG15">
        <v>0.01</v>
      </c>
      <c r="AH15" t="s">
        <v>979</v>
      </c>
      <c r="AI15" t="b">
        <v>0</v>
      </c>
      <c r="AJ15" t="s">
        <v>5</v>
      </c>
      <c r="AK15">
        <v>1</v>
      </c>
      <c r="AL15" t="s">
        <v>4</v>
      </c>
      <c r="AM15">
        <v>0</v>
      </c>
    </row>
    <row r="16" spans="1:39" x14ac:dyDescent="0.25">
      <c r="A16" t="s">
        <v>32</v>
      </c>
      <c r="B16" t="s">
        <v>10</v>
      </c>
      <c r="C16">
        <v>300</v>
      </c>
      <c r="D16" t="s">
        <v>11</v>
      </c>
      <c r="E16">
        <v>100000</v>
      </c>
      <c r="F16" t="s">
        <v>12</v>
      </c>
      <c r="G16">
        <v>23654</v>
      </c>
      <c r="H16" t="s">
        <v>13</v>
      </c>
      <c r="I16">
        <v>1E-3</v>
      </c>
      <c r="J16" t="s">
        <v>3</v>
      </c>
      <c r="K16">
        <v>1</v>
      </c>
      <c r="L16" t="s">
        <v>2</v>
      </c>
      <c r="M16">
        <v>0</v>
      </c>
      <c r="N16" t="s">
        <v>6</v>
      </c>
      <c r="O16">
        <v>5</v>
      </c>
      <c r="P16" t="s">
        <v>0</v>
      </c>
      <c r="Q16">
        <v>0.6</v>
      </c>
      <c r="R16" t="s">
        <v>8</v>
      </c>
      <c r="S16">
        <v>1</v>
      </c>
      <c r="T16" t="s">
        <v>9</v>
      </c>
      <c r="U16">
        <v>2</v>
      </c>
      <c r="V16" t="s">
        <v>7</v>
      </c>
      <c r="W16">
        <v>500</v>
      </c>
      <c r="X16" t="s">
        <v>1</v>
      </c>
      <c r="Y16" t="s">
        <v>273</v>
      </c>
      <c r="Z16" t="s">
        <v>16</v>
      </c>
      <c r="AA16" s="7" t="s">
        <v>274</v>
      </c>
      <c r="AB16" t="s">
        <v>256</v>
      </c>
      <c r="AC16" s="3">
        <v>9.9999999999999998E-17</v>
      </c>
      <c r="AD16" t="s">
        <v>976</v>
      </c>
      <c r="AE16" t="s">
        <v>977</v>
      </c>
      <c r="AF16" t="s">
        <v>978</v>
      </c>
      <c r="AG16">
        <v>0.01</v>
      </c>
      <c r="AH16" t="s">
        <v>979</v>
      </c>
      <c r="AI16" t="b">
        <v>0</v>
      </c>
      <c r="AJ16" t="s">
        <v>5</v>
      </c>
      <c r="AK16">
        <v>1</v>
      </c>
      <c r="AL16" t="s">
        <v>4</v>
      </c>
      <c r="AM16">
        <v>0</v>
      </c>
    </row>
    <row r="17" spans="1:39" x14ac:dyDescent="0.25">
      <c r="A17" t="s">
        <v>33</v>
      </c>
      <c r="B17" t="s">
        <v>10</v>
      </c>
      <c r="C17">
        <v>300</v>
      </c>
      <c r="D17" t="s">
        <v>11</v>
      </c>
      <c r="E17">
        <v>100000</v>
      </c>
      <c r="F17" t="s">
        <v>12</v>
      </c>
      <c r="G17">
        <v>23654</v>
      </c>
      <c r="H17" t="s">
        <v>13</v>
      </c>
      <c r="I17">
        <v>1E-3</v>
      </c>
      <c r="J17" t="s">
        <v>3</v>
      </c>
      <c r="K17">
        <v>1</v>
      </c>
      <c r="L17" t="s">
        <v>2</v>
      </c>
      <c r="M17">
        <v>0</v>
      </c>
      <c r="N17" t="s">
        <v>6</v>
      </c>
      <c r="O17">
        <v>4</v>
      </c>
      <c r="P17" t="s">
        <v>0</v>
      </c>
      <c r="Q17">
        <v>0.5</v>
      </c>
      <c r="R17" t="s">
        <v>8</v>
      </c>
      <c r="S17">
        <v>1</v>
      </c>
      <c r="T17" t="s">
        <v>9</v>
      </c>
      <c r="U17">
        <v>2</v>
      </c>
      <c r="V17" t="s">
        <v>7</v>
      </c>
      <c r="W17">
        <v>470</v>
      </c>
      <c r="X17" t="s">
        <v>1</v>
      </c>
      <c r="Y17" t="s">
        <v>275</v>
      </c>
      <c r="Z17" t="s">
        <v>16</v>
      </c>
      <c r="AA17" s="7" t="s">
        <v>276</v>
      </c>
      <c r="AB17" t="s">
        <v>256</v>
      </c>
      <c r="AC17" s="3">
        <v>9.9999999999999998E-17</v>
      </c>
      <c r="AD17" t="s">
        <v>976</v>
      </c>
      <c r="AE17" t="s">
        <v>977</v>
      </c>
      <c r="AF17" t="s">
        <v>978</v>
      </c>
      <c r="AG17">
        <v>0.01</v>
      </c>
      <c r="AH17" t="s">
        <v>979</v>
      </c>
      <c r="AI17" t="b">
        <v>0</v>
      </c>
      <c r="AJ17" t="s">
        <v>5</v>
      </c>
      <c r="AK17">
        <v>1</v>
      </c>
      <c r="AL17" t="s">
        <v>4</v>
      </c>
      <c r="AM17">
        <v>0</v>
      </c>
    </row>
    <row r="18" spans="1:39" x14ac:dyDescent="0.25">
      <c r="A18" t="s">
        <v>34</v>
      </c>
      <c r="B18" t="s">
        <v>10</v>
      </c>
      <c r="C18">
        <v>300</v>
      </c>
      <c r="D18" t="s">
        <v>11</v>
      </c>
      <c r="E18">
        <v>100000</v>
      </c>
      <c r="F18" t="s">
        <v>12</v>
      </c>
      <c r="G18">
        <v>23654</v>
      </c>
      <c r="H18" t="s">
        <v>13</v>
      </c>
      <c r="I18">
        <v>1E-3</v>
      </c>
      <c r="J18" t="s">
        <v>3</v>
      </c>
      <c r="K18">
        <v>1</v>
      </c>
      <c r="L18" t="s">
        <v>2</v>
      </c>
      <c r="M18">
        <v>0</v>
      </c>
      <c r="N18" t="s">
        <v>6</v>
      </c>
      <c r="O18">
        <v>3</v>
      </c>
      <c r="P18" t="s">
        <v>0</v>
      </c>
      <c r="Q18">
        <v>3</v>
      </c>
      <c r="R18" t="s">
        <v>8</v>
      </c>
      <c r="S18">
        <v>1</v>
      </c>
      <c r="T18" t="s">
        <v>9</v>
      </c>
      <c r="U18">
        <v>5</v>
      </c>
      <c r="V18" t="s">
        <v>7</v>
      </c>
      <c r="W18">
        <v>2396</v>
      </c>
      <c r="X18" t="s">
        <v>1</v>
      </c>
      <c r="Y18" t="s">
        <v>277</v>
      </c>
      <c r="Z18" t="s">
        <v>16</v>
      </c>
      <c r="AA18" s="7" t="s">
        <v>278</v>
      </c>
      <c r="AB18" t="s">
        <v>256</v>
      </c>
      <c r="AC18" s="3">
        <v>9.9999999999999998E-17</v>
      </c>
      <c r="AD18" t="s">
        <v>976</v>
      </c>
      <c r="AE18" t="s">
        <v>977</v>
      </c>
      <c r="AF18" t="s">
        <v>978</v>
      </c>
      <c r="AG18">
        <v>0.01</v>
      </c>
      <c r="AH18" t="s">
        <v>979</v>
      </c>
      <c r="AI18" t="b">
        <v>0</v>
      </c>
      <c r="AJ18" t="s">
        <v>5</v>
      </c>
      <c r="AK18">
        <v>1</v>
      </c>
      <c r="AL18" t="s">
        <v>4</v>
      </c>
      <c r="AM18">
        <v>0</v>
      </c>
    </row>
    <row r="19" spans="1:39" x14ac:dyDescent="0.25">
      <c r="A19" t="s">
        <v>35</v>
      </c>
      <c r="B19" t="s">
        <v>10</v>
      </c>
      <c r="C19">
        <v>300</v>
      </c>
      <c r="D19" t="s">
        <v>11</v>
      </c>
      <c r="E19">
        <v>100000</v>
      </c>
      <c r="F19" t="s">
        <v>12</v>
      </c>
      <c r="G19">
        <v>23654</v>
      </c>
      <c r="H19" t="s">
        <v>13</v>
      </c>
      <c r="I19">
        <v>1E-3</v>
      </c>
      <c r="J19" t="s">
        <v>3</v>
      </c>
      <c r="K19">
        <v>1</v>
      </c>
      <c r="L19" t="s">
        <v>2</v>
      </c>
      <c r="M19">
        <v>0</v>
      </c>
      <c r="N19" t="s">
        <v>6</v>
      </c>
      <c r="O19">
        <v>4</v>
      </c>
      <c r="P19" t="s">
        <v>0</v>
      </c>
      <c r="Q19">
        <v>0.5</v>
      </c>
      <c r="R19" t="s">
        <v>8</v>
      </c>
      <c r="S19">
        <v>1</v>
      </c>
      <c r="T19" t="s">
        <v>9</v>
      </c>
      <c r="U19">
        <v>2</v>
      </c>
      <c r="V19" t="s">
        <v>7</v>
      </c>
      <c r="W19">
        <v>467</v>
      </c>
      <c r="X19" t="s">
        <v>1</v>
      </c>
      <c r="Y19" t="s">
        <v>279</v>
      </c>
      <c r="Z19" t="s">
        <v>16</v>
      </c>
      <c r="AA19" s="7" t="s">
        <v>951</v>
      </c>
      <c r="AB19" t="s">
        <v>256</v>
      </c>
      <c r="AC19" s="3">
        <v>9.9999999999999998E-17</v>
      </c>
      <c r="AD19" t="s">
        <v>976</v>
      </c>
      <c r="AE19" t="s">
        <v>977</v>
      </c>
      <c r="AF19" t="s">
        <v>978</v>
      </c>
      <c r="AG19">
        <v>0.01</v>
      </c>
      <c r="AH19" t="s">
        <v>979</v>
      </c>
      <c r="AI19" t="b">
        <v>0</v>
      </c>
      <c r="AJ19" t="s">
        <v>5</v>
      </c>
      <c r="AK19">
        <v>1</v>
      </c>
      <c r="AL19" t="s">
        <v>4</v>
      </c>
      <c r="AM19">
        <v>1E-8</v>
      </c>
    </row>
    <row r="20" spans="1:39" x14ac:dyDescent="0.25">
      <c r="A20" t="s">
        <v>36</v>
      </c>
      <c r="B20" t="s">
        <v>10</v>
      </c>
      <c r="C20">
        <v>300</v>
      </c>
      <c r="D20" t="s">
        <v>11</v>
      </c>
      <c r="E20">
        <v>100000</v>
      </c>
      <c r="F20" t="s">
        <v>12</v>
      </c>
      <c r="G20">
        <v>23654</v>
      </c>
      <c r="H20" t="s">
        <v>13</v>
      </c>
      <c r="I20">
        <v>1E-3</v>
      </c>
      <c r="J20" t="s">
        <v>3</v>
      </c>
      <c r="K20">
        <v>1</v>
      </c>
      <c r="L20" t="s">
        <v>2</v>
      </c>
      <c r="M20">
        <v>0</v>
      </c>
      <c r="N20" t="s">
        <v>6</v>
      </c>
      <c r="O20">
        <v>5</v>
      </c>
      <c r="P20" t="s">
        <v>0</v>
      </c>
      <c r="Q20">
        <v>50.8</v>
      </c>
      <c r="R20" t="s">
        <v>8</v>
      </c>
      <c r="S20">
        <v>4</v>
      </c>
      <c r="T20" t="s">
        <v>9</v>
      </c>
      <c r="U20">
        <v>127</v>
      </c>
      <c r="V20" t="s">
        <v>7</v>
      </c>
      <c r="W20">
        <v>45434</v>
      </c>
      <c r="X20" t="s">
        <v>1</v>
      </c>
      <c r="Y20" t="s">
        <v>280</v>
      </c>
      <c r="Z20" t="s">
        <v>16</v>
      </c>
      <c r="AA20" s="7" t="s">
        <v>281</v>
      </c>
      <c r="AB20" t="s">
        <v>256</v>
      </c>
      <c r="AC20" s="3">
        <v>9.9999999999999998E-17</v>
      </c>
      <c r="AD20" t="s">
        <v>976</v>
      </c>
      <c r="AE20" t="s">
        <v>977</v>
      </c>
      <c r="AF20" t="s">
        <v>978</v>
      </c>
      <c r="AG20">
        <v>0.01</v>
      </c>
      <c r="AH20" t="s">
        <v>979</v>
      </c>
      <c r="AI20" t="b">
        <v>0</v>
      </c>
      <c r="AJ20" t="s">
        <v>5</v>
      </c>
      <c r="AK20">
        <v>1</v>
      </c>
      <c r="AL20" t="s">
        <v>4</v>
      </c>
      <c r="AM20">
        <v>0</v>
      </c>
    </row>
    <row r="21" spans="1:39" x14ac:dyDescent="0.25">
      <c r="A21" t="s">
        <v>37</v>
      </c>
      <c r="B21" t="s">
        <v>10</v>
      </c>
      <c r="C21">
        <v>300</v>
      </c>
      <c r="D21" t="s">
        <v>11</v>
      </c>
      <c r="E21">
        <v>100000</v>
      </c>
      <c r="F21" t="s">
        <v>12</v>
      </c>
      <c r="G21">
        <v>23654</v>
      </c>
      <c r="H21" t="s">
        <v>13</v>
      </c>
      <c r="I21">
        <v>1E-3</v>
      </c>
      <c r="J21" t="s">
        <v>3</v>
      </c>
      <c r="K21">
        <v>1</v>
      </c>
      <c r="L21" t="s">
        <v>2</v>
      </c>
      <c r="M21">
        <v>0</v>
      </c>
      <c r="N21" t="s">
        <v>6</v>
      </c>
      <c r="O21">
        <v>5</v>
      </c>
      <c r="P21" t="s">
        <v>0</v>
      </c>
      <c r="Q21">
        <v>2.8</v>
      </c>
      <c r="R21" t="s">
        <v>8</v>
      </c>
      <c r="S21">
        <v>1</v>
      </c>
      <c r="T21" t="s">
        <v>9</v>
      </c>
      <c r="U21">
        <v>5</v>
      </c>
      <c r="V21" t="s">
        <v>7</v>
      </c>
      <c r="W21">
        <v>2348</v>
      </c>
      <c r="X21" t="s">
        <v>1</v>
      </c>
      <c r="Y21" t="s">
        <v>282</v>
      </c>
      <c r="Z21" t="s">
        <v>16</v>
      </c>
      <c r="AA21" s="7" t="s">
        <v>283</v>
      </c>
      <c r="AB21" t="s">
        <v>256</v>
      </c>
      <c r="AC21" s="3">
        <v>9.9999999999999998E-17</v>
      </c>
      <c r="AD21" t="s">
        <v>976</v>
      </c>
      <c r="AE21" t="s">
        <v>977</v>
      </c>
      <c r="AF21" t="s">
        <v>978</v>
      </c>
      <c r="AG21">
        <v>0.01</v>
      </c>
      <c r="AH21" t="s">
        <v>979</v>
      </c>
      <c r="AI21" t="b">
        <v>0</v>
      </c>
      <c r="AJ21" t="s">
        <v>5</v>
      </c>
      <c r="AK21">
        <v>1</v>
      </c>
      <c r="AL21" t="s">
        <v>4</v>
      </c>
      <c r="AM21">
        <v>0</v>
      </c>
    </row>
    <row r="22" spans="1:39" x14ac:dyDescent="0.25">
      <c r="A22" t="s">
        <v>38</v>
      </c>
      <c r="B22" t="s">
        <v>10</v>
      </c>
      <c r="C22">
        <v>300</v>
      </c>
      <c r="D22" t="s">
        <v>11</v>
      </c>
      <c r="E22">
        <v>100000</v>
      </c>
      <c r="F22" t="s">
        <v>12</v>
      </c>
      <c r="G22">
        <v>23654</v>
      </c>
      <c r="H22" t="s">
        <v>13</v>
      </c>
      <c r="I22">
        <v>1E-3</v>
      </c>
      <c r="J22" t="s">
        <v>3</v>
      </c>
      <c r="K22">
        <v>1</v>
      </c>
      <c r="L22" t="s">
        <v>2</v>
      </c>
      <c r="M22">
        <v>0</v>
      </c>
      <c r="N22" t="s">
        <v>6</v>
      </c>
      <c r="O22">
        <v>5</v>
      </c>
      <c r="P22" t="s">
        <v>0</v>
      </c>
      <c r="Q22">
        <v>3.5</v>
      </c>
      <c r="R22" t="s">
        <v>8</v>
      </c>
      <c r="S22">
        <v>1</v>
      </c>
      <c r="T22" t="s">
        <v>9</v>
      </c>
      <c r="U22">
        <v>6</v>
      </c>
      <c r="V22" t="s">
        <v>7</v>
      </c>
      <c r="W22">
        <v>3005</v>
      </c>
      <c r="X22" t="s">
        <v>1</v>
      </c>
      <c r="Y22" t="s">
        <v>284</v>
      </c>
      <c r="Z22" t="s">
        <v>16</v>
      </c>
      <c r="AA22" s="7" t="s">
        <v>285</v>
      </c>
      <c r="AB22" t="s">
        <v>256</v>
      </c>
      <c r="AC22" s="3">
        <v>9.9999999999999998E-17</v>
      </c>
      <c r="AD22" t="s">
        <v>976</v>
      </c>
      <c r="AE22" t="s">
        <v>977</v>
      </c>
      <c r="AF22" t="s">
        <v>978</v>
      </c>
      <c r="AG22">
        <v>0.01</v>
      </c>
      <c r="AH22" t="s">
        <v>979</v>
      </c>
      <c r="AI22" t="b">
        <v>0</v>
      </c>
      <c r="AJ22" t="s">
        <v>5</v>
      </c>
      <c r="AK22">
        <v>1</v>
      </c>
      <c r="AL22" t="s">
        <v>4</v>
      </c>
      <c r="AM22">
        <v>0</v>
      </c>
    </row>
    <row r="23" spans="1:39" x14ac:dyDescent="0.25">
      <c r="A23" t="s">
        <v>39</v>
      </c>
      <c r="B23" t="s">
        <v>10</v>
      </c>
      <c r="C23">
        <v>300</v>
      </c>
      <c r="D23" t="s">
        <v>11</v>
      </c>
      <c r="E23">
        <v>100000</v>
      </c>
      <c r="F23" t="s">
        <v>12</v>
      </c>
      <c r="G23">
        <v>23654</v>
      </c>
      <c r="H23" t="s">
        <v>13</v>
      </c>
      <c r="I23">
        <v>1E-3</v>
      </c>
      <c r="J23" t="s">
        <v>3</v>
      </c>
      <c r="K23">
        <v>1</v>
      </c>
      <c r="L23" t="s">
        <v>2</v>
      </c>
      <c r="M23">
        <v>0</v>
      </c>
      <c r="N23" t="s">
        <v>6</v>
      </c>
      <c r="O23">
        <v>5</v>
      </c>
      <c r="P23" t="s">
        <v>0</v>
      </c>
      <c r="Q23">
        <v>2</v>
      </c>
      <c r="R23" t="s">
        <v>8</v>
      </c>
      <c r="S23">
        <v>1</v>
      </c>
      <c r="T23" t="s">
        <v>9</v>
      </c>
      <c r="U23">
        <v>4</v>
      </c>
      <c r="V23" t="s">
        <v>7</v>
      </c>
      <c r="W23">
        <v>1766</v>
      </c>
      <c r="X23" t="s">
        <v>1</v>
      </c>
      <c r="Y23" t="s">
        <v>286</v>
      </c>
      <c r="Z23" t="s">
        <v>16</v>
      </c>
      <c r="AA23" s="7" t="s">
        <v>1016</v>
      </c>
      <c r="AB23" t="s">
        <v>256</v>
      </c>
      <c r="AC23" s="3">
        <v>9.9999999999999998E-17</v>
      </c>
      <c r="AD23" t="s">
        <v>976</v>
      </c>
      <c r="AE23" s="3" t="s">
        <v>977</v>
      </c>
      <c r="AF23" t="s">
        <v>978</v>
      </c>
      <c r="AG23">
        <v>0.01</v>
      </c>
      <c r="AH23" t="s">
        <v>979</v>
      </c>
      <c r="AI23" t="b">
        <v>0</v>
      </c>
      <c r="AJ23" t="s">
        <v>5</v>
      </c>
      <c r="AK23">
        <v>1</v>
      </c>
      <c r="AL23" t="s">
        <v>4</v>
      </c>
      <c r="AM23">
        <v>0</v>
      </c>
    </row>
    <row r="24" spans="1:39" x14ac:dyDescent="0.25">
      <c r="A24" t="s">
        <v>40</v>
      </c>
      <c r="B24" t="s">
        <v>10</v>
      </c>
      <c r="C24">
        <v>300</v>
      </c>
      <c r="D24" t="s">
        <v>11</v>
      </c>
      <c r="E24">
        <v>100000</v>
      </c>
      <c r="F24" t="s">
        <v>12</v>
      </c>
      <c r="G24">
        <v>23654</v>
      </c>
      <c r="H24" t="s">
        <v>13</v>
      </c>
      <c r="I24">
        <v>1E-3</v>
      </c>
      <c r="J24" t="s">
        <v>3</v>
      </c>
      <c r="K24">
        <v>1</v>
      </c>
      <c r="L24" t="s">
        <v>2</v>
      </c>
      <c r="M24">
        <v>0</v>
      </c>
      <c r="N24" t="s">
        <v>6</v>
      </c>
      <c r="O24">
        <v>10</v>
      </c>
      <c r="P24" t="s">
        <v>0</v>
      </c>
      <c r="Q24">
        <v>3.9</v>
      </c>
      <c r="R24" t="s">
        <v>8</v>
      </c>
      <c r="S24">
        <v>2</v>
      </c>
      <c r="T24" t="s">
        <v>9</v>
      </c>
      <c r="U24">
        <v>6</v>
      </c>
      <c r="V24" t="s">
        <v>7</v>
      </c>
      <c r="W24">
        <v>3236</v>
      </c>
      <c r="X24" t="s">
        <v>1</v>
      </c>
      <c r="Y24" t="s">
        <v>287</v>
      </c>
      <c r="Z24" t="s">
        <v>16</v>
      </c>
      <c r="AA24" s="7" t="s">
        <v>1017</v>
      </c>
      <c r="AB24" t="s">
        <v>256</v>
      </c>
      <c r="AC24" s="3">
        <v>9.9999999999999998E-17</v>
      </c>
      <c r="AD24" t="s">
        <v>976</v>
      </c>
      <c r="AE24" s="3" t="s">
        <v>977</v>
      </c>
      <c r="AF24" t="s">
        <v>978</v>
      </c>
      <c r="AG24">
        <v>0.01</v>
      </c>
      <c r="AH24" t="s">
        <v>979</v>
      </c>
      <c r="AI24" t="b">
        <v>0</v>
      </c>
      <c r="AJ24" t="s">
        <v>5</v>
      </c>
      <c r="AK24">
        <v>1</v>
      </c>
      <c r="AL24" t="s">
        <v>4</v>
      </c>
      <c r="AM24">
        <v>0</v>
      </c>
    </row>
    <row r="25" spans="1:39" x14ac:dyDescent="0.25">
      <c r="A25" t="s">
        <v>41</v>
      </c>
      <c r="B25" t="s">
        <v>10</v>
      </c>
      <c r="C25">
        <v>300</v>
      </c>
      <c r="D25" t="s">
        <v>11</v>
      </c>
      <c r="E25">
        <v>100000</v>
      </c>
      <c r="F25" t="s">
        <v>12</v>
      </c>
      <c r="G25">
        <v>23654</v>
      </c>
      <c r="H25" t="s">
        <v>13</v>
      </c>
      <c r="I25">
        <v>1E-3</v>
      </c>
      <c r="J25" t="s">
        <v>3</v>
      </c>
      <c r="K25">
        <v>1</v>
      </c>
      <c r="L25" t="s">
        <v>2</v>
      </c>
      <c r="M25">
        <v>0</v>
      </c>
      <c r="N25" t="s">
        <v>6</v>
      </c>
      <c r="O25">
        <v>5</v>
      </c>
      <c r="P25" t="s">
        <v>0</v>
      </c>
      <c r="Q25">
        <v>3.1</v>
      </c>
      <c r="R25" t="s">
        <v>8</v>
      </c>
      <c r="S25">
        <v>1</v>
      </c>
      <c r="T25" t="s">
        <v>9</v>
      </c>
      <c r="U25">
        <v>5</v>
      </c>
      <c r="V25" t="s">
        <v>7</v>
      </c>
      <c r="W25">
        <v>2569</v>
      </c>
      <c r="X25" t="s">
        <v>1</v>
      </c>
      <c r="Y25" t="s">
        <v>288</v>
      </c>
      <c r="Z25" t="s">
        <v>16</v>
      </c>
      <c r="AA25" s="7" t="s">
        <v>1018</v>
      </c>
      <c r="AB25" t="s">
        <v>256</v>
      </c>
      <c r="AC25" s="3">
        <v>9.9999999999999998E-17</v>
      </c>
      <c r="AD25" t="s">
        <v>976</v>
      </c>
      <c r="AE25" s="3" t="s">
        <v>977</v>
      </c>
      <c r="AF25" t="s">
        <v>978</v>
      </c>
      <c r="AG25">
        <v>0.01</v>
      </c>
      <c r="AH25" t="s">
        <v>979</v>
      </c>
      <c r="AI25" t="b">
        <v>0</v>
      </c>
      <c r="AJ25" t="s">
        <v>5</v>
      </c>
      <c r="AK25">
        <v>1</v>
      </c>
      <c r="AL25" t="s">
        <v>4</v>
      </c>
      <c r="AM25">
        <v>0</v>
      </c>
    </row>
    <row r="26" spans="1:39" x14ac:dyDescent="0.25">
      <c r="A26" t="s">
        <v>42</v>
      </c>
      <c r="B26" t="s">
        <v>10</v>
      </c>
      <c r="C26">
        <v>300</v>
      </c>
      <c r="D26" t="s">
        <v>11</v>
      </c>
      <c r="E26">
        <v>100000</v>
      </c>
      <c r="F26" t="s">
        <v>12</v>
      </c>
      <c r="G26">
        <v>23654</v>
      </c>
      <c r="H26" t="s">
        <v>13</v>
      </c>
      <c r="I26">
        <v>1E-3</v>
      </c>
      <c r="J26" t="s">
        <v>3</v>
      </c>
      <c r="K26">
        <v>0.99999070000000001</v>
      </c>
      <c r="L26" t="s">
        <v>2</v>
      </c>
      <c r="M26">
        <v>3.634E-4</v>
      </c>
      <c r="N26" t="s">
        <v>6</v>
      </c>
      <c r="O26">
        <v>8</v>
      </c>
      <c r="P26" t="s">
        <v>0</v>
      </c>
      <c r="Q26">
        <v>109.5</v>
      </c>
      <c r="R26" t="s">
        <v>8</v>
      </c>
      <c r="S26">
        <v>8</v>
      </c>
      <c r="T26" t="s">
        <v>9</v>
      </c>
      <c r="U26">
        <v>335</v>
      </c>
      <c r="V26" t="s">
        <v>7</v>
      </c>
      <c r="W26">
        <v>100181</v>
      </c>
      <c r="X26" t="s">
        <v>1</v>
      </c>
      <c r="Y26" t="s">
        <v>289</v>
      </c>
      <c r="Z26" t="s">
        <v>16</v>
      </c>
      <c r="AA26" s="7" t="s">
        <v>1019</v>
      </c>
      <c r="AB26" t="s">
        <v>256</v>
      </c>
      <c r="AC26" s="3">
        <v>9.9999999999999998E-17</v>
      </c>
      <c r="AD26" t="s">
        <v>976</v>
      </c>
      <c r="AE26" s="3" t="s">
        <v>977</v>
      </c>
      <c r="AF26" t="s">
        <v>978</v>
      </c>
      <c r="AG26">
        <v>0.01</v>
      </c>
      <c r="AH26" t="s">
        <v>979</v>
      </c>
      <c r="AI26" t="b">
        <v>0</v>
      </c>
      <c r="AJ26" t="s">
        <v>5</v>
      </c>
      <c r="AK26">
        <v>0.99999064999999998</v>
      </c>
      <c r="AL26" t="s">
        <v>4</v>
      </c>
      <c r="AM26">
        <v>3.6801999999999999E-4</v>
      </c>
    </row>
    <row r="27" spans="1:39" x14ac:dyDescent="0.25">
      <c r="A27" t="s">
        <v>43</v>
      </c>
      <c r="B27" t="s">
        <v>10</v>
      </c>
      <c r="C27">
        <v>300</v>
      </c>
      <c r="D27" t="s">
        <v>11</v>
      </c>
      <c r="E27">
        <v>100000</v>
      </c>
      <c r="F27" t="s">
        <v>12</v>
      </c>
      <c r="G27">
        <v>23654</v>
      </c>
      <c r="H27" t="s">
        <v>13</v>
      </c>
      <c r="I27">
        <v>1E-3</v>
      </c>
      <c r="J27" t="s">
        <v>3</v>
      </c>
      <c r="K27">
        <v>0.99991430000000003</v>
      </c>
      <c r="L27" t="s">
        <v>2</v>
      </c>
      <c r="M27">
        <v>3.2729E-3</v>
      </c>
      <c r="N27" t="s">
        <v>6</v>
      </c>
      <c r="O27">
        <v>10</v>
      </c>
      <c r="P27" t="s">
        <v>0</v>
      </c>
      <c r="Q27">
        <v>119</v>
      </c>
      <c r="R27" t="s">
        <v>8</v>
      </c>
      <c r="S27">
        <v>9</v>
      </c>
      <c r="T27" t="s">
        <v>9</v>
      </c>
      <c r="U27">
        <v>262</v>
      </c>
      <c r="V27" t="s">
        <v>7</v>
      </c>
      <c r="W27">
        <v>100098</v>
      </c>
      <c r="X27" t="s">
        <v>1</v>
      </c>
      <c r="Y27" t="s">
        <v>290</v>
      </c>
      <c r="Z27" t="s">
        <v>16</v>
      </c>
      <c r="AA27" s="7" t="s">
        <v>1020</v>
      </c>
      <c r="AB27" t="s">
        <v>256</v>
      </c>
      <c r="AC27" s="3">
        <v>9.9999999999999998E-17</v>
      </c>
      <c r="AD27" t="s">
        <v>976</v>
      </c>
      <c r="AE27" t="s">
        <v>977</v>
      </c>
      <c r="AF27" t="s">
        <v>978</v>
      </c>
      <c r="AG27" s="3">
        <v>0.01</v>
      </c>
      <c r="AH27" t="s">
        <v>979</v>
      </c>
      <c r="AI27" t="b">
        <v>0</v>
      </c>
      <c r="AJ27" t="s">
        <v>5</v>
      </c>
      <c r="AK27">
        <v>0.99985736000000003</v>
      </c>
      <c r="AL27" t="s">
        <v>4</v>
      </c>
      <c r="AM27">
        <v>4.3283999999999996E-3</v>
      </c>
    </row>
    <row r="28" spans="1:39" x14ac:dyDescent="0.25">
      <c r="A28" t="s">
        <v>44</v>
      </c>
      <c r="B28" t="s">
        <v>10</v>
      </c>
      <c r="C28">
        <v>300</v>
      </c>
      <c r="D28" t="s">
        <v>11</v>
      </c>
      <c r="E28">
        <v>100000</v>
      </c>
      <c r="F28" t="s">
        <v>12</v>
      </c>
      <c r="G28">
        <v>23654</v>
      </c>
      <c r="H28" t="s">
        <v>13</v>
      </c>
      <c r="I28">
        <v>1E-3</v>
      </c>
      <c r="J28" t="s">
        <v>3</v>
      </c>
      <c r="K28">
        <v>1</v>
      </c>
      <c r="L28" t="s">
        <v>2</v>
      </c>
      <c r="M28">
        <v>0</v>
      </c>
      <c r="N28" t="s">
        <v>6</v>
      </c>
      <c r="O28">
        <v>6</v>
      </c>
      <c r="P28" t="s">
        <v>0</v>
      </c>
      <c r="Q28">
        <v>0.5</v>
      </c>
      <c r="R28" t="s">
        <v>8</v>
      </c>
      <c r="S28">
        <v>1</v>
      </c>
      <c r="T28" t="s">
        <v>9</v>
      </c>
      <c r="U28">
        <v>2</v>
      </c>
      <c r="V28" t="s">
        <v>7</v>
      </c>
      <c r="W28">
        <v>529</v>
      </c>
      <c r="X28" t="s">
        <v>1</v>
      </c>
      <c r="Y28" t="s">
        <v>291</v>
      </c>
      <c r="Z28" t="s">
        <v>16</v>
      </c>
      <c r="AA28" s="7" t="s">
        <v>1021</v>
      </c>
      <c r="AB28" t="s">
        <v>256</v>
      </c>
      <c r="AC28" s="3">
        <v>9.9999999999999998E-17</v>
      </c>
      <c r="AD28" t="s">
        <v>976</v>
      </c>
      <c r="AE28" s="3" t="s">
        <v>977</v>
      </c>
      <c r="AF28" t="s">
        <v>978</v>
      </c>
      <c r="AG28">
        <v>0.01</v>
      </c>
      <c r="AH28" t="s">
        <v>979</v>
      </c>
      <c r="AI28" t="b">
        <v>0</v>
      </c>
      <c r="AJ28" t="s">
        <v>5</v>
      </c>
      <c r="AK28">
        <v>1</v>
      </c>
      <c r="AL28" t="s">
        <v>4</v>
      </c>
      <c r="AM28">
        <v>0</v>
      </c>
    </row>
    <row r="29" spans="1:39" x14ac:dyDescent="0.25">
      <c r="A29" t="s">
        <v>45</v>
      </c>
      <c r="B29" t="s">
        <v>10</v>
      </c>
      <c r="C29">
        <v>300</v>
      </c>
      <c r="D29" t="s">
        <v>11</v>
      </c>
      <c r="E29">
        <v>100000</v>
      </c>
      <c r="F29" t="s">
        <v>12</v>
      </c>
      <c r="G29">
        <v>23654</v>
      </c>
      <c r="H29" t="s">
        <v>13</v>
      </c>
      <c r="I29">
        <v>1E-3</v>
      </c>
      <c r="J29" t="s">
        <v>3</v>
      </c>
      <c r="K29">
        <v>0.99999700000000002</v>
      </c>
      <c r="L29" t="s">
        <v>2</v>
      </c>
      <c r="M29">
        <v>3.0944000000000002E-3</v>
      </c>
      <c r="N29" t="s">
        <v>6</v>
      </c>
      <c r="O29">
        <v>12</v>
      </c>
      <c r="P29" t="s">
        <v>0</v>
      </c>
      <c r="Q29">
        <v>142.1</v>
      </c>
      <c r="R29" t="s">
        <v>8</v>
      </c>
      <c r="S29">
        <v>6</v>
      </c>
      <c r="T29" t="s">
        <v>9</v>
      </c>
      <c r="U29">
        <v>180</v>
      </c>
      <c r="V29" t="s">
        <v>7</v>
      </c>
      <c r="W29">
        <v>100259</v>
      </c>
      <c r="X29" t="s">
        <v>1</v>
      </c>
      <c r="Y29" t="s">
        <v>982</v>
      </c>
      <c r="Z29" t="s">
        <v>16</v>
      </c>
      <c r="AA29" s="7" t="s">
        <v>1022</v>
      </c>
      <c r="AB29" t="s">
        <v>256</v>
      </c>
      <c r="AC29" s="3">
        <v>9.9999999999999998E-17</v>
      </c>
      <c r="AD29" t="s">
        <v>976</v>
      </c>
      <c r="AE29" t="s">
        <v>977</v>
      </c>
      <c r="AF29" t="s">
        <v>978</v>
      </c>
      <c r="AG29">
        <v>0.01</v>
      </c>
      <c r="AH29" t="s">
        <v>979</v>
      </c>
      <c r="AI29" s="3" t="b">
        <v>0</v>
      </c>
      <c r="AJ29" t="s">
        <v>5</v>
      </c>
      <c r="AK29">
        <v>0.99999722999999996</v>
      </c>
      <c r="AL29" t="s">
        <v>4</v>
      </c>
      <c r="AM29">
        <v>3.0509700000000001E-3</v>
      </c>
    </row>
    <row r="30" spans="1:39" x14ac:dyDescent="0.25">
      <c r="A30" t="s">
        <v>46</v>
      </c>
      <c r="B30" t="s">
        <v>10</v>
      </c>
      <c r="C30">
        <v>300</v>
      </c>
      <c r="D30" t="s">
        <v>11</v>
      </c>
      <c r="E30">
        <v>100000</v>
      </c>
      <c r="F30" t="s">
        <v>12</v>
      </c>
      <c r="G30">
        <v>23654</v>
      </c>
      <c r="H30" t="s">
        <v>13</v>
      </c>
      <c r="I30">
        <v>1E-3</v>
      </c>
      <c r="J30" t="s">
        <v>3</v>
      </c>
      <c r="K30">
        <v>1</v>
      </c>
      <c r="L30" t="s">
        <v>2</v>
      </c>
      <c r="M30">
        <v>0</v>
      </c>
      <c r="N30" t="s">
        <v>6</v>
      </c>
      <c r="O30">
        <v>6</v>
      </c>
      <c r="P30" t="s">
        <v>0</v>
      </c>
      <c r="Q30">
        <v>0.8</v>
      </c>
      <c r="R30" t="s">
        <v>8</v>
      </c>
      <c r="S30">
        <v>1</v>
      </c>
      <c r="T30" t="s">
        <v>9</v>
      </c>
      <c r="U30">
        <v>2</v>
      </c>
      <c r="V30" t="s">
        <v>7</v>
      </c>
      <c r="W30">
        <v>709</v>
      </c>
      <c r="X30" t="s">
        <v>1</v>
      </c>
      <c r="Y30" t="s">
        <v>292</v>
      </c>
      <c r="Z30" t="s">
        <v>16</v>
      </c>
      <c r="AA30" s="7" t="s">
        <v>1023</v>
      </c>
      <c r="AB30" t="s">
        <v>256</v>
      </c>
      <c r="AC30" s="3">
        <v>9.9999999999999998E-17</v>
      </c>
      <c r="AD30" t="s">
        <v>976</v>
      </c>
      <c r="AE30" s="3" t="s">
        <v>977</v>
      </c>
      <c r="AF30" t="s">
        <v>978</v>
      </c>
      <c r="AG30">
        <v>0.01</v>
      </c>
      <c r="AH30" t="s">
        <v>979</v>
      </c>
      <c r="AI30" t="b">
        <v>0</v>
      </c>
      <c r="AJ30" t="s">
        <v>5</v>
      </c>
      <c r="AK30">
        <v>1</v>
      </c>
      <c r="AL30" t="s">
        <v>4</v>
      </c>
      <c r="AM30">
        <v>0</v>
      </c>
    </row>
    <row r="31" spans="1:39" x14ac:dyDescent="0.25">
      <c r="A31" t="s">
        <v>47</v>
      </c>
      <c r="B31" t="s">
        <v>10</v>
      </c>
      <c r="C31">
        <v>300</v>
      </c>
      <c r="D31" t="s">
        <v>11</v>
      </c>
      <c r="E31">
        <v>100000</v>
      </c>
      <c r="F31" t="s">
        <v>12</v>
      </c>
      <c r="G31">
        <v>23654</v>
      </c>
      <c r="H31" t="s">
        <v>13</v>
      </c>
      <c r="I31">
        <v>1E-3</v>
      </c>
      <c r="J31" t="s">
        <v>3</v>
      </c>
      <c r="K31">
        <v>1</v>
      </c>
      <c r="L31" t="s">
        <v>2</v>
      </c>
      <c r="M31">
        <v>0</v>
      </c>
      <c r="N31" t="s">
        <v>6</v>
      </c>
      <c r="O31">
        <v>6</v>
      </c>
      <c r="P31" t="s">
        <v>0</v>
      </c>
      <c r="Q31">
        <v>1.4</v>
      </c>
      <c r="R31" t="s">
        <v>8</v>
      </c>
      <c r="S31">
        <v>1</v>
      </c>
      <c r="T31" t="s">
        <v>9</v>
      </c>
      <c r="U31">
        <v>3</v>
      </c>
      <c r="V31" t="s">
        <v>7</v>
      </c>
      <c r="W31">
        <v>1176</v>
      </c>
      <c r="X31" t="s">
        <v>1</v>
      </c>
      <c r="Y31" t="s">
        <v>293</v>
      </c>
      <c r="Z31" t="s">
        <v>16</v>
      </c>
      <c r="AA31" s="7" t="s">
        <v>1024</v>
      </c>
      <c r="AB31" t="s">
        <v>256</v>
      </c>
      <c r="AC31" s="3">
        <v>9.9999999999999998E-17</v>
      </c>
      <c r="AD31" t="s">
        <v>976</v>
      </c>
      <c r="AE31" s="3" t="s">
        <v>977</v>
      </c>
      <c r="AF31" t="s">
        <v>978</v>
      </c>
      <c r="AG31">
        <v>0.01</v>
      </c>
      <c r="AH31" t="s">
        <v>979</v>
      </c>
      <c r="AI31" t="b">
        <v>0</v>
      </c>
      <c r="AJ31" t="s">
        <v>5</v>
      </c>
      <c r="AK31">
        <v>1</v>
      </c>
      <c r="AL31" t="s">
        <v>4</v>
      </c>
      <c r="AM31">
        <v>0</v>
      </c>
    </row>
    <row r="32" spans="1:39" x14ac:dyDescent="0.25">
      <c r="A32" t="s">
        <v>48</v>
      </c>
      <c r="B32" t="s">
        <v>10</v>
      </c>
      <c r="C32">
        <v>300</v>
      </c>
      <c r="D32" t="s">
        <v>11</v>
      </c>
      <c r="E32">
        <v>100000</v>
      </c>
      <c r="F32" t="s">
        <v>12</v>
      </c>
      <c r="G32">
        <v>23654</v>
      </c>
      <c r="H32" t="s">
        <v>13</v>
      </c>
      <c r="I32">
        <v>1E-3</v>
      </c>
      <c r="J32" t="s">
        <v>3</v>
      </c>
      <c r="K32">
        <v>1</v>
      </c>
      <c r="L32" t="s">
        <v>2</v>
      </c>
      <c r="M32">
        <v>0</v>
      </c>
      <c r="N32" t="s">
        <v>6</v>
      </c>
      <c r="O32">
        <v>6</v>
      </c>
      <c r="P32" t="s">
        <v>0</v>
      </c>
      <c r="Q32">
        <v>3.9</v>
      </c>
      <c r="R32" t="s">
        <v>8</v>
      </c>
      <c r="S32">
        <v>1</v>
      </c>
      <c r="T32" t="s">
        <v>9</v>
      </c>
      <c r="U32">
        <v>5</v>
      </c>
      <c r="V32" t="s">
        <v>7</v>
      </c>
      <c r="W32">
        <v>3063</v>
      </c>
      <c r="X32" t="s">
        <v>1</v>
      </c>
      <c r="Y32" t="s">
        <v>294</v>
      </c>
      <c r="Z32" t="s">
        <v>16</v>
      </c>
      <c r="AA32" s="7" t="s">
        <v>1025</v>
      </c>
      <c r="AB32" t="s">
        <v>256</v>
      </c>
      <c r="AC32" s="3">
        <v>9.9999999999999998E-17</v>
      </c>
      <c r="AD32" t="s">
        <v>976</v>
      </c>
      <c r="AE32" s="3" t="s">
        <v>977</v>
      </c>
      <c r="AF32" t="s">
        <v>978</v>
      </c>
      <c r="AG32">
        <v>0.01</v>
      </c>
      <c r="AH32" t="s">
        <v>979</v>
      </c>
      <c r="AI32" t="b">
        <v>0</v>
      </c>
      <c r="AJ32" t="s">
        <v>5</v>
      </c>
      <c r="AK32">
        <v>1</v>
      </c>
      <c r="AL32" t="s">
        <v>4</v>
      </c>
      <c r="AM32">
        <v>0</v>
      </c>
    </row>
    <row r="33" spans="1:41" x14ac:dyDescent="0.25">
      <c r="A33" t="s">
        <v>49</v>
      </c>
      <c r="B33" t="s">
        <v>10</v>
      </c>
      <c r="C33">
        <v>300</v>
      </c>
      <c r="D33" t="s">
        <v>11</v>
      </c>
      <c r="E33">
        <v>100000</v>
      </c>
      <c r="F33" t="s">
        <v>12</v>
      </c>
      <c r="G33">
        <v>23654</v>
      </c>
      <c r="H33" t="s">
        <v>13</v>
      </c>
      <c r="I33">
        <v>1E-3</v>
      </c>
      <c r="J33" t="s">
        <v>3</v>
      </c>
      <c r="K33">
        <v>0.99500100000000002</v>
      </c>
      <c r="L33" t="s">
        <v>2</v>
      </c>
      <c r="M33">
        <v>2.1846500000000001E-2</v>
      </c>
      <c r="N33" t="s">
        <v>6</v>
      </c>
      <c r="O33">
        <v>24</v>
      </c>
      <c r="P33" t="s">
        <v>0</v>
      </c>
      <c r="Q33">
        <v>190.5</v>
      </c>
      <c r="R33" t="s">
        <v>8</v>
      </c>
      <c r="S33">
        <v>3</v>
      </c>
      <c r="T33" t="s">
        <v>9</v>
      </c>
      <c r="U33">
        <v>302</v>
      </c>
      <c r="V33" t="s">
        <v>7</v>
      </c>
      <c r="W33">
        <v>100769</v>
      </c>
      <c r="X33" t="s">
        <v>1</v>
      </c>
      <c r="Y33" t="s">
        <v>295</v>
      </c>
      <c r="Z33" t="s">
        <v>16</v>
      </c>
      <c r="AA33" s="7" t="s">
        <v>1026</v>
      </c>
      <c r="AB33" t="s">
        <v>256</v>
      </c>
      <c r="AC33" s="3">
        <v>9.9999999999999998E-17</v>
      </c>
      <c r="AD33" t="s">
        <v>976</v>
      </c>
      <c r="AE33" t="s">
        <v>977</v>
      </c>
      <c r="AF33" t="s">
        <v>978</v>
      </c>
      <c r="AG33">
        <v>0.01</v>
      </c>
      <c r="AH33" t="s">
        <v>979</v>
      </c>
      <c r="AI33" t="b">
        <v>0</v>
      </c>
      <c r="AJ33" t="s">
        <v>5</v>
      </c>
      <c r="AK33">
        <v>0.99520253999999997</v>
      </c>
      <c r="AL33" t="s">
        <v>4</v>
      </c>
      <c r="AM33">
        <v>2.0250790000000001E-2</v>
      </c>
      <c r="AO33" s="3"/>
    </row>
    <row r="34" spans="1:41" x14ac:dyDescent="0.25">
      <c r="A34" t="s">
        <v>50</v>
      </c>
      <c r="B34" t="s">
        <v>10</v>
      </c>
      <c r="C34">
        <v>300</v>
      </c>
      <c r="D34" t="s">
        <v>11</v>
      </c>
      <c r="E34">
        <v>100000</v>
      </c>
      <c r="F34" t="s">
        <v>12</v>
      </c>
      <c r="G34">
        <v>23654</v>
      </c>
      <c r="H34" t="s">
        <v>13</v>
      </c>
      <c r="I34">
        <v>1E-3</v>
      </c>
      <c r="J34" t="s">
        <v>3</v>
      </c>
      <c r="K34">
        <v>1</v>
      </c>
      <c r="L34" t="s">
        <v>2</v>
      </c>
      <c r="M34">
        <v>0</v>
      </c>
      <c r="N34" t="s">
        <v>6</v>
      </c>
      <c r="O34">
        <v>6</v>
      </c>
      <c r="P34" t="s">
        <v>0</v>
      </c>
      <c r="Q34">
        <v>18.2</v>
      </c>
      <c r="R34" t="s">
        <v>8</v>
      </c>
      <c r="S34">
        <v>3</v>
      </c>
      <c r="T34" t="s">
        <v>9</v>
      </c>
      <c r="U34">
        <v>16</v>
      </c>
      <c r="V34" t="s">
        <v>7</v>
      </c>
      <c r="W34">
        <v>12895</v>
      </c>
      <c r="X34" t="s">
        <v>1</v>
      </c>
      <c r="Y34" t="s">
        <v>296</v>
      </c>
      <c r="Z34" t="s">
        <v>16</v>
      </c>
      <c r="AA34" s="7" t="s">
        <v>297</v>
      </c>
      <c r="AB34" t="s">
        <v>256</v>
      </c>
      <c r="AC34" s="3">
        <v>9.9999999999999998E-17</v>
      </c>
      <c r="AD34" t="s">
        <v>976</v>
      </c>
      <c r="AE34" t="s">
        <v>977</v>
      </c>
      <c r="AF34" t="s">
        <v>978</v>
      </c>
      <c r="AG34">
        <v>0.01</v>
      </c>
      <c r="AH34" t="s">
        <v>979</v>
      </c>
      <c r="AI34" t="b">
        <v>0</v>
      </c>
      <c r="AJ34" t="s">
        <v>5</v>
      </c>
      <c r="AK34">
        <v>1</v>
      </c>
      <c r="AL34" t="s">
        <v>4</v>
      </c>
      <c r="AM34">
        <v>0</v>
      </c>
    </row>
    <row r="35" spans="1:41" x14ac:dyDescent="0.25">
      <c r="A35" t="s">
        <v>51</v>
      </c>
      <c r="B35" t="s">
        <v>10</v>
      </c>
      <c r="C35">
        <v>300</v>
      </c>
      <c r="D35" t="s">
        <v>11</v>
      </c>
      <c r="E35">
        <v>100000</v>
      </c>
      <c r="F35" t="s">
        <v>12</v>
      </c>
      <c r="G35">
        <v>23654</v>
      </c>
      <c r="H35" t="s">
        <v>13</v>
      </c>
      <c r="I35">
        <v>1E-3</v>
      </c>
      <c r="J35" t="s">
        <v>3</v>
      </c>
      <c r="K35">
        <v>1</v>
      </c>
      <c r="L35" t="s">
        <v>2</v>
      </c>
      <c r="M35">
        <v>0</v>
      </c>
      <c r="N35" t="s">
        <v>6</v>
      </c>
      <c r="O35">
        <v>6</v>
      </c>
      <c r="P35" t="s">
        <v>0</v>
      </c>
      <c r="Q35">
        <v>1.6</v>
      </c>
      <c r="R35" t="s">
        <v>8</v>
      </c>
      <c r="S35">
        <v>1</v>
      </c>
      <c r="T35" t="s">
        <v>9</v>
      </c>
      <c r="U35">
        <v>3</v>
      </c>
      <c r="V35" t="s">
        <v>7</v>
      </c>
      <c r="W35">
        <v>1361</v>
      </c>
      <c r="X35" t="s">
        <v>1</v>
      </c>
      <c r="Y35" t="s">
        <v>298</v>
      </c>
      <c r="Z35" t="s">
        <v>16</v>
      </c>
      <c r="AA35" s="7" t="s">
        <v>1027</v>
      </c>
      <c r="AB35" t="s">
        <v>256</v>
      </c>
      <c r="AC35" s="3">
        <v>9.9999999999999998E-17</v>
      </c>
      <c r="AD35" t="s">
        <v>976</v>
      </c>
      <c r="AE35" t="s">
        <v>977</v>
      </c>
      <c r="AF35" t="s">
        <v>978</v>
      </c>
      <c r="AG35" s="3">
        <v>0.01</v>
      </c>
      <c r="AH35" t="s">
        <v>979</v>
      </c>
      <c r="AI35" t="b">
        <v>0</v>
      </c>
      <c r="AJ35" t="s">
        <v>5</v>
      </c>
      <c r="AK35">
        <v>1</v>
      </c>
      <c r="AL35" t="s">
        <v>4</v>
      </c>
      <c r="AM35">
        <v>0</v>
      </c>
    </row>
    <row r="36" spans="1:41" x14ac:dyDescent="0.25">
      <c r="A36" t="s">
        <v>52</v>
      </c>
      <c r="B36" t="s">
        <v>10</v>
      </c>
      <c r="C36">
        <v>300</v>
      </c>
      <c r="D36" t="s">
        <v>11</v>
      </c>
      <c r="E36">
        <v>100000</v>
      </c>
      <c r="F36" t="s">
        <v>12</v>
      </c>
      <c r="G36">
        <v>23654</v>
      </c>
      <c r="H36" t="s">
        <v>13</v>
      </c>
      <c r="I36">
        <v>1E-3</v>
      </c>
      <c r="J36" t="s">
        <v>3</v>
      </c>
      <c r="K36">
        <v>1</v>
      </c>
      <c r="L36" t="s">
        <v>2</v>
      </c>
      <c r="M36">
        <v>0</v>
      </c>
      <c r="N36" t="s">
        <v>6</v>
      </c>
      <c r="O36">
        <v>6</v>
      </c>
      <c r="P36" t="s">
        <v>0</v>
      </c>
      <c r="Q36">
        <v>4.7</v>
      </c>
      <c r="R36" t="s">
        <v>8</v>
      </c>
      <c r="S36">
        <v>1</v>
      </c>
      <c r="T36" t="s">
        <v>9</v>
      </c>
      <c r="U36">
        <v>5</v>
      </c>
      <c r="V36" t="s">
        <v>7</v>
      </c>
      <c r="W36">
        <v>3605</v>
      </c>
      <c r="X36" t="s">
        <v>1</v>
      </c>
      <c r="Y36" t="s">
        <v>299</v>
      </c>
      <c r="Z36" t="s">
        <v>16</v>
      </c>
      <c r="AA36" s="7" t="s">
        <v>1028</v>
      </c>
      <c r="AB36" t="s">
        <v>256</v>
      </c>
      <c r="AC36" s="3">
        <v>9.9999999999999998E-17</v>
      </c>
      <c r="AD36" t="s">
        <v>976</v>
      </c>
      <c r="AE36" s="3" t="s">
        <v>977</v>
      </c>
      <c r="AF36" t="s">
        <v>978</v>
      </c>
      <c r="AG36">
        <v>0.01</v>
      </c>
      <c r="AH36" t="s">
        <v>979</v>
      </c>
      <c r="AI36" t="b">
        <v>0</v>
      </c>
      <c r="AJ36" t="s">
        <v>5</v>
      </c>
      <c r="AK36">
        <v>1</v>
      </c>
      <c r="AL36" t="s">
        <v>4</v>
      </c>
      <c r="AM36">
        <v>0</v>
      </c>
    </row>
    <row r="37" spans="1:41" x14ac:dyDescent="0.25">
      <c r="A37" t="s">
        <v>53</v>
      </c>
      <c r="B37" t="s">
        <v>10</v>
      </c>
      <c r="C37">
        <v>300</v>
      </c>
      <c r="D37" t="s">
        <v>11</v>
      </c>
      <c r="E37">
        <v>100000</v>
      </c>
      <c r="F37" t="s">
        <v>12</v>
      </c>
      <c r="G37">
        <v>23654</v>
      </c>
      <c r="H37" t="s">
        <v>13</v>
      </c>
      <c r="I37">
        <v>1E-3</v>
      </c>
      <c r="J37" t="s">
        <v>3</v>
      </c>
      <c r="K37">
        <v>1</v>
      </c>
      <c r="L37" t="s">
        <v>2</v>
      </c>
      <c r="M37">
        <v>0</v>
      </c>
      <c r="N37" t="s">
        <v>6</v>
      </c>
      <c r="O37">
        <v>6</v>
      </c>
      <c r="P37" t="s">
        <v>0</v>
      </c>
      <c r="Q37">
        <v>2.2000000000000002</v>
      </c>
      <c r="R37" t="s">
        <v>8</v>
      </c>
      <c r="S37">
        <v>1</v>
      </c>
      <c r="T37" t="s">
        <v>9</v>
      </c>
      <c r="U37">
        <v>4</v>
      </c>
      <c r="V37" t="s">
        <v>7</v>
      </c>
      <c r="W37">
        <v>1851</v>
      </c>
      <c r="X37" t="s">
        <v>1</v>
      </c>
      <c r="Y37" t="s">
        <v>300</v>
      </c>
      <c r="Z37" t="s">
        <v>16</v>
      </c>
      <c r="AA37" s="7" t="s">
        <v>1029</v>
      </c>
      <c r="AB37" t="s">
        <v>256</v>
      </c>
      <c r="AC37" s="3">
        <v>9.9999999999999998E-17</v>
      </c>
      <c r="AD37" t="s">
        <v>976</v>
      </c>
      <c r="AE37" s="3" t="s">
        <v>977</v>
      </c>
      <c r="AF37" t="s">
        <v>978</v>
      </c>
      <c r="AG37">
        <v>0.01</v>
      </c>
      <c r="AH37" t="s">
        <v>979</v>
      </c>
      <c r="AI37" t="b">
        <v>0</v>
      </c>
      <c r="AJ37" t="s">
        <v>5</v>
      </c>
      <c r="AK37">
        <v>1</v>
      </c>
      <c r="AL37" t="s">
        <v>4</v>
      </c>
      <c r="AM37">
        <v>0</v>
      </c>
    </row>
    <row r="38" spans="1:41" x14ac:dyDescent="0.25">
      <c r="A38" t="s">
        <v>54</v>
      </c>
      <c r="B38" t="s">
        <v>10</v>
      </c>
      <c r="C38">
        <v>300</v>
      </c>
      <c r="D38" t="s">
        <v>11</v>
      </c>
      <c r="E38">
        <v>100000</v>
      </c>
      <c r="F38" t="s">
        <v>12</v>
      </c>
      <c r="G38">
        <v>23654</v>
      </c>
      <c r="H38" t="s">
        <v>13</v>
      </c>
      <c r="I38">
        <v>1E-3</v>
      </c>
      <c r="J38" t="s">
        <v>3</v>
      </c>
      <c r="K38">
        <v>1</v>
      </c>
      <c r="L38" t="s">
        <v>2</v>
      </c>
      <c r="M38">
        <v>0</v>
      </c>
      <c r="N38" t="s">
        <v>6</v>
      </c>
      <c r="O38">
        <v>6</v>
      </c>
      <c r="P38" t="s">
        <v>0</v>
      </c>
      <c r="Q38">
        <v>2.9</v>
      </c>
      <c r="R38" t="s">
        <v>8</v>
      </c>
      <c r="S38">
        <v>1</v>
      </c>
      <c r="T38" t="s">
        <v>9</v>
      </c>
      <c r="U38">
        <v>4</v>
      </c>
      <c r="V38" t="s">
        <v>7</v>
      </c>
      <c r="W38">
        <v>2262</v>
      </c>
      <c r="X38" t="s">
        <v>1</v>
      </c>
      <c r="Y38" t="s">
        <v>301</v>
      </c>
      <c r="Z38" t="s">
        <v>16</v>
      </c>
      <c r="AA38" s="7" t="s">
        <v>302</v>
      </c>
      <c r="AB38" t="s">
        <v>256</v>
      </c>
      <c r="AC38" s="3">
        <v>9.9999999999999998E-17</v>
      </c>
      <c r="AD38" t="s">
        <v>976</v>
      </c>
      <c r="AE38" t="s">
        <v>977</v>
      </c>
      <c r="AF38" t="s">
        <v>978</v>
      </c>
      <c r="AG38">
        <v>0.01</v>
      </c>
      <c r="AH38" t="s">
        <v>979</v>
      </c>
      <c r="AI38" t="b">
        <v>0</v>
      </c>
      <c r="AJ38" t="s">
        <v>5</v>
      </c>
      <c r="AK38">
        <v>1</v>
      </c>
      <c r="AL38" t="s">
        <v>4</v>
      </c>
      <c r="AM38">
        <v>0</v>
      </c>
    </row>
    <row r="39" spans="1:41" x14ac:dyDescent="0.25">
      <c r="A39" t="s">
        <v>55</v>
      </c>
      <c r="B39" t="s">
        <v>10</v>
      </c>
      <c r="C39">
        <v>300</v>
      </c>
      <c r="D39" t="s">
        <v>11</v>
      </c>
      <c r="E39">
        <v>100000</v>
      </c>
      <c r="F39" t="s">
        <v>12</v>
      </c>
      <c r="G39">
        <v>23654</v>
      </c>
      <c r="H39" t="s">
        <v>13</v>
      </c>
      <c r="I39">
        <v>1E-3</v>
      </c>
      <c r="J39" t="s">
        <v>3</v>
      </c>
      <c r="K39">
        <v>1</v>
      </c>
      <c r="L39" t="s">
        <v>2</v>
      </c>
      <c r="M39">
        <v>0</v>
      </c>
      <c r="N39" t="s">
        <v>6</v>
      </c>
      <c r="O39">
        <v>6</v>
      </c>
      <c r="P39" t="s">
        <v>0</v>
      </c>
      <c r="Q39">
        <v>11.6</v>
      </c>
      <c r="R39" t="s">
        <v>8</v>
      </c>
      <c r="S39">
        <v>1</v>
      </c>
      <c r="T39" t="s">
        <v>9</v>
      </c>
      <c r="U39">
        <v>8</v>
      </c>
      <c r="V39" t="s">
        <v>7</v>
      </c>
      <c r="W39">
        <v>7506</v>
      </c>
      <c r="X39" t="s">
        <v>1</v>
      </c>
      <c r="Y39" t="s">
        <v>303</v>
      </c>
      <c r="Z39" t="s">
        <v>16</v>
      </c>
      <c r="AA39" s="7" t="s">
        <v>1030</v>
      </c>
      <c r="AB39" t="s">
        <v>256</v>
      </c>
      <c r="AC39" s="3">
        <v>9.9999999999999998E-17</v>
      </c>
      <c r="AD39" t="s">
        <v>976</v>
      </c>
      <c r="AE39" s="3" t="s">
        <v>977</v>
      </c>
      <c r="AF39" t="s">
        <v>978</v>
      </c>
      <c r="AG39">
        <v>0.01</v>
      </c>
      <c r="AH39" t="s">
        <v>979</v>
      </c>
      <c r="AI39" t="b">
        <v>0</v>
      </c>
      <c r="AJ39" t="s">
        <v>5</v>
      </c>
      <c r="AK39">
        <v>1</v>
      </c>
      <c r="AL39" t="s">
        <v>4</v>
      </c>
      <c r="AM39">
        <v>0</v>
      </c>
    </row>
    <row r="40" spans="1:41" x14ac:dyDescent="0.25">
      <c r="A40" t="s">
        <v>56</v>
      </c>
      <c r="B40" t="s">
        <v>10</v>
      </c>
      <c r="C40">
        <v>300</v>
      </c>
      <c r="D40" t="s">
        <v>11</v>
      </c>
      <c r="E40">
        <v>100000</v>
      </c>
      <c r="F40" t="s">
        <v>12</v>
      </c>
      <c r="G40">
        <v>23654</v>
      </c>
      <c r="H40" t="s">
        <v>13</v>
      </c>
      <c r="I40">
        <v>1E-3</v>
      </c>
      <c r="J40" t="s">
        <v>3</v>
      </c>
      <c r="K40">
        <v>1</v>
      </c>
      <c r="L40" t="s">
        <v>2</v>
      </c>
      <c r="M40">
        <v>0</v>
      </c>
      <c r="N40" t="s">
        <v>6</v>
      </c>
      <c r="O40">
        <v>6</v>
      </c>
      <c r="P40" t="s">
        <v>0</v>
      </c>
      <c r="Q40">
        <v>2.5</v>
      </c>
      <c r="R40" t="s">
        <v>8</v>
      </c>
      <c r="S40">
        <v>1</v>
      </c>
      <c r="T40" t="s">
        <v>9</v>
      </c>
      <c r="U40">
        <v>4</v>
      </c>
      <c r="V40" t="s">
        <v>7</v>
      </c>
      <c r="W40">
        <v>2054</v>
      </c>
      <c r="X40" t="s">
        <v>1</v>
      </c>
      <c r="Y40" t="s">
        <v>304</v>
      </c>
      <c r="Z40" t="s">
        <v>16</v>
      </c>
      <c r="AA40" s="7" t="s">
        <v>305</v>
      </c>
      <c r="AB40" t="s">
        <v>256</v>
      </c>
      <c r="AC40" s="3">
        <v>9.9999999999999998E-17</v>
      </c>
      <c r="AD40" t="s">
        <v>976</v>
      </c>
      <c r="AE40" t="s">
        <v>977</v>
      </c>
      <c r="AF40" t="s">
        <v>978</v>
      </c>
      <c r="AG40">
        <v>0.01</v>
      </c>
      <c r="AH40" t="s">
        <v>979</v>
      </c>
      <c r="AI40" t="b">
        <v>0</v>
      </c>
      <c r="AJ40" t="s">
        <v>5</v>
      </c>
      <c r="AK40">
        <v>1</v>
      </c>
      <c r="AL40" t="s">
        <v>4</v>
      </c>
      <c r="AM40">
        <v>0</v>
      </c>
    </row>
    <row r="41" spans="1:41" x14ac:dyDescent="0.25">
      <c r="A41" t="s">
        <v>57</v>
      </c>
      <c r="B41" t="s">
        <v>10</v>
      </c>
      <c r="C41">
        <v>300</v>
      </c>
      <c r="D41" t="s">
        <v>11</v>
      </c>
      <c r="E41">
        <v>100000</v>
      </c>
      <c r="F41" t="s">
        <v>12</v>
      </c>
      <c r="G41">
        <v>23654</v>
      </c>
      <c r="H41" t="s">
        <v>13</v>
      </c>
      <c r="I41">
        <v>1E-3</v>
      </c>
      <c r="J41" t="s">
        <v>3</v>
      </c>
      <c r="K41">
        <v>1</v>
      </c>
      <c r="L41" t="s">
        <v>2</v>
      </c>
      <c r="M41">
        <v>0</v>
      </c>
      <c r="N41" t="s">
        <v>6</v>
      </c>
      <c r="O41">
        <v>7</v>
      </c>
      <c r="P41" t="s">
        <v>0</v>
      </c>
      <c r="Q41">
        <v>0.8</v>
      </c>
      <c r="R41" t="s">
        <v>8</v>
      </c>
      <c r="S41">
        <v>1</v>
      </c>
      <c r="T41" t="s">
        <v>9</v>
      </c>
      <c r="U41">
        <v>2</v>
      </c>
      <c r="V41" t="s">
        <v>7</v>
      </c>
      <c r="W41">
        <v>666</v>
      </c>
      <c r="X41" t="s">
        <v>1</v>
      </c>
      <c r="Y41" t="s">
        <v>306</v>
      </c>
      <c r="Z41" t="s">
        <v>16</v>
      </c>
      <c r="AA41" s="7" t="s">
        <v>1031</v>
      </c>
      <c r="AB41" t="s">
        <v>256</v>
      </c>
      <c r="AC41" s="3">
        <v>9.9999999999999998E-17</v>
      </c>
      <c r="AD41" t="s">
        <v>976</v>
      </c>
      <c r="AE41" s="3" t="s">
        <v>977</v>
      </c>
      <c r="AF41" t="s">
        <v>978</v>
      </c>
      <c r="AG41">
        <v>0.01</v>
      </c>
      <c r="AH41" t="s">
        <v>979</v>
      </c>
      <c r="AI41" t="b">
        <v>0</v>
      </c>
      <c r="AJ41" t="s">
        <v>5</v>
      </c>
      <c r="AK41">
        <v>1</v>
      </c>
      <c r="AL41" t="s">
        <v>4</v>
      </c>
      <c r="AM41">
        <v>0</v>
      </c>
    </row>
    <row r="42" spans="1:41" x14ac:dyDescent="0.25">
      <c r="A42" t="s">
        <v>58</v>
      </c>
      <c r="B42" t="s">
        <v>10</v>
      </c>
      <c r="C42">
        <v>300</v>
      </c>
      <c r="D42" t="s">
        <v>11</v>
      </c>
      <c r="E42">
        <v>100000</v>
      </c>
      <c r="F42" t="s">
        <v>12</v>
      </c>
      <c r="G42">
        <v>23654</v>
      </c>
      <c r="H42" t="s">
        <v>13</v>
      </c>
      <c r="I42">
        <v>1E-3</v>
      </c>
      <c r="J42" t="s">
        <v>3</v>
      </c>
      <c r="K42">
        <v>0.99956909999999999</v>
      </c>
      <c r="L42" t="s">
        <v>2</v>
      </c>
      <c r="M42">
        <v>2.9209000000000001E-3</v>
      </c>
      <c r="N42" t="s">
        <v>6</v>
      </c>
      <c r="O42">
        <v>6</v>
      </c>
      <c r="P42" t="s">
        <v>0</v>
      </c>
      <c r="Q42">
        <v>107.1</v>
      </c>
      <c r="R42" t="s">
        <v>8</v>
      </c>
      <c r="S42">
        <v>7</v>
      </c>
      <c r="T42" t="s">
        <v>9</v>
      </c>
      <c r="U42">
        <v>316</v>
      </c>
      <c r="V42" t="s">
        <v>7</v>
      </c>
      <c r="W42">
        <v>100126</v>
      </c>
      <c r="X42" t="s">
        <v>1</v>
      </c>
      <c r="Y42" t="s">
        <v>307</v>
      </c>
      <c r="Z42" t="s">
        <v>16</v>
      </c>
      <c r="AA42" s="7" t="s">
        <v>1032</v>
      </c>
      <c r="AB42" t="s">
        <v>256</v>
      </c>
      <c r="AC42" s="3">
        <v>9.9999999999999998E-17</v>
      </c>
      <c r="AD42" t="s">
        <v>976</v>
      </c>
      <c r="AE42" s="3" t="s">
        <v>977</v>
      </c>
      <c r="AF42" t="s">
        <v>978</v>
      </c>
      <c r="AG42">
        <v>0.01</v>
      </c>
      <c r="AH42" t="s">
        <v>979</v>
      </c>
      <c r="AI42" t="b">
        <v>0</v>
      </c>
      <c r="AJ42" t="s">
        <v>5</v>
      </c>
      <c r="AK42">
        <v>0.99960278999999996</v>
      </c>
      <c r="AL42" t="s">
        <v>4</v>
      </c>
      <c r="AM42">
        <v>2.8668600000000002E-3</v>
      </c>
    </row>
    <row r="43" spans="1:41" x14ac:dyDescent="0.25">
      <c r="A43" t="s">
        <v>59</v>
      </c>
      <c r="B43" t="s">
        <v>10</v>
      </c>
      <c r="C43">
        <v>300</v>
      </c>
      <c r="D43" t="s">
        <v>11</v>
      </c>
      <c r="E43">
        <v>100000</v>
      </c>
      <c r="F43" t="s">
        <v>12</v>
      </c>
      <c r="G43">
        <v>23654</v>
      </c>
      <c r="H43" t="s">
        <v>13</v>
      </c>
      <c r="I43">
        <v>1E-3</v>
      </c>
      <c r="J43" t="s">
        <v>3</v>
      </c>
      <c r="K43">
        <v>1</v>
      </c>
      <c r="L43" t="s">
        <v>2</v>
      </c>
      <c r="M43">
        <v>0</v>
      </c>
      <c r="N43" t="s">
        <v>6</v>
      </c>
      <c r="O43">
        <v>7</v>
      </c>
      <c r="P43" t="s">
        <v>0</v>
      </c>
      <c r="Q43">
        <v>26.2</v>
      </c>
      <c r="R43" t="s">
        <v>8</v>
      </c>
      <c r="S43">
        <v>5</v>
      </c>
      <c r="T43" t="s">
        <v>9</v>
      </c>
      <c r="U43">
        <v>64</v>
      </c>
      <c r="V43" t="s">
        <v>7</v>
      </c>
      <c r="W43">
        <v>23449</v>
      </c>
      <c r="X43" t="s">
        <v>1</v>
      </c>
      <c r="Y43" t="s">
        <v>308</v>
      </c>
      <c r="Z43" t="s">
        <v>16</v>
      </c>
      <c r="AA43" s="7" t="s">
        <v>1033</v>
      </c>
      <c r="AB43" t="s">
        <v>256</v>
      </c>
      <c r="AC43" s="3">
        <v>9.9999999999999998E-17</v>
      </c>
      <c r="AD43" t="s">
        <v>976</v>
      </c>
      <c r="AE43" s="3" t="s">
        <v>977</v>
      </c>
      <c r="AF43" t="s">
        <v>978</v>
      </c>
      <c r="AG43">
        <v>0.01</v>
      </c>
      <c r="AH43" t="s">
        <v>979</v>
      </c>
      <c r="AI43" t="b">
        <v>0</v>
      </c>
      <c r="AJ43" t="s">
        <v>5</v>
      </c>
      <c r="AK43">
        <v>1</v>
      </c>
      <c r="AL43" t="s">
        <v>4</v>
      </c>
      <c r="AM43">
        <v>0</v>
      </c>
    </row>
    <row r="44" spans="1:41" x14ac:dyDescent="0.25">
      <c r="A44" t="s">
        <v>60</v>
      </c>
      <c r="B44" t="s">
        <v>10</v>
      </c>
      <c r="C44">
        <v>300</v>
      </c>
      <c r="D44" t="s">
        <v>11</v>
      </c>
      <c r="E44">
        <v>100000</v>
      </c>
      <c r="F44" t="s">
        <v>12</v>
      </c>
      <c r="G44">
        <v>23654</v>
      </c>
      <c r="H44" t="s">
        <v>13</v>
      </c>
      <c r="I44">
        <v>1E-3</v>
      </c>
      <c r="J44" t="s">
        <v>3</v>
      </c>
      <c r="K44">
        <v>0.99977899999999997</v>
      </c>
      <c r="L44" t="s">
        <v>2</v>
      </c>
      <c r="M44">
        <v>2.3855999999999999E-3</v>
      </c>
      <c r="N44" t="s">
        <v>6</v>
      </c>
      <c r="O44">
        <v>5</v>
      </c>
      <c r="P44" t="s">
        <v>0</v>
      </c>
      <c r="Q44">
        <v>101.4</v>
      </c>
      <c r="R44" t="s">
        <v>8</v>
      </c>
      <c r="S44">
        <v>11</v>
      </c>
      <c r="T44" t="s">
        <v>9</v>
      </c>
      <c r="U44">
        <v>404</v>
      </c>
      <c r="V44" t="s">
        <v>7</v>
      </c>
      <c r="W44">
        <v>100062</v>
      </c>
      <c r="X44" t="s">
        <v>1</v>
      </c>
      <c r="Y44" t="s">
        <v>309</v>
      </c>
      <c r="Z44" t="s">
        <v>16</v>
      </c>
      <c r="AA44" s="7" t="s">
        <v>1034</v>
      </c>
      <c r="AB44" t="s">
        <v>256</v>
      </c>
      <c r="AC44" s="3">
        <v>9.9999999999999998E-17</v>
      </c>
      <c r="AD44" t="s">
        <v>976</v>
      </c>
      <c r="AE44" s="3" t="s">
        <v>977</v>
      </c>
      <c r="AF44" t="s">
        <v>978</v>
      </c>
      <c r="AG44">
        <v>0.01</v>
      </c>
      <c r="AH44" t="s">
        <v>979</v>
      </c>
      <c r="AI44" t="b">
        <v>0</v>
      </c>
      <c r="AJ44" t="s">
        <v>5</v>
      </c>
      <c r="AK44">
        <v>0.99979417000000004</v>
      </c>
      <c r="AL44" t="s">
        <v>4</v>
      </c>
      <c r="AM44">
        <v>2.34805E-3</v>
      </c>
    </row>
    <row r="45" spans="1:41" x14ac:dyDescent="0.25">
      <c r="A45" t="s">
        <v>61</v>
      </c>
      <c r="B45" t="s">
        <v>10</v>
      </c>
      <c r="C45">
        <v>300</v>
      </c>
      <c r="D45" t="s">
        <v>11</v>
      </c>
      <c r="E45">
        <v>100000</v>
      </c>
      <c r="F45" t="s">
        <v>12</v>
      </c>
      <c r="G45">
        <v>23654</v>
      </c>
      <c r="H45" t="s">
        <v>13</v>
      </c>
      <c r="I45">
        <v>1E-3</v>
      </c>
      <c r="J45" t="s">
        <v>3</v>
      </c>
      <c r="K45">
        <v>0.99999729999999998</v>
      </c>
      <c r="L45" t="s">
        <v>2</v>
      </c>
      <c r="M45">
        <v>3.3035999999999999E-3</v>
      </c>
      <c r="N45" t="s">
        <v>6</v>
      </c>
      <c r="O45">
        <v>12</v>
      </c>
      <c r="P45" t="s">
        <v>0</v>
      </c>
      <c r="Q45">
        <v>138.5</v>
      </c>
      <c r="R45" t="s">
        <v>8</v>
      </c>
      <c r="S45">
        <v>4</v>
      </c>
      <c r="T45" t="s">
        <v>9</v>
      </c>
      <c r="U45">
        <v>176</v>
      </c>
      <c r="V45" t="s">
        <v>7</v>
      </c>
      <c r="W45">
        <v>100096</v>
      </c>
      <c r="X45" t="s">
        <v>1</v>
      </c>
      <c r="Y45" t="s">
        <v>310</v>
      </c>
      <c r="Z45" t="s">
        <v>16</v>
      </c>
      <c r="AA45" s="7" t="s">
        <v>1035</v>
      </c>
      <c r="AB45" t="s">
        <v>256</v>
      </c>
      <c r="AC45" s="3">
        <v>9.9999999999999998E-17</v>
      </c>
      <c r="AD45" t="s">
        <v>976</v>
      </c>
      <c r="AE45" t="s">
        <v>977</v>
      </c>
      <c r="AF45" t="s">
        <v>978</v>
      </c>
      <c r="AG45" s="3">
        <v>0.01</v>
      </c>
      <c r="AH45" t="s">
        <v>979</v>
      </c>
      <c r="AI45" t="b">
        <v>0</v>
      </c>
      <c r="AJ45" t="s">
        <v>5</v>
      </c>
      <c r="AK45">
        <v>0.99999720999999997</v>
      </c>
      <c r="AL45" t="s">
        <v>4</v>
      </c>
      <c r="AM45">
        <v>3.3920399999999998E-3</v>
      </c>
    </row>
    <row r="46" spans="1:41" x14ac:dyDescent="0.25">
      <c r="A46" t="s">
        <v>62</v>
      </c>
      <c r="B46" t="s">
        <v>10</v>
      </c>
      <c r="C46">
        <v>300</v>
      </c>
      <c r="D46" t="s">
        <v>11</v>
      </c>
      <c r="E46">
        <v>100000</v>
      </c>
      <c r="F46" t="s">
        <v>12</v>
      </c>
      <c r="G46">
        <v>23654</v>
      </c>
      <c r="H46" t="s">
        <v>13</v>
      </c>
      <c r="I46">
        <v>1E-3</v>
      </c>
      <c r="J46" t="s">
        <v>3</v>
      </c>
      <c r="K46">
        <v>1</v>
      </c>
      <c r="L46" t="s">
        <v>2</v>
      </c>
      <c r="M46">
        <v>0</v>
      </c>
      <c r="N46" t="s">
        <v>6</v>
      </c>
      <c r="O46">
        <v>9</v>
      </c>
      <c r="P46" t="s">
        <v>0</v>
      </c>
      <c r="Q46">
        <v>3.4</v>
      </c>
      <c r="R46" t="s">
        <v>8</v>
      </c>
      <c r="S46">
        <v>1</v>
      </c>
      <c r="T46" t="s">
        <v>9</v>
      </c>
      <c r="U46">
        <v>4</v>
      </c>
      <c r="V46" t="s">
        <v>7</v>
      </c>
      <c r="W46">
        <v>2573</v>
      </c>
      <c r="X46" t="s">
        <v>1</v>
      </c>
      <c r="Y46" t="s">
        <v>311</v>
      </c>
      <c r="Z46" t="s">
        <v>16</v>
      </c>
      <c r="AA46" s="7" t="s">
        <v>1036</v>
      </c>
      <c r="AB46" t="s">
        <v>256</v>
      </c>
      <c r="AC46" s="3">
        <v>9.9999999999999998E-17</v>
      </c>
      <c r="AD46" t="s">
        <v>976</v>
      </c>
      <c r="AE46" t="s">
        <v>977</v>
      </c>
      <c r="AF46" t="s">
        <v>978</v>
      </c>
      <c r="AG46">
        <v>0.01</v>
      </c>
      <c r="AH46" t="s">
        <v>979</v>
      </c>
      <c r="AI46" s="3" t="b">
        <v>0</v>
      </c>
      <c r="AJ46" t="s">
        <v>5</v>
      </c>
      <c r="AK46">
        <v>1</v>
      </c>
      <c r="AL46" t="s">
        <v>4</v>
      </c>
      <c r="AM46">
        <v>0</v>
      </c>
    </row>
    <row r="47" spans="1:41" x14ac:dyDescent="0.25">
      <c r="A47" t="s">
        <v>63</v>
      </c>
      <c r="B47" t="s">
        <v>10</v>
      </c>
      <c r="C47">
        <v>300</v>
      </c>
      <c r="D47" t="s">
        <v>11</v>
      </c>
      <c r="E47">
        <v>100000</v>
      </c>
      <c r="F47" t="s">
        <v>12</v>
      </c>
      <c r="G47">
        <v>23654</v>
      </c>
      <c r="H47" t="s">
        <v>13</v>
      </c>
      <c r="I47">
        <v>1E-3</v>
      </c>
      <c r="J47" t="s">
        <v>3</v>
      </c>
      <c r="K47">
        <v>1</v>
      </c>
      <c r="L47" t="s">
        <v>2</v>
      </c>
      <c r="M47">
        <v>0</v>
      </c>
      <c r="N47" t="s">
        <v>6</v>
      </c>
      <c r="O47">
        <v>10</v>
      </c>
      <c r="P47" t="s">
        <v>0</v>
      </c>
      <c r="Q47">
        <v>4.4000000000000004</v>
      </c>
      <c r="R47" t="s">
        <v>8</v>
      </c>
      <c r="S47">
        <v>1</v>
      </c>
      <c r="T47" t="s">
        <v>9</v>
      </c>
      <c r="U47">
        <v>5</v>
      </c>
      <c r="V47" t="s">
        <v>7</v>
      </c>
      <c r="W47">
        <v>3122</v>
      </c>
      <c r="X47" t="s">
        <v>1</v>
      </c>
      <c r="Y47" t="s">
        <v>312</v>
      </c>
      <c r="Z47" t="s">
        <v>16</v>
      </c>
      <c r="AA47" s="7" t="s">
        <v>1037</v>
      </c>
      <c r="AB47" t="s">
        <v>256</v>
      </c>
      <c r="AC47" s="3">
        <v>9.9999999999999998E-17</v>
      </c>
      <c r="AD47" t="s">
        <v>976</v>
      </c>
      <c r="AE47" s="3" t="s">
        <v>977</v>
      </c>
      <c r="AF47" t="s">
        <v>978</v>
      </c>
      <c r="AG47">
        <v>0.01</v>
      </c>
      <c r="AH47" t="s">
        <v>979</v>
      </c>
      <c r="AI47" t="b">
        <v>0</v>
      </c>
      <c r="AJ47" t="s">
        <v>5</v>
      </c>
      <c r="AK47">
        <v>1</v>
      </c>
      <c r="AL47" t="s">
        <v>4</v>
      </c>
      <c r="AM47">
        <v>0</v>
      </c>
    </row>
    <row r="48" spans="1:41" x14ac:dyDescent="0.25">
      <c r="A48" t="s">
        <v>64</v>
      </c>
      <c r="B48" t="s">
        <v>10</v>
      </c>
      <c r="C48">
        <v>300</v>
      </c>
      <c r="D48" t="s">
        <v>11</v>
      </c>
      <c r="E48">
        <v>100000</v>
      </c>
      <c r="F48" t="s">
        <v>12</v>
      </c>
      <c r="G48">
        <v>23654</v>
      </c>
      <c r="H48" t="s">
        <v>13</v>
      </c>
      <c r="I48">
        <v>1E-3</v>
      </c>
      <c r="J48" t="s">
        <v>3</v>
      </c>
      <c r="K48">
        <v>1</v>
      </c>
      <c r="L48" t="s">
        <v>2</v>
      </c>
      <c r="M48">
        <v>0</v>
      </c>
      <c r="N48" t="s">
        <v>6</v>
      </c>
      <c r="O48">
        <v>7</v>
      </c>
      <c r="P48" t="s">
        <v>0</v>
      </c>
      <c r="Q48">
        <v>74.5</v>
      </c>
      <c r="R48" t="s">
        <v>8</v>
      </c>
      <c r="S48">
        <v>3</v>
      </c>
      <c r="T48" t="s">
        <v>9</v>
      </c>
      <c r="U48">
        <v>70</v>
      </c>
      <c r="V48" t="s">
        <v>7</v>
      </c>
      <c r="W48">
        <v>51895</v>
      </c>
      <c r="X48" t="s">
        <v>1</v>
      </c>
      <c r="Y48" t="s">
        <v>313</v>
      </c>
      <c r="Z48" t="s">
        <v>16</v>
      </c>
      <c r="AA48" s="7" t="s">
        <v>1038</v>
      </c>
      <c r="AB48" t="s">
        <v>256</v>
      </c>
      <c r="AC48" s="3">
        <v>9.9999999999999998E-17</v>
      </c>
      <c r="AD48" t="s">
        <v>976</v>
      </c>
      <c r="AE48" s="3" t="s">
        <v>977</v>
      </c>
      <c r="AF48" t="s">
        <v>978</v>
      </c>
      <c r="AG48">
        <v>0.01</v>
      </c>
      <c r="AH48" t="s">
        <v>979</v>
      </c>
      <c r="AI48" t="b">
        <v>0</v>
      </c>
      <c r="AJ48" t="s">
        <v>5</v>
      </c>
      <c r="AK48">
        <v>1</v>
      </c>
      <c r="AL48" t="s">
        <v>4</v>
      </c>
      <c r="AM48">
        <v>0</v>
      </c>
    </row>
    <row r="49" spans="1:39" x14ac:dyDescent="0.25">
      <c r="A49" t="s">
        <v>65</v>
      </c>
      <c r="B49" t="s">
        <v>10</v>
      </c>
      <c r="C49">
        <v>300</v>
      </c>
      <c r="D49" t="s">
        <v>11</v>
      </c>
      <c r="E49">
        <v>100000</v>
      </c>
      <c r="F49" t="s">
        <v>12</v>
      </c>
      <c r="G49">
        <v>23654</v>
      </c>
      <c r="H49" t="s">
        <v>13</v>
      </c>
      <c r="I49">
        <v>1E-3</v>
      </c>
      <c r="J49" t="s">
        <v>3</v>
      </c>
      <c r="K49">
        <v>1</v>
      </c>
      <c r="L49" t="s">
        <v>2</v>
      </c>
      <c r="M49">
        <v>0</v>
      </c>
      <c r="N49" t="s">
        <v>6</v>
      </c>
      <c r="O49">
        <v>6</v>
      </c>
      <c r="P49" t="s">
        <v>0</v>
      </c>
      <c r="Q49">
        <v>1.2</v>
      </c>
      <c r="R49" t="s">
        <v>8</v>
      </c>
      <c r="S49">
        <v>1</v>
      </c>
      <c r="T49" t="s">
        <v>9</v>
      </c>
      <c r="U49">
        <v>3</v>
      </c>
      <c r="V49" t="s">
        <v>7</v>
      </c>
      <c r="W49">
        <v>1107</v>
      </c>
      <c r="X49" t="s">
        <v>1</v>
      </c>
      <c r="Y49" t="s">
        <v>314</v>
      </c>
      <c r="Z49" t="s">
        <v>16</v>
      </c>
      <c r="AA49" s="7" t="s">
        <v>1039</v>
      </c>
      <c r="AB49" t="s">
        <v>256</v>
      </c>
      <c r="AC49" s="3">
        <v>9.9999999999999998E-17</v>
      </c>
      <c r="AD49" t="s">
        <v>976</v>
      </c>
      <c r="AE49" s="3" t="s">
        <v>977</v>
      </c>
      <c r="AF49" t="s">
        <v>978</v>
      </c>
      <c r="AG49">
        <v>0.01</v>
      </c>
      <c r="AH49" t="s">
        <v>979</v>
      </c>
      <c r="AI49" t="b">
        <v>0</v>
      </c>
      <c r="AJ49" t="s">
        <v>5</v>
      </c>
      <c r="AK49">
        <v>1</v>
      </c>
      <c r="AL49" t="s">
        <v>4</v>
      </c>
      <c r="AM49">
        <v>0</v>
      </c>
    </row>
    <row r="50" spans="1:39" x14ac:dyDescent="0.25">
      <c r="A50" t="s">
        <v>66</v>
      </c>
      <c r="B50" t="s">
        <v>10</v>
      </c>
      <c r="C50">
        <v>300</v>
      </c>
      <c r="D50" t="s">
        <v>11</v>
      </c>
      <c r="E50">
        <v>100000</v>
      </c>
      <c r="F50" t="s">
        <v>12</v>
      </c>
      <c r="G50">
        <v>23654</v>
      </c>
      <c r="H50" t="s">
        <v>13</v>
      </c>
      <c r="I50">
        <v>1E-3</v>
      </c>
      <c r="J50" t="s">
        <v>3</v>
      </c>
      <c r="K50">
        <v>1</v>
      </c>
      <c r="L50" t="s">
        <v>2</v>
      </c>
      <c r="M50">
        <v>0</v>
      </c>
      <c r="N50" t="s">
        <v>6</v>
      </c>
      <c r="O50">
        <v>7</v>
      </c>
      <c r="P50" t="s">
        <v>0</v>
      </c>
      <c r="Q50">
        <v>20.9</v>
      </c>
      <c r="R50" t="s">
        <v>8</v>
      </c>
      <c r="S50">
        <v>2</v>
      </c>
      <c r="T50" t="s">
        <v>9</v>
      </c>
      <c r="U50">
        <v>22</v>
      </c>
      <c r="V50" t="s">
        <v>7</v>
      </c>
      <c r="W50">
        <v>14475</v>
      </c>
      <c r="X50" t="s">
        <v>1</v>
      </c>
      <c r="Y50" t="s">
        <v>315</v>
      </c>
      <c r="Z50" t="s">
        <v>16</v>
      </c>
      <c r="AA50" s="7" t="s">
        <v>1040</v>
      </c>
      <c r="AB50" t="s">
        <v>256</v>
      </c>
      <c r="AC50" s="3">
        <v>9.9999999999999998E-17</v>
      </c>
      <c r="AD50" t="s">
        <v>976</v>
      </c>
      <c r="AE50" s="3" t="s">
        <v>977</v>
      </c>
      <c r="AF50" t="s">
        <v>978</v>
      </c>
      <c r="AG50">
        <v>0.01</v>
      </c>
      <c r="AH50" t="s">
        <v>979</v>
      </c>
      <c r="AI50" t="b">
        <v>0</v>
      </c>
      <c r="AJ50" t="s">
        <v>5</v>
      </c>
      <c r="AK50">
        <v>1</v>
      </c>
      <c r="AL50" t="s">
        <v>4</v>
      </c>
      <c r="AM50">
        <v>0</v>
      </c>
    </row>
    <row r="51" spans="1:39" x14ac:dyDescent="0.25">
      <c r="A51" t="s">
        <v>67</v>
      </c>
      <c r="B51" t="s">
        <v>10</v>
      </c>
      <c r="C51">
        <v>300</v>
      </c>
      <c r="D51" t="s">
        <v>11</v>
      </c>
      <c r="E51">
        <v>100000</v>
      </c>
      <c r="F51" t="s">
        <v>12</v>
      </c>
      <c r="G51">
        <v>23654</v>
      </c>
      <c r="H51" t="s">
        <v>13</v>
      </c>
      <c r="I51">
        <v>1E-3</v>
      </c>
      <c r="J51" t="s">
        <v>3</v>
      </c>
      <c r="K51">
        <v>0.99988270000000001</v>
      </c>
      <c r="L51" t="s">
        <v>2</v>
      </c>
      <c r="M51">
        <v>4.9341000000000003E-3</v>
      </c>
      <c r="N51" t="s">
        <v>6</v>
      </c>
      <c r="O51">
        <v>14</v>
      </c>
      <c r="P51" t="s">
        <v>0</v>
      </c>
      <c r="Q51">
        <v>139.19999999999999</v>
      </c>
      <c r="R51" t="s">
        <v>8</v>
      </c>
      <c r="S51">
        <v>4</v>
      </c>
      <c r="T51" t="s">
        <v>9</v>
      </c>
      <c r="U51">
        <v>239</v>
      </c>
      <c r="V51" t="s">
        <v>7</v>
      </c>
      <c r="W51">
        <v>100414</v>
      </c>
      <c r="X51" t="s">
        <v>1</v>
      </c>
      <c r="Y51" t="s">
        <v>316</v>
      </c>
      <c r="Z51" t="s">
        <v>16</v>
      </c>
      <c r="AA51" s="7" t="s">
        <v>1041</v>
      </c>
      <c r="AB51" t="s">
        <v>256</v>
      </c>
      <c r="AC51" s="3">
        <v>9.9999999999999998E-17</v>
      </c>
      <c r="AD51" t="s">
        <v>976</v>
      </c>
      <c r="AE51" t="s">
        <v>977</v>
      </c>
      <c r="AF51" t="s">
        <v>978</v>
      </c>
      <c r="AG51">
        <v>0.01</v>
      </c>
      <c r="AH51" t="s">
        <v>979</v>
      </c>
      <c r="AI51" s="3" t="b">
        <v>0</v>
      </c>
      <c r="AJ51" t="s">
        <v>5</v>
      </c>
      <c r="AK51">
        <v>0.99986938999999997</v>
      </c>
      <c r="AL51" t="s">
        <v>4</v>
      </c>
      <c r="AM51">
        <v>5.1585600000000004E-3</v>
      </c>
    </row>
    <row r="52" spans="1:39" x14ac:dyDescent="0.25">
      <c r="A52" t="s">
        <v>68</v>
      </c>
      <c r="B52" t="s">
        <v>10</v>
      </c>
      <c r="C52">
        <v>300</v>
      </c>
      <c r="D52" t="s">
        <v>11</v>
      </c>
      <c r="E52">
        <v>100000</v>
      </c>
      <c r="F52" t="s">
        <v>12</v>
      </c>
      <c r="G52">
        <v>23654</v>
      </c>
      <c r="H52" t="s">
        <v>13</v>
      </c>
      <c r="I52">
        <v>1E-3</v>
      </c>
      <c r="J52" t="s">
        <v>3</v>
      </c>
      <c r="K52">
        <v>1</v>
      </c>
      <c r="L52" t="s">
        <v>2</v>
      </c>
      <c r="M52">
        <v>0</v>
      </c>
      <c r="N52" t="s">
        <v>6</v>
      </c>
      <c r="O52">
        <v>7</v>
      </c>
      <c r="P52" t="s">
        <v>0</v>
      </c>
      <c r="Q52">
        <v>2</v>
      </c>
      <c r="R52" t="s">
        <v>8</v>
      </c>
      <c r="S52">
        <v>1</v>
      </c>
      <c r="T52" t="s">
        <v>9</v>
      </c>
      <c r="U52">
        <v>3</v>
      </c>
      <c r="V52" t="s">
        <v>7</v>
      </c>
      <c r="W52">
        <v>1618</v>
      </c>
      <c r="X52" t="s">
        <v>1</v>
      </c>
      <c r="Y52" t="s">
        <v>317</v>
      </c>
      <c r="Z52" t="s">
        <v>16</v>
      </c>
      <c r="AA52" s="7" t="s">
        <v>1042</v>
      </c>
      <c r="AB52" t="s">
        <v>256</v>
      </c>
      <c r="AC52" s="3">
        <v>9.9999999999999998E-17</v>
      </c>
      <c r="AD52" t="s">
        <v>976</v>
      </c>
      <c r="AE52" t="s">
        <v>977</v>
      </c>
      <c r="AF52" t="s">
        <v>978</v>
      </c>
      <c r="AG52">
        <v>0.01</v>
      </c>
      <c r="AH52" t="s">
        <v>979</v>
      </c>
      <c r="AI52" s="3" t="b">
        <v>0</v>
      </c>
      <c r="AJ52" t="s">
        <v>5</v>
      </c>
      <c r="AK52">
        <v>1</v>
      </c>
      <c r="AL52" t="s">
        <v>4</v>
      </c>
      <c r="AM52">
        <v>0</v>
      </c>
    </row>
    <row r="53" spans="1:39" x14ac:dyDescent="0.25">
      <c r="A53" t="s">
        <v>69</v>
      </c>
      <c r="B53" t="s">
        <v>10</v>
      </c>
      <c r="C53">
        <v>300</v>
      </c>
      <c r="D53" t="s">
        <v>11</v>
      </c>
      <c r="E53">
        <v>100000</v>
      </c>
      <c r="F53" t="s">
        <v>12</v>
      </c>
      <c r="G53">
        <v>23654</v>
      </c>
      <c r="H53" t="s">
        <v>13</v>
      </c>
      <c r="I53">
        <v>1E-3</v>
      </c>
      <c r="J53" t="s">
        <v>3</v>
      </c>
      <c r="K53">
        <v>1</v>
      </c>
      <c r="L53" t="s">
        <v>2</v>
      </c>
      <c r="M53">
        <v>0</v>
      </c>
      <c r="N53" t="s">
        <v>6</v>
      </c>
      <c r="O53">
        <v>7</v>
      </c>
      <c r="P53" t="s">
        <v>0</v>
      </c>
      <c r="Q53">
        <v>9.9</v>
      </c>
      <c r="R53" t="s">
        <v>8</v>
      </c>
      <c r="S53">
        <v>2</v>
      </c>
      <c r="T53" t="s">
        <v>9</v>
      </c>
      <c r="U53">
        <v>10</v>
      </c>
      <c r="V53" t="s">
        <v>7</v>
      </c>
      <c r="W53">
        <v>7351</v>
      </c>
      <c r="X53" t="s">
        <v>1</v>
      </c>
      <c r="Y53" t="s">
        <v>318</v>
      </c>
      <c r="Z53" t="s">
        <v>16</v>
      </c>
      <c r="AA53" s="7" t="s">
        <v>319</v>
      </c>
      <c r="AB53" t="s">
        <v>256</v>
      </c>
      <c r="AC53" s="3">
        <v>9.9999999999999998E-17</v>
      </c>
      <c r="AD53" t="s">
        <v>976</v>
      </c>
      <c r="AE53" t="s">
        <v>977</v>
      </c>
      <c r="AF53" t="s">
        <v>978</v>
      </c>
      <c r="AG53">
        <v>0.01</v>
      </c>
      <c r="AH53" t="s">
        <v>979</v>
      </c>
      <c r="AI53" t="b">
        <v>0</v>
      </c>
      <c r="AJ53" t="s">
        <v>5</v>
      </c>
      <c r="AK53">
        <v>1</v>
      </c>
      <c r="AL53" t="s">
        <v>4</v>
      </c>
      <c r="AM53">
        <v>0</v>
      </c>
    </row>
    <row r="54" spans="1:39" x14ac:dyDescent="0.25">
      <c r="A54" t="s">
        <v>70</v>
      </c>
      <c r="B54" t="s">
        <v>10</v>
      </c>
      <c r="C54">
        <v>300</v>
      </c>
      <c r="D54" t="s">
        <v>11</v>
      </c>
      <c r="E54">
        <v>100000</v>
      </c>
      <c r="F54" t="s">
        <v>12</v>
      </c>
      <c r="G54">
        <v>23654</v>
      </c>
      <c r="H54" t="s">
        <v>13</v>
      </c>
      <c r="I54">
        <v>1E-3</v>
      </c>
      <c r="J54" t="s">
        <v>3</v>
      </c>
      <c r="K54">
        <v>1</v>
      </c>
      <c r="L54" t="s">
        <v>2</v>
      </c>
      <c r="M54">
        <v>0</v>
      </c>
      <c r="N54" t="s">
        <v>6</v>
      </c>
      <c r="O54">
        <v>7</v>
      </c>
      <c r="P54" t="s">
        <v>0</v>
      </c>
      <c r="Q54">
        <v>2.2000000000000002</v>
      </c>
      <c r="R54" t="s">
        <v>8</v>
      </c>
      <c r="S54">
        <v>1</v>
      </c>
      <c r="T54" t="s">
        <v>9</v>
      </c>
      <c r="U54">
        <v>4</v>
      </c>
      <c r="V54" t="s">
        <v>7</v>
      </c>
      <c r="W54">
        <v>1777</v>
      </c>
      <c r="X54" t="s">
        <v>1</v>
      </c>
      <c r="Y54" t="s">
        <v>320</v>
      </c>
      <c r="Z54" t="s">
        <v>16</v>
      </c>
      <c r="AA54" s="7" t="s">
        <v>1043</v>
      </c>
      <c r="AB54" t="s">
        <v>256</v>
      </c>
      <c r="AC54" s="3">
        <v>9.9999999999999998E-17</v>
      </c>
      <c r="AD54" t="s">
        <v>976</v>
      </c>
      <c r="AE54" s="3" t="s">
        <v>977</v>
      </c>
      <c r="AF54" t="s">
        <v>978</v>
      </c>
      <c r="AG54">
        <v>0.01</v>
      </c>
      <c r="AH54" t="s">
        <v>979</v>
      </c>
      <c r="AI54" t="b">
        <v>0</v>
      </c>
      <c r="AJ54" t="s">
        <v>5</v>
      </c>
      <c r="AK54">
        <v>1</v>
      </c>
      <c r="AL54" t="s">
        <v>4</v>
      </c>
      <c r="AM54">
        <v>0</v>
      </c>
    </row>
    <row r="55" spans="1:39" x14ac:dyDescent="0.25">
      <c r="A55" t="s">
        <v>71</v>
      </c>
      <c r="B55" t="s">
        <v>10</v>
      </c>
      <c r="C55">
        <v>300</v>
      </c>
      <c r="D55" t="s">
        <v>11</v>
      </c>
      <c r="E55">
        <v>100000</v>
      </c>
      <c r="F55" t="s">
        <v>12</v>
      </c>
      <c r="G55">
        <v>23654</v>
      </c>
      <c r="H55" t="s">
        <v>13</v>
      </c>
      <c r="I55">
        <v>1E-3</v>
      </c>
      <c r="J55" t="s">
        <v>3</v>
      </c>
      <c r="K55">
        <v>0.99966840000000001</v>
      </c>
      <c r="L55" t="s">
        <v>2</v>
      </c>
      <c r="M55">
        <v>4.5348000000000003E-3</v>
      </c>
      <c r="N55" t="s">
        <v>6</v>
      </c>
      <c r="O55">
        <v>10</v>
      </c>
      <c r="P55" t="s">
        <v>0</v>
      </c>
      <c r="Q55">
        <v>139.69999999999999</v>
      </c>
      <c r="R55" t="s">
        <v>8</v>
      </c>
      <c r="S55">
        <v>6</v>
      </c>
      <c r="T55" t="s">
        <v>9</v>
      </c>
      <c r="U55">
        <v>196</v>
      </c>
      <c r="V55" t="s">
        <v>7</v>
      </c>
      <c r="W55">
        <v>100284</v>
      </c>
      <c r="X55" t="s">
        <v>1</v>
      </c>
      <c r="Y55" t="s">
        <v>321</v>
      </c>
      <c r="Z55" t="s">
        <v>16</v>
      </c>
      <c r="AA55" s="7" t="s">
        <v>1044</v>
      </c>
      <c r="AB55" t="s">
        <v>256</v>
      </c>
      <c r="AC55" s="3">
        <v>9.9999999999999998E-17</v>
      </c>
      <c r="AD55" t="s">
        <v>976</v>
      </c>
      <c r="AE55" s="3" t="s">
        <v>977</v>
      </c>
      <c r="AF55" t="s">
        <v>978</v>
      </c>
      <c r="AG55">
        <v>0.01</v>
      </c>
      <c r="AH55" t="s">
        <v>979</v>
      </c>
      <c r="AI55" t="b">
        <v>0</v>
      </c>
      <c r="AJ55" t="s">
        <v>5</v>
      </c>
      <c r="AK55">
        <v>0.99968064999999995</v>
      </c>
      <c r="AL55" t="s">
        <v>4</v>
      </c>
      <c r="AM55">
        <v>4.4814299999999998E-3</v>
      </c>
    </row>
    <row r="56" spans="1:39" x14ac:dyDescent="0.25">
      <c r="A56" t="s">
        <v>72</v>
      </c>
      <c r="B56" t="s">
        <v>10</v>
      </c>
      <c r="C56">
        <v>300</v>
      </c>
      <c r="D56" t="s">
        <v>11</v>
      </c>
      <c r="E56">
        <v>100000</v>
      </c>
      <c r="F56" t="s">
        <v>12</v>
      </c>
      <c r="G56">
        <v>23654</v>
      </c>
      <c r="H56" t="s">
        <v>13</v>
      </c>
      <c r="I56">
        <v>1E-3</v>
      </c>
      <c r="J56" t="s">
        <v>3</v>
      </c>
      <c r="K56">
        <v>1</v>
      </c>
      <c r="L56" t="s">
        <v>2</v>
      </c>
      <c r="M56">
        <v>0</v>
      </c>
      <c r="N56" t="s">
        <v>6</v>
      </c>
      <c r="O56">
        <v>7</v>
      </c>
      <c r="P56" t="s">
        <v>0</v>
      </c>
      <c r="Q56">
        <v>3.3</v>
      </c>
      <c r="R56" t="s">
        <v>8</v>
      </c>
      <c r="S56">
        <v>1</v>
      </c>
      <c r="T56" t="s">
        <v>9</v>
      </c>
      <c r="U56">
        <v>4</v>
      </c>
      <c r="V56" t="s">
        <v>7</v>
      </c>
      <c r="W56">
        <v>2769</v>
      </c>
      <c r="X56" t="s">
        <v>1</v>
      </c>
      <c r="Y56" t="s">
        <v>322</v>
      </c>
      <c r="Z56" t="s">
        <v>16</v>
      </c>
      <c r="AA56" s="7" t="s">
        <v>323</v>
      </c>
      <c r="AB56" t="s">
        <v>256</v>
      </c>
      <c r="AC56" s="3">
        <v>9.9999999999999998E-17</v>
      </c>
      <c r="AD56" t="s">
        <v>976</v>
      </c>
      <c r="AE56" t="s">
        <v>977</v>
      </c>
      <c r="AF56" t="s">
        <v>978</v>
      </c>
      <c r="AG56">
        <v>0.01</v>
      </c>
      <c r="AH56" t="s">
        <v>979</v>
      </c>
      <c r="AI56" t="b">
        <v>0</v>
      </c>
      <c r="AJ56" t="s">
        <v>5</v>
      </c>
      <c r="AK56">
        <v>1</v>
      </c>
      <c r="AL56" t="s">
        <v>4</v>
      </c>
      <c r="AM56">
        <v>0</v>
      </c>
    </row>
    <row r="57" spans="1:39" x14ac:dyDescent="0.25">
      <c r="A57" t="s">
        <v>73</v>
      </c>
      <c r="B57" t="s">
        <v>10</v>
      </c>
      <c r="C57">
        <v>300</v>
      </c>
      <c r="D57" t="s">
        <v>11</v>
      </c>
      <c r="E57">
        <v>100000</v>
      </c>
      <c r="F57" t="s">
        <v>12</v>
      </c>
      <c r="G57">
        <v>23654</v>
      </c>
      <c r="H57" t="s">
        <v>13</v>
      </c>
      <c r="I57">
        <v>1E-3</v>
      </c>
      <c r="J57" t="s">
        <v>3</v>
      </c>
      <c r="K57">
        <v>1</v>
      </c>
      <c r="L57" t="s">
        <v>2</v>
      </c>
      <c r="M57">
        <v>0</v>
      </c>
      <c r="N57" t="s">
        <v>6</v>
      </c>
      <c r="O57">
        <v>7</v>
      </c>
      <c r="P57" t="s">
        <v>0</v>
      </c>
      <c r="Q57">
        <v>5.7</v>
      </c>
      <c r="R57" t="s">
        <v>8</v>
      </c>
      <c r="S57">
        <v>1</v>
      </c>
      <c r="T57" t="s">
        <v>9</v>
      </c>
      <c r="U57">
        <v>5</v>
      </c>
      <c r="V57" t="s">
        <v>7</v>
      </c>
      <c r="W57">
        <v>4217</v>
      </c>
      <c r="X57" t="s">
        <v>1</v>
      </c>
      <c r="Y57" t="s">
        <v>324</v>
      </c>
      <c r="Z57" t="s">
        <v>16</v>
      </c>
      <c r="AA57" s="7" t="s">
        <v>254</v>
      </c>
      <c r="AB57" t="s">
        <v>256</v>
      </c>
      <c r="AC57" s="3">
        <v>9.9999999999999998E-17</v>
      </c>
      <c r="AD57" t="s">
        <v>976</v>
      </c>
      <c r="AE57" t="s">
        <v>977</v>
      </c>
      <c r="AF57" t="s">
        <v>978</v>
      </c>
      <c r="AG57">
        <v>0.01</v>
      </c>
      <c r="AH57" t="s">
        <v>979</v>
      </c>
      <c r="AI57" t="b">
        <v>0</v>
      </c>
      <c r="AJ57" t="s">
        <v>5</v>
      </c>
      <c r="AK57">
        <v>1</v>
      </c>
      <c r="AL57" t="s">
        <v>4</v>
      </c>
      <c r="AM57">
        <v>0</v>
      </c>
    </row>
    <row r="58" spans="1:39" x14ac:dyDescent="0.25">
      <c r="A58" t="s">
        <v>74</v>
      </c>
      <c r="B58" t="s">
        <v>10</v>
      </c>
      <c r="C58">
        <v>300</v>
      </c>
      <c r="D58" t="s">
        <v>11</v>
      </c>
      <c r="E58">
        <v>100000</v>
      </c>
      <c r="F58" t="s">
        <v>12</v>
      </c>
      <c r="G58">
        <v>23654</v>
      </c>
      <c r="H58" t="s">
        <v>13</v>
      </c>
      <c r="I58">
        <v>1E-3</v>
      </c>
      <c r="J58" t="s">
        <v>3</v>
      </c>
      <c r="K58">
        <v>1</v>
      </c>
      <c r="L58" t="s">
        <v>2</v>
      </c>
      <c r="M58">
        <v>0</v>
      </c>
      <c r="N58" t="s">
        <v>6</v>
      </c>
      <c r="O58">
        <v>7</v>
      </c>
      <c r="P58" t="s">
        <v>0</v>
      </c>
      <c r="Q58">
        <v>3.5</v>
      </c>
      <c r="R58" t="s">
        <v>8</v>
      </c>
      <c r="S58">
        <v>1</v>
      </c>
      <c r="T58" t="s">
        <v>9</v>
      </c>
      <c r="U58">
        <v>4</v>
      </c>
      <c r="V58" t="s">
        <v>7</v>
      </c>
      <c r="W58">
        <v>2624</v>
      </c>
      <c r="X58" t="s">
        <v>1</v>
      </c>
      <c r="Y58" t="s">
        <v>325</v>
      </c>
      <c r="Z58" t="s">
        <v>16</v>
      </c>
      <c r="AA58" s="7" t="s">
        <v>1045</v>
      </c>
      <c r="AB58" t="s">
        <v>256</v>
      </c>
      <c r="AC58" s="3">
        <v>9.9999999999999998E-17</v>
      </c>
      <c r="AD58" t="s">
        <v>976</v>
      </c>
      <c r="AE58" t="s">
        <v>977</v>
      </c>
      <c r="AF58" t="s">
        <v>978</v>
      </c>
      <c r="AG58" s="3">
        <v>0.01</v>
      </c>
      <c r="AH58" t="s">
        <v>979</v>
      </c>
      <c r="AI58" t="b">
        <v>0</v>
      </c>
      <c r="AJ58" t="s">
        <v>5</v>
      </c>
      <c r="AK58">
        <v>1</v>
      </c>
      <c r="AL58" t="s">
        <v>4</v>
      </c>
      <c r="AM58">
        <v>0</v>
      </c>
    </row>
    <row r="59" spans="1:39" x14ac:dyDescent="0.25">
      <c r="A59" t="s">
        <v>75</v>
      </c>
      <c r="B59" t="s">
        <v>10</v>
      </c>
      <c r="C59">
        <v>300</v>
      </c>
      <c r="D59" t="s">
        <v>11</v>
      </c>
      <c r="E59">
        <v>100000</v>
      </c>
      <c r="F59" t="s">
        <v>12</v>
      </c>
      <c r="G59">
        <v>23654</v>
      </c>
      <c r="H59" t="s">
        <v>13</v>
      </c>
      <c r="I59">
        <v>1E-3</v>
      </c>
      <c r="J59" t="s">
        <v>3</v>
      </c>
      <c r="K59">
        <v>1</v>
      </c>
      <c r="L59" t="s">
        <v>2</v>
      </c>
      <c r="M59">
        <v>0</v>
      </c>
      <c r="N59" t="s">
        <v>6</v>
      </c>
      <c r="O59">
        <v>7</v>
      </c>
      <c r="P59" t="s">
        <v>0</v>
      </c>
      <c r="Q59">
        <v>3.1</v>
      </c>
      <c r="R59" t="s">
        <v>8</v>
      </c>
      <c r="S59">
        <v>1</v>
      </c>
      <c r="T59" t="s">
        <v>9</v>
      </c>
      <c r="U59">
        <v>4</v>
      </c>
      <c r="V59" t="s">
        <v>7</v>
      </c>
      <c r="W59">
        <v>2453</v>
      </c>
      <c r="X59" t="s">
        <v>1</v>
      </c>
      <c r="Y59" t="s">
        <v>326</v>
      </c>
      <c r="Z59" t="s">
        <v>16</v>
      </c>
      <c r="AA59" s="7" t="s">
        <v>1046</v>
      </c>
      <c r="AB59" t="s">
        <v>256</v>
      </c>
      <c r="AC59" s="3">
        <v>9.9999999999999998E-17</v>
      </c>
      <c r="AD59" t="s">
        <v>976</v>
      </c>
      <c r="AE59" s="3" t="s">
        <v>977</v>
      </c>
      <c r="AF59" t="s">
        <v>978</v>
      </c>
      <c r="AG59">
        <v>0.01</v>
      </c>
      <c r="AH59" t="s">
        <v>979</v>
      </c>
      <c r="AI59" t="b">
        <v>0</v>
      </c>
      <c r="AJ59" t="s">
        <v>5</v>
      </c>
      <c r="AK59">
        <v>1</v>
      </c>
      <c r="AL59" t="s">
        <v>4</v>
      </c>
      <c r="AM59">
        <v>0</v>
      </c>
    </row>
    <row r="60" spans="1:39" x14ac:dyDescent="0.25">
      <c r="A60" t="s">
        <v>76</v>
      </c>
      <c r="B60" t="s">
        <v>10</v>
      </c>
      <c r="C60">
        <v>300</v>
      </c>
      <c r="D60" t="s">
        <v>11</v>
      </c>
      <c r="E60">
        <v>100000</v>
      </c>
      <c r="F60" t="s">
        <v>12</v>
      </c>
      <c r="G60">
        <v>23654</v>
      </c>
      <c r="H60" t="s">
        <v>13</v>
      </c>
      <c r="I60">
        <v>1E-3</v>
      </c>
      <c r="J60" t="s">
        <v>3</v>
      </c>
      <c r="K60">
        <v>1</v>
      </c>
      <c r="L60" t="s">
        <v>2</v>
      </c>
      <c r="M60">
        <v>0</v>
      </c>
      <c r="N60" t="s">
        <v>6</v>
      </c>
      <c r="O60">
        <v>7</v>
      </c>
      <c r="P60" t="s">
        <v>0</v>
      </c>
      <c r="Q60">
        <v>3.7</v>
      </c>
      <c r="R60" t="s">
        <v>8</v>
      </c>
      <c r="S60">
        <v>1</v>
      </c>
      <c r="T60" t="s">
        <v>9</v>
      </c>
      <c r="U60">
        <v>4</v>
      </c>
      <c r="V60" t="s">
        <v>7</v>
      </c>
      <c r="W60">
        <v>2707</v>
      </c>
      <c r="X60" t="s">
        <v>1</v>
      </c>
      <c r="Y60" t="s">
        <v>327</v>
      </c>
      <c r="Z60" t="s">
        <v>16</v>
      </c>
      <c r="AA60" s="7" t="s">
        <v>1047</v>
      </c>
      <c r="AB60" t="s">
        <v>256</v>
      </c>
      <c r="AC60" s="3">
        <v>9.9999999999999998E-17</v>
      </c>
      <c r="AD60" t="s">
        <v>976</v>
      </c>
      <c r="AE60" t="s">
        <v>977</v>
      </c>
      <c r="AF60" t="s">
        <v>978</v>
      </c>
      <c r="AG60">
        <v>0.01</v>
      </c>
      <c r="AH60" t="s">
        <v>979</v>
      </c>
      <c r="AI60" s="3" t="b">
        <v>0</v>
      </c>
      <c r="AJ60" t="s">
        <v>5</v>
      </c>
      <c r="AK60">
        <v>1</v>
      </c>
      <c r="AL60" t="s">
        <v>4</v>
      </c>
      <c r="AM60">
        <v>0</v>
      </c>
    </row>
    <row r="61" spans="1:39" x14ac:dyDescent="0.25">
      <c r="A61" t="s">
        <v>77</v>
      </c>
      <c r="B61" t="s">
        <v>10</v>
      </c>
      <c r="C61">
        <v>300</v>
      </c>
      <c r="D61" t="s">
        <v>11</v>
      </c>
      <c r="E61">
        <v>100000</v>
      </c>
      <c r="F61" t="s">
        <v>12</v>
      </c>
      <c r="G61">
        <v>23654</v>
      </c>
      <c r="H61" t="s">
        <v>13</v>
      </c>
      <c r="I61">
        <v>1E-3</v>
      </c>
      <c r="J61" t="s">
        <v>3</v>
      </c>
      <c r="K61">
        <v>1</v>
      </c>
      <c r="L61" t="s">
        <v>2</v>
      </c>
      <c r="M61">
        <v>0</v>
      </c>
      <c r="N61" t="s">
        <v>6</v>
      </c>
      <c r="O61">
        <v>8</v>
      </c>
      <c r="P61" t="s">
        <v>0</v>
      </c>
      <c r="Q61">
        <v>79.3</v>
      </c>
      <c r="R61" t="s">
        <v>8</v>
      </c>
      <c r="S61">
        <v>5</v>
      </c>
      <c r="T61" t="s">
        <v>9</v>
      </c>
      <c r="U61">
        <v>180</v>
      </c>
      <c r="V61" t="s">
        <v>7</v>
      </c>
      <c r="W61">
        <v>70582</v>
      </c>
      <c r="X61" t="s">
        <v>1</v>
      </c>
      <c r="Y61" t="s">
        <v>328</v>
      </c>
      <c r="Z61" t="s">
        <v>16</v>
      </c>
      <c r="AA61" s="7" t="s">
        <v>1048</v>
      </c>
      <c r="AB61" t="s">
        <v>256</v>
      </c>
      <c r="AC61" s="3">
        <v>9.9999999999999998E-17</v>
      </c>
      <c r="AD61" t="s">
        <v>976</v>
      </c>
      <c r="AE61" t="s">
        <v>977</v>
      </c>
      <c r="AF61" t="s">
        <v>978</v>
      </c>
      <c r="AG61" s="3">
        <v>0.01</v>
      </c>
      <c r="AH61" t="s">
        <v>979</v>
      </c>
      <c r="AI61" t="b">
        <v>0</v>
      </c>
      <c r="AJ61" t="s">
        <v>5</v>
      </c>
      <c r="AK61">
        <v>1</v>
      </c>
      <c r="AL61" t="s">
        <v>4</v>
      </c>
      <c r="AM61">
        <v>0</v>
      </c>
    </row>
    <row r="62" spans="1:39" x14ac:dyDescent="0.25">
      <c r="A62" t="s">
        <v>78</v>
      </c>
      <c r="B62" t="s">
        <v>10</v>
      </c>
      <c r="C62">
        <v>300</v>
      </c>
      <c r="D62" t="s">
        <v>11</v>
      </c>
      <c r="E62">
        <v>100000</v>
      </c>
      <c r="F62" t="s">
        <v>12</v>
      </c>
      <c r="G62">
        <v>23654</v>
      </c>
      <c r="H62" t="s">
        <v>13</v>
      </c>
      <c r="I62">
        <v>1E-3</v>
      </c>
      <c r="J62" t="s">
        <v>3</v>
      </c>
      <c r="K62">
        <v>1</v>
      </c>
      <c r="L62" t="s">
        <v>2</v>
      </c>
      <c r="M62">
        <v>0</v>
      </c>
      <c r="N62" t="s">
        <v>6</v>
      </c>
      <c r="O62">
        <v>5</v>
      </c>
      <c r="P62" t="s">
        <v>0</v>
      </c>
      <c r="Q62">
        <v>0.5</v>
      </c>
      <c r="R62" t="s">
        <v>8</v>
      </c>
      <c r="S62">
        <v>1</v>
      </c>
      <c r="T62" t="s">
        <v>9</v>
      </c>
      <c r="U62">
        <v>2</v>
      </c>
      <c r="V62" t="s">
        <v>7</v>
      </c>
      <c r="W62">
        <v>476</v>
      </c>
      <c r="X62" t="s">
        <v>1</v>
      </c>
      <c r="Y62" t="s">
        <v>329</v>
      </c>
      <c r="Z62" t="s">
        <v>16</v>
      </c>
      <c r="AA62" s="7" t="s">
        <v>1049</v>
      </c>
      <c r="AB62" t="s">
        <v>256</v>
      </c>
      <c r="AC62" s="3">
        <v>9.9999999999999998E-17</v>
      </c>
      <c r="AD62" t="s">
        <v>976</v>
      </c>
      <c r="AE62" s="3" t="s">
        <v>977</v>
      </c>
      <c r="AF62" t="s">
        <v>978</v>
      </c>
      <c r="AG62">
        <v>0.01</v>
      </c>
      <c r="AH62" t="s">
        <v>979</v>
      </c>
      <c r="AI62" t="b">
        <v>0</v>
      </c>
      <c r="AJ62" t="s">
        <v>5</v>
      </c>
      <c r="AK62">
        <v>1</v>
      </c>
      <c r="AL62" t="s">
        <v>4</v>
      </c>
      <c r="AM62">
        <v>0</v>
      </c>
    </row>
    <row r="63" spans="1:39" x14ac:dyDescent="0.25">
      <c r="A63" t="s">
        <v>79</v>
      </c>
      <c r="B63" t="s">
        <v>10</v>
      </c>
      <c r="C63">
        <v>300</v>
      </c>
      <c r="D63" t="s">
        <v>11</v>
      </c>
      <c r="E63">
        <v>100000</v>
      </c>
      <c r="F63" t="s">
        <v>12</v>
      </c>
      <c r="G63">
        <v>23654</v>
      </c>
      <c r="H63" t="s">
        <v>13</v>
      </c>
      <c r="I63">
        <v>1E-3</v>
      </c>
      <c r="J63" t="s">
        <v>3</v>
      </c>
      <c r="K63">
        <v>1</v>
      </c>
      <c r="L63" t="s">
        <v>2</v>
      </c>
      <c r="M63">
        <v>0</v>
      </c>
      <c r="N63" t="s">
        <v>6</v>
      </c>
      <c r="O63">
        <v>11</v>
      </c>
      <c r="P63" t="s">
        <v>0</v>
      </c>
      <c r="Q63">
        <v>2.2000000000000002</v>
      </c>
      <c r="R63" t="s">
        <v>8</v>
      </c>
      <c r="S63">
        <v>1</v>
      </c>
      <c r="T63" t="s">
        <v>9</v>
      </c>
      <c r="U63">
        <v>4</v>
      </c>
      <c r="V63" t="s">
        <v>7</v>
      </c>
      <c r="W63">
        <v>1737</v>
      </c>
      <c r="X63" t="s">
        <v>1</v>
      </c>
      <c r="Y63" t="s">
        <v>330</v>
      </c>
      <c r="Z63" t="s">
        <v>16</v>
      </c>
      <c r="AA63" s="7" t="s">
        <v>1050</v>
      </c>
      <c r="AB63" t="s">
        <v>256</v>
      </c>
      <c r="AC63" s="3">
        <v>9.9999999999999998E-17</v>
      </c>
      <c r="AD63" t="s">
        <v>976</v>
      </c>
      <c r="AE63" s="3" t="s">
        <v>977</v>
      </c>
      <c r="AF63" t="s">
        <v>978</v>
      </c>
      <c r="AG63">
        <v>0.01</v>
      </c>
      <c r="AH63" t="s">
        <v>979</v>
      </c>
      <c r="AI63" t="b">
        <v>0</v>
      </c>
      <c r="AJ63" t="s">
        <v>5</v>
      </c>
      <c r="AK63">
        <v>1</v>
      </c>
      <c r="AL63" t="s">
        <v>4</v>
      </c>
      <c r="AM63">
        <v>0</v>
      </c>
    </row>
    <row r="64" spans="1:39" x14ac:dyDescent="0.25">
      <c r="A64" t="s">
        <v>80</v>
      </c>
      <c r="B64" t="s">
        <v>10</v>
      </c>
      <c r="C64">
        <v>300</v>
      </c>
      <c r="D64" t="s">
        <v>11</v>
      </c>
      <c r="E64">
        <v>100000</v>
      </c>
      <c r="F64" t="s">
        <v>12</v>
      </c>
      <c r="G64">
        <v>23654</v>
      </c>
      <c r="H64" t="s">
        <v>13</v>
      </c>
      <c r="I64">
        <v>1E-3</v>
      </c>
      <c r="J64" t="s">
        <v>3</v>
      </c>
      <c r="K64">
        <v>1</v>
      </c>
      <c r="L64" t="s">
        <v>2</v>
      </c>
      <c r="M64">
        <v>4.83846E-2</v>
      </c>
      <c r="N64" t="s">
        <v>6</v>
      </c>
      <c r="O64">
        <v>5</v>
      </c>
      <c r="P64" t="s">
        <v>0</v>
      </c>
      <c r="Q64">
        <v>0.7</v>
      </c>
      <c r="R64" t="s">
        <v>8</v>
      </c>
      <c r="S64">
        <v>1</v>
      </c>
      <c r="T64" t="s">
        <v>9</v>
      </c>
      <c r="U64">
        <v>2</v>
      </c>
      <c r="V64" t="s">
        <v>7</v>
      </c>
      <c r="W64">
        <v>594</v>
      </c>
      <c r="X64" t="s">
        <v>1</v>
      </c>
      <c r="Y64" t="s">
        <v>331</v>
      </c>
      <c r="Z64" t="s">
        <v>16</v>
      </c>
      <c r="AA64" s="7" t="s">
        <v>332</v>
      </c>
      <c r="AB64" t="s">
        <v>256</v>
      </c>
      <c r="AC64" s="3">
        <v>9.9999999999999998E-17</v>
      </c>
      <c r="AD64" t="s">
        <v>976</v>
      </c>
      <c r="AE64" t="s">
        <v>977</v>
      </c>
      <c r="AF64" t="s">
        <v>978</v>
      </c>
      <c r="AG64">
        <v>0.01</v>
      </c>
      <c r="AH64" t="s">
        <v>979</v>
      </c>
      <c r="AI64" t="b">
        <v>0</v>
      </c>
      <c r="AJ64" t="s">
        <v>5</v>
      </c>
      <c r="AK64">
        <v>1</v>
      </c>
      <c r="AL64" t="s">
        <v>4</v>
      </c>
      <c r="AM64">
        <v>6.4908300000000004E-3</v>
      </c>
    </row>
    <row r="65" spans="1:51" x14ac:dyDescent="0.25">
      <c r="A65" t="s">
        <v>81</v>
      </c>
      <c r="B65" t="s">
        <v>10</v>
      </c>
      <c r="C65">
        <v>300</v>
      </c>
      <c r="D65" t="s">
        <v>11</v>
      </c>
      <c r="E65">
        <v>100000</v>
      </c>
      <c r="F65" t="s">
        <v>12</v>
      </c>
      <c r="G65">
        <v>23654</v>
      </c>
      <c r="H65" t="s">
        <v>13</v>
      </c>
      <c r="I65">
        <v>1E-3</v>
      </c>
      <c r="J65" t="s">
        <v>3</v>
      </c>
      <c r="K65">
        <v>1</v>
      </c>
      <c r="L65" t="s">
        <v>2</v>
      </c>
      <c r="M65">
        <v>0</v>
      </c>
      <c r="N65" t="s">
        <v>6</v>
      </c>
      <c r="O65">
        <v>8</v>
      </c>
      <c r="P65" t="s">
        <v>0</v>
      </c>
      <c r="Q65">
        <v>1.4</v>
      </c>
      <c r="R65" t="s">
        <v>8</v>
      </c>
      <c r="S65">
        <v>1</v>
      </c>
      <c r="T65" t="s">
        <v>9</v>
      </c>
      <c r="U65">
        <v>3</v>
      </c>
      <c r="V65" t="s">
        <v>7</v>
      </c>
      <c r="W65">
        <v>1191</v>
      </c>
      <c r="X65" t="s">
        <v>1</v>
      </c>
      <c r="Y65" t="s">
        <v>333</v>
      </c>
      <c r="Z65" t="s">
        <v>16</v>
      </c>
      <c r="AA65" s="7" t="s">
        <v>1051</v>
      </c>
      <c r="AB65" t="s">
        <v>256</v>
      </c>
      <c r="AC65" s="3">
        <v>9.9999999999999998E-17</v>
      </c>
      <c r="AD65" t="s">
        <v>976</v>
      </c>
      <c r="AE65" s="3" t="s">
        <v>977</v>
      </c>
      <c r="AF65" t="s">
        <v>978</v>
      </c>
      <c r="AG65">
        <v>0.01</v>
      </c>
      <c r="AH65" t="s">
        <v>979</v>
      </c>
      <c r="AI65" t="b">
        <v>0</v>
      </c>
      <c r="AJ65" t="s">
        <v>5</v>
      </c>
      <c r="AK65">
        <v>1</v>
      </c>
      <c r="AL65" t="s">
        <v>4</v>
      </c>
      <c r="AM65">
        <v>0</v>
      </c>
    </row>
    <row r="66" spans="1:51" x14ac:dyDescent="0.25">
      <c r="A66" t="s">
        <v>82</v>
      </c>
      <c r="B66" t="s">
        <v>10</v>
      </c>
      <c r="C66">
        <v>300</v>
      </c>
      <c r="D66" t="s">
        <v>11</v>
      </c>
      <c r="E66">
        <v>100000</v>
      </c>
      <c r="F66" t="s">
        <v>12</v>
      </c>
      <c r="G66">
        <v>23654</v>
      </c>
      <c r="H66" t="s">
        <v>13</v>
      </c>
      <c r="I66">
        <v>1E-3</v>
      </c>
      <c r="J66" t="s">
        <v>3</v>
      </c>
      <c r="K66">
        <v>1</v>
      </c>
      <c r="L66" t="s">
        <v>2</v>
      </c>
      <c r="M66">
        <v>0</v>
      </c>
      <c r="N66" t="s">
        <v>6</v>
      </c>
      <c r="O66">
        <v>15</v>
      </c>
      <c r="P66" t="s">
        <v>0</v>
      </c>
      <c r="Q66">
        <v>5</v>
      </c>
      <c r="R66" t="s">
        <v>8</v>
      </c>
      <c r="S66">
        <v>1</v>
      </c>
      <c r="T66" t="s">
        <v>9</v>
      </c>
      <c r="U66">
        <v>5</v>
      </c>
      <c r="V66" t="s">
        <v>7</v>
      </c>
      <c r="W66">
        <v>3340</v>
      </c>
      <c r="X66" t="s">
        <v>1</v>
      </c>
      <c r="Y66" t="s">
        <v>334</v>
      </c>
      <c r="Z66" t="s">
        <v>16</v>
      </c>
      <c r="AA66" s="7" t="s">
        <v>1052</v>
      </c>
      <c r="AB66" t="s">
        <v>256</v>
      </c>
      <c r="AC66" s="3">
        <v>9.9999999999999998E-17</v>
      </c>
      <c r="AD66" t="s">
        <v>976</v>
      </c>
      <c r="AE66" t="s">
        <v>977</v>
      </c>
      <c r="AF66" t="s">
        <v>978</v>
      </c>
      <c r="AG66">
        <v>0.01</v>
      </c>
      <c r="AH66" t="s">
        <v>979</v>
      </c>
      <c r="AI66" s="3" t="b">
        <v>0</v>
      </c>
      <c r="AJ66" t="s">
        <v>5</v>
      </c>
      <c r="AK66">
        <v>1</v>
      </c>
      <c r="AL66" t="s">
        <v>4</v>
      </c>
      <c r="AM66">
        <v>0</v>
      </c>
    </row>
    <row r="67" spans="1:51" x14ac:dyDescent="0.25">
      <c r="A67" t="s">
        <v>83</v>
      </c>
      <c r="B67" t="s">
        <v>10</v>
      </c>
      <c r="C67">
        <v>300</v>
      </c>
      <c r="D67" t="s">
        <v>11</v>
      </c>
      <c r="E67">
        <v>100000</v>
      </c>
      <c r="F67" t="s">
        <v>12</v>
      </c>
      <c r="G67">
        <v>23654</v>
      </c>
      <c r="H67" t="s">
        <v>13</v>
      </c>
      <c r="I67">
        <v>1E-3</v>
      </c>
      <c r="J67" t="s">
        <v>3</v>
      </c>
      <c r="K67">
        <v>1</v>
      </c>
      <c r="L67" t="s">
        <v>2</v>
      </c>
      <c r="M67">
        <v>0</v>
      </c>
      <c r="N67" t="s">
        <v>6</v>
      </c>
      <c r="O67">
        <v>8</v>
      </c>
      <c r="P67" t="s">
        <v>0</v>
      </c>
      <c r="Q67">
        <v>4.8</v>
      </c>
      <c r="R67" t="s">
        <v>8</v>
      </c>
      <c r="S67">
        <v>1</v>
      </c>
      <c r="T67" t="s">
        <v>9</v>
      </c>
      <c r="U67">
        <v>6</v>
      </c>
      <c r="V67" t="s">
        <v>7</v>
      </c>
      <c r="W67">
        <v>3685</v>
      </c>
      <c r="X67" t="s">
        <v>1</v>
      </c>
      <c r="Y67" t="s">
        <v>335</v>
      </c>
      <c r="Z67" t="s">
        <v>16</v>
      </c>
      <c r="AA67" s="7" t="s">
        <v>336</v>
      </c>
      <c r="AB67" t="s">
        <v>256</v>
      </c>
      <c r="AC67" s="3">
        <v>9.9999999999999998E-17</v>
      </c>
      <c r="AD67" t="s">
        <v>976</v>
      </c>
      <c r="AE67" t="s">
        <v>977</v>
      </c>
      <c r="AF67" t="s">
        <v>978</v>
      </c>
      <c r="AG67">
        <v>0.01</v>
      </c>
      <c r="AH67" t="s">
        <v>979</v>
      </c>
      <c r="AI67" t="b">
        <v>0</v>
      </c>
      <c r="AJ67" t="s">
        <v>5</v>
      </c>
      <c r="AK67">
        <v>1</v>
      </c>
      <c r="AL67" t="s">
        <v>4</v>
      </c>
      <c r="AM67">
        <v>2E-8</v>
      </c>
    </row>
    <row r="68" spans="1:51" x14ac:dyDescent="0.25">
      <c r="A68" t="s">
        <v>84</v>
      </c>
      <c r="B68" t="s">
        <v>10</v>
      </c>
      <c r="C68">
        <v>300</v>
      </c>
      <c r="D68" t="s">
        <v>11</v>
      </c>
      <c r="E68">
        <v>100000</v>
      </c>
      <c r="F68" t="s">
        <v>12</v>
      </c>
      <c r="G68">
        <v>23654</v>
      </c>
      <c r="H68" t="s">
        <v>13</v>
      </c>
      <c r="I68">
        <v>1E-3</v>
      </c>
      <c r="J68" t="s">
        <v>3</v>
      </c>
      <c r="K68">
        <v>0.99946780000000002</v>
      </c>
      <c r="L68" t="s">
        <v>2</v>
      </c>
      <c r="M68">
        <v>5.8564999999999997E-3</v>
      </c>
      <c r="N68" t="s">
        <v>6</v>
      </c>
      <c r="O68">
        <v>18</v>
      </c>
      <c r="P68" t="s">
        <v>0</v>
      </c>
      <c r="Q68">
        <v>171.3</v>
      </c>
      <c r="R68" t="s">
        <v>8</v>
      </c>
      <c r="S68">
        <v>3</v>
      </c>
      <c r="T68" t="s">
        <v>9</v>
      </c>
      <c r="U68">
        <v>231</v>
      </c>
      <c r="V68" t="s">
        <v>7</v>
      </c>
      <c r="W68">
        <v>100408</v>
      </c>
      <c r="X68" t="s">
        <v>1</v>
      </c>
      <c r="Y68" t="s">
        <v>337</v>
      </c>
      <c r="Z68" t="s">
        <v>16</v>
      </c>
      <c r="AA68" s="7" t="s">
        <v>1053</v>
      </c>
      <c r="AB68" t="s">
        <v>256</v>
      </c>
      <c r="AC68" s="3">
        <v>9.9999999999999998E-17</v>
      </c>
      <c r="AD68" t="s">
        <v>976</v>
      </c>
      <c r="AE68" t="s">
        <v>977</v>
      </c>
      <c r="AF68" t="s">
        <v>978</v>
      </c>
      <c r="AG68">
        <v>0.01</v>
      </c>
      <c r="AH68" t="s">
        <v>979</v>
      </c>
      <c r="AI68" s="3" t="b">
        <v>0</v>
      </c>
      <c r="AJ68" t="s">
        <v>5</v>
      </c>
      <c r="AK68">
        <v>0.99944747</v>
      </c>
      <c r="AL68" t="s">
        <v>4</v>
      </c>
      <c r="AM68">
        <v>5.7404600000000002E-3</v>
      </c>
    </row>
    <row r="69" spans="1:51" x14ac:dyDescent="0.25">
      <c r="A69" t="s">
        <v>85</v>
      </c>
      <c r="B69" t="s">
        <v>10</v>
      </c>
      <c r="C69">
        <v>300</v>
      </c>
      <c r="D69" t="s">
        <v>11</v>
      </c>
      <c r="E69">
        <v>100000</v>
      </c>
      <c r="F69" t="s">
        <v>12</v>
      </c>
      <c r="G69">
        <v>23654</v>
      </c>
      <c r="H69" t="s">
        <v>13</v>
      </c>
      <c r="I69">
        <v>1E-3</v>
      </c>
      <c r="J69" t="s">
        <v>3</v>
      </c>
      <c r="K69">
        <v>1</v>
      </c>
      <c r="L69" t="s">
        <v>2</v>
      </c>
      <c r="M69">
        <v>0.43740849999999998</v>
      </c>
      <c r="N69" t="s">
        <v>6</v>
      </c>
      <c r="O69">
        <v>58</v>
      </c>
      <c r="P69" t="s">
        <v>0</v>
      </c>
      <c r="Q69">
        <v>285.39999999999998</v>
      </c>
      <c r="R69" t="s">
        <v>8</v>
      </c>
      <c r="S69">
        <v>4</v>
      </c>
      <c r="T69" t="s">
        <v>9</v>
      </c>
      <c r="U69">
        <v>667</v>
      </c>
      <c r="V69" t="s">
        <v>7</v>
      </c>
      <c r="W69">
        <v>101908</v>
      </c>
      <c r="X69" t="s">
        <v>1</v>
      </c>
      <c r="Y69" t="s">
        <v>338</v>
      </c>
      <c r="Z69" t="s">
        <v>16</v>
      </c>
      <c r="AA69" s="7" t="s">
        <v>1054</v>
      </c>
      <c r="AB69" t="s">
        <v>256</v>
      </c>
      <c r="AC69" s="3">
        <v>9.9999999999999998E-17</v>
      </c>
      <c r="AD69" t="s">
        <v>976</v>
      </c>
      <c r="AE69" t="s">
        <v>977</v>
      </c>
      <c r="AF69" t="s">
        <v>978</v>
      </c>
      <c r="AG69">
        <v>0.01</v>
      </c>
      <c r="AH69" t="s">
        <v>979</v>
      </c>
      <c r="AI69" t="b">
        <v>0</v>
      </c>
      <c r="AJ69" t="s">
        <v>5</v>
      </c>
      <c r="AK69">
        <v>0.99999998999999995</v>
      </c>
      <c r="AL69" t="s">
        <v>4</v>
      </c>
      <c r="AM69">
        <v>0.44046946999999997</v>
      </c>
      <c r="AY69" s="3"/>
    </row>
    <row r="70" spans="1:51" x14ac:dyDescent="0.25">
      <c r="A70" t="s">
        <v>86</v>
      </c>
      <c r="B70" t="s">
        <v>10</v>
      </c>
      <c r="C70">
        <v>300</v>
      </c>
      <c r="D70" t="s">
        <v>11</v>
      </c>
      <c r="E70">
        <v>100000</v>
      </c>
      <c r="F70" t="s">
        <v>12</v>
      </c>
      <c r="G70">
        <v>23654</v>
      </c>
      <c r="H70" t="s">
        <v>13</v>
      </c>
      <c r="I70">
        <v>1E-3</v>
      </c>
      <c r="J70" t="s">
        <v>3</v>
      </c>
      <c r="K70">
        <v>0.99861319999999998</v>
      </c>
      <c r="L70" t="s">
        <v>2</v>
      </c>
      <c r="M70">
        <v>4.0035800000000003E-2</v>
      </c>
      <c r="N70" t="s">
        <v>6</v>
      </c>
      <c r="O70">
        <v>18</v>
      </c>
      <c r="P70" t="s">
        <v>0</v>
      </c>
      <c r="Q70">
        <v>216.1</v>
      </c>
      <c r="R70" t="s">
        <v>8</v>
      </c>
      <c r="S70">
        <v>5</v>
      </c>
      <c r="T70" t="s">
        <v>9</v>
      </c>
      <c r="U70">
        <v>223</v>
      </c>
      <c r="V70" t="s">
        <v>7</v>
      </c>
      <c r="W70">
        <v>100607</v>
      </c>
      <c r="X70" t="s">
        <v>1</v>
      </c>
      <c r="Y70" t="s">
        <v>339</v>
      </c>
      <c r="Z70" t="s">
        <v>16</v>
      </c>
      <c r="AA70" s="7" t="s">
        <v>1055</v>
      </c>
      <c r="AB70" t="s">
        <v>256</v>
      </c>
      <c r="AC70" s="3">
        <v>9.9999999999999998E-17</v>
      </c>
      <c r="AD70" t="s">
        <v>976</v>
      </c>
      <c r="AE70" t="s">
        <v>977</v>
      </c>
      <c r="AF70" t="s">
        <v>978</v>
      </c>
      <c r="AG70">
        <v>0.01</v>
      </c>
      <c r="AH70" t="s">
        <v>979</v>
      </c>
      <c r="AI70" s="3" t="b">
        <v>0</v>
      </c>
      <c r="AJ70" t="s">
        <v>5</v>
      </c>
      <c r="AK70">
        <v>0.99862835000000005</v>
      </c>
      <c r="AL70" t="s">
        <v>4</v>
      </c>
      <c r="AM70">
        <v>3.9282610000000003E-2</v>
      </c>
    </row>
    <row r="71" spans="1:51" x14ac:dyDescent="0.25">
      <c r="A71" t="s">
        <v>87</v>
      </c>
      <c r="B71" t="s">
        <v>10</v>
      </c>
      <c r="C71">
        <v>300</v>
      </c>
      <c r="D71" t="s">
        <v>11</v>
      </c>
      <c r="E71">
        <v>100000</v>
      </c>
      <c r="F71" t="s">
        <v>12</v>
      </c>
      <c r="G71">
        <v>23654</v>
      </c>
      <c r="H71" t="s">
        <v>13</v>
      </c>
      <c r="I71">
        <v>1E-3</v>
      </c>
      <c r="J71" t="s">
        <v>3</v>
      </c>
      <c r="K71">
        <v>1</v>
      </c>
      <c r="L71" t="s">
        <v>2</v>
      </c>
      <c r="M71">
        <v>0</v>
      </c>
      <c r="N71" t="s">
        <v>6</v>
      </c>
      <c r="O71">
        <v>8</v>
      </c>
      <c r="P71" t="s">
        <v>0</v>
      </c>
      <c r="Q71">
        <v>78.7</v>
      </c>
      <c r="R71" t="s">
        <v>8</v>
      </c>
      <c r="S71">
        <v>3</v>
      </c>
      <c r="T71" t="s">
        <v>9</v>
      </c>
      <c r="U71">
        <v>48</v>
      </c>
      <c r="V71" t="s">
        <v>7</v>
      </c>
      <c r="W71">
        <v>46888</v>
      </c>
      <c r="X71" t="s">
        <v>1</v>
      </c>
      <c r="Y71" t="s">
        <v>340</v>
      </c>
      <c r="Z71" t="s">
        <v>16</v>
      </c>
      <c r="AA71" s="7" t="s">
        <v>1056</v>
      </c>
      <c r="AB71" t="s">
        <v>256</v>
      </c>
      <c r="AC71" s="3">
        <v>9.9999999999999998E-17</v>
      </c>
      <c r="AD71" t="s">
        <v>976</v>
      </c>
      <c r="AE71" s="3" t="s">
        <v>977</v>
      </c>
      <c r="AF71" t="s">
        <v>978</v>
      </c>
      <c r="AG71">
        <v>0.01</v>
      </c>
      <c r="AH71" t="s">
        <v>979</v>
      </c>
      <c r="AI71" t="b">
        <v>0</v>
      </c>
      <c r="AJ71" t="s">
        <v>5</v>
      </c>
      <c r="AK71">
        <v>1</v>
      </c>
      <c r="AL71" t="s">
        <v>4</v>
      </c>
      <c r="AM71">
        <v>0</v>
      </c>
    </row>
    <row r="72" spans="1:51" x14ac:dyDescent="0.25">
      <c r="A72" t="s">
        <v>88</v>
      </c>
      <c r="B72" t="s">
        <v>10</v>
      </c>
      <c r="C72">
        <v>300</v>
      </c>
      <c r="D72" t="s">
        <v>11</v>
      </c>
      <c r="E72">
        <v>100000</v>
      </c>
      <c r="F72" t="s">
        <v>12</v>
      </c>
      <c r="G72">
        <v>23654</v>
      </c>
      <c r="H72" t="s">
        <v>13</v>
      </c>
      <c r="I72">
        <v>1E-3</v>
      </c>
      <c r="J72" t="s">
        <v>3</v>
      </c>
      <c r="K72">
        <v>0.99938079999999996</v>
      </c>
      <c r="L72" t="s">
        <v>2</v>
      </c>
      <c r="M72">
        <v>1.84957E-2</v>
      </c>
      <c r="N72" t="s">
        <v>6</v>
      </c>
      <c r="O72">
        <v>24</v>
      </c>
      <c r="P72" t="s">
        <v>0</v>
      </c>
      <c r="Q72">
        <v>239.4</v>
      </c>
      <c r="R72" t="s">
        <v>8</v>
      </c>
      <c r="S72">
        <v>7</v>
      </c>
      <c r="T72" t="s">
        <v>9</v>
      </c>
      <c r="U72">
        <v>353</v>
      </c>
      <c r="V72" t="s">
        <v>7</v>
      </c>
      <c r="W72">
        <v>101084</v>
      </c>
      <c r="X72" t="s">
        <v>1</v>
      </c>
      <c r="Y72" t="s">
        <v>341</v>
      </c>
      <c r="Z72" t="s">
        <v>16</v>
      </c>
      <c r="AA72" s="7" t="s">
        <v>1057</v>
      </c>
      <c r="AB72" t="s">
        <v>256</v>
      </c>
      <c r="AC72" s="3">
        <v>9.9999999999999998E-17</v>
      </c>
      <c r="AD72" t="s">
        <v>976</v>
      </c>
      <c r="AE72" t="s">
        <v>977</v>
      </c>
      <c r="AF72" t="s">
        <v>978</v>
      </c>
      <c r="AG72">
        <v>0.01</v>
      </c>
      <c r="AH72" t="s">
        <v>979</v>
      </c>
      <c r="AI72" t="b">
        <v>0</v>
      </c>
      <c r="AJ72" t="s">
        <v>5</v>
      </c>
      <c r="AK72">
        <v>0.99939862000000002</v>
      </c>
      <c r="AL72" t="s">
        <v>4</v>
      </c>
      <c r="AM72">
        <v>1.8086560000000002E-2</v>
      </c>
      <c r="AO72" s="3"/>
    </row>
    <row r="73" spans="1:51" x14ac:dyDescent="0.25">
      <c r="A73" t="s">
        <v>89</v>
      </c>
      <c r="B73" t="s">
        <v>10</v>
      </c>
      <c r="C73">
        <v>300</v>
      </c>
      <c r="D73" t="s">
        <v>11</v>
      </c>
      <c r="E73">
        <v>100000</v>
      </c>
      <c r="F73" t="s">
        <v>12</v>
      </c>
      <c r="G73">
        <v>23654</v>
      </c>
      <c r="H73" t="s">
        <v>13</v>
      </c>
      <c r="I73">
        <v>1E-3</v>
      </c>
      <c r="J73" t="s">
        <v>3</v>
      </c>
      <c r="K73">
        <v>1</v>
      </c>
      <c r="L73" t="s">
        <v>2</v>
      </c>
      <c r="M73">
        <v>0</v>
      </c>
      <c r="N73" t="s">
        <v>6</v>
      </c>
      <c r="O73">
        <v>8</v>
      </c>
      <c r="P73" t="s">
        <v>0</v>
      </c>
      <c r="Q73">
        <v>4.5999999999999996</v>
      </c>
      <c r="R73" t="s">
        <v>8</v>
      </c>
      <c r="S73">
        <v>1</v>
      </c>
      <c r="T73" t="s">
        <v>9</v>
      </c>
      <c r="U73">
        <v>5</v>
      </c>
      <c r="V73" t="s">
        <v>7</v>
      </c>
      <c r="W73">
        <v>3286</v>
      </c>
      <c r="X73" t="s">
        <v>1</v>
      </c>
      <c r="Y73" t="s">
        <v>342</v>
      </c>
      <c r="Z73" t="s">
        <v>16</v>
      </c>
      <c r="AA73" s="7" t="s">
        <v>1058</v>
      </c>
      <c r="AB73" t="s">
        <v>256</v>
      </c>
      <c r="AC73" s="3">
        <v>9.9999999999999998E-17</v>
      </c>
      <c r="AD73" t="s">
        <v>976</v>
      </c>
      <c r="AE73" t="s">
        <v>977</v>
      </c>
      <c r="AF73" t="s">
        <v>978</v>
      </c>
      <c r="AG73">
        <v>0.01</v>
      </c>
      <c r="AH73" t="s">
        <v>979</v>
      </c>
      <c r="AI73" s="3" t="b">
        <v>0</v>
      </c>
      <c r="AJ73" t="s">
        <v>5</v>
      </c>
      <c r="AK73">
        <v>1</v>
      </c>
      <c r="AL73" t="s">
        <v>4</v>
      </c>
      <c r="AM73">
        <v>0</v>
      </c>
    </row>
    <row r="74" spans="1:51" x14ac:dyDescent="0.25">
      <c r="A74" t="s">
        <v>90</v>
      </c>
      <c r="B74" t="s">
        <v>10</v>
      </c>
      <c r="C74">
        <v>300</v>
      </c>
      <c r="D74" t="s">
        <v>11</v>
      </c>
      <c r="E74">
        <v>100000</v>
      </c>
      <c r="F74" t="s">
        <v>12</v>
      </c>
      <c r="G74">
        <v>23654</v>
      </c>
      <c r="H74" t="s">
        <v>13</v>
      </c>
      <c r="I74">
        <v>1E-3</v>
      </c>
      <c r="J74" t="s">
        <v>3</v>
      </c>
      <c r="K74">
        <v>1</v>
      </c>
      <c r="L74" t="s">
        <v>2</v>
      </c>
      <c r="M74">
        <v>0</v>
      </c>
      <c r="N74" t="s">
        <v>6</v>
      </c>
      <c r="O74">
        <v>8</v>
      </c>
      <c r="P74" t="s">
        <v>0</v>
      </c>
      <c r="Q74">
        <v>3.6</v>
      </c>
      <c r="R74" t="s">
        <v>8</v>
      </c>
      <c r="S74">
        <v>1</v>
      </c>
      <c r="T74" t="s">
        <v>9</v>
      </c>
      <c r="U74">
        <v>4</v>
      </c>
      <c r="V74" t="s">
        <v>7</v>
      </c>
      <c r="W74">
        <v>2681</v>
      </c>
      <c r="X74" t="s">
        <v>1</v>
      </c>
      <c r="Y74" t="s">
        <v>343</v>
      </c>
      <c r="Z74" t="s">
        <v>16</v>
      </c>
      <c r="AA74" s="7" t="s">
        <v>1059</v>
      </c>
      <c r="AB74" t="s">
        <v>256</v>
      </c>
      <c r="AC74" s="3">
        <v>9.9999999999999998E-17</v>
      </c>
      <c r="AD74" t="s">
        <v>976</v>
      </c>
      <c r="AE74" s="3" t="s">
        <v>977</v>
      </c>
      <c r="AF74" t="s">
        <v>978</v>
      </c>
      <c r="AG74">
        <v>0.01</v>
      </c>
      <c r="AH74" t="s">
        <v>979</v>
      </c>
      <c r="AI74" t="b">
        <v>0</v>
      </c>
      <c r="AJ74" t="s">
        <v>5</v>
      </c>
      <c r="AK74">
        <v>1</v>
      </c>
      <c r="AL74" t="s">
        <v>4</v>
      </c>
      <c r="AM74">
        <v>0</v>
      </c>
    </row>
    <row r="75" spans="1:51" x14ac:dyDescent="0.25">
      <c r="A75" t="s">
        <v>91</v>
      </c>
      <c r="B75" t="s">
        <v>10</v>
      </c>
      <c r="C75">
        <v>300</v>
      </c>
      <c r="D75" t="s">
        <v>11</v>
      </c>
      <c r="E75">
        <v>100000</v>
      </c>
      <c r="F75" t="s">
        <v>12</v>
      </c>
      <c r="G75">
        <v>23654</v>
      </c>
      <c r="H75" t="s">
        <v>13</v>
      </c>
      <c r="I75">
        <v>1E-3</v>
      </c>
      <c r="J75" t="s">
        <v>3</v>
      </c>
      <c r="K75">
        <v>0.99351560000000005</v>
      </c>
      <c r="L75" t="s">
        <v>2</v>
      </c>
      <c r="M75">
        <v>5.7325000000000001E-2</v>
      </c>
      <c r="N75" t="s">
        <v>6</v>
      </c>
      <c r="O75">
        <v>17</v>
      </c>
      <c r="P75" t="s">
        <v>0</v>
      </c>
      <c r="Q75">
        <v>165.1</v>
      </c>
      <c r="R75" t="s">
        <v>8</v>
      </c>
      <c r="S75">
        <v>6</v>
      </c>
      <c r="T75" t="s">
        <v>9</v>
      </c>
      <c r="U75">
        <v>284</v>
      </c>
      <c r="V75" t="s">
        <v>7</v>
      </c>
      <c r="W75">
        <v>100607</v>
      </c>
      <c r="X75" t="s">
        <v>1</v>
      </c>
      <c r="Y75" t="s">
        <v>983</v>
      </c>
      <c r="Z75" t="s">
        <v>16</v>
      </c>
      <c r="AA75" s="7" t="s">
        <v>1060</v>
      </c>
      <c r="AB75" t="s">
        <v>256</v>
      </c>
      <c r="AC75" s="3">
        <v>9.9999999999999998E-17</v>
      </c>
      <c r="AD75" t="s">
        <v>976</v>
      </c>
      <c r="AE75" t="s">
        <v>977</v>
      </c>
      <c r="AF75" t="s">
        <v>978</v>
      </c>
      <c r="AG75">
        <v>0.01</v>
      </c>
      <c r="AH75" t="s">
        <v>979</v>
      </c>
      <c r="AI75" s="3" t="b">
        <v>0</v>
      </c>
      <c r="AJ75" t="s">
        <v>5</v>
      </c>
      <c r="AK75">
        <v>0.99279996999999998</v>
      </c>
      <c r="AL75" t="s">
        <v>4</v>
      </c>
      <c r="AM75">
        <v>5.9475140000000003E-2</v>
      </c>
    </row>
    <row r="76" spans="1:51" x14ac:dyDescent="0.25">
      <c r="A76" t="s">
        <v>92</v>
      </c>
      <c r="B76" t="s">
        <v>10</v>
      </c>
      <c r="C76">
        <v>300</v>
      </c>
      <c r="D76" t="s">
        <v>11</v>
      </c>
      <c r="E76">
        <v>100000</v>
      </c>
      <c r="F76" t="s">
        <v>12</v>
      </c>
      <c r="G76">
        <v>23654</v>
      </c>
      <c r="H76" t="s">
        <v>13</v>
      </c>
      <c r="I76">
        <v>1E-3</v>
      </c>
      <c r="J76" t="s">
        <v>3</v>
      </c>
      <c r="K76">
        <v>0.96201519999999996</v>
      </c>
      <c r="L76" t="s">
        <v>2</v>
      </c>
      <c r="M76">
        <v>6.1477999999999998E-2</v>
      </c>
      <c r="N76" t="s">
        <v>6</v>
      </c>
      <c r="O76">
        <v>32</v>
      </c>
      <c r="P76" t="s">
        <v>0</v>
      </c>
      <c r="Q76">
        <v>236.9</v>
      </c>
      <c r="R76" t="s">
        <v>8</v>
      </c>
      <c r="S76">
        <v>5</v>
      </c>
      <c r="T76" t="s">
        <v>9</v>
      </c>
      <c r="U76">
        <v>569</v>
      </c>
      <c r="V76" t="s">
        <v>7</v>
      </c>
      <c r="W76">
        <v>101751</v>
      </c>
      <c r="X76" t="s">
        <v>1</v>
      </c>
      <c r="Y76" t="s">
        <v>344</v>
      </c>
      <c r="Z76" t="s">
        <v>16</v>
      </c>
      <c r="AA76" s="7" t="s">
        <v>1061</v>
      </c>
      <c r="AB76" t="s">
        <v>256</v>
      </c>
      <c r="AC76" s="3">
        <v>9.9999999999999998E-17</v>
      </c>
      <c r="AD76" t="s">
        <v>976</v>
      </c>
      <c r="AE76" t="s">
        <v>977</v>
      </c>
      <c r="AF76" t="s">
        <v>978</v>
      </c>
      <c r="AG76">
        <v>0.01</v>
      </c>
      <c r="AH76" t="s">
        <v>979</v>
      </c>
      <c r="AI76" t="b">
        <v>0</v>
      </c>
      <c r="AJ76" t="s">
        <v>5</v>
      </c>
      <c r="AK76">
        <v>0.96541916999999999</v>
      </c>
      <c r="AL76" t="s">
        <v>4</v>
      </c>
      <c r="AM76">
        <v>5.8132219999999998E-2</v>
      </c>
      <c r="AQ76" s="3"/>
    </row>
    <row r="77" spans="1:51" x14ac:dyDescent="0.25">
      <c r="A77" t="s">
        <v>93</v>
      </c>
      <c r="B77" t="s">
        <v>10</v>
      </c>
      <c r="C77">
        <v>300</v>
      </c>
      <c r="D77" t="s">
        <v>11</v>
      </c>
      <c r="E77">
        <v>100000</v>
      </c>
      <c r="F77" t="s">
        <v>12</v>
      </c>
      <c r="G77">
        <v>23654</v>
      </c>
      <c r="H77" t="s">
        <v>13</v>
      </c>
      <c r="I77">
        <v>1E-3</v>
      </c>
      <c r="J77" t="s">
        <v>3</v>
      </c>
      <c r="K77">
        <v>1</v>
      </c>
      <c r="L77" t="s">
        <v>2</v>
      </c>
      <c r="M77">
        <v>0</v>
      </c>
      <c r="N77" t="s">
        <v>6</v>
      </c>
      <c r="O77">
        <v>8</v>
      </c>
      <c r="P77" t="s">
        <v>0</v>
      </c>
      <c r="Q77">
        <v>9.5</v>
      </c>
      <c r="R77" t="s">
        <v>8</v>
      </c>
      <c r="S77">
        <v>1</v>
      </c>
      <c r="T77" t="s">
        <v>9</v>
      </c>
      <c r="U77">
        <v>5</v>
      </c>
      <c r="V77" t="s">
        <v>7</v>
      </c>
      <c r="W77">
        <v>5586</v>
      </c>
      <c r="X77" t="s">
        <v>1</v>
      </c>
      <c r="Y77" t="s">
        <v>345</v>
      </c>
      <c r="Z77" t="s">
        <v>16</v>
      </c>
      <c r="AA77" s="7" t="s">
        <v>346</v>
      </c>
      <c r="AB77" t="s">
        <v>256</v>
      </c>
      <c r="AC77" s="3">
        <v>9.9999999999999998E-17</v>
      </c>
      <c r="AD77" t="s">
        <v>976</v>
      </c>
      <c r="AE77" t="s">
        <v>977</v>
      </c>
      <c r="AF77" t="s">
        <v>978</v>
      </c>
      <c r="AG77">
        <v>0.01</v>
      </c>
      <c r="AH77" t="s">
        <v>979</v>
      </c>
      <c r="AI77" t="b">
        <v>0</v>
      </c>
      <c r="AJ77" t="s">
        <v>5</v>
      </c>
      <c r="AK77">
        <v>1</v>
      </c>
      <c r="AL77" t="s">
        <v>4</v>
      </c>
      <c r="AM77">
        <v>0</v>
      </c>
    </row>
    <row r="78" spans="1:51" x14ac:dyDescent="0.25">
      <c r="A78" t="s">
        <v>94</v>
      </c>
      <c r="B78" t="s">
        <v>10</v>
      </c>
      <c r="C78">
        <v>300</v>
      </c>
      <c r="D78" t="s">
        <v>11</v>
      </c>
      <c r="E78">
        <v>100000</v>
      </c>
      <c r="F78" t="s">
        <v>12</v>
      </c>
      <c r="G78">
        <v>23654</v>
      </c>
      <c r="H78" t="s">
        <v>13</v>
      </c>
      <c r="I78">
        <v>1E-3</v>
      </c>
      <c r="J78" t="s">
        <v>3</v>
      </c>
      <c r="K78">
        <v>1</v>
      </c>
      <c r="L78" t="s">
        <v>2</v>
      </c>
      <c r="M78">
        <v>0</v>
      </c>
      <c r="N78" t="s">
        <v>6</v>
      </c>
      <c r="O78">
        <v>8</v>
      </c>
      <c r="P78" t="s">
        <v>0</v>
      </c>
      <c r="Q78">
        <v>7.7</v>
      </c>
      <c r="R78" t="s">
        <v>8</v>
      </c>
      <c r="S78">
        <v>1</v>
      </c>
      <c r="T78" t="s">
        <v>9</v>
      </c>
      <c r="U78">
        <v>5</v>
      </c>
      <c r="V78" t="s">
        <v>7</v>
      </c>
      <c r="W78">
        <v>4799</v>
      </c>
      <c r="X78" t="s">
        <v>1</v>
      </c>
      <c r="Y78" t="s">
        <v>347</v>
      </c>
      <c r="Z78" t="s">
        <v>16</v>
      </c>
      <c r="AA78" s="7" t="s">
        <v>1062</v>
      </c>
      <c r="AB78" t="s">
        <v>256</v>
      </c>
      <c r="AC78" s="3">
        <v>9.9999999999999998E-17</v>
      </c>
      <c r="AD78" t="s">
        <v>976</v>
      </c>
      <c r="AE78" s="3" t="s">
        <v>977</v>
      </c>
      <c r="AF78" t="s">
        <v>978</v>
      </c>
      <c r="AG78">
        <v>0.01</v>
      </c>
      <c r="AH78" t="s">
        <v>979</v>
      </c>
      <c r="AI78" t="b">
        <v>0</v>
      </c>
      <c r="AJ78" t="s">
        <v>5</v>
      </c>
      <c r="AK78">
        <v>1</v>
      </c>
      <c r="AL78" t="s">
        <v>4</v>
      </c>
      <c r="AM78">
        <v>0</v>
      </c>
    </row>
    <row r="79" spans="1:51" x14ac:dyDescent="0.25">
      <c r="A79" t="s">
        <v>95</v>
      </c>
      <c r="B79" t="s">
        <v>10</v>
      </c>
      <c r="C79">
        <v>300</v>
      </c>
      <c r="D79" t="s">
        <v>11</v>
      </c>
      <c r="E79">
        <v>100000</v>
      </c>
      <c r="F79" t="s">
        <v>12</v>
      </c>
      <c r="G79">
        <v>23654</v>
      </c>
      <c r="H79" t="s">
        <v>13</v>
      </c>
      <c r="I79">
        <v>1E-3</v>
      </c>
      <c r="J79" t="s">
        <v>3</v>
      </c>
      <c r="K79">
        <v>1</v>
      </c>
      <c r="L79" t="s">
        <v>2</v>
      </c>
      <c r="M79">
        <v>0</v>
      </c>
      <c r="N79" t="s">
        <v>6</v>
      </c>
      <c r="O79">
        <v>14</v>
      </c>
      <c r="P79" t="s">
        <v>0</v>
      </c>
      <c r="Q79">
        <v>28.5</v>
      </c>
      <c r="R79" t="s">
        <v>8</v>
      </c>
      <c r="S79">
        <v>1</v>
      </c>
      <c r="T79" t="s">
        <v>9</v>
      </c>
      <c r="U79">
        <v>9</v>
      </c>
      <c r="V79" t="s">
        <v>7</v>
      </c>
      <c r="W79">
        <v>14376</v>
      </c>
      <c r="X79" t="s">
        <v>1</v>
      </c>
      <c r="Y79" t="s">
        <v>348</v>
      </c>
      <c r="Z79" t="s">
        <v>16</v>
      </c>
      <c r="AA79" s="7" t="s">
        <v>1063</v>
      </c>
      <c r="AB79" t="s">
        <v>256</v>
      </c>
      <c r="AC79" s="3">
        <v>9.9999999999999998E-17</v>
      </c>
      <c r="AD79" t="s">
        <v>976</v>
      </c>
      <c r="AE79" t="s">
        <v>977</v>
      </c>
      <c r="AF79" t="s">
        <v>978</v>
      </c>
      <c r="AG79" s="3">
        <v>0.01</v>
      </c>
      <c r="AH79" t="s">
        <v>979</v>
      </c>
      <c r="AI79" t="b">
        <v>0</v>
      </c>
      <c r="AJ79" t="s">
        <v>5</v>
      </c>
      <c r="AK79">
        <v>1</v>
      </c>
      <c r="AL79" t="s">
        <v>4</v>
      </c>
      <c r="AM79">
        <v>0</v>
      </c>
    </row>
    <row r="80" spans="1:51" x14ac:dyDescent="0.25">
      <c r="A80" t="s">
        <v>96</v>
      </c>
      <c r="B80" t="s">
        <v>10</v>
      </c>
      <c r="C80">
        <v>300</v>
      </c>
      <c r="D80" t="s">
        <v>11</v>
      </c>
      <c r="E80">
        <v>100000</v>
      </c>
      <c r="F80" t="s">
        <v>12</v>
      </c>
      <c r="G80">
        <v>23654</v>
      </c>
      <c r="H80" t="s">
        <v>13</v>
      </c>
      <c r="I80">
        <v>1E-3</v>
      </c>
      <c r="J80" t="s">
        <v>3</v>
      </c>
      <c r="K80">
        <v>1</v>
      </c>
      <c r="L80" t="s">
        <v>2</v>
      </c>
      <c r="M80">
        <v>0</v>
      </c>
      <c r="N80" t="s">
        <v>6</v>
      </c>
      <c r="O80">
        <v>8</v>
      </c>
      <c r="P80" t="s">
        <v>0</v>
      </c>
      <c r="Q80">
        <v>5.7</v>
      </c>
      <c r="R80" t="s">
        <v>8</v>
      </c>
      <c r="S80">
        <v>1</v>
      </c>
      <c r="T80" t="s">
        <v>9</v>
      </c>
      <c r="U80">
        <v>5</v>
      </c>
      <c r="V80" t="s">
        <v>7</v>
      </c>
      <c r="W80">
        <v>3859</v>
      </c>
      <c r="X80" t="s">
        <v>1</v>
      </c>
      <c r="Y80" t="s">
        <v>349</v>
      </c>
      <c r="Z80" t="s">
        <v>16</v>
      </c>
      <c r="AA80" s="7" t="s">
        <v>1064</v>
      </c>
      <c r="AB80" t="s">
        <v>256</v>
      </c>
      <c r="AC80" s="3">
        <v>9.9999999999999998E-17</v>
      </c>
      <c r="AD80" t="s">
        <v>976</v>
      </c>
      <c r="AE80" t="s">
        <v>977</v>
      </c>
      <c r="AF80" t="s">
        <v>978</v>
      </c>
      <c r="AG80" s="3">
        <v>0.01</v>
      </c>
      <c r="AH80" t="s">
        <v>979</v>
      </c>
      <c r="AI80" t="b">
        <v>0</v>
      </c>
      <c r="AJ80" t="s">
        <v>5</v>
      </c>
      <c r="AK80">
        <v>1</v>
      </c>
      <c r="AL80" t="s">
        <v>4</v>
      </c>
      <c r="AM80">
        <v>0</v>
      </c>
    </row>
    <row r="81" spans="1:39" x14ac:dyDescent="0.25">
      <c r="A81" t="s">
        <v>97</v>
      </c>
      <c r="B81" t="s">
        <v>10</v>
      </c>
      <c r="C81">
        <v>300</v>
      </c>
      <c r="D81" t="s">
        <v>11</v>
      </c>
      <c r="E81">
        <v>100000</v>
      </c>
      <c r="F81" t="s">
        <v>12</v>
      </c>
      <c r="G81">
        <v>23654</v>
      </c>
      <c r="H81" t="s">
        <v>13</v>
      </c>
      <c r="I81">
        <v>1E-3</v>
      </c>
      <c r="J81" t="s">
        <v>3</v>
      </c>
      <c r="K81">
        <v>0.99938939999999998</v>
      </c>
      <c r="L81" t="s">
        <v>2</v>
      </c>
      <c r="M81">
        <v>1.9791000000000001E-3</v>
      </c>
      <c r="N81" t="s">
        <v>6</v>
      </c>
      <c r="O81">
        <v>8</v>
      </c>
      <c r="P81" t="s">
        <v>0</v>
      </c>
      <c r="Q81">
        <v>123.2</v>
      </c>
      <c r="R81" t="s">
        <v>8</v>
      </c>
      <c r="S81">
        <v>4</v>
      </c>
      <c r="T81" t="s">
        <v>9</v>
      </c>
      <c r="U81">
        <v>242</v>
      </c>
      <c r="V81" t="s">
        <v>7</v>
      </c>
      <c r="W81">
        <v>100039</v>
      </c>
      <c r="X81" t="s">
        <v>1</v>
      </c>
      <c r="Y81" t="s">
        <v>350</v>
      </c>
      <c r="Z81" t="s">
        <v>16</v>
      </c>
      <c r="AA81" s="7" t="s">
        <v>1065</v>
      </c>
      <c r="AB81" t="s">
        <v>256</v>
      </c>
      <c r="AC81" s="3">
        <v>9.9999999999999998E-17</v>
      </c>
      <c r="AD81" t="s">
        <v>976</v>
      </c>
      <c r="AE81" s="3" t="s">
        <v>977</v>
      </c>
      <c r="AF81" t="s">
        <v>978</v>
      </c>
      <c r="AG81">
        <v>0.01</v>
      </c>
      <c r="AH81" t="s">
        <v>979</v>
      </c>
      <c r="AI81" t="b">
        <v>0</v>
      </c>
      <c r="AJ81" t="s">
        <v>5</v>
      </c>
      <c r="AK81">
        <v>0.99941378999999997</v>
      </c>
      <c r="AL81" t="s">
        <v>4</v>
      </c>
      <c r="AM81">
        <v>1.9922099999999999E-3</v>
      </c>
    </row>
    <row r="82" spans="1:39" x14ac:dyDescent="0.25">
      <c r="A82" t="s">
        <v>98</v>
      </c>
      <c r="B82" t="s">
        <v>10</v>
      </c>
      <c r="C82">
        <v>300</v>
      </c>
      <c r="D82" t="s">
        <v>11</v>
      </c>
      <c r="E82">
        <v>100000</v>
      </c>
      <c r="F82" t="s">
        <v>12</v>
      </c>
      <c r="G82">
        <v>23654</v>
      </c>
      <c r="H82" t="s">
        <v>13</v>
      </c>
      <c r="I82">
        <v>1E-3</v>
      </c>
      <c r="J82" t="s">
        <v>3</v>
      </c>
      <c r="K82">
        <v>1</v>
      </c>
      <c r="L82" t="s">
        <v>2</v>
      </c>
      <c r="M82">
        <v>0</v>
      </c>
      <c r="N82" t="s">
        <v>6</v>
      </c>
      <c r="O82">
        <v>6</v>
      </c>
      <c r="P82" t="s">
        <v>0</v>
      </c>
      <c r="Q82">
        <v>1.5</v>
      </c>
      <c r="R82" t="s">
        <v>8</v>
      </c>
      <c r="S82">
        <v>1</v>
      </c>
      <c r="T82" t="s">
        <v>9</v>
      </c>
      <c r="U82">
        <v>3</v>
      </c>
      <c r="V82" t="s">
        <v>7</v>
      </c>
      <c r="W82">
        <v>1200</v>
      </c>
      <c r="X82" t="s">
        <v>1</v>
      </c>
      <c r="Y82" t="s">
        <v>351</v>
      </c>
      <c r="Z82" t="s">
        <v>16</v>
      </c>
      <c r="AA82" s="7" t="s">
        <v>952</v>
      </c>
      <c r="AB82" t="s">
        <v>256</v>
      </c>
      <c r="AC82" s="3">
        <v>9.9999999999999998E-17</v>
      </c>
      <c r="AD82" t="s">
        <v>976</v>
      </c>
      <c r="AE82" t="s">
        <v>977</v>
      </c>
      <c r="AF82" t="s">
        <v>978</v>
      </c>
      <c r="AG82">
        <v>0.01</v>
      </c>
      <c r="AH82" t="s">
        <v>979</v>
      </c>
      <c r="AI82" t="b">
        <v>0</v>
      </c>
      <c r="AJ82" t="s">
        <v>5</v>
      </c>
      <c r="AK82">
        <v>1</v>
      </c>
      <c r="AL82" t="s">
        <v>4</v>
      </c>
      <c r="AM82">
        <v>0</v>
      </c>
    </row>
    <row r="83" spans="1:39" x14ac:dyDescent="0.25">
      <c r="A83" t="s">
        <v>99</v>
      </c>
      <c r="B83" t="s">
        <v>10</v>
      </c>
      <c r="C83">
        <v>300</v>
      </c>
      <c r="D83" t="s">
        <v>11</v>
      </c>
      <c r="E83">
        <v>100000</v>
      </c>
      <c r="F83" t="s">
        <v>12</v>
      </c>
      <c r="G83">
        <v>23654</v>
      </c>
      <c r="H83" t="s">
        <v>13</v>
      </c>
      <c r="I83">
        <v>1E-3</v>
      </c>
      <c r="J83" t="s">
        <v>3</v>
      </c>
      <c r="K83">
        <v>1</v>
      </c>
      <c r="L83" t="s">
        <v>2</v>
      </c>
      <c r="M83">
        <v>1.1999999999999999E-6</v>
      </c>
      <c r="N83" t="s">
        <v>6</v>
      </c>
      <c r="O83">
        <v>8</v>
      </c>
      <c r="P83" t="s">
        <v>0</v>
      </c>
      <c r="Q83">
        <v>3.3</v>
      </c>
      <c r="R83" t="s">
        <v>8</v>
      </c>
      <c r="S83">
        <v>1</v>
      </c>
      <c r="T83" t="s">
        <v>9</v>
      </c>
      <c r="U83">
        <v>6</v>
      </c>
      <c r="V83" t="s">
        <v>7</v>
      </c>
      <c r="W83">
        <v>2645</v>
      </c>
      <c r="X83" t="s">
        <v>1</v>
      </c>
      <c r="Y83" t="s">
        <v>352</v>
      </c>
      <c r="Z83" t="s">
        <v>16</v>
      </c>
      <c r="AA83" s="7" t="s">
        <v>1066</v>
      </c>
      <c r="AB83" t="s">
        <v>256</v>
      </c>
      <c r="AC83" s="3">
        <v>9.9999999999999998E-17</v>
      </c>
      <c r="AD83" t="s">
        <v>976</v>
      </c>
      <c r="AE83" s="3" t="s">
        <v>977</v>
      </c>
      <c r="AF83" t="s">
        <v>978</v>
      </c>
      <c r="AG83">
        <v>0.01</v>
      </c>
      <c r="AH83" t="s">
        <v>979</v>
      </c>
      <c r="AI83" t="b">
        <v>0</v>
      </c>
      <c r="AJ83" t="s">
        <v>5</v>
      </c>
      <c r="AK83">
        <v>1</v>
      </c>
      <c r="AL83" t="s">
        <v>4</v>
      </c>
      <c r="AM83">
        <v>8.9099999999999994E-6</v>
      </c>
    </row>
    <row r="84" spans="1:39" x14ac:dyDescent="0.25">
      <c r="A84" t="s">
        <v>100</v>
      </c>
      <c r="B84" t="s">
        <v>10</v>
      </c>
      <c r="C84">
        <v>300</v>
      </c>
      <c r="D84" t="s">
        <v>11</v>
      </c>
      <c r="E84">
        <v>100000</v>
      </c>
      <c r="F84" t="s">
        <v>12</v>
      </c>
      <c r="G84">
        <v>23654</v>
      </c>
      <c r="H84" t="s">
        <v>13</v>
      </c>
      <c r="I84">
        <v>1E-3</v>
      </c>
      <c r="J84" t="s">
        <v>3</v>
      </c>
      <c r="K84">
        <v>1</v>
      </c>
      <c r="L84" t="s">
        <v>2</v>
      </c>
      <c r="M84">
        <v>0</v>
      </c>
      <c r="N84" t="s">
        <v>6</v>
      </c>
      <c r="O84">
        <v>7</v>
      </c>
      <c r="P84" t="s">
        <v>0</v>
      </c>
      <c r="Q84">
        <v>0.7</v>
      </c>
      <c r="R84" t="s">
        <v>8</v>
      </c>
      <c r="S84">
        <v>1</v>
      </c>
      <c r="T84" t="s">
        <v>9</v>
      </c>
      <c r="U84">
        <v>2</v>
      </c>
      <c r="V84" t="s">
        <v>7</v>
      </c>
      <c r="W84">
        <v>628</v>
      </c>
      <c r="X84" t="s">
        <v>1</v>
      </c>
      <c r="Y84" t="s">
        <v>353</v>
      </c>
      <c r="Z84" t="s">
        <v>16</v>
      </c>
      <c r="AA84" s="7" t="s">
        <v>1067</v>
      </c>
      <c r="AB84" t="s">
        <v>256</v>
      </c>
      <c r="AC84" s="3">
        <v>9.9999999999999998E-17</v>
      </c>
      <c r="AD84" t="s">
        <v>976</v>
      </c>
      <c r="AE84" s="3" t="s">
        <v>977</v>
      </c>
      <c r="AF84" t="s">
        <v>978</v>
      </c>
      <c r="AG84">
        <v>0.01</v>
      </c>
      <c r="AH84" t="s">
        <v>979</v>
      </c>
      <c r="AI84" t="b">
        <v>0</v>
      </c>
      <c r="AJ84" t="s">
        <v>5</v>
      </c>
      <c r="AK84">
        <v>1</v>
      </c>
      <c r="AL84" t="s">
        <v>4</v>
      </c>
      <c r="AM84">
        <v>0</v>
      </c>
    </row>
    <row r="85" spans="1:39" x14ac:dyDescent="0.25">
      <c r="A85" t="s">
        <v>101</v>
      </c>
      <c r="B85" t="s">
        <v>10</v>
      </c>
      <c r="C85">
        <v>300</v>
      </c>
      <c r="D85" t="s">
        <v>11</v>
      </c>
      <c r="E85">
        <v>100000</v>
      </c>
      <c r="F85" t="s">
        <v>12</v>
      </c>
      <c r="G85">
        <v>23654</v>
      </c>
      <c r="H85" t="s">
        <v>13</v>
      </c>
      <c r="I85">
        <v>1E-3</v>
      </c>
      <c r="J85" t="s">
        <v>3</v>
      </c>
      <c r="K85">
        <v>0.99978540000000005</v>
      </c>
      <c r="L85" t="s">
        <v>2</v>
      </c>
      <c r="M85">
        <v>1.3757999999999999E-3</v>
      </c>
      <c r="N85" t="s">
        <v>6</v>
      </c>
      <c r="O85">
        <v>6</v>
      </c>
      <c r="P85" t="s">
        <v>0</v>
      </c>
      <c r="Q85">
        <v>112.4</v>
      </c>
      <c r="R85" t="s">
        <v>8</v>
      </c>
      <c r="S85">
        <v>7</v>
      </c>
      <c r="T85" t="s">
        <v>9</v>
      </c>
      <c r="U85">
        <v>320</v>
      </c>
      <c r="V85" t="s">
        <v>7</v>
      </c>
      <c r="W85">
        <v>100112</v>
      </c>
      <c r="X85" t="s">
        <v>1</v>
      </c>
      <c r="Y85" t="s">
        <v>354</v>
      </c>
      <c r="Z85" t="s">
        <v>16</v>
      </c>
      <c r="AA85" s="7" t="s">
        <v>1068</v>
      </c>
      <c r="AB85" t="s">
        <v>256</v>
      </c>
      <c r="AC85" s="3">
        <v>9.9999999999999998E-17</v>
      </c>
      <c r="AD85" t="s">
        <v>976</v>
      </c>
      <c r="AE85" s="3" t="s">
        <v>977</v>
      </c>
      <c r="AF85" t="s">
        <v>978</v>
      </c>
      <c r="AG85">
        <v>0.01</v>
      </c>
      <c r="AH85" t="s">
        <v>979</v>
      </c>
      <c r="AI85" t="b">
        <v>0</v>
      </c>
      <c r="AJ85" t="s">
        <v>5</v>
      </c>
      <c r="AK85">
        <v>0.99978434999999999</v>
      </c>
      <c r="AL85" t="s">
        <v>4</v>
      </c>
      <c r="AM85">
        <v>1.4099900000000001E-3</v>
      </c>
    </row>
    <row r="86" spans="1:39" x14ac:dyDescent="0.25">
      <c r="A86" t="s">
        <v>102</v>
      </c>
      <c r="B86" t="s">
        <v>10</v>
      </c>
      <c r="C86">
        <v>300</v>
      </c>
      <c r="D86" t="s">
        <v>11</v>
      </c>
      <c r="E86">
        <v>100000</v>
      </c>
      <c r="F86" t="s">
        <v>12</v>
      </c>
      <c r="G86">
        <v>23654</v>
      </c>
      <c r="H86" t="s">
        <v>13</v>
      </c>
      <c r="I86">
        <v>1E-3</v>
      </c>
      <c r="J86" t="s">
        <v>3</v>
      </c>
      <c r="K86">
        <v>1</v>
      </c>
      <c r="L86" t="s">
        <v>2</v>
      </c>
      <c r="M86">
        <v>0</v>
      </c>
      <c r="N86" t="s">
        <v>6</v>
      </c>
      <c r="O86">
        <v>7</v>
      </c>
      <c r="P86" t="s">
        <v>0</v>
      </c>
      <c r="Q86">
        <v>4.9000000000000004</v>
      </c>
      <c r="R86" t="s">
        <v>8</v>
      </c>
      <c r="S86">
        <v>1</v>
      </c>
      <c r="T86" t="s">
        <v>9</v>
      </c>
      <c r="U86">
        <v>5</v>
      </c>
      <c r="V86" t="s">
        <v>7</v>
      </c>
      <c r="W86">
        <v>3189</v>
      </c>
      <c r="X86" t="s">
        <v>1</v>
      </c>
      <c r="Y86" t="s">
        <v>355</v>
      </c>
      <c r="Z86" t="s">
        <v>16</v>
      </c>
      <c r="AA86" s="7" t="s">
        <v>356</v>
      </c>
      <c r="AB86" t="s">
        <v>256</v>
      </c>
      <c r="AC86" s="3">
        <v>9.9999999999999998E-17</v>
      </c>
      <c r="AD86" t="s">
        <v>976</v>
      </c>
      <c r="AE86" t="s">
        <v>977</v>
      </c>
      <c r="AF86" t="s">
        <v>978</v>
      </c>
      <c r="AG86">
        <v>0.01</v>
      </c>
      <c r="AH86" t="s">
        <v>979</v>
      </c>
      <c r="AI86" t="b">
        <v>0</v>
      </c>
      <c r="AJ86" t="s">
        <v>5</v>
      </c>
      <c r="AK86">
        <v>1</v>
      </c>
      <c r="AL86" t="s">
        <v>4</v>
      </c>
      <c r="AM86">
        <v>0</v>
      </c>
    </row>
    <row r="87" spans="1:39" x14ac:dyDescent="0.25">
      <c r="A87" t="s">
        <v>103</v>
      </c>
      <c r="B87" t="s">
        <v>10</v>
      </c>
      <c r="C87">
        <v>300</v>
      </c>
      <c r="D87" t="s">
        <v>11</v>
      </c>
      <c r="E87">
        <v>100000</v>
      </c>
      <c r="F87" t="s">
        <v>12</v>
      </c>
      <c r="G87">
        <v>23654</v>
      </c>
      <c r="H87" t="s">
        <v>13</v>
      </c>
      <c r="I87">
        <v>1E-3</v>
      </c>
      <c r="J87" t="s">
        <v>3</v>
      </c>
      <c r="K87">
        <v>0.99737909999999996</v>
      </c>
      <c r="L87" t="s">
        <v>2</v>
      </c>
      <c r="M87">
        <v>1.4296400000000001E-2</v>
      </c>
      <c r="N87" t="s">
        <v>6</v>
      </c>
      <c r="O87">
        <v>14</v>
      </c>
      <c r="P87" t="s">
        <v>0</v>
      </c>
      <c r="Q87">
        <v>173.9</v>
      </c>
      <c r="R87" t="s">
        <v>8</v>
      </c>
      <c r="S87">
        <v>8</v>
      </c>
      <c r="T87" t="s">
        <v>9</v>
      </c>
      <c r="U87">
        <v>111</v>
      </c>
      <c r="V87" t="s">
        <v>7</v>
      </c>
      <c r="W87">
        <v>100284</v>
      </c>
      <c r="X87" t="s">
        <v>1</v>
      </c>
      <c r="Y87" t="s">
        <v>357</v>
      </c>
      <c r="Z87" t="s">
        <v>16</v>
      </c>
      <c r="AA87" s="7" t="s">
        <v>1069</v>
      </c>
      <c r="AB87" t="s">
        <v>256</v>
      </c>
      <c r="AC87" s="3">
        <v>9.9999999999999998E-17</v>
      </c>
      <c r="AD87" t="s">
        <v>976</v>
      </c>
      <c r="AE87" t="s">
        <v>977</v>
      </c>
      <c r="AF87" t="s">
        <v>978</v>
      </c>
      <c r="AG87">
        <v>0.01</v>
      </c>
      <c r="AH87" t="s">
        <v>979</v>
      </c>
      <c r="AI87" s="3" t="b">
        <v>0</v>
      </c>
      <c r="AJ87" t="s">
        <v>5</v>
      </c>
      <c r="AK87">
        <v>0.99727286000000004</v>
      </c>
      <c r="AL87" t="s">
        <v>4</v>
      </c>
      <c r="AM87">
        <v>1.423402E-2</v>
      </c>
    </row>
    <row r="88" spans="1:39" x14ac:dyDescent="0.25">
      <c r="A88" t="s">
        <v>104</v>
      </c>
      <c r="B88" t="s">
        <v>10</v>
      </c>
      <c r="C88">
        <v>300</v>
      </c>
      <c r="D88" t="s">
        <v>11</v>
      </c>
      <c r="E88">
        <v>100000</v>
      </c>
      <c r="F88" t="s">
        <v>12</v>
      </c>
      <c r="G88">
        <v>23654</v>
      </c>
      <c r="H88" t="s">
        <v>13</v>
      </c>
      <c r="I88">
        <v>1E-3</v>
      </c>
      <c r="J88" t="s">
        <v>3</v>
      </c>
      <c r="K88">
        <v>1</v>
      </c>
      <c r="L88" t="s">
        <v>2</v>
      </c>
      <c r="M88">
        <v>0</v>
      </c>
      <c r="N88" t="s">
        <v>6</v>
      </c>
      <c r="O88">
        <v>9</v>
      </c>
      <c r="P88" t="s">
        <v>0</v>
      </c>
      <c r="Q88">
        <v>96.1</v>
      </c>
      <c r="R88" t="s">
        <v>8</v>
      </c>
      <c r="S88">
        <v>3</v>
      </c>
      <c r="T88" t="s">
        <v>9</v>
      </c>
      <c r="U88">
        <v>92</v>
      </c>
      <c r="V88" t="s">
        <v>7</v>
      </c>
      <c r="W88">
        <v>65401</v>
      </c>
      <c r="X88" t="s">
        <v>1</v>
      </c>
      <c r="Y88" t="s">
        <v>358</v>
      </c>
      <c r="Z88" t="s">
        <v>16</v>
      </c>
      <c r="AA88" s="7" t="s">
        <v>359</v>
      </c>
      <c r="AB88" t="s">
        <v>256</v>
      </c>
      <c r="AC88" s="3">
        <v>9.9999999999999998E-17</v>
      </c>
      <c r="AD88" t="s">
        <v>976</v>
      </c>
      <c r="AE88" t="s">
        <v>977</v>
      </c>
      <c r="AF88" t="s">
        <v>978</v>
      </c>
      <c r="AG88">
        <v>0.01</v>
      </c>
      <c r="AH88" t="s">
        <v>979</v>
      </c>
      <c r="AI88" t="b">
        <v>0</v>
      </c>
      <c r="AJ88" t="s">
        <v>5</v>
      </c>
      <c r="AK88">
        <v>1</v>
      </c>
      <c r="AL88" t="s">
        <v>4</v>
      </c>
      <c r="AM88">
        <v>0</v>
      </c>
    </row>
    <row r="89" spans="1:39" x14ac:dyDescent="0.25">
      <c r="A89" t="s">
        <v>105</v>
      </c>
      <c r="B89" t="s">
        <v>10</v>
      </c>
      <c r="C89">
        <v>300</v>
      </c>
      <c r="D89" t="s">
        <v>11</v>
      </c>
      <c r="E89">
        <v>100000</v>
      </c>
      <c r="F89" t="s">
        <v>12</v>
      </c>
      <c r="G89">
        <v>23654</v>
      </c>
      <c r="H89" t="s">
        <v>13</v>
      </c>
      <c r="I89">
        <v>1E-3</v>
      </c>
      <c r="J89" t="s">
        <v>3</v>
      </c>
      <c r="K89">
        <v>1</v>
      </c>
      <c r="L89" t="s">
        <v>2</v>
      </c>
      <c r="M89">
        <v>0</v>
      </c>
      <c r="N89" t="s">
        <v>6</v>
      </c>
      <c r="O89">
        <v>9</v>
      </c>
      <c r="P89" t="s">
        <v>0</v>
      </c>
      <c r="Q89">
        <v>2.5</v>
      </c>
      <c r="R89" t="s">
        <v>8</v>
      </c>
      <c r="S89">
        <v>1</v>
      </c>
      <c r="T89" t="s">
        <v>9</v>
      </c>
      <c r="U89">
        <v>4</v>
      </c>
      <c r="V89" t="s">
        <v>7</v>
      </c>
      <c r="W89">
        <v>1974</v>
      </c>
      <c r="X89" t="s">
        <v>1</v>
      </c>
      <c r="Y89" t="s">
        <v>360</v>
      </c>
      <c r="Z89" t="s">
        <v>16</v>
      </c>
      <c r="AA89" s="7" t="s">
        <v>1070</v>
      </c>
      <c r="AB89" t="s">
        <v>256</v>
      </c>
      <c r="AC89" s="3">
        <v>9.9999999999999998E-17</v>
      </c>
      <c r="AD89" t="s">
        <v>976</v>
      </c>
      <c r="AE89" t="s">
        <v>977</v>
      </c>
      <c r="AF89" t="s">
        <v>978</v>
      </c>
      <c r="AG89" s="3">
        <v>0.01</v>
      </c>
      <c r="AH89" t="s">
        <v>979</v>
      </c>
      <c r="AI89" t="b">
        <v>0</v>
      </c>
      <c r="AJ89" t="s">
        <v>5</v>
      </c>
      <c r="AK89">
        <v>1</v>
      </c>
      <c r="AL89" t="s">
        <v>4</v>
      </c>
      <c r="AM89">
        <v>0</v>
      </c>
    </row>
    <row r="90" spans="1:39" x14ac:dyDescent="0.25">
      <c r="A90" t="s">
        <v>106</v>
      </c>
      <c r="B90" t="s">
        <v>10</v>
      </c>
      <c r="C90">
        <v>300</v>
      </c>
      <c r="D90" t="s">
        <v>11</v>
      </c>
      <c r="E90">
        <v>100000</v>
      </c>
      <c r="F90" t="s">
        <v>12</v>
      </c>
      <c r="G90">
        <v>23654</v>
      </c>
      <c r="H90" t="s">
        <v>13</v>
      </c>
      <c r="I90">
        <v>1E-3</v>
      </c>
      <c r="J90" t="s">
        <v>3</v>
      </c>
      <c r="K90">
        <v>1</v>
      </c>
      <c r="L90" t="s">
        <v>2</v>
      </c>
      <c r="M90">
        <v>0</v>
      </c>
      <c r="N90" t="s">
        <v>6</v>
      </c>
      <c r="O90">
        <v>8</v>
      </c>
      <c r="P90" t="s">
        <v>0</v>
      </c>
      <c r="Q90">
        <v>36.4</v>
      </c>
      <c r="R90" t="s">
        <v>8</v>
      </c>
      <c r="S90">
        <v>5</v>
      </c>
      <c r="T90" t="s">
        <v>9</v>
      </c>
      <c r="U90">
        <v>65</v>
      </c>
      <c r="V90" t="s">
        <v>7</v>
      </c>
      <c r="W90">
        <v>29796</v>
      </c>
      <c r="X90" t="s">
        <v>1</v>
      </c>
      <c r="Y90" t="s">
        <v>361</v>
      </c>
      <c r="Z90" t="s">
        <v>16</v>
      </c>
      <c r="AA90" s="7" t="s">
        <v>1071</v>
      </c>
      <c r="AB90" t="s">
        <v>256</v>
      </c>
      <c r="AC90" s="3">
        <v>9.9999999999999998E-17</v>
      </c>
      <c r="AD90" t="s">
        <v>976</v>
      </c>
      <c r="AE90" s="3" t="s">
        <v>977</v>
      </c>
      <c r="AF90" t="s">
        <v>978</v>
      </c>
      <c r="AG90">
        <v>0.01</v>
      </c>
      <c r="AH90" t="s">
        <v>979</v>
      </c>
      <c r="AI90" t="b">
        <v>0</v>
      </c>
      <c r="AJ90" t="s">
        <v>5</v>
      </c>
      <c r="AK90">
        <v>1</v>
      </c>
      <c r="AL90" t="s">
        <v>4</v>
      </c>
      <c r="AM90">
        <v>0</v>
      </c>
    </row>
    <row r="91" spans="1:39" x14ac:dyDescent="0.25">
      <c r="A91" t="s">
        <v>107</v>
      </c>
      <c r="B91" t="s">
        <v>10</v>
      </c>
      <c r="C91">
        <v>300</v>
      </c>
      <c r="D91" t="s">
        <v>11</v>
      </c>
      <c r="E91">
        <v>100000</v>
      </c>
      <c r="F91" t="s">
        <v>12</v>
      </c>
      <c r="G91">
        <v>23654</v>
      </c>
      <c r="H91" t="s">
        <v>13</v>
      </c>
      <c r="I91">
        <v>1E-3</v>
      </c>
      <c r="J91" t="s">
        <v>3</v>
      </c>
      <c r="K91">
        <v>1</v>
      </c>
      <c r="L91" t="s">
        <v>2</v>
      </c>
      <c r="M91">
        <v>0</v>
      </c>
      <c r="N91" t="s">
        <v>6</v>
      </c>
      <c r="O91">
        <v>9</v>
      </c>
      <c r="P91" t="s">
        <v>0</v>
      </c>
      <c r="Q91">
        <v>5.2</v>
      </c>
      <c r="R91" t="s">
        <v>8</v>
      </c>
      <c r="S91">
        <v>1</v>
      </c>
      <c r="T91" t="s">
        <v>9</v>
      </c>
      <c r="U91">
        <v>5</v>
      </c>
      <c r="V91" t="s">
        <v>7</v>
      </c>
      <c r="W91">
        <v>3449</v>
      </c>
      <c r="X91" t="s">
        <v>1</v>
      </c>
      <c r="Y91" t="s">
        <v>362</v>
      </c>
      <c r="Z91" t="s">
        <v>16</v>
      </c>
      <c r="AA91" s="7" t="s">
        <v>1072</v>
      </c>
      <c r="AB91" t="s">
        <v>256</v>
      </c>
      <c r="AC91" s="3">
        <v>9.9999999999999998E-17</v>
      </c>
      <c r="AD91" t="s">
        <v>976</v>
      </c>
      <c r="AE91" t="s">
        <v>977</v>
      </c>
      <c r="AF91" t="s">
        <v>978</v>
      </c>
      <c r="AG91">
        <v>0.01</v>
      </c>
      <c r="AH91" t="s">
        <v>979</v>
      </c>
      <c r="AI91" s="3" t="b">
        <v>0</v>
      </c>
      <c r="AJ91" t="s">
        <v>5</v>
      </c>
      <c r="AK91">
        <v>1</v>
      </c>
      <c r="AL91" t="s">
        <v>4</v>
      </c>
      <c r="AM91">
        <v>0</v>
      </c>
    </row>
    <row r="92" spans="1:39" x14ac:dyDescent="0.25">
      <c r="A92" t="s">
        <v>108</v>
      </c>
      <c r="B92" t="s">
        <v>10</v>
      </c>
      <c r="C92">
        <v>300</v>
      </c>
      <c r="D92" t="s">
        <v>11</v>
      </c>
      <c r="E92">
        <v>100000</v>
      </c>
      <c r="F92" t="s">
        <v>12</v>
      </c>
      <c r="G92">
        <v>23654</v>
      </c>
      <c r="H92" t="s">
        <v>13</v>
      </c>
      <c r="I92">
        <v>1E-3</v>
      </c>
      <c r="J92" t="s">
        <v>3</v>
      </c>
      <c r="K92">
        <v>1</v>
      </c>
      <c r="L92" t="s">
        <v>2</v>
      </c>
      <c r="M92">
        <v>0</v>
      </c>
      <c r="N92" t="s">
        <v>6</v>
      </c>
      <c r="O92">
        <v>9</v>
      </c>
      <c r="P92" t="s">
        <v>0</v>
      </c>
      <c r="Q92">
        <v>6.9</v>
      </c>
      <c r="R92" t="s">
        <v>8</v>
      </c>
      <c r="S92">
        <v>2</v>
      </c>
      <c r="T92" t="s">
        <v>9</v>
      </c>
      <c r="U92">
        <v>7</v>
      </c>
      <c r="V92" t="s">
        <v>7</v>
      </c>
      <c r="W92">
        <v>4876</v>
      </c>
      <c r="X92" t="s">
        <v>1</v>
      </c>
      <c r="Y92" t="s">
        <v>363</v>
      </c>
      <c r="Z92" t="s">
        <v>16</v>
      </c>
      <c r="AA92" s="7" t="s">
        <v>1073</v>
      </c>
      <c r="AB92" t="s">
        <v>256</v>
      </c>
      <c r="AC92" s="3">
        <v>9.9999999999999998E-17</v>
      </c>
      <c r="AD92" t="s">
        <v>976</v>
      </c>
      <c r="AE92" s="3" t="s">
        <v>977</v>
      </c>
      <c r="AF92" t="s">
        <v>978</v>
      </c>
      <c r="AG92">
        <v>0.01</v>
      </c>
      <c r="AH92" t="s">
        <v>979</v>
      </c>
      <c r="AI92" t="b">
        <v>0</v>
      </c>
      <c r="AJ92" t="s">
        <v>5</v>
      </c>
      <c r="AK92">
        <v>1</v>
      </c>
      <c r="AL92" t="s">
        <v>4</v>
      </c>
      <c r="AM92">
        <v>0</v>
      </c>
    </row>
    <row r="93" spans="1:39" x14ac:dyDescent="0.25">
      <c r="A93" t="s">
        <v>109</v>
      </c>
      <c r="B93" t="s">
        <v>10</v>
      </c>
      <c r="C93">
        <v>300</v>
      </c>
      <c r="D93" t="s">
        <v>11</v>
      </c>
      <c r="E93">
        <v>100000</v>
      </c>
      <c r="F93" t="s">
        <v>12</v>
      </c>
      <c r="G93">
        <v>23654</v>
      </c>
      <c r="H93" t="s">
        <v>13</v>
      </c>
      <c r="I93">
        <v>1E-3</v>
      </c>
      <c r="J93" t="s">
        <v>3</v>
      </c>
      <c r="K93">
        <v>0.99511989999999995</v>
      </c>
      <c r="L93" t="s">
        <v>2</v>
      </c>
      <c r="M93">
        <v>2.68211E-2</v>
      </c>
      <c r="N93" t="s">
        <v>6</v>
      </c>
      <c r="O93">
        <v>22</v>
      </c>
      <c r="P93" t="s">
        <v>0</v>
      </c>
      <c r="Q93">
        <v>197.2</v>
      </c>
      <c r="R93" t="s">
        <v>8</v>
      </c>
      <c r="S93">
        <v>5</v>
      </c>
      <c r="T93" t="s">
        <v>9</v>
      </c>
      <c r="U93">
        <v>366</v>
      </c>
      <c r="V93" t="s">
        <v>7</v>
      </c>
      <c r="W93">
        <v>101082</v>
      </c>
      <c r="X93" t="s">
        <v>1</v>
      </c>
      <c r="Y93" t="s">
        <v>364</v>
      </c>
      <c r="Z93" t="s">
        <v>16</v>
      </c>
      <c r="AA93" s="7" t="s">
        <v>1074</v>
      </c>
      <c r="AB93" t="s">
        <v>256</v>
      </c>
      <c r="AC93" s="3">
        <v>9.9999999999999998E-17</v>
      </c>
      <c r="AD93" t="s">
        <v>976</v>
      </c>
      <c r="AE93" t="s">
        <v>977</v>
      </c>
      <c r="AF93" t="s">
        <v>978</v>
      </c>
      <c r="AG93">
        <v>0.01</v>
      </c>
      <c r="AH93" t="s">
        <v>979</v>
      </c>
      <c r="AI93" s="3" t="b">
        <v>0</v>
      </c>
      <c r="AJ93" t="s">
        <v>5</v>
      </c>
      <c r="AK93">
        <v>0.99488244999999997</v>
      </c>
      <c r="AL93" t="s">
        <v>4</v>
      </c>
      <c r="AM93">
        <v>2.729635E-2</v>
      </c>
    </row>
    <row r="94" spans="1:39" x14ac:dyDescent="0.25">
      <c r="A94" t="s">
        <v>110</v>
      </c>
      <c r="B94" t="s">
        <v>10</v>
      </c>
      <c r="C94">
        <v>300</v>
      </c>
      <c r="D94" t="s">
        <v>11</v>
      </c>
      <c r="E94">
        <v>100000</v>
      </c>
      <c r="F94" t="s">
        <v>12</v>
      </c>
      <c r="G94">
        <v>23654</v>
      </c>
      <c r="H94" t="s">
        <v>13</v>
      </c>
      <c r="I94">
        <v>1E-3</v>
      </c>
      <c r="J94" t="s">
        <v>3</v>
      </c>
      <c r="K94">
        <v>0.99999439999999995</v>
      </c>
      <c r="L94" t="s">
        <v>2</v>
      </c>
      <c r="M94">
        <v>1.4257E-3</v>
      </c>
      <c r="N94" t="s">
        <v>6</v>
      </c>
      <c r="O94">
        <v>18</v>
      </c>
      <c r="P94" t="s">
        <v>0</v>
      </c>
      <c r="Q94">
        <v>273</v>
      </c>
      <c r="R94" t="s">
        <v>8</v>
      </c>
      <c r="S94">
        <v>11</v>
      </c>
      <c r="T94" t="s">
        <v>9</v>
      </c>
      <c r="U94">
        <v>266</v>
      </c>
      <c r="V94" t="s">
        <v>7</v>
      </c>
      <c r="W94">
        <v>100657</v>
      </c>
      <c r="X94" t="s">
        <v>1</v>
      </c>
      <c r="Y94" t="s">
        <v>365</v>
      </c>
      <c r="Z94" t="s">
        <v>16</v>
      </c>
      <c r="AA94" s="7" t="s">
        <v>1075</v>
      </c>
      <c r="AB94" t="s">
        <v>256</v>
      </c>
      <c r="AC94" s="3">
        <v>9.9999999999999998E-17</v>
      </c>
      <c r="AD94" t="s">
        <v>976</v>
      </c>
      <c r="AE94" t="s">
        <v>977</v>
      </c>
      <c r="AF94" t="s">
        <v>978</v>
      </c>
      <c r="AG94">
        <v>0.01</v>
      </c>
      <c r="AH94" t="s">
        <v>979</v>
      </c>
      <c r="AI94" s="3" t="b">
        <v>0</v>
      </c>
      <c r="AJ94" t="s">
        <v>5</v>
      </c>
      <c r="AK94">
        <v>0.99999422999999998</v>
      </c>
      <c r="AL94" t="s">
        <v>4</v>
      </c>
      <c r="AM94">
        <v>1.41902E-3</v>
      </c>
    </row>
    <row r="95" spans="1:39" x14ac:dyDescent="0.25">
      <c r="A95" t="s">
        <v>111</v>
      </c>
      <c r="B95" t="s">
        <v>10</v>
      </c>
      <c r="C95">
        <v>300</v>
      </c>
      <c r="D95" t="s">
        <v>11</v>
      </c>
      <c r="E95">
        <v>100000</v>
      </c>
      <c r="F95" t="s">
        <v>12</v>
      </c>
      <c r="G95">
        <v>23654</v>
      </c>
      <c r="H95" t="s">
        <v>13</v>
      </c>
      <c r="I95">
        <v>1E-3</v>
      </c>
      <c r="J95" t="s">
        <v>3</v>
      </c>
      <c r="K95">
        <v>1</v>
      </c>
      <c r="L95" t="s">
        <v>2</v>
      </c>
      <c r="M95">
        <v>0</v>
      </c>
      <c r="N95" t="s">
        <v>6</v>
      </c>
      <c r="O95">
        <v>9</v>
      </c>
      <c r="P95" t="s">
        <v>0</v>
      </c>
      <c r="Q95">
        <v>14.5</v>
      </c>
      <c r="R95" t="s">
        <v>8</v>
      </c>
      <c r="S95">
        <v>2</v>
      </c>
      <c r="T95" t="s">
        <v>9</v>
      </c>
      <c r="U95">
        <v>7</v>
      </c>
      <c r="V95" t="s">
        <v>7</v>
      </c>
      <c r="W95">
        <v>6115</v>
      </c>
      <c r="X95" t="s">
        <v>1</v>
      </c>
      <c r="Y95" t="s">
        <v>366</v>
      </c>
      <c r="Z95" t="s">
        <v>16</v>
      </c>
      <c r="AA95" s="7" t="s">
        <v>1076</v>
      </c>
      <c r="AB95" t="s">
        <v>256</v>
      </c>
      <c r="AC95" s="3">
        <v>9.9999999999999998E-17</v>
      </c>
      <c r="AD95" t="s">
        <v>976</v>
      </c>
      <c r="AE95" s="3" t="s">
        <v>977</v>
      </c>
      <c r="AF95" t="s">
        <v>978</v>
      </c>
      <c r="AG95">
        <v>0.01</v>
      </c>
      <c r="AH95" t="s">
        <v>979</v>
      </c>
      <c r="AI95" t="b">
        <v>0</v>
      </c>
      <c r="AJ95" t="s">
        <v>5</v>
      </c>
      <c r="AK95">
        <v>1</v>
      </c>
      <c r="AL95" t="s">
        <v>4</v>
      </c>
      <c r="AM95">
        <v>0</v>
      </c>
    </row>
    <row r="96" spans="1:39" x14ac:dyDescent="0.25">
      <c r="A96" t="s">
        <v>112</v>
      </c>
      <c r="B96" t="s">
        <v>10</v>
      </c>
      <c r="C96">
        <v>300</v>
      </c>
      <c r="D96" t="s">
        <v>11</v>
      </c>
      <c r="E96">
        <v>100000</v>
      </c>
      <c r="F96" t="s">
        <v>12</v>
      </c>
      <c r="G96">
        <v>23654</v>
      </c>
      <c r="H96" t="s">
        <v>13</v>
      </c>
      <c r="I96">
        <v>1E-3</v>
      </c>
      <c r="J96" t="s">
        <v>3</v>
      </c>
      <c r="K96">
        <v>1</v>
      </c>
      <c r="L96" t="s">
        <v>2</v>
      </c>
      <c r="M96">
        <v>0</v>
      </c>
      <c r="N96" t="s">
        <v>6</v>
      </c>
      <c r="O96">
        <v>12</v>
      </c>
      <c r="P96" t="s">
        <v>0</v>
      </c>
      <c r="Q96">
        <v>14.3</v>
      </c>
      <c r="R96" t="s">
        <v>8</v>
      </c>
      <c r="S96">
        <v>1</v>
      </c>
      <c r="T96" t="s">
        <v>9</v>
      </c>
      <c r="U96">
        <v>7</v>
      </c>
      <c r="V96" t="s">
        <v>7</v>
      </c>
      <c r="W96">
        <v>6328</v>
      </c>
      <c r="X96" t="s">
        <v>1</v>
      </c>
      <c r="Y96" t="s">
        <v>367</v>
      </c>
      <c r="Z96" t="s">
        <v>16</v>
      </c>
      <c r="AA96" s="7" t="s">
        <v>1077</v>
      </c>
      <c r="AB96" t="s">
        <v>256</v>
      </c>
      <c r="AC96" s="3">
        <v>9.9999999999999998E-17</v>
      </c>
      <c r="AD96" t="s">
        <v>976</v>
      </c>
      <c r="AE96" t="s">
        <v>977</v>
      </c>
      <c r="AF96" t="s">
        <v>978</v>
      </c>
      <c r="AG96" s="3">
        <v>0.01</v>
      </c>
      <c r="AH96" t="s">
        <v>979</v>
      </c>
      <c r="AI96" t="b">
        <v>0</v>
      </c>
      <c r="AJ96" t="s">
        <v>5</v>
      </c>
      <c r="AK96">
        <v>1</v>
      </c>
      <c r="AL96" t="s">
        <v>4</v>
      </c>
      <c r="AM96">
        <v>0</v>
      </c>
    </row>
    <row r="97" spans="1:41" x14ac:dyDescent="0.25">
      <c r="A97" t="s">
        <v>113</v>
      </c>
      <c r="B97" t="s">
        <v>10</v>
      </c>
      <c r="C97">
        <v>300</v>
      </c>
      <c r="D97" t="s">
        <v>11</v>
      </c>
      <c r="E97">
        <v>100000</v>
      </c>
      <c r="F97" t="s">
        <v>12</v>
      </c>
      <c r="G97">
        <v>23654</v>
      </c>
      <c r="H97" t="s">
        <v>13</v>
      </c>
      <c r="I97">
        <v>1E-3</v>
      </c>
      <c r="J97" t="s">
        <v>3</v>
      </c>
      <c r="K97">
        <v>1</v>
      </c>
      <c r="L97" t="s">
        <v>2</v>
      </c>
      <c r="M97">
        <v>0</v>
      </c>
      <c r="N97" t="s">
        <v>6</v>
      </c>
      <c r="O97">
        <v>9</v>
      </c>
      <c r="P97" t="s">
        <v>0</v>
      </c>
      <c r="Q97">
        <v>16.2</v>
      </c>
      <c r="R97" t="s">
        <v>8</v>
      </c>
      <c r="S97">
        <v>1</v>
      </c>
      <c r="T97" t="s">
        <v>9</v>
      </c>
      <c r="U97">
        <v>7</v>
      </c>
      <c r="V97" t="s">
        <v>7</v>
      </c>
      <c r="W97">
        <v>6649</v>
      </c>
      <c r="X97" t="s">
        <v>1</v>
      </c>
      <c r="Y97" t="s">
        <v>368</v>
      </c>
      <c r="Z97" t="s">
        <v>16</v>
      </c>
      <c r="AA97" s="7" t="s">
        <v>1078</v>
      </c>
      <c r="AB97" t="s">
        <v>256</v>
      </c>
      <c r="AC97" s="3">
        <v>9.9999999999999998E-17</v>
      </c>
      <c r="AD97" t="s">
        <v>976</v>
      </c>
      <c r="AE97" t="s">
        <v>977</v>
      </c>
      <c r="AF97" t="s">
        <v>978</v>
      </c>
      <c r="AG97" s="3">
        <v>0.01</v>
      </c>
      <c r="AH97" t="s">
        <v>979</v>
      </c>
      <c r="AI97" t="b">
        <v>0</v>
      </c>
      <c r="AJ97" t="s">
        <v>5</v>
      </c>
      <c r="AK97">
        <v>1</v>
      </c>
      <c r="AL97" t="s">
        <v>4</v>
      </c>
      <c r="AM97">
        <v>0</v>
      </c>
    </row>
    <row r="98" spans="1:41" x14ac:dyDescent="0.25">
      <c r="A98" t="s">
        <v>114</v>
      </c>
      <c r="B98" t="s">
        <v>10</v>
      </c>
      <c r="C98">
        <v>300</v>
      </c>
      <c r="D98" t="s">
        <v>11</v>
      </c>
      <c r="E98">
        <v>100000</v>
      </c>
      <c r="F98" t="s">
        <v>12</v>
      </c>
      <c r="G98">
        <v>23654</v>
      </c>
      <c r="H98" t="s">
        <v>13</v>
      </c>
      <c r="I98">
        <v>1E-3</v>
      </c>
      <c r="J98" t="s">
        <v>3</v>
      </c>
      <c r="K98">
        <v>1</v>
      </c>
      <c r="L98" t="s">
        <v>2</v>
      </c>
      <c r="M98">
        <v>0</v>
      </c>
      <c r="N98" t="s">
        <v>6</v>
      </c>
      <c r="O98">
        <v>9</v>
      </c>
      <c r="P98" t="s">
        <v>0</v>
      </c>
      <c r="Q98">
        <v>198.3</v>
      </c>
      <c r="R98" t="s">
        <v>8</v>
      </c>
      <c r="S98">
        <v>6</v>
      </c>
      <c r="T98" t="s">
        <v>9</v>
      </c>
      <c r="U98">
        <v>53</v>
      </c>
      <c r="V98" t="s">
        <v>7</v>
      </c>
      <c r="W98">
        <v>74978</v>
      </c>
      <c r="X98" t="s">
        <v>1</v>
      </c>
      <c r="Y98" t="s">
        <v>369</v>
      </c>
      <c r="Z98" t="s">
        <v>16</v>
      </c>
      <c r="AA98" s="7" t="s">
        <v>1079</v>
      </c>
      <c r="AB98" t="s">
        <v>256</v>
      </c>
      <c r="AC98" s="3">
        <v>9.9999999999999998E-17</v>
      </c>
      <c r="AD98" t="s">
        <v>976</v>
      </c>
      <c r="AE98" t="s">
        <v>977</v>
      </c>
      <c r="AF98" t="s">
        <v>978</v>
      </c>
      <c r="AG98" s="3">
        <v>0.01</v>
      </c>
      <c r="AH98" t="s">
        <v>979</v>
      </c>
      <c r="AI98" t="b">
        <v>0</v>
      </c>
      <c r="AJ98" t="s">
        <v>5</v>
      </c>
      <c r="AK98">
        <v>1</v>
      </c>
      <c r="AL98" t="s">
        <v>4</v>
      </c>
      <c r="AM98">
        <v>0</v>
      </c>
    </row>
    <row r="99" spans="1:41" x14ac:dyDescent="0.25">
      <c r="A99" t="s">
        <v>115</v>
      </c>
      <c r="B99" t="s">
        <v>10</v>
      </c>
      <c r="C99">
        <v>300</v>
      </c>
      <c r="D99" t="s">
        <v>11</v>
      </c>
      <c r="E99">
        <v>100000</v>
      </c>
      <c r="F99" t="s">
        <v>12</v>
      </c>
      <c r="G99">
        <v>23654</v>
      </c>
      <c r="H99" t="s">
        <v>13</v>
      </c>
      <c r="I99">
        <v>1E-3</v>
      </c>
      <c r="J99" t="s">
        <v>3</v>
      </c>
      <c r="K99">
        <v>0.99880480000000005</v>
      </c>
      <c r="L99" t="s">
        <v>2</v>
      </c>
      <c r="M99">
        <v>3.2289400000000003E-2</v>
      </c>
      <c r="N99" t="s">
        <v>6</v>
      </c>
      <c r="O99">
        <v>15</v>
      </c>
      <c r="P99" t="s">
        <v>0</v>
      </c>
      <c r="Q99">
        <v>251.3</v>
      </c>
      <c r="R99" t="s">
        <v>8</v>
      </c>
      <c r="S99">
        <v>5</v>
      </c>
      <c r="T99" t="s">
        <v>9</v>
      </c>
      <c r="U99">
        <v>237</v>
      </c>
      <c r="V99" t="s">
        <v>7</v>
      </c>
      <c r="W99">
        <v>100499</v>
      </c>
      <c r="X99" t="s">
        <v>1</v>
      </c>
      <c r="Y99" t="s">
        <v>370</v>
      </c>
      <c r="Z99" t="s">
        <v>16</v>
      </c>
      <c r="AA99" s="7" t="s">
        <v>1080</v>
      </c>
      <c r="AB99" t="s">
        <v>256</v>
      </c>
      <c r="AC99" s="3">
        <v>9.9999999999999998E-17</v>
      </c>
      <c r="AD99" t="s">
        <v>976</v>
      </c>
      <c r="AE99" t="s">
        <v>977</v>
      </c>
      <c r="AF99" t="s">
        <v>978</v>
      </c>
      <c r="AG99">
        <v>0.01</v>
      </c>
      <c r="AH99" t="s">
        <v>979</v>
      </c>
      <c r="AI99" t="b">
        <v>0</v>
      </c>
      <c r="AJ99" t="s">
        <v>5</v>
      </c>
      <c r="AK99" s="3">
        <v>0.99878990999999995</v>
      </c>
      <c r="AL99" t="s">
        <v>4</v>
      </c>
      <c r="AM99">
        <v>3.2777019999999997E-2</v>
      </c>
    </row>
    <row r="100" spans="1:41" x14ac:dyDescent="0.25">
      <c r="A100" t="s">
        <v>116</v>
      </c>
      <c r="B100" t="s">
        <v>10</v>
      </c>
      <c r="C100">
        <v>300</v>
      </c>
      <c r="D100" t="s">
        <v>11</v>
      </c>
      <c r="E100">
        <v>100000</v>
      </c>
      <c r="F100" t="s">
        <v>12</v>
      </c>
      <c r="G100">
        <v>23654</v>
      </c>
      <c r="H100" t="s">
        <v>13</v>
      </c>
      <c r="I100">
        <v>1E-3</v>
      </c>
      <c r="J100" t="s">
        <v>3</v>
      </c>
      <c r="K100">
        <v>0.99875170000000002</v>
      </c>
      <c r="L100" t="s">
        <v>2</v>
      </c>
      <c r="M100">
        <v>1.2480399999999999E-2</v>
      </c>
      <c r="N100" t="s">
        <v>6</v>
      </c>
      <c r="O100">
        <v>22</v>
      </c>
      <c r="P100" t="s">
        <v>0</v>
      </c>
      <c r="Q100">
        <v>300.60000000000002</v>
      </c>
      <c r="R100" t="s">
        <v>8</v>
      </c>
      <c r="S100">
        <v>9</v>
      </c>
      <c r="T100" t="s">
        <v>9</v>
      </c>
      <c r="U100">
        <v>39</v>
      </c>
      <c r="V100" t="s">
        <v>7</v>
      </c>
      <c r="W100">
        <v>84080</v>
      </c>
      <c r="X100" t="s">
        <v>1</v>
      </c>
      <c r="Y100" t="s">
        <v>371</v>
      </c>
      <c r="Z100" t="s">
        <v>16</v>
      </c>
      <c r="AA100" s="7" t="s">
        <v>1081</v>
      </c>
      <c r="AB100" t="s">
        <v>256</v>
      </c>
      <c r="AC100" s="3">
        <v>9.9999999999999998E-17</v>
      </c>
      <c r="AD100" t="s">
        <v>976</v>
      </c>
      <c r="AE100" t="s">
        <v>977</v>
      </c>
      <c r="AF100" t="s">
        <v>978</v>
      </c>
      <c r="AG100">
        <v>0.01</v>
      </c>
      <c r="AH100" t="s">
        <v>979</v>
      </c>
      <c r="AI100" s="3" t="b">
        <v>0</v>
      </c>
      <c r="AJ100" t="s">
        <v>5</v>
      </c>
      <c r="AK100">
        <v>0.99877992000000004</v>
      </c>
      <c r="AL100" t="s">
        <v>4</v>
      </c>
      <c r="AM100">
        <v>1.201375E-2</v>
      </c>
    </row>
    <row r="101" spans="1:41" x14ac:dyDescent="0.25">
      <c r="A101" t="s">
        <v>117</v>
      </c>
      <c r="B101" t="s">
        <v>10</v>
      </c>
      <c r="C101">
        <v>300</v>
      </c>
      <c r="D101" t="s">
        <v>11</v>
      </c>
      <c r="E101">
        <v>100000</v>
      </c>
      <c r="F101" t="s">
        <v>12</v>
      </c>
      <c r="G101">
        <v>23654</v>
      </c>
      <c r="H101" t="s">
        <v>13</v>
      </c>
      <c r="I101">
        <v>1E-3</v>
      </c>
      <c r="J101" t="s">
        <v>3</v>
      </c>
      <c r="K101">
        <v>1</v>
      </c>
      <c r="L101" t="s">
        <v>2</v>
      </c>
      <c r="M101">
        <v>0</v>
      </c>
      <c r="N101" t="s">
        <v>6</v>
      </c>
      <c r="O101">
        <v>12</v>
      </c>
      <c r="P101" t="s">
        <v>0</v>
      </c>
      <c r="Q101">
        <v>17.7</v>
      </c>
      <c r="R101" t="s">
        <v>8</v>
      </c>
      <c r="S101">
        <v>2</v>
      </c>
      <c r="T101" t="s">
        <v>9</v>
      </c>
      <c r="U101">
        <v>12</v>
      </c>
      <c r="V101" t="s">
        <v>7</v>
      </c>
      <c r="W101">
        <v>8023</v>
      </c>
      <c r="X101" t="s">
        <v>1</v>
      </c>
      <c r="Y101" t="s">
        <v>372</v>
      </c>
      <c r="Z101" t="s">
        <v>16</v>
      </c>
      <c r="AA101" s="7" t="s">
        <v>1082</v>
      </c>
      <c r="AB101" t="s">
        <v>256</v>
      </c>
      <c r="AC101" s="3">
        <v>9.9999999999999998E-17</v>
      </c>
      <c r="AD101" t="s">
        <v>976</v>
      </c>
      <c r="AE101" t="s">
        <v>977</v>
      </c>
      <c r="AF101" t="s">
        <v>978</v>
      </c>
      <c r="AG101" s="3">
        <v>0.01</v>
      </c>
      <c r="AH101" t="s">
        <v>979</v>
      </c>
      <c r="AI101" t="b">
        <v>0</v>
      </c>
      <c r="AJ101" t="s">
        <v>5</v>
      </c>
      <c r="AK101">
        <v>1</v>
      </c>
      <c r="AL101" t="s">
        <v>4</v>
      </c>
      <c r="AM101">
        <v>0</v>
      </c>
    </row>
    <row r="102" spans="1:41" x14ac:dyDescent="0.25">
      <c r="A102" t="s">
        <v>118</v>
      </c>
      <c r="B102" t="s">
        <v>10</v>
      </c>
      <c r="C102">
        <v>300</v>
      </c>
      <c r="D102" t="s">
        <v>11</v>
      </c>
      <c r="E102">
        <v>100000</v>
      </c>
      <c r="F102" t="s">
        <v>12</v>
      </c>
      <c r="G102">
        <v>23654</v>
      </c>
      <c r="H102" t="s">
        <v>13</v>
      </c>
      <c r="I102">
        <v>1E-3</v>
      </c>
      <c r="J102" t="s">
        <v>3</v>
      </c>
      <c r="K102">
        <v>1</v>
      </c>
      <c r="L102" t="s">
        <v>2</v>
      </c>
      <c r="M102">
        <v>0</v>
      </c>
      <c r="N102" t="s">
        <v>6</v>
      </c>
      <c r="O102">
        <v>6</v>
      </c>
      <c r="P102" t="s">
        <v>0</v>
      </c>
      <c r="Q102">
        <v>0.7</v>
      </c>
      <c r="R102" t="s">
        <v>8</v>
      </c>
      <c r="S102">
        <v>1</v>
      </c>
      <c r="T102" t="s">
        <v>9</v>
      </c>
      <c r="U102">
        <v>2</v>
      </c>
      <c r="V102" t="s">
        <v>7</v>
      </c>
      <c r="W102">
        <v>473</v>
      </c>
      <c r="X102" t="s">
        <v>1</v>
      </c>
      <c r="Y102" t="s">
        <v>373</v>
      </c>
      <c r="Z102" t="s">
        <v>16</v>
      </c>
      <c r="AA102" s="7" t="s">
        <v>1083</v>
      </c>
      <c r="AB102" t="s">
        <v>256</v>
      </c>
      <c r="AC102" s="3">
        <v>9.9999999999999998E-17</v>
      </c>
      <c r="AD102" t="s">
        <v>976</v>
      </c>
      <c r="AE102" s="3" t="s">
        <v>977</v>
      </c>
      <c r="AF102" t="s">
        <v>978</v>
      </c>
      <c r="AG102">
        <v>0.01</v>
      </c>
      <c r="AH102" t="s">
        <v>979</v>
      </c>
      <c r="AI102" t="b">
        <v>0</v>
      </c>
      <c r="AJ102" t="s">
        <v>5</v>
      </c>
      <c r="AK102">
        <v>1</v>
      </c>
      <c r="AL102" t="s">
        <v>4</v>
      </c>
      <c r="AM102">
        <v>1E-8</v>
      </c>
    </row>
    <row r="103" spans="1:41" x14ac:dyDescent="0.25">
      <c r="A103" t="s">
        <v>119</v>
      </c>
      <c r="B103" t="s">
        <v>10</v>
      </c>
      <c r="C103">
        <v>300</v>
      </c>
      <c r="D103" t="s">
        <v>11</v>
      </c>
      <c r="E103">
        <v>100000</v>
      </c>
      <c r="F103" t="s">
        <v>12</v>
      </c>
      <c r="G103">
        <v>23654</v>
      </c>
      <c r="H103" t="s">
        <v>13</v>
      </c>
      <c r="I103">
        <v>1E-3</v>
      </c>
      <c r="J103" t="s">
        <v>3</v>
      </c>
      <c r="K103">
        <v>-11.676507000000001</v>
      </c>
      <c r="L103" t="s">
        <v>2</v>
      </c>
      <c r="M103">
        <v>2.5118858999999998</v>
      </c>
      <c r="N103" t="s">
        <v>6</v>
      </c>
      <c r="O103">
        <v>36</v>
      </c>
      <c r="P103" t="s">
        <v>0</v>
      </c>
      <c r="Q103">
        <v>237.7</v>
      </c>
      <c r="R103" t="s">
        <v>8</v>
      </c>
      <c r="S103">
        <v>10</v>
      </c>
      <c r="T103" t="s">
        <v>9</v>
      </c>
      <c r="U103">
        <v>158</v>
      </c>
      <c r="V103" t="s">
        <v>7</v>
      </c>
      <c r="W103">
        <v>100073</v>
      </c>
      <c r="X103" t="s">
        <v>1</v>
      </c>
      <c r="Y103" t="s">
        <v>374</v>
      </c>
      <c r="Z103" t="s">
        <v>16</v>
      </c>
      <c r="AA103" s="7" t="s">
        <v>1084</v>
      </c>
      <c r="AB103" t="s">
        <v>256</v>
      </c>
      <c r="AC103" s="3">
        <v>9.9999999999999998E-17</v>
      </c>
      <c r="AD103" t="s">
        <v>976</v>
      </c>
      <c r="AE103" t="s">
        <v>977</v>
      </c>
      <c r="AF103" t="s">
        <v>978</v>
      </c>
      <c r="AG103">
        <v>0.01</v>
      </c>
      <c r="AH103" t="s">
        <v>979</v>
      </c>
      <c r="AI103" t="b">
        <v>0</v>
      </c>
      <c r="AJ103" t="s">
        <v>5</v>
      </c>
      <c r="AK103">
        <v>-5.4360746200000003</v>
      </c>
      <c r="AL103" t="s">
        <v>4</v>
      </c>
      <c r="AM103">
        <v>1.7856984499999999</v>
      </c>
      <c r="AO103" s="3"/>
    </row>
    <row r="104" spans="1:41" x14ac:dyDescent="0.25">
      <c r="A104" t="s">
        <v>120</v>
      </c>
      <c r="B104" t="s">
        <v>10</v>
      </c>
      <c r="C104">
        <v>300</v>
      </c>
      <c r="D104" t="s">
        <v>11</v>
      </c>
      <c r="E104">
        <v>100000</v>
      </c>
      <c r="F104" t="s">
        <v>12</v>
      </c>
      <c r="G104">
        <v>23654</v>
      </c>
      <c r="H104" t="s">
        <v>13</v>
      </c>
      <c r="I104">
        <v>1E-3</v>
      </c>
      <c r="J104" t="s">
        <v>3</v>
      </c>
      <c r="K104">
        <v>1</v>
      </c>
      <c r="L104" t="s">
        <v>2</v>
      </c>
      <c r="M104">
        <v>1.3305300000000001E-2</v>
      </c>
      <c r="N104" t="s">
        <v>6</v>
      </c>
      <c r="O104">
        <v>10</v>
      </c>
      <c r="P104" t="s">
        <v>0</v>
      </c>
      <c r="Q104">
        <v>3.5</v>
      </c>
      <c r="R104" t="s">
        <v>8</v>
      </c>
      <c r="S104">
        <v>1</v>
      </c>
      <c r="T104" t="s">
        <v>9</v>
      </c>
      <c r="U104">
        <v>4</v>
      </c>
      <c r="V104" t="s">
        <v>7</v>
      </c>
      <c r="W104">
        <v>1773</v>
      </c>
      <c r="X104" t="s">
        <v>1</v>
      </c>
      <c r="Y104" t="s">
        <v>375</v>
      </c>
      <c r="Z104" t="s">
        <v>16</v>
      </c>
      <c r="AA104" s="7" t="s">
        <v>1085</v>
      </c>
      <c r="AB104" t="s">
        <v>256</v>
      </c>
      <c r="AC104" s="3">
        <v>9.9999999999999998E-17</v>
      </c>
      <c r="AD104" t="s">
        <v>976</v>
      </c>
      <c r="AE104" s="3" t="s">
        <v>977</v>
      </c>
      <c r="AF104" t="s">
        <v>978</v>
      </c>
      <c r="AG104">
        <v>0.01</v>
      </c>
      <c r="AH104" t="s">
        <v>979</v>
      </c>
      <c r="AI104" t="b">
        <v>0</v>
      </c>
      <c r="AJ104" t="s">
        <v>5</v>
      </c>
      <c r="AK104">
        <v>1</v>
      </c>
      <c r="AL104" t="s">
        <v>4</v>
      </c>
      <c r="AM104">
        <v>1.78492E-3</v>
      </c>
    </row>
    <row r="105" spans="1:41" x14ac:dyDescent="0.25">
      <c r="A105" t="s">
        <v>121</v>
      </c>
      <c r="B105" t="s">
        <v>10</v>
      </c>
      <c r="C105">
        <v>300</v>
      </c>
      <c r="D105" t="s">
        <v>11</v>
      </c>
      <c r="E105">
        <v>100000</v>
      </c>
      <c r="F105" t="s">
        <v>12</v>
      </c>
      <c r="G105">
        <v>23654</v>
      </c>
      <c r="H105" t="s">
        <v>13</v>
      </c>
      <c r="I105">
        <v>1E-3</v>
      </c>
      <c r="J105" t="s">
        <v>3</v>
      </c>
      <c r="K105">
        <v>0.99874499999999999</v>
      </c>
      <c r="L105" t="s">
        <v>2</v>
      </c>
      <c r="M105">
        <v>1.0816000000000001E-3</v>
      </c>
      <c r="N105" t="s">
        <v>6</v>
      </c>
      <c r="O105">
        <v>7</v>
      </c>
      <c r="P105" t="s">
        <v>0</v>
      </c>
      <c r="Q105">
        <v>180.1</v>
      </c>
      <c r="R105" t="s">
        <v>8</v>
      </c>
      <c r="S105">
        <v>9</v>
      </c>
      <c r="T105" t="s">
        <v>9</v>
      </c>
      <c r="U105">
        <v>307</v>
      </c>
      <c r="V105" t="s">
        <v>7</v>
      </c>
      <c r="W105">
        <v>100185</v>
      </c>
      <c r="X105" t="s">
        <v>1</v>
      </c>
      <c r="Y105" t="s">
        <v>376</v>
      </c>
      <c r="Z105" t="s">
        <v>16</v>
      </c>
      <c r="AA105" s="7" t="s">
        <v>1086</v>
      </c>
      <c r="AB105" t="s">
        <v>256</v>
      </c>
      <c r="AC105" s="3">
        <v>9.9999999999999998E-17</v>
      </c>
      <c r="AD105" t="s">
        <v>976</v>
      </c>
      <c r="AE105" s="3" t="s">
        <v>977</v>
      </c>
      <c r="AF105" t="s">
        <v>978</v>
      </c>
      <c r="AG105">
        <v>0.01</v>
      </c>
      <c r="AH105" t="s">
        <v>979</v>
      </c>
      <c r="AI105" t="b">
        <v>0</v>
      </c>
      <c r="AJ105" t="s">
        <v>5</v>
      </c>
      <c r="AK105">
        <v>0.99862505999999995</v>
      </c>
      <c r="AL105" t="s">
        <v>4</v>
      </c>
      <c r="AM105">
        <v>1.1666999999999999E-3</v>
      </c>
    </row>
    <row r="106" spans="1:41" x14ac:dyDescent="0.25">
      <c r="A106" t="s">
        <v>122</v>
      </c>
      <c r="B106" t="s">
        <v>10</v>
      </c>
      <c r="C106">
        <v>300</v>
      </c>
      <c r="D106" t="s">
        <v>11</v>
      </c>
      <c r="E106">
        <v>100000</v>
      </c>
      <c r="F106" t="s">
        <v>12</v>
      </c>
      <c r="G106">
        <v>23654</v>
      </c>
      <c r="H106" t="s">
        <v>13</v>
      </c>
      <c r="I106">
        <v>1E-3</v>
      </c>
      <c r="J106" t="s">
        <v>3</v>
      </c>
      <c r="K106">
        <v>0.96400989999999998</v>
      </c>
      <c r="L106" t="s">
        <v>2</v>
      </c>
      <c r="M106">
        <v>0.1263069</v>
      </c>
      <c r="N106" t="s">
        <v>6</v>
      </c>
      <c r="O106">
        <v>28</v>
      </c>
      <c r="P106" t="s">
        <v>0</v>
      </c>
      <c r="Q106">
        <v>293.60000000000002</v>
      </c>
      <c r="R106" t="s">
        <v>8</v>
      </c>
      <c r="S106">
        <v>5</v>
      </c>
      <c r="T106" t="s">
        <v>9</v>
      </c>
      <c r="U106">
        <v>367</v>
      </c>
      <c r="V106" t="s">
        <v>7</v>
      </c>
      <c r="W106">
        <v>101180</v>
      </c>
      <c r="X106" t="s">
        <v>1</v>
      </c>
      <c r="Y106" t="s">
        <v>377</v>
      </c>
      <c r="Z106" t="s">
        <v>16</v>
      </c>
      <c r="AA106" s="7" t="s">
        <v>1087</v>
      </c>
      <c r="AB106" t="s">
        <v>256</v>
      </c>
      <c r="AC106" s="3">
        <v>9.9999999999999998E-17</v>
      </c>
      <c r="AD106" t="s">
        <v>976</v>
      </c>
      <c r="AE106" t="s">
        <v>977</v>
      </c>
      <c r="AF106" t="s">
        <v>978</v>
      </c>
      <c r="AG106">
        <v>0.01</v>
      </c>
      <c r="AH106" t="s">
        <v>979</v>
      </c>
      <c r="AI106" t="b">
        <v>0</v>
      </c>
      <c r="AJ106" t="s">
        <v>5</v>
      </c>
      <c r="AK106" s="3">
        <v>0.95663807999999995</v>
      </c>
      <c r="AL106" t="s">
        <v>4</v>
      </c>
      <c r="AM106">
        <v>0.13704225</v>
      </c>
    </row>
    <row r="107" spans="1:41" x14ac:dyDescent="0.25">
      <c r="A107" t="s">
        <v>123</v>
      </c>
      <c r="B107" t="s">
        <v>10</v>
      </c>
      <c r="C107">
        <v>300</v>
      </c>
      <c r="D107" t="s">
        <v>11</v>
      </c>
      <c r="E107">
        <v>100000</v>
      </c>
      <c r="F107" t="s">
        <v>12</v>
      </c>
      <c r="G107">
        <v>23654</v>
      </c>
      <c r="H107" t="s">
        <v>13</v>
      </c>
      <c r="I107">
        <v>1E-3</v>
      </c>
      <c r="J107" t="s">
        <v>3</v>
      </c>
      <c r="K107">
        <v>0.89394130000000005</v>
      </c>
      <c r="L107" t="s">
        <v>2</v>
      </c>
      <c r="M107">
        <v>0.15143909999999999</v>
      </c>
      <c r="N107" t="s">
        <v>6</v>
      </c>
      <c r="O107">
        <v>31</v>
      </c>
      <c r="P107" t="s">
        <v>0</v>
      </c>
      <c r="Q107">
        <v>300.3</v>
      </c>
      <c r="R107" t="s">
        <v>8</v>
      </c>
      <c r="S107">
        <v>4</v>
      </c>
      <c r="T107" t="s">
        <v>9</v>
      </c>
      <c r="U107">
        <v>67</v>
      </c>
      <c r="V107" t="s">
        <v>7</v>
      </c>
      <c r="W107">
        <v>97753</v>
      </c>
      <c r="X107" t="s">
        <v>1</v>
      </c>
      <c r="Y107" t="s">
        <v>984</v>
      </c>
      <c r="Z107" t="s">
        <v>16</v>
      </c>
      <c r="AA107" s="7" t="s">
        <v>1088</v>
      </c>
      <c r="AB107" t="s">
        <v>256</v>
      </c>
      <c r="AC107" s="3">
        <v>9.9999999999999998E-17</v>
      </c>
      <c r="AD107" t="s">
        <v>976</v>
      </c>
      <c r="AE107" t="s">
        <v>977</v>
      </c>
      <c r="AF107" t="s">
        <v>978</v>
      </c>
      <c r="AG107">
        <v>0.01</v>
      </c>
      <c r="AH107" t="s">
        <v>979</v>
      </c>
      <c r="AI107" t="b">
        <v>0</v>
      </c>
      <c r="AJ107" t="s">
        <v>5</v>
      </c>
      <c r="AK107">
        <v>0.68801562999999999</v>
      </c>
      <c r="AL107" t="s">
        <v>4</v>
      </c>
      <c r="AM107">
        <v>0.25159361000000002</v>
      </c>
      <c r="AO107" s="3"/>
    </row>
    <row r="108" spans="1:41" x14ac:dyDescent="0.25">
      <c r="A108" t="s">
        <v>124</v>
      </c>
      <c r="B108" t="s">
        <v>10</v>
      </c>
      <c r="C108">
        <v>300</v>
      </c>
      <c r="D108" t="s">
        <v>11</v>
      </c>
      <c r="E108">
        <v>100000</v>
      </c>
      <c r="F108" t="s">
        <v>12</v>
      </c>
      <c r="G108">
        <v>23654</v>
      </c>
      <c r="H108" t="s">
        <v>13</v>
      </c>
      <c r="I108">
        <v>1E-3</v>
      </c>
      <c r="J108" t="s">
        <v>3</v>
      </c>
      <c r="K108">
        <v>0.99635850000000004</v>
      </c>
      <c r="L108" t="s">
        <v>2</v>
      </c>
      <c r="M108">
        <v>6.1243000000000001E-3</v>
      </c>
      <c r="N108" t="s">
        <v>6</v>
      </c>
      <c r="O108">
        <v>10</v>
      </c>
      <c r="P108" t="s">
        <v>0</v>
      </c>
      <c r="Q108">
        <v>186.3</v>
      </c>
      <c r="R108" t="s">
        <v>8</v>
      </c>
      <c r="S108">
        <v>3</v>
      </c>
      <c r="T108" t="s">
        <v>9</v>
      </c>
      <c r="U108">
        <v>196</v>
      </c>
      <c r="V108" t="s">
        <v>7</v>
      </c>
      <c r="W108">
        <v>100187</v>
      </c>
      <c r="X108" t="s">
        <v>1</v>
      </c>
      <c r="Y108" t="s">
        <v>378</v>
      </c>
      <c r="Z108" t="s">
        <v>16</v>
      </c>
      <c r="AA108" s="7" t="s">
        <v>1089</v>
      </c>
      <c r="AB108" t="s">
        <v>256</v>
      </c>
      <c r="AC108" s="3">
        <v>9.9999999999999998E-17</v>
      </c>
      <c r="AD108" t="s">
        <v>976</v>
      </c>
      <c r="AE108" s="3" t="s">
        <v>977</v>
      </c>
      <c r="AF108" t="s">
        <v>978</v>
      </c>
      <c r="AG108">
        <v>0.01</v>
      </c>
      <c r="AH108" t="s">
        <v>979</v>
      </c>
      <c r="AI108" t="b">
        <v>0</v>
      </c>
      <c r="AJ108" t="s">
        <v>5</v>
      </c>
      <c r="AK108">
        <v>0.99709031000000004</v>
      </c>
      <c r="AL108" t="s">
        <v>4</v>
      </c>
      <c r="AM108">
        <v>5.0915500000000002E-3</v>
      </c>
    </row>
    <row r="109" spans="1:41" x14ac:dyDescent="0.25">
      <c r="A109" t="s">
        <v>125</v>
      </c>
      <c r="B109" t="s">
        <v>10</v>
      </c>
      <c r="C109">
        <v>300</v>
      </c>
      <c r="D109" t="s">
        <v>11</v>
      </c>
      <c r="E109">
        <v>100000</v>
      </c>
      <c r="F109" t="s">
        <v>12</v>
      </c>
      <c r="G109">
        <v>23654</v>
      </c>
      <c r="H109" t="s">
        <v>13</v>
      </c>
      <c r="I109">
        <v>1E-3</v>
      </c>
      <c r="J109" t="s">
        <v>3</v>
      </c>
      <c r="K109">
        <v>0.8289763</v>
      </c>
      <c r="L109" t="s">
        <v>2</v>
      </c>
      <c r="M109">
        <v>3.2517957000000002</v>
      </c>
      <c r="N109" t="s">
        <v>6</v>
      </c>
      <c r="O109">
        <v>31</v>
      </c>
      <c r="P109" t="s">
        <v>0</v>
      </c>
      <c r="Q109">
        <v>300.39999999999998</v>
      </c>
      <c r="R109" t="s">
        <v>8</v>
      </c>
      <c r="S109">
        <v>3</v>
      </c>
      <c r="T109" t="s">
        <v>9</v>
      </c>
      <c r="U109">
        <v>59</v>
      </c>
      <c r="V109" t="s">
        <v>7</v>
      </c>
      <c r="W109">
        <v>91628</v>
      </c>
      <c r="X109" t="s">
        <v>1</v>
      </c>
      <c r="Y109" t="s">
        <v>379</v>
      </c>
      <c r="Z109" t="s">
        <v>16</v>
      </c>
      <c r="AA109" s="7" t="s">
        <v>1090</v>
      </c>
      <c r="AB109" t="s">
        <v>256</v>
      </c>
      <c r="AC109" s="3">
        <v>9.9999999999999998E-17</v>
      </c>
      <c r="AD109" t="s">
        <v>976</v>
      </c>
      <c r="AE109" t="s">
        <v>977</v>
      </c>
      <c r="AF109" t="s">
        <v>978</v>
      </c>
      <c r="AG109">
        <v>0.01</v>
      </c>
      <c r="AH109" t="s">
        <v>979</v>
      </c>
      <c r="AI109" t="b">
        <v>0</v>
      </c>
      <c r="AJ109" t="s">
        <v>5</v>
      </c>
      <c r="AK109">
        <v>-2.49368861</v>
      </c>
      <c r="AL109" t="s">
        <v>4</v>
      </c>
      <c r="AM109">
        <v>15.31765766</v>
      </c>
      <c r="AO109" s="3"/>
    </row>
    <row r="110" spans="1:41" x14ac:dyDescent="0.25">
      <c r="A110" t="s">
        <v>126</v>
      </c>
      <c r="B110" t="s">
        <v>10</v>
      </c>
      <c r="C110">
        <v>300</v>
      </c>
      <c r="D110" t="s">
        <v>11</v>
      </c>
      <c r="E110">
        <v>100000</v>
      </c>
      <c r="F110" t="s">
        <v>12</v>
      </c>
      <c r="G110">
        <v>23654</v>
      </c>
      <c r="H110" t="s">
        <v>13</v>
      </c>
      <c r="I110">
        <v>1E-3</v>
      </c>
      <c r="J110" t="s">
        <v>3</v>
      </c>
      <c r="K110">
        <v>0.99614080000000005</v>
      </c>
      <c r="L110" t="s">
        <v>2</v>
      </c>
      <c r="M110">
        <v>6.1462000000000001E-3</v>
      </c>
      <c r="N110" t="s">
        <v>6</v>
      </c>
      <c r="O110">
        <v>13</v>
      </c>
      <c r="P110" t="s">
        <v>0</v>
      </c>
      <c r="Q110">
        <v>218.1</v>
      </c>
      <c r="R110" t="s">
        <v>8</v>
      </c>
      <c r="S110">
        <v>4</v>
      </c>
      <c r="T110" t="s">
        <v>9</v>
      </c>
      <c r="U110">
        <v>189</v>
      </c>
      <c r="V110" t="s">
        <v>7</v>
      </c>
      <c r="W110">
        <v>100295</v>
      </c>
      <c r="X110" t="s">
        <v>1</v>
      </c>
      <c r="Y110" t="s">
        <v>380</v>
      </c>
      <c r="Z110" t="s">
        <v>16</v>
      </c>
      <c r="AA110" s="7" t="s">
        <v>1091</v>
      </c>
      <c r="AB110" t="s">
        <v>256</v>
      </c>
      <c r="AC110" s="3">
        <v>9.9999999999999998E-17</v>
      </c>
      <c r="AD110" t="s">
        <v>976</v>
      </c>
      <c r="AE110" t="s">
        <v>977</v>
      </c>
      <c r="AF110" t="s">
        <v>978</v>
      </c>
      <c r="AG110">
        <v>0.01</v>
      </c>
      <c r="AH110" t="s">
        <v>979</v>
      </c>
      <c r="AI110" s="3" t="b">
        <v>0</v>
      </c>
      <c r="AJ110" t="s">
        <v>5</v>
      </c>
      <c r="AK110">
        <v>0.99602813999999995</v>
      </c>
      <c r="AL110" t="s">
        <v>4</v>
      </c>
      <c r="AM110">
        <v>6.26014E-3</v>
      </c>
    </row>
    <row r="111" spans="1:41" x14ac:dyDescent="0.25">
      <c r="A111" t="s">
        <v>127</v>
      </c>
      <c r="B111" t="s">
        <v>10</v>
      </c>
      <c r="C111">
        <v>300</v>
      </c>
      <c r="D111" t="s">
        <v>11</v>
      </c>
      <c r="E111">
        <v>100000</v>
      </c>
      <c r="F111" t="s">
        <v>12</v>
      </c>
      <c r="G111">
        <v>23654</v>
      </c>
      <c r="H111" t="s">
        <v>13</v>
      </c>
      <c r="I111">
        <v>1E-3</v>
      </c>
      <c r="J111" t="s">
        <v>3</v>
      </c>
      <c r="K111">
        <v>-3054.9317172000001</v>
      </c>
      <c r="L111" t="s">
        <v>2</v>
      </c>
      <c r="M111">
        <v>33.2331219</v>
      </c>
      <c r="N111" t="s">
        <v>6</v>
      </c>
      <c r="O111">
        <v>42</v>
      </c>
      <c r="P111" t="s">
        <v>0</v>
      </c>
      <c r="Q111">
        <v>300.39999999999998</v>
      </c>
      <c r="R111" t="s">
        <v>8</v>
      </c>
      <c r="S111">
        <v>4</v>
      </c>
      <c r="T111" t="s">
        <v>9</v>
      </c>
      <c r="U111">
        <v>44</v>
      </c>
      <c r="V111" t="s">
        <v>7</v>
      </c>
      <c r="W111">
        <v>90184</v>
      </c>
      <c r="X111" t="s">
        <v>1</v>
      </c>
      <c r="Y111" t="s">
        <v>985</v>
      </c>
      <c r="Z111" t="s">
        <v>16</v>
      </c>
      <c r="AA111" s="7" t="s">
        <v>1092</v>
      </c>
      <c r="AB111" t="s">
        <v>256</v>
      </c>
      <c r="AC111" s="3">
        <v>9.9999999999999998E-17</v>
      </c>
      <c r="AD111" t="s">
        <v>976</v>
      </c>
      <c r="AE111" t="s">
        <v>977</v>
      </c>
      <c r="AF111" t="s">
        <v>978</v>
      </c>
      <c r="AG111">
        <v>0.01</v>
      </c>
      <c r="AH111" t="s">
        <v>979</v>
      </c>
      <c r="AI111" t="b">
        <v>0</v>
      </c>
      <c r="AJ111" t="s">
        <v>5</v>
      </c>
      <c r="AK111">
        <v>-1611.3682741299999</v>
      </c>
      <c r="AL111" t="s">
        <v>4</v>
      </c>
      <c r="AM111" s="3">
        <v>24.30484178</v>
      </c>
    </row>
    <row r="112" spans="1:41" x14ac:dyDescent="0.25">
      <c r="A112" t="s">
        <v>128</v>
      </c>
      <c r="B112" t="s">
        <v>10</v>
      </c>
      <c r="C112">
        <v>300</v>
      </c>
      <c r="D112" t="s">
        <v>11</v>
      </c>
      <c r="E112">
        <v>100000</v>
      </c>
      <c r="F112" t="s">
        <v>12</v>
      </c>
      <c r="G112">
        <v>23654</v>
      </c>
      <c r="H112" t="s">
        <v>13</v>
      </c>
      <c r="I112">
        <v>1E-3</v>
      </c>
      <c r="J112" t="s">
        <v>3</v>
      </c>
      <c r="K112">
        <v>0.99810840000000001</v>
      </c>
      <c r="L112" t="s">
        <v>2</v>
      </c>
      <c r="M112">
        <v>1.3244499999999999E-2</v>
      </c>
      <c r="N112" t="s">
        <v>6</v>
      </c>
      <c r="O112">
        <v>12</v>
      </c>
      <c r="P112" t="s">
        <v>0</v>
      </c>
      <c r="Q112">
        <v>210.9</v>
      </c>
      <c r="R112" t="s">
        <v>8</v>
      </c>
      <c r="S112">
        <v>2</v>
      </c>
      <c r="T112" t="s">
        <v>9</v>
      </c>
      <c r="U112">
        <v>215</v>
      </c>
      <c r="V112" t="s">
        <v>7</v>
      </c>
      <c r="W112">
        <v>100304</v>
      </c>
      <c r="X112" t="s">
        <v>1</v>
      </c>
      <c r="Y112" t="s">
        <v>381</v>
      </c>
      <c r="Z112" t="s">
        <v>16</v>
      </c>
      <c r="AA112" s="7" t="s">
        <v>1093</v>
      </c>
      <c r="AB112" t="s">
        <v>256</v>
      </c>
      <c r="AC112" s="3">
        <v>9.9999999999999998E-17</v>
      </c>
      <c r="AD112" t="s">
        <v>976</v>
      </c>
      <c r="AE112" t="s">
        <v>977</v>
      </c>
      <c r="AF112" t="s">
        <v>978</v>
      </c>
      <c r="AG112" s="3">
        <v>0.01</v>
      </c>
      <c r="AH112" t="s">
        <v>979</v>
      </c>
      <c r="AI112" t="b">
        <v>0</v>
      </c>
      <c r="AJ112" t="s">
        <v>5</v>
      </c>
      <c r="AK112">
        <v>0.99790062000000002</v>
      </c>
      <c r="AL112" t="s">
        <v>4</v>
      </c>
      <c r="AM112">
        <v>1.38195E-2</v>
      </c>
    </row>
    <row r="113" spans="1:51" x14ac:dyDescent="0.25">
      <c r="A113" t="s">
        <v>129</v>
      </c>
      <c r="B113" t="s">
        <v>10</v>
      </c>
      <c r="C113">
        <v>300</v>
      </c>
      <c r="D113" t="s">
        <v>11</v>
      </c>
      <c r="E113">
        <v>100000</v>
      </c>
      <c r="F113" t="s">
        <v>12</v>
      </c>
      <c r="G113">
        <v>23654</v>
      </c>
      <c r="H113" t="s">
        <v>13</v>
      </c>
      <c r="I113">
        <v>1E-3</v>
      </c>
      <c r="J113" t="s">
        <v>3</v>
      </c>
      <c r="K113">
        <v>0.99999919999999998</v>
      </c>
      <c r="L113" t="s">
        <v>2</v>
      </c>
      <c r="M113">
        <v>1.0374E-3</v>
      </c>
      <c r="N113" t="s">
        <v>6</v>
      </c>
      <c r="O113">
        <v>17</v>
      </c>
      <c r="P113" t="s">
        <v>0</v>
      </c>
      <c r="Q113">
        <v>238.8</v>
      </c>
      <c r="R113" t="s">
        <v>8</v>
      </c>
      <c r="S113">
        <v>7</v>
      </c>
      <c r="T113" t="s">
        <v>9</v>
      </c>
      <c r="U113">
        <v>291</v>
      </c>
      <c r="V113" t="s">
        <v>7</v>
      </c>
      <c r="W113">
        <v>100744</v>
      </c>
      <c r="X113" t="s">
        <v>1</v>
      </c>
      <c r="Y113" t="s">
        <v>986</v>
      </c>
      <c r="Z113" t="s">
        <v>16</v>
      </c>
      <c r="AA113" s="7" t="s">
        <v>1094</v>
      </c>
      <c r="AB113" t="s">
        <v>256</v>
      </c>
      <c r="AC113" s="3">
        <v>9.9999999999999998E-17</v>
      </c>
      <c r="AD113" t="s">
        <v>976</v>
      </c>
      <c r="AE113" t="s">
        <v>977</v>
      </c>
      <c r="AF113" t="s">
        <v>978</v>
      </c>
      <c r="AG113" s="3">
        <v>0.01</v>
      </c>
      <c r="AH113" t="s">
        <v>979</v>
      </c>
      <c r="AI113" t="b">
        <v>0</v>
      </c>
      <c r="AJ113" t="s">
        <v>5</v>
      </c>
      <c r="AK113">
        <v>0.99999919000000004</v>
      </c>
      <c r="AL113" t="s">
        <v>4</v>
      </c>
      <c r="AM113">
        <v>1.03969E-3</v>
      </c>
    </row>
    <row r="114" spans="1:51" x14ac:dyDescent="0.25">
      <c r="A114" t="s">
        <v>130</v>
      </c>
      <c r="B114" t="s">
        <v>10</v>
      </c>
      <c r="C114">
        <v>300</v>
      </c>
      <c r="D114" t="s">
        <v>11</v>
      </c>
      <c r="E114">
        <v>100000</v>
      </c>
      <c r="F114" t="s">
        <v>12</v>
      </c>
      <c r="G114">
        <v>23654</v>
      </c>
      <c r="H114" t="s">
        <v>13</v>
      </c>
      <c r="I114">
        <v>1E-3</v>
      </c>
      <c r="J114" t="s">
        <v>3</v>
      </c>
      <c r="K114">
        <v>0.99750070000000002</v>
      </c>
      <c r="L114" t="s">
        <v>2</v>
      </c>
      <c r="M114">
        <v>4.8493E-3</v>
      </c>
      <c r="N114" t="s">
        <v>6</v>
      </c>
      <c r="O114">
        <v>17</v>
      </c>
      <c r="P114" t="s">
        <v>0</v>
      </c>
      <c r="Q114">
        <v>260.7</v>
      </c>
      <c r="R114" t="s">
        <v>8</v>
      </c>
      <c r="S114">
        <v>6</v>
      </c>
      <c r="T114" t="s">
        <v>9</v>
      </c>
      <c r="U114">
        <v>313</v>
      </c>
      <c r="V114" t="s">
        <v>7</v>
      </c>
      <c r="W114">
        <v>100741</v>
      </c>
      <c r="X114" t="s">
        <v>1</v>
      </c>
      <c r="Y114" t="s">
        <v>382</v>
      </c>
      <c r="Z114" t="s">
        <v>16</v>
      </c>
      <c r="AA114" s="7" t="s">
        <v>1095</v>
      </c>
      <c r="AB114" t="s">
        <v>256</v>
      </c>
      <c r="AC114" s="3">
        <v>9.9999999999999998E-17</v>
      </c>
      <c r="AD114" t="s">
        <v>976</v>
      </c>
      <c r="AE114" t="s">
        <v>977</v>
      </c>
      <c r="AF114" t="s">
        <v>978</v>
      </c>
      <c r="AG114">
        <v>0.01</v>
      </c>
      <c r="AH114" t="s">
        <v>979</v>
      </c>
      <c r="AI114" s="3" t="b">
        <v>0</v>
      </c>
      <c r="AJ114" t="s">
        <v>5</v>
      </c>
      <c r="AK114">
        <v>0.99721398999999999</v>
      </c>
      <c r="AL114" t="s">
        <v>4</v>
      </c>
      <c r="AM114">
        <v>5.1504899999999998E-3</v>
      </c>
    </row>
    <row r="115" spans="1:51" x14ac:dyDescent="0.25">
      <c r="A115" t="s">
        <v>131</v>
      </c>
      <c r="B115" t="s">
        <v>10</v>
      </c>
      <c r="C115">
        <v>300</v>
      </c>
      <c r="D115" t="s">
        <v>11</v>
      </c>
      <c r="E115">
        <v>100000</v>
      </c>
      <c r="F115" t="s">
        <v>12</v>
      </c>
      <c r="G115">
        <v>23654</v>
      </c>
      <c r="H115" t="s">
        <v>13</v>
      </c>
      <c r="I115">
        <v>1E-3</v>
      </c>
      <c r="J115" t="s">
        <v>3</v>
      </c>
      <c r="K115">
        <v>0.99999760000000004</v>
      </c>
      <c r="L115" t="s">
        <v>2</v>
      </c>
      <c r="M115">
        <v>1.0885000000000001E-3</v>
      </c>
      <c r="N115" t="s">
        <v>6</v>
      </c>
      <c r="O115">
        <v>13</v>
      </c>
      <c r="P115" t="s">
        <v>0</v>
      </c>
      <c r="Q115">
        <v>241.9</v>
      </c>
      <c r="R115" t="s">
        <v>8</v>
      </c>
      <c r="S115">
        <v>5</v>
      </c>
      <c r="T115" t="s">
        <v>9</v>
      </c>
      <c r="U115">
        <v>257</v>
      </c>
      <c r="V115" t="s">
        <v>7</v>
      </c>
      <c r="W115">
        <v>100586</v>
      </c>
      <c r="X115" t="s">
        <v>1</v>
      </c>
      <c r="Y115" t="s">
        <v>383</v>
      </c>
      <c r="Z115" t="s">
        <v>16</v>
      </c>
      <c r="AA115" s="7" t="s">
        <v>1096</v>
      </c>
      <c r="AB115" t="s">
        <v>256</v>
      </c>
      <c r="AC115" s="3">
        <v>9.9999999999999998E-17</v>
      </c>
      <c r="AD115" t="s">
        <v>976</v>
      </c>
      <c r="AE115" t="s">
        <v>977</v>
      </c>
      <c r="AF115" t="s">
        <v>978</v>
      </c>
      <c r="AG115">
        <v>0.01</v>
      </c>
      <c r="AH115" t="s">
        <v>979</v>
      </c>
      <c r="AI115" s="3" t="b">
        <v>0</v>
      </c>
      <c r="AJ115" t="s">
        <v>5</v>
      </c>
      <c r="AK115">
        <v>0.99999749999999998</v>
      </c>
      <c r="AL115" t="s">
        <v>4</v>
      </c>
      <c r="AM115">
        <v>1.09497E-3</v>
      </c>
    </row>
    <row r="116" spans="1:51" x14ac:dyDescent="0.25">
      <c r="A116" t="s">
        <v>132</v>
      </c>
      <c r="B116" t="s">
        <v>10</v>
      </c>
      <c r="C116">
        <v>300</v>
      </c>
      <c r="D116" t="s">
        <v>11</v>
      </c>
      <c r="E116">
        <v>100000</v>
      </c>
      <c r="F116" t="s">
        <v>12</v>
      </c>
      <c r="G116">
        <v>23654</v>
      </c>
      <c r="H116" t="s">
        <v>13</v>
      </c>
      <c r="I116">
        <v>1E-3</v>
      </c>
      <c r="J116" t="s">
        <v>3</v>
      </c>
      <c r="K116">
        <v>-120.2600182</v>
      </c>
      <c r="L116" t="s">
        <v>2</v>
      </c>
      <c r="M116">
        <v>5.4619738</v>
      </c>
      <c r="N116" t="s">
        <v>6</v>
      </c>
      <c r="O116">
        <v>47</v>
      </c>
      <c r="P116" t="s">
        <v>0</v>
      </c>
      <c r="Q116">
        <v>300.39999999999998</v>
      </c>
      <c r="R116" t="s">
        <v>8</v>
      </c>
      <c r="S116">
        <v>3</v>
      </c>
      <c r="T116" t="s">
        <v>9</v>
      </c>
      <c r="U116">
        <v>36</v>
      </c>
      <c r="V116" t="s">
        <v>7</v>
      </c>
      <c r="W116">
        <v>89074</v>
      </c>
      <c r="X116" t="s">
        <v>1</v>
      </c>
      <c r="Y116" t="s">
        <v>987</v>
      </c>
      <c r="Z116" t="s">
        <v>16</v>
      </c>
      <c r="AA116" s="7" t="s">
        <v>1097</v>
      </c>
      <c r="AB116" t="s">
        <v>256</v>
      </c>
      <c r="AC116" s="3">
        <v>9.9999999999999998E-17</v>
      </c>
      <c r="AD116" t="s">
        <v>976</v>
      </c>
      <c r="AE116" t="s">
        <v>977</v>
      </c>
      <c r="AF116" t="s">
        <v>978</v>
      </c>
      <c r="AG116">
        <v>0.01</v>
      </c>
      <c r="AH116" t="s">
        <v>979</v>
      </c>
      <c r="AI116" t="b">
        <v>0</v>
      </c>
      <c r="AJ116" t="s">
        <v>5</v>
      </c>
      <c r="AK116">
        <v>-14.67344997</v>
      </c>
      <c r="AL116" t="s">
        <v>4</v>
      </c>
      <c r="AM116">
        <v>1.86169647</v>
      </c>
      <c r="AS116" s="3"/>
    </row>
    <row r="117" spans="1:51" x14ac:dyDescent="0.25">
      <c r="A117" t="s">
        <v>133</v>
      </c>
      <c r="B117" t="s">
        <v>10</v>
      </c>
      <c r="C117">
        <v>300</v>
      </c>
      <c r="D117" t="s">
        <v>11</v>
      </c>
      <c r="E117">
        <v>100000</v>
      </c>
      <c r="F117" t="s">
        <v>12</v>
      </c>
      <c r="G117">
        <v>23654</v>
      </c>
      <c r="H117" t="s">
        <v>13</v>
      </c>
      <c r="I117">
        <v>1E-3</v>
      </c>
      <c r="J117" t="s">
        <v>3</v>
      </c>
      <c r="K117">
        <v>-0.3840498</v>
      </c>
      <c r="L117" t="s">
        <v>2</v>
      </c>
      <c r="M117">
        <v>0.72056240000000005</v>
      </c>
      <c r="N117" t="s">
        <v>6</v>
      </c>
      <c r="O117">
        <v>79</v>
      </c>
      <c r="P117" t="s">
        <v>0</v>
      </c>
      <c r="Q117">
        <v>300.5</v>
      </c>
      <c r="R117" t="s">
        <v>8</v>
      </c>
      <c r="S117">
        <v>2</v>
      </c>
      <c r="T117" t="s">
        <v>9</v>
      </c>
      <c r="U117">
        <v>22</v>
      </c>
      <c r="V117" t="s">
        <v>7</v>
      </c>
      <c r="W117">
        <v>64156</v>
      </c>
      <c r="X117" t="s">
        <v>1</v>
      </c>
      <c r="Y117" t="s">
        <v>988</v>
      </c>
      <c r="Z117" t="s">
        <v>16</v>
      </c>
      <c r="AA117" s="7" t="s">
        <v>1098</v>
      </c>
      <c r="AB117" t="s">
        <v>256</v>
      </c>
      <c r="AC117" s="3">
        <v>9.9999999999999998E-17</v>
      </c>
      <c r="AD117" t="s">
        <v>976</v>
      </c>
      <c r="AE117" t="s">
        <v>977</v>
      </c>
      <c r="AF117" t="s">
        <v>978</v>
      </c>
      <c r="AG117">
        <v>0.01</v>
      </c>
      <c r="AH117" t="s">
        <v>979</v>
      </c>
      <c r="AI117" t="b">
        <v>0</v>
      </c>
      <c r="AJ117" t="s">
        <v>5</v>
      </c>
      <c r="AK117">
        <v>-5.3388571100000002</v>
      </c>
      <c r="AL117" t="s">
        <v>4</v>
      </c>
      <c r="AM117">
        <v>1.5524103300000001</v>
      </c>
      <c r="AY117" s="3"/>
    </row>
    <row r="118" spans="1:51" x14ac:dyDescent="0.25">
      <c r="A118" t="s">
        <v>135</v>
      </c>
      <c r="B118" t="s">
        <v>10</v>
      </c>
      <c r="C118">
        <v>300</v>
      </c>
      <c r="D118" t="s">
        <v>11</v>
      </c>
      <c r="E118">
        <v>100000</v>
      </c>
      <c r="F118" t="s">
        <v>12</v>
      </c>
      <c r="G118">
        <v>23654</v>
      </c>
      <c r="H118" t="s">
        <v>13</v>
      </c>
      <c r="I118">
        <v>1E-3</v>
      </c>
      <c r="J118" t="s">
        <v>3</v>
      </c>
      <c r="K118">
        <v>-3920.5748162</v>
      </c>
      <c r="L118" t="s">
        <v>2</v>
      </c>
      <c r="M118">
        <v>35.901057299999998</v>
      </c>
      <c r="N118" t="s">
        <v>6</v>
      </c>
      <c r="O118">
        <v>41</v>
      </c>
      <c r="P118" t="s">
        <v>0</v>
      </c>
      <c r="Q118">
        <v>300.7</v>
      </c>
      <c r="R118" t="s">
        <v>8</v>
      </c>
      <c r="S118">
        <v>2</v>
      </c>
      <c r="T118" t="s">
        <v>9</v>
      </c>
      <c r="U118">
        <v>33</v>
      </c>
      <c r="V118" t="s">
        <v>7</v>
      </c>
      <c r="W118">
        <v>76849</v>
      </c>
      <c r="X118" t="s">
        <v>1</v>
      </c>
      <c r="Y118" t="s">
        <v>384</v>
      </c>
      <c r="Z118" t="s">
        <v>16</v>
      </c>
      <c r="AA118" s="7" t="s">
        <v>1099</v>
      </c>
      <c r="AB118" t="s">
        <v>256</v>
      </c>
      <c r="AC118" s="3">
        <v>9.9999999999999998E-17</v>
      </c>
      <c r="AD118" t="s">
        <v>976</v>
      </c>
      <c r="AE118" t="s">
        <v>977</v>
      </c>
      <c r="AF118" t="s">
        <v>978</v>
      </c>
      <c r="AG118">
        <v>0.01</v>
      </c>
      <c r="AH118" t="s">
        <v>979</v>
      </c>
      <c r="AI118" t="b">
        <v>0</v>
      </c>
      <c r="AJ118" t="s">
        <v>5</v>
      </c>
      <c r="AK118">
        <v>-12829.711502030001</v>
      </c>
      <c r="AL118" t="s">
        <v>4</v>
      </c>
      <c r="AM118">
        <v>63.727955110000003</v>
      </c>
      <c r="AS118" s="3"/>
    </row>
    <row r="119" spans="1:51" x14ac:dyDescent="0.25">
      <c r="A119" t="s">
        <v>136</v>
      </c>
      <c r="B119" t="s">
        <v>10</v>
      </c>
      <c r="C119">
        <v>300</v>
      </c>
      <c r="D119" t="s">
        <v>11</v>
      </c>
      <c r="E119">
        <v>100000</v>
      </c>
      <c r="F119" t="s">
        <v>12</v>
      </c>
      <c r="G119">
        <v>23654</v>
      </c>
      <c r="H119" t="s">
        <v>13</v>
      </c>
      <c r="I119">
        <v>1E-3</v>
      </c>
      <c r="J119" t="s">
        <v>3</v>
      </c>
      <c r="K119">
        <v>-2.6165400999999999</v>
      </c>
      <c r="L119" t="s">
        <v>2</v>
      </c>
      <c r="M119">
        <v>0.40138620000000003</v>
      </c>
      <c r="N119" t="s">
        <v>6</v>
      </c>
      <c r="O119">
        <v>27</v>
      </c>
      <c r="P119" t="s">
        <v>0</v>
      </c>
      <c r="Q119">
        <v>300.60000000000002</v>
      </c>
      <c r="R119" t="s">
        <v>8</v>
      </c>
      <c r="S119">
        <v>3</v>
      </c>
      <c r="T119" t="s">
        <v>9</v>
      </c>
      <c r="U119">
        <v>31</v>
      </c>
      <c r="V119" t="s">
        <v>7</v>
      </c>
      <c r="W119">
        <v>80081</v>
      </c>
      <c r="X119" t="s">
        <v>1</v>
      </c>
      <c r="Y119" t="s">
        <v>989</v>
      </c>
      <c r="Z119" t="s">
        <v>16</v>
      </c>
      <c r="AA119" s="7" t="s">
        <v>1100</v>
      </c>
      <c r="AB119" t="s">
        <v>256</v>
      </c>
      <c r="AC119" s="3">
        <v>9.9999999999999998E-17</v>
      </c>
      <c r="AD119" t="s">
        <v>976</v>
      </c>
      <c r="AE119" t="s">
        <v>977</v>
      </c>
      <c r="AF119" t="s">
        <v>978</v>
      </c>
      <c r="AG119">
        <v>0.01</v>
      </c>
      <c r="AH119" t="s">
        <v>979</v>
      </c>
      <c r="AI119" t="b">
        <v>0</v>
      </c>
      <c r="AJ119" t="s">
        <v>5</v>
      </c>
      <c r="AK119">
        <v>-3.6101707599999999</v>
      </c>
      <c r="AL119" t="s">
        <v>4</v>
      </c>
      <c r="AM119" s="3">
        <v>0.45673480999999999</v>
      </c>
    </row>
    <row r="120" spans="1:51" x14ac:dyDescent="0.25">
      <c r="A120" t="s">
        <v>137</v>
      </c>
      <c r="B120" t="s">
        <v>10</v>
      </c>
      <c r="C120">
        <v>300</v>
      </c>
      <c r="D120" t="s">
        <v>11</v>
      </c>
      <c r="E120">
        <v>100000</v>
      </c>
      <c r="F120" t="s">
        <v>12</v>
      </c>
      <c r="G120">
        <v>23654</v>
      </c>
      <c r="H120" t="s">
        <v>13</v>
      </c>
      <c r="I120">
        <v>1E-3</v>
      </c>
      <c r="J120" t="s">
        <v>3</v>
      </c>
      <c r="K120">
        <v>0.99754849999999995</v>
      </c>
      <c r="L120" t="s">
        <v>2</v>
      </c>
      <c r="M120">
        <v>6.5947000000000002E-3</v>
      </c>
      <c r="N120" t="s">
        <v>6</v>
      </c>
      <c r="O120">
        <v>18</v>
      </c>
      <c r="P120" t="s">
        <v>0</v>
      </c>
      <c r="Q120">
        <v>254.7</v>
      </c>
      <c r="R120" t="s">
        <v>8</v>
      </c>
      <c r="S120">
        <v>2</v>
      </c>
      <c r="T120" t="s">
        <v>9</v>
      </c>
      <c r="U120">
        <v>359</v>
      </c>
      <c r="V120" t="s">
        <v>7</v>
      </c>
      <c r="W120">
        <v>100921</v>
      </c>
      <c r="X120" t="s">
        <v>1</v>
      </c>
      <c r="Y120" t="s">
        <v>385</v>
      </c>
      <c r="Z120" t="s">
        <v>16</v>
      </c>
      <c r="AA120" s="7" t="s">
        <v>1101</v>
      </c>
      <c r="AB120" t="s">
        <v>256</v>
      </c>
      <c r="AC120" s="3">
        <v>9.9999999999999998E-17</v>
      </c>
      <c r="AD120" t="s">
        <v>976</v>
      </c>
      <c r="AE120" t="s">
        <v>977</v>
      </c>
      <c r="AF120" t="s">
        <v>978</v>
      </c>
      <c r="AG120" s="3">
        <v>0.01</v>
      </c>
      <c r="AH120" t="s">
        <v>979</v>
      </c>
      <c r="AI120" t="b">
        <v>0</v>
      </c>
      <c r="AJ120" t="s">
        <v>5</v>
      </c>
      <c r="AK120">
        <v>0.99742403000000002</v>
      </c>
      <c r="AL120" t="s">
        <v>4</v>
      </c>
      <c r="AM120">
        <v>6.7304699999999997E-3</v>
      </c>
    </row>
    <row r="121" spans="1:51" x14ac:dyDescent="0.25">
      <c r="A121" t="s">
        <v>138</v>
      </c>
      <c r="B121" t="s">
        <v>10</v>
      </c>
      <c r="C121">
        <v>300</v>
      </c>
      <c r="D121" t="s">
        <v>11</v>
      </c>
      <c r="E121">
        <v>100000</v>
      </c>
      <c r="F121" t="s">
        <v>12</v>
      </c>
      <c r="G121">
        <v>23654</v>
      </c>
      <c r="H121" t="s">
        <v>13</v>
      </c>
      <c r="I121">
        <v>1E-3</v>
      </c>
      <c r="J121" t="s">
        <v>3</v>
      </c>
      <c r="K121">
        <v>-2.287E-4</v>
      </c>
      <c r="L121" t="s">
        <v>2</v>
      </c>
      <c r="M121">
        <v>4433845651876100</v>
      </c>
      <c r="N121" t="s">
        <v>6</v>
      </c>
      <c r="O121">
        <v>20</v>
      </c>
      <c r="P121" t="s">
        <v>0</v>
      </c>
      <c r="Q121">
        <v>242.3</v>
      </c>
      <c r="R121" t="s">
        <v>8</v>
      </c>
      <c r="S121">
        <v>4</v>
      </c>
      <c r="T121" t="s">
        <v>9</v>
      </c>
      <c r="U121">
        <v>243</v>
      </c>
      <c r="V121" t="s">
        <v>7</v>
      </c>
      <c r="W121">
        <v>100521</v>
      </c>
      <c r="X121" t="s">
        <v>1</v>
      </c>
      <c r="Y121" t="s">
        <v>386</v>
      </c>
      <c r="Z121" t="s">
        <v>16</v>
      </c>
      <c r="AA121" s="7" t="s">
        <v>1102</v>
      </c>
      <c r="AB121" t="s">
        <v>256</v>
      </c>
      <c r="AC121" s="3">
        <v>9.9999999999999998E-17</v>
      </c>
      <c r="AD121" t="s">
        <v>976</v>
      </c>
      <c r="AE121" t="s">
        <v>977</v>
      </c>
      <c r="AF121" t="s">
        <v>978</v>
      </c>
      <c r="AG121" s="3">
        <v>0.01</v>
      </c>
      <c r="AH121" t="s">
        <v>979</v>
      </c>
      <c r="AI121" t="b">
        <v>0</v>
      </c>
      <c r="AJ121" t="s">
        <v>5</v>
      </c>
      <c r="AK121">
        <v>0.65013929999999998</v>
      </c>
      <c r="AL121" t="s">
        <v>4</v>
      </c>
      <c r="AM121">
        <v>56053444362.539299</v>
      </c>
    </row>
    <row r="122" spans="1:51" x14ac:dyDescent="0.25">
      <c r="A122" t="s">
        <v>139</v>
      </c>
      <c r="B122" t="s">
        <v>10</v>
      </c>
      <c r="C122">
        <v>300</v>
      </c>
      <c r="D122" t="s">
        <v>11</v>
      </c>
      <c r="E122">
        <v>100000</v>
      </c>
      <c r="F122" t="s">
        <v>12</v>
      </c>
      <c r="G122">
        <v>23654</v>
      </c>
      <c r="H122" t="s">
        <v>13</v>
      </c>
      <c r="I122">
        <v>1E-3</v>
      </c>
      <c r="J122" t="s">
        <v>3</v>
      </c>
      <c r="K122">
        <v>0.99984580000000001</v>
      </c>
      <c r="L122" t="s">
        <v>2</v>
      </c>
      <c r="M122">
        <v>1.8450000000000001E-3</v>
      </c>
      <c r="N122" t="s">
        <v>6</v>
      </c>
      <c r="O122">
        <v>7</v>
      </c>
      <c r="P122" t="s">
        <v>0</v>
      </c>
      <c r="Q122">
        <v>176.2</v>
      </c>
      <c r="R122" t="s">
        <v>8</v>
      </c>
      <c r="S122">
        <v>7</v>
      </c>
      <c r="T122" t="s">
        <v>9</v>
      </c>
      <c r="U122">
        <v>251</v>
      </c>
      <c r="V122" t="s">
        <v>7</v>
      </c>
      <c r="W122">
        <v>100198</v>
      </c>
      <c r="X122" t="s">
        <v>1</v>
      </c>
      <c r="Y122" t="s">
        <v>387</v>
      </c>
      <c r="Z122" t="s">
        <v>16</v>
      </c>
      <c r="AA122" s="7" t="s">
        <v>1103</v>
      </c>
      <c r="AB122" t="s">
        <v>256</v>
      </c>
      <c r="AC122" s="3">
        <v>9.9999999999999998E-17</v>
      </c>
      <c r="AD122" t="s">
        <v>976</v>
      </c>
      <c r="AE122" s="3" t="s">
        <v>977</v>
      </c>
      <c r="AF122" t="s">
        <v>978</v>
      </c>
      <c r="AG122">
        <v>0.01</v>
      </c>
      <c r="AH122" t="s">
        <v>979</v>
      </c>
      <c r="AI122" t="b">
        <v>0</v>
      </c>
      <c r="AJ122" t="s">
        <v>5</v>
      </c>
      <c r="AK122">
        <v>0.99984634999999999</v>
      </c>
      <c r="AL122" t="s">
        <v>4</v>
      </c>
      <c r="AM122">
        <v>1.84122E-3</v>
      </c>
    </row>
    <row r="123" spans="1:51" x14ac:dyDescent="0.25">
      <c r="A123" t="s">
        <v>140</v>
      </c>
      <c r="B123" t="s">
        <v>10</v>
      </c>
      <c r="C123">
        <v>300</v>
      </c>
      <c r="D123" t="s">
        <v>11</v>
      </c>
      <c r="E123">
        <v>100000</v>
      </c>
      <c r="F123" t="s">
        <v>12</v>
      </c>
      <c r="G123">
        <v>23654</v>
      </c>
      <c r="H123" t="s">
        <v>13</v>
      </c>
      <c r="I123">
        <v>1E-3</v>
      </c>
      <c r="J123" t="s">
        <v>3</v>
      </c>
      <c r="K123">
        <v>0.99978480000000003</v>
      </c>
      <c r="L123" t="s">
        <v>2</v>
      </c>
      <c r="M123">
        <v>4.6782000000000004E-3</v>
      </c>
      <c r="N123" t="s">
        <v>6</v>
      </c>
      <c r="O123">
        <v>9</v>
      </c>
      <c r="P123" t="s">
        <v>0</v>
      </c>
      <c r="Q123">
        <v>184.1</v>
      </c>
      <c r="R123" t="s">
        <v>8</v>
      </c>
      <c r="S123">
        <v>5</v>
      </c>
      <c r="T123" t="s">
        <v>9</v>
      </c>
      <c r="U123">
        <v>254</v>
      </c>
      <c r="V123" t="s">
        <v>7</v>
      </c>
      <c r="W123">
        <v>100296</v>
      </c>
      <c r="X123" t="s">
        <v>1</v>
      </c>
      <c r="Y123" t="s">
        <v>388</v>
      </c>
      <c r="Z123" t="s">
        <v>16</v>
      </c>
      <c r="AA123" s="7" t="s">
        <v>1104</v>
      </c>
      <c r="AB123" t="s">
        <v>256</v>
      </c>
      <c r="AC123" s="3">
        <v>9.9999999999999998E-17</v>
      </c>
      <c r="AD123" t="s">
        <v>976</v>
      </c>
      <c r="AE123" t="s">
        <v>977</v>
      </c>
      <c r="AF123" t="s">
        <v>978</v>
      </c>
      <c r="AG123" s="3">
        <v>0.01</v>
      </c>
      <c r="AH123" t="s">
        <v>979</v>
      </c>
      <c r="AI123" t="b">
        <v>0</v>
      </c>
      <c r="AJ123" t="s">
        <v>5</v>
      </c>
      <c r="AK123">
        <v>0.99962642999999995</v>
      </c>
      <c r="AL123" t="s">
        <v>4</v>
      </c>
      <c r="AM123">
        <v>6.3076699999999996E-3</v>
      </c>
    </row>
    <row r="124" spans="1:51" x14ac:dyDescent="0.25">
      <c r="A124" t="s">
        <v>141</v>
      </c>
      <c r="B124" t="s">
        <v>10</v>
      </c>
      <c r="C124">
        <v>300</v>
      </c>
      <c r="D124" t="s">
        <v>11</v>
      </c>
      <c r="E124">
        <v>100000</v>
      </c>
      <c r="F124" t="s">
        <v>12</v>
      </c>
      <c r="G124">
        <v>23654</v>
      </c>
      <c r="H124" t="s">
        <v>13</v>
      </c>
      <c r="I124">
        <v>1E-3</v>
      </c>
      <c r="J124" t="s">
        <v>3</v>
      </c>
      <c r="K124">
        <v>0.99999130000000003</v>
      </c>
      <c r="L124" t="s">
        <v>2</v>
      </c>
      <c r="M124">
        <v>1.2420000000000001E-4</v>
      </c>
      <c r="N124" t="s">
        <v>6</v>
      </c>
      <c r="O124">
        <v>7</v>
      </c>
      <c r="P124" t="s">
        <v>0</v>
      </c>
      <c r="Q124">
        <v>166.8</v>
      </c>
      <c r="R124" t="s">
        <v>8</v>
      </c>
      <c r="S124">
        <v>9</v>
      </c>
      <c r="T124" t="s">
        <v>9</v>
      </c>
      <c r="U124">
        <v>303</v>
      </c>
      <c r="V124" t="s">
        <v>7</v>
      </c>
      <c r="W124">
        <v>100083</v>
      </c>
      <c r="X124" t="s">
        <v>1</v>
      </c>
      <c r="Y124" t="s">
        <v>389</v>
      </c>
      <c r="Z124" t="s">
        <v>16</v>
      </c>
      <c r="AA124" s="7" t="s">
        <v>1105</v>
      </c>
      <c r="AB124" t="s">
        <v>256</v>
      </c>
      <c r="AC124" s="3">
        <v>9.9999999999999998E-17</v>
      </c>
      <c r="AD124" t="s">
        <v>976</v>
      </c>
      <c r="AE124" s="3" t="s">
        <v>977</v>
      </c>
      <c r="AF124" t="s">
        <v>978</v>
      </c>
      <c r="AG124">
        <v>0.01</v>
      </c>
      <c r="AH124" t="s">
        <v>979</v>
      </c>
      <c r="AI124" t="b">
        <v>0</v>
      </c>
      <c r="AJ124" t="s">
        <v>5</v>
      </c>
      <c r="AK124">
        <v>0.99999168000000005</v>
      </c>
      <c r="AL124" t="s">
        <v>4</v>
      </c>
      <c r="AM124">
        <v>1.2338E-4</v>
      </c>
    </row>
    <row r="125" spans="1:51" x14ac:dyDescent="0.25">
      <c r="A125" t="s">
        <v>142</v>
      </c>
      <c r="B125" t="s">
        <v>10</v>
      </c>
      <c r="C125">
        <v>300</v>
      </c>
      <c r="D125" t="s">
        <v>11</v>
      </c>
      <c r="E125">
        <v>100000</v>
      </c>
      <c r="F125" t="s">
        <v>12</v>
      </c>
      <c r="G125">
        <v>23654</v>
      </c>
      <c r="H125" t="s">
        <v>13</v>
      </c>
      <c r="I125">
        <v>1E-3</v>
      </c>
      <c r="J125" t="s">
        <v>3</v>
      </c>
      <c r="K125">
        <v>1</v>
      </c>
      <c r="L125" t="s">
        <v>2</v>
      </c>
      <c r="M125">
        <v>0</v>
      </c>
      <c r="N125" t="s">
        <v>6</v>
      </c>
      <c r="O125">
        <v>6</v>
      </c>
      <c r="P125" t="s">
        <v>0</v>
      </c>
      <c r="Q125">
        <v>152.19999999999999</v>
      </c>
      <c r="R125" t="s">
        <v>8</v>
      </c>
      <c r="S125">
        <v>6</v>
      </c>
      <c r="T125" t="s">
        <v>9</v>
      </c>
      <c r="U125">
        <v>64</v>
      </c>
      <c r="V125" t="s">
        <v>7</v>
      </c>
      <c r="W125">
        <v>57804</v>
      </c>
      <c r="X125" t="s">
        <v>1</v>
      </c>
      <c r="Y125" t="s">
        <v>990</v>
      </c>
      <c r="Z125" t="s">
        <v>16</v>
      </c>
      <c r="AA125" s="7" t="s">
        <v>991</v>
      </c>
      <c r="AB125" t="s">
        <v>256</v>
      </c>
      <c r="AC125" s="3">
        <v>9.9999999999999998E-17</v>
      </c>
      <c r="AD125" t="s">
        <v>976</v>
      </c>
      <c r="AE125" t="s">
        <v>977</v>
      </c>
      <c r="AF125" t="s">
        <v>978</v>
      </c>
      <c r="AG125">
        <v>0.01</v>
      </c>
      <c r="AH125" t="s">
        <v>979</v>
      </c>
      <c r="AI125" t="b">
        <v>0</v>
      </c>
      <c r="AJ125" t="s">
        <v>5</v>
      </c>
      <c r="AK125">
        <v>1</v>
      </c>
      <c r="AL125" t="s">
        <v>4</v>
      </c>
      <c r="AM125">
        <v>0</v>
      </c>
    </row>
    <row r="126" spans="1:51" x14ac:dyDescent="0.25">
      <c r="A126" t="s">
        <v>143</v>
      </c>
      <c r="B126" t="s">
        <v>10</v>
      </c>
      <c r="C126">
        <v>300</v>
      </c>
      <c r="D126" t="s">
        <v>11</v>
      </c>
      <c r="E126">
        <v>100000</v>
      </c>
      <c r="F126" t="s">
        <v>12</v>
      </c>
      <c r="G126">
        <v>23654</v>
      </c>
      <c r="H126" t="s">
        <v>13</v>
      </c>
      <c r="I126">
        <v>1E-3</v>
      </c>
      <c r="J126" t="s">
        <v>3</v>
      </c>
      <c r="K126">
        <v>0.99995299999999998</v>
      </c>
      <c r="L126" t="s">
        <v>2</v>
      </c>
      <c r="M126">
        <v>1.4046700000000001E-2</v>
      </c>
      <c r="N126" t="s">
        <v>6</v>
      </c>
      <c r="O126">
        <v>16</v>
      </c>
      <c r="P126" t="s">
        <v>0</v>
      </c>
      <c r="Q126">
        <v>244.3</v>
      </c>
      <c r="R126" t="s">
        <v>8</v>
      </c>
      <c r="S126">
        <v>11</v>
      </c>
      <c r="T126" t="s">
        <v>9</v>
      </c>
      <c r="U126">
        <v>244</v>
      </c>
      <c r="V126" t="s">
        <v>7</v>
      </c>
      <c r="W126">
        <v>100628</v>
      </c>
      <c r="X126" t="s">
        <v>1</v>
      </c>
      <c r="Y126" t="s">
        <v>390</v>
      </c>
      <c r="Z126" t="s">
        <v>16</v>
      </c>
      <c r="AA126" s="7" t="s">
        <v>1106</v>
      </c>
      <c r="AB126" t="s">
        <v>256</v>
      </c>
      <c r="AC126" s="3">
        <v>9.9999999999999998E-17</v>
      </c>
      <c r="AD126" t="s">
        <v>976</v>
      </c>
      <c r="AE126" t="s">
        <v>977</v>
      </c>
      <c r="AF126" t="s">
        <v>978</v>
      </c>
      <c r="AG126">
        <v>0.01</v>
      </c>
      <c r="AH126" t="s">
        <v>979</v>
      </c>
      <c r="AI126" s="3" t="b">
        <v>0</v>
      </c>
      <c r="AJ126" t="s">
        <v>5</v>
      </c>
      <c r="AK126">
        <v>0.99996355999999997</v>
      </c>
      <c r="AL126" t="s">
        <v>4</v>
      </c>
      <c r="AM126">
        <v>1.272715E-2</v>
      </c>
    </row>
    <row r="127" spans="1:51" x14ac:dyDescent="0.25">
      <c r="A127" t="s">
        <v>144</v>
      </c>
      <c r="B127" t="s">
        <v>10</v>
      </c>
      <c r="C127">
        <v>300</v>
      </c>
      <c r="D127" t="s">
        <v>11</v>
      </c>
      <c r="E127">
        <v>100000</v>
      </c>
      <c r="F127" t="s">
        <v>12</v>
      </c>
      <c r="G127">
        <v>23654</v>
      </c>
      <c r="H127" t="s">
        <v>13</v>
      </c>
      <c r="I127">
        <v>1E-3</v>
      </c>
      <c r="J127" t="s">
        <v>3</v>
      </c>
      <c r="K127">
        <v>0.99992749999999997</v>
      </c>
      <c r="L127" t="s">
        <v>2</v>
      </c>
      <c r="M127">
        <v>4.0230000000000002E-4</v>
      </c>
      <c r="N127" t="s">
        <v>6</v>
      </c>
      <c r="O127">
        <v>11</v>
      </c>
      <c r="P127" t="s">
        <v>0</v>
      </c>
      <c r="Q127">
        <v>191.8</v>
      </c>
      <c r="R127" t="s">
        <v>8</v>
      </c>
      <c r="S127">
        <v>3</v>
      </c>
      <c r="T127" t="s">
        <v>9</v>
      </c>
      <c r="U127">
        <v>188</v>
      </c>
      <c r="V127" t="s">
        <v>7</v>
      </c>
      <c r="W127">
        <v>100148</v>
      </c>
      <c r="X127" t="s">
        <v>1</v>
      </c>
      <c r="Y127" t="s">
        <v>391</v>
      </c>
      <c r="Z127" t="s">
        <v>16</v>
      </c>
      <c r="AA127" s="7" t="s">
        <v>1107</v>
      </c>
      <c r="AB127" t="s">
        <v>256</v>
      </c>
      <c r="AC127" s="3">
        <v>9.9999999999999998E-17</v>
      </c>
      <c r="AD127" t="s">
        <v>976</v>
      </c>
      <c r="AE127" s="3" t="s">
        <v>977</v>
      </c>
      <c r="AF127" t="s">
        <v>978</v>
      </c>
      <c r="AG127">
        <v>0.01</v>
      </c>
      <c r="AH127" t="s">
        <v>979</v>
      </c>
      <c r="AI127" t="b">
        <v>0</v>
      </c>
      <c r="AJ127" t="s">
        <v>5</v>
      </c>
      <c r="AK127">
        <v>0.9999479</v>
      </c>
      <c r="AL127" t="s">
        <v>4</v>
      </c>
      <c r="AM127">
        <v>3.1777999999999998E-4</v>
      </c>
    </row>
    <row r="128" spans="1:51" x14ac:dyDescent="0.25">
      <c r="A128" t="s">
        <v>145</v>
      </c>
      <c r="B128" t="s">
        <v>10</v>
      </c>
      <c r="C128">
        <v>300</v>
      </c>
      <c r="D128" t="s">
        <v>11</v>
      </c>
      <c r="E128">
        <v>100000</v>
      </c>
      <c r="F128" t="s">
        <v>12</v>
      </c>
      <c r="G128">
        <v>23654</v>
      </c>
      <c r="H128" t="s">
        <v>13</v>
      </c>
      <c r="I128">
        <v>1E-3</v>
      </c>
      <c r="J128" t="s">
        <v>3</v>
      </c>
      <c r="K128">
        <v>0.97173430000000005</v>
      </c>
      <c r="L128" t="s">
        <v>2</v>
      </c>
      <c r="M128">
        <v>3.0825000000000002E-3</v>
      </c>
      <c r="N128" t="s">
        <v>6</v>
      </c>
      <c r="O128">
        <v>22</v>
      </c>
      <c r="P128" t="s">
        <v>0</v>
      </c>
      <c r="Q128">
        <v>251.8</v>
      </c>
      <c r="R128" t="s">
        <v>8</v>
      </c>
      <c r="S128">
        <v>10</v>
      </c>
      <c r="T128" t="s">
        <v>9</v>
      </c>
      <c r="U128">
        <v>322</v>
      </c>
      <c r="V128" t="s">
        <v>7</v>
      </c>
      <c r="W128">
        <v>100899</v>
      </c>
      <c r="X128" t="s">
        <v>1</v>
      </c>
      <c r="Y128" t="s">
        <v>392</v>
      </c>
      <c r="Z128" t="s">
        <v>16</v>
      </c>
      <c r="AA128" s="7" t="s">
        <v>1108</v>
      </c>
      <c r="AB128" t="s">
        <v>256</v>
      </c>
      <c r="AC128" s="3">
        <v>9.9999999999999998E-17</v>
      </c>
      <c r="AD128" t="s">
        <v>976</v>
      </c>
      <c r="AE128" t="s">
        <v>977</v>
      </c>
      <c r="AF128" t="s">
        <v>978</v>
      </c>
      <c r="AG128">
        <v>0.01</v>
      </c>
      <c r="AH128" t="s">
        <v>979</v>
      </c>
      <c r="AI128" t="b">
        <v>0</v>
      </c>
      <c r="AJ128" t="s">
        <v>5</v>
      </c>
      <c r="AK128">
        <v>0.96978741999999996</v>
      </c>
      <c r="AL128" t="s">
        <v>4</v>
      </c>
      <c r="AM128" s="3">
        <v>3.1079300000000001E-3</v>
      </c>
    </row>
    <row r="129" spans="1:41" x14ac:dyDescent="0.25">
      <c r="A129" t="s">
        <v>146</v>
      </c>
      <c r="B129" t="s">
        <v>10</v>
      </c>
      <c r="C129">
        <v>300</v>
      </c>
      <c r="D129" t="s">
        <v>11</v>
      </c>
      <c r="E129">
        <v>100000</v>
      </c>
      <c r="F129" t="s">
        <v>12</v>
      </c>
      <c r="G129">
        <v>23654</v>
      </c>
      <c r="H129" t="s">
        <v>13</v>
      </c>
      <c r="I129">
        <v>1E-3</v>
      </c>
      <c r="J129" t="s">
        <v>3</v>
      </c>
      <c r="K129">
        <v>0.99999890000000002</v>
      </c>
      <c r="L129" t="s">
        <v>2</v>
      </c>
      <c r="M129">
        <v>2.6739999999999999E-4</v>
      </c>
      <c r="N129" t="s">
        <v>6</v>
      </c>
      <c r="O129">
        <v>11</v>
      </c>
      <c r="P129" t="s">
        <v>0</v>
      </c>
      <c r="Q129">
        <v>188.3</v>
      </c>
      <c r="R129" t="s">
        <v>8</v>
      </c>
      <c r="S129">
        <v>5</v>
      </c>
      <c r="T129" t="s">
        <v>9</v>
      </c>
      <c r="U129">
        <v>196</v>
      </c>
      <c r="V129" t="s">
        <v>7</v>
      </c>
      <c r="W129">
        <v>100146</v>
      </c>
      <c r="X129" t="s">
        <v>1</v>
      </c>
      <c r="Y129" t="s">
        <v>393</v>
      </c>
      <c r="Z129" t="s">
        <v>16</v>
      </c>
      <c r="AA129" s="7" t="s">
        <v>1109</v>
      </c>
      <c r="AB129" t="s">
        <v>256</v>
      </c>
      <c r="AC129" s="3">
        <v>9.9999999999999998E-17</v>
      </c>
      <c r="AD129" t="s">
        <v>976</v>
      </c>
      <c r="AE129" t="s">
        <v>977</v>
      </c>
      <c r="AF129" t="s">
        <v>978</v>
      </c>
      <c r="AG129" s="3">
        <v>0.01</v>
      </c>
      <c r="AH129" t="s">
        <v>979</v>
      </c>
      <c r="AI129" t="b">
        <v>0</v>
      </c>
      <c r="AJ129" t="s">
        <v>5</v>
      </c>
      <c r="AK129">
        <v>0.99999881000000002</v>
      </c>
      <c r="AL129" t="s">
        <v>4</v>
      </c>
      <c r="AM129">
        <v>2.7109999999999998E-4</v>
      </c>
    </row>
    <row r="130" spans="1:41" x14ac:dyDescent="0.25">
      <c r="A130" t="s">
        <v>147</v>
      </c>
      <c r="B130" t="s">
        <v>10</v>
      </c>
      <c r="C130">
        <v>300</v>
      </c>
      <c r="D130" t="s">
        <v>11</v>
      </c>
      <c r="E130">
        <v>100000</v>
      </c>
      <c r="F130" t="s">
        <v>12</v>
      </c>
      <c r="G130">
        <v>23654</v>
      </c>
      <c r="H130" t="s">
        <v>13</v>
      </c>
      <c r="I130">
        <v>1E-3</v>
      </c>
      <c r="J130" t="s">
        <v>3</v>
      </c>
      <c r="K130">
        <v>0.98538800000000004</v>
      </c>
      <c r="L130" t="s">
        <v>2</v>
      </c>
      <c r="M130">
        <v>8.0096399999999998E-2</v>
      </c>
      <c r="N130" t="s">
        <v>6</v>
      </c>
      <c r="O130">
        <v>15</v>
      </c>
      <c r="P130" t="s">
        <v>0</v>
      </c>
      <c r="Q130">
        <v>249.3</v>
      </c>
      <c r="R130" t="s">
        <v>8</v>
      </c>
      <c r="S130">
        <v>7</v>
      </c>
      <c r="T130" t="s">
        <v>9</v>
      </c>
      <c r="U130">
        <v>219</v>
      </c>
      <c r="V130" t="s">
        <v>7</v>
      </c>
      <c r="W130">
        <v>100457</v>
      </c>
      <c r="X130" t="s">
        <v>1</v>
      </c>
      <c r="Y130" t="s">
        <v>394</v>
      </c>
      <c r="Z130" t="s">
        <v>16</v>
      </c>
      <c r="AA130" s="7" t="s">
        <v>1110</v>
      </c>
      <c r="AB130" t="s">
        <v>256</v>
      </c>
      <c r="AC130" s="3">
        <v>9.9999999999999998E-17</v>
      </c>
      <c r="AD130" t="s">
        <v>976</v>
      </c>
      <c r="AE130" t="s">
        <v>977</v>
      </c>
      <c r="AF130" t="s">
        <v>978</v>
      </c>
      <c r="AG130">
        <v>0.01</v>
      </c>
      <c r="AH130" t="s">
        <v>979</v>
      </c>
      <c r="AI130" s="3" t="b">
        <v>0</v>
      </c>
      <c r="AJ130" t="s">
        <v>5</v>
      </c>
      <c r="AK130">
        <v>0.98719920000000005</v>
      </c>
      <c r="AL130" t="s">
        <v>4</v>
      </c>
      <c r="AM130">
        <v>7.6793860000000005E-2</v>
      </c>
    </row>
    <row r="131" spans="1:41" x14ac:dyDescent="0.25">
      <c r="A131" t="s">
        <v>148</v>
      </c>
      <c r="B131" t="s">
        <v>10</v>
      </c>
      <c r="C131">
        <v>300</v>
      </c>
      <c r="D131" t="s">
        <v>11</v>
      </c>
      <c r="E131">
        <v>100000</v>
      </c>
      <c r="F131" t="s">
        <v>12</v>
      </c>
      <c r="G131">
        <v>23654</v>
      </c>
      <c r="H131" t="s">
        <v>13</v>
      </c>
      <c r="I131">
        <v>1E-3</v>
      </c>
      <c r="J131" t="s">
        <v>3</v>
      </c>
      <c r="K131">
        <v>1</v>
      </c>
      <c r="L131" t="s">
        <v>2</v>
      </c>
      <c r="M131">
        <v>0</v>
      </c>
      <c r="N131" t="s">
        <v>6</v>
      </c>
      <c r="O131">
        <v>10</v>
      </c>
      <c r="P131" t="s">
        <v>0</v>
      </c>
      <c r="Q131">
        <v>15.7</v>
      </c>
      <c r="R131" t="s">
        <v>8</v>
      </c>
      <c r="S131">
        <v>1</v>
      </c>
      <c r="T131" t="s">
        <v>9</v>
      </c>
      <c r="U131">
        <v>7</v>
      </c>
      <c r="V131" t="s">
        <v>7</v>
      </c>
      <c r="W131">
        <v>6240</v>
      </c>
      <c r="X131" t="s">
        <v>1</v>
      </c>
      <c r="Y131" t="s">
        <v>395</v>
      </c>
      <c r="Z131" t="s">
        <v>16</v>
      </c>
      <c r="AA131" s="7" t="s">
        <v>1111</v>
      </c>
      <c r="AB131" t="s">
        <v>256</v>
      </c>
      <c r="AC131" s="3">
        <v>9.9999999999999998E-17</v>
      </c>
      <c r="AD131" t="s">
        <v>976</v>
      </c>
      <c r="AE131" t="s">
        <v>977</v>
      </c>
      <c r="AF131" t="s">
        <v>978</v>
      </c>
      <c r="AG131" s="3">
        <v>0.01</v>
      </c>
      <c r="AH131" t="s">
        <v>979</v>
      </c>
      <c r="AI131" t="b">
        <v>0</v>
      </c>
      <c r="AJ131" t="s">
        <v>5</v>
      </c>
      <c r="AK131">
        <v>1</v>
      </c>
      <c r="AL131" t="s">
        <v>4</v>
      </c>
      <c r="AM131">
        <v>0</v>
      </c>
    </row>
    <row r="132" spans="1:41" x14ac:dyDescent="0.25">
      <c r="A132" t="s">
        <v>149</v>
      </c>
      <c r="B132" t="s">
        <v>10</v>
      </c>
      <c r="C132">
        <v>300</v>
      </c>
      <c r="D132" t="s">
        <v>11</v>
      </c>
      <c r="E132">
        <v>100000</v>
      </c>
      <c r="F132" t="s">
        <v>12</v>
      </c>
      <c r="G132">
        <v>23654</v>
      </c>
      <c r="H132" t="s">
        <v>13</v>
      </c>
      <c r="I132">
        <v>1E-3</v>
      </c>
      <c r="J132" t="s">
        <v>3</v>
      </c>
      <c r="K132">
        <v>1</v>
      </c>
      <c r="L132" t="s">
        <v>2</v>
      </c>
      <c r="M132">
        <v>2.018E-4</v>
      </c>
      <c r="N132" t="s">
        <v>6</v>
      </c>
      <c r="O132">
        <v>10</v>
      </c>
      <c r="P132" t="s">
        <v>0</v>
      </c>
      <c r="Q132">
        <v>14.1</v>
      </c>
      <c r="R132" t="s">
        <v>8</v>
      </c>
      <c r="S132">
        <v>2</v>
      </c>
      <c r="T132" t="s">
        <v>9</v>
      </c>
      <c r="U132">
        <v>8</v>
      </c>
      <c r="V132" t="s">
        <v>7</v>
      </c>
      <c r="W132">
        <v>6293</v>
      </c>
      <c r="X132" t="s">
        <v>1</v>
      </c>
      <c r="Y132" t="s">
        <v>396</v>
      </c>
      <c r="Z132" t="s">
        <v>16</v>
      </c>
      <c r="AA132" s="7" t="s">
        <v>1112</v>
      </c>
      <c r="AB132" t="s">
        <v>256</v>
      </c>
      <c r="AC132" s="3">
        <v>9.9999999999999998E-17</v>
      </c>
      <c r="AD132" t="s">
        <v>976</v>
      </c>
      <c r="AE132" t="s">
        <v>977</v>
      </c>
      <c r="AF132" t="s">
        <v>978</v>
      </c>
      <c r="AG132" s="3">
        <v>0.01</v>
      </c>
      <c r="AH132" t="s">
        <v>979</v>
      </c>
      <c r="AI132" t="b">
        <v>0</v>
      </c>
      <c r="AJ132" t="s">
        <v>5</v>
      </c>
      <c r="AK132">
        <v>1</v>
      </c>
      <c r="AL132" t="s">
        <v>4</v>
      </c>
      <c r="AM132">
        <v>1.11E-5</v>
      </c>
    </row>
    <row r="133" spans="1:41" x14ac:dyDescent="0.25">
      <c r="A133" t="s">
        <v>150</v>
      </c>
      <c r="B133" t="s">
        <v>10</v>
      </c>
      <c r="C133">
        <v>300</v>
      </c>
      <c r="D133" t="s">
        <v>11</v>
      </c>
      <c r="E133">
        <v>100000</v>
      </c>
      <c r="F133" t="s">
        <v>12</v>
      </c>
      <c r="G133">
        <v>23654</v>
      </c>
      <c r="H133" t="s">
        <v>13</v>
      </c>
      <c r="I133">
        <v>1E-3</v>
      </c>
      <c r="J133" t="s">
        <v>3</v>
      </c>
      <c r="K133">
        <v>1</v>
      </c>
      <c r="L133" t="s">
        <v>2</v>
      </c>
      <c r="M133">
        <v>0</v>
      </c>
      <c r="N133" t="s">
        <v>6</v>
      </c>
      <c r="O133">
        <v>10</v>
      </c>
      <c r="P133" t="s">
        <v>0</v>
      </c>
      <c r="Q133">
        <v>9.5</v>
      </c>
      <c r="R133" t="s">
        <v>8</v>
      </c>
      <c r="S133">
        <v>1</v>
      </c>
      <c r="T133" t="s">
        <v>9</v>
      </c>
      <c r="U133">
        <v>6</v>
      </c>
      <c r="V133" t="s">
        <v>7</v>
      </c>
      <c r="W133">
        <v>4384</v>
      </c>
      <c r="X133" t="s">
        <v>1</v>
      </c>
      <c r="Y133" t="s">
        <v>397</v>
      </c>
      <c r="Z133" t="s">
        <v>16</v>
      </c>
      <c r="AA133" s="7" t="s">
        <v>1113</v>
      </c>
      <c r="AB133" t="s">
        <v>256</v>
      </c>
      <c r="AC133" s="3">
        <v>9.9999999999999998E-17</v>
      </c>
      <c r="AD133" t="s">
        <v>976</v>
      </c>
      <c r="AE133" t="s">
        <v>977</v>
      </c>
      <c r="AF133" t="s">
        <v>978</v>
      </c>
      <c r="AG133" s="3">
        <v>0.01</v>
      </c>
      <c r="AH133" t="s">
        <v>979</v>
      </c>
      <c r="AI133" t="b">
        <v>0</v>
      </c>
      <c r="AJ133" t="s">
        <v>5</v>
      </c>
      <c r="AK133">
        <v>1</v>
      </c>
      <c r="AL133" t="s">
        <v>4</v>
      </c>
      <c r="AM133">
        <v>0</v>
      </c>
    </row>
    <row r="134" spans="1:41" x14ac:dyDescent="0.25">
      <c r="A134" t="s">
        <v>151</v>
      </c>
      <c r="B134" t="s">
        <v>10</v>
      </c>
      <c r="C134">
        <v>300</v>
      </c>
      <c r="D134" t="s">
        <v>11</v>
      </c>
      <c r="E134">
        <v>100000</v>
      </c>
      <c r="F134" t="s">
        <v>12</v>
      </c>
      <c r="G134">
        <v>23654</v>
      </c>
      <c r="H134" t="s">
        <v>13</v>
      </c>
      <c r="I134">
        <v>1E-3</v>
      </c>
      <c r="J134" t="s">
        <v>3</v>
      </c>
      <c r="K134">
        <v>0.99987550000000003</v>
      </c>
      <c r="L134" t="s">
        <v>2</v>
      </c>
      <c r="M134">
        <v>6.5083100000000005E-2</v>
      </c>
      <c r="N134" t="s">
        <v>6</v>
      </c>
      <c r="O134">
        <v>35</v>
      </c>
      <c r="P134" t="s">
        <v>0</v>
      </c>
      <c r="Q134">
        <v>278.10000000000002</v>
      </c>
      <c r="R134" t="s">
        <v>8</v>
      </c>
      <c r="S134">
        <v>4</v>
      </c>
      <c r="T134" t="s">
        <v>9</v>
      </c>
      <c r="U134">
        <v>588</v>
      </c>
      <c r="V134" t="s">
        <v>7</v>
      </c>
      <c r="W134">
        <v>101792</v>
      </c>
      <c r="X134" t="s">
        <v>1</v>
      </c>
      <c r="Y134" t="s">
        <v>398</v>
      </c>
      <c r="Z134" t="s">
        <v>16</v>
      </c>
      <c r="AA134" s="7" t="s">
        <v>1114</v>
      </c>
      <c r="AB134" t="s">
        <v>256</v>
      </c>
      <c r="AC134" s="3">
        <v>9.9999999999999998E-17</v>
      </c>
      <c r="AD134" t="s">
        <v>976</v>
      </c>
      <c r="AE134" t="s">
        <v>977</v>
      </c>
      <c r="AF134" t="s">
        <v>978</v>
      </c>
      <c r="AG134">
        <v>0.01</v>
      </c>
      <c r="AH134" t="s">
        <v>979</v>
      </c>
      <c r="AI134" t="b">
        <v>0</v>
      </c>
      <c r="AJ134" t="s">
        <v>5</v>
      </c>
      <c r="AK134" s="3">
        <v>0.99993149999999997</v>
      </c>
      <c r="AL134" t="s">
        <v>4</v>
      </c>
      <c r="AM134">
        <v>3.9139699999999999E-2</v>
      </c>
    </row>
    <row r="135" spans="1:41" x14ac:dyDescent="0.25">
      <c r="A135" t="s">
        <v>152</v>
      </c>
      <c r="B135" t="s">
        <v>10</v>
      </c>
      <c r="C135">
        <v>300</v>
      </c>
      <c r="D135" t="s">
        <v>11</v>
      </c>
      <c r="E135">
        <v>100000</v>
      </c>
      <c r="F135" t="s">
        <v>12</v>
      </c>
      <c r="G135">
        <v>23654</v>
      </c>
      <c r="H135" t="s">
        <v>13</v>
      </c>
      <c r="I135">
        <v>1E-3</v>
      </c>
      <c r="J135" t="s">
        <v>3</v>
      </c>
      <c r="K135">
        <v>0.99493379999999998</v>
      </c>
      <c r="L135" t="s">
        <v>2</v>
      </c>
      <c r="M135">
        <v>2.9744199999999998E-2</v>
      </c>
      <c r="N135" t="s">
        <v>6</v>
      </c>
      <c r="O135">
        <v>13</v>
      </c>
      <c r="P135" t="s">
        <v>0</v>
      </c>
      <c r="Q135">
        <v>147.19999999999999</v>
      </c>
      <c r="R135" t="s">
        <v>8</v>
      </c>
      <c r="S135">
        <v>2</v>
      </c>
      <c r="T135" t="s">
        <v>9</v>
      </c>
      <c r="U135">
        <v>196</v>
      </c>
      <c r="V135" t="s">
        <v>7</v>
      </c>
      <c r="W135">
        <v>100192</v>
      </c>
      <c r="X135" t="s">
        <v>1</v>
      </c>
      <c r="Y135" t="s">
        <v>399</v>
      </c>
      <c r="Z135" t="s">
        <v>16</v>
      </c>
      <c r="AA135" s="7" t="s">
        <v>1115</v>
      </c>
      <c r="AB135" t="s">
        <v>256</v>
      </c>
      <c r="AC135" s="3">
        <v>9.9999999999999998E-17</v>
      </c>
      <c r="AD135" t="s">
        <v>976</v>
      </c>
      <c r="AE135" t="s">
        <v>977</v>
      </c>
      <c r="AF135" t="s">
        <v>978</v>
      </c>
      <c r="AG135">
        <v>0.01</v>
      </c>
      <c r="AH135" t="s">
        <v>979</v>
      </c>
      <c r="AI135" s="3" t="b">
        <v>0</v>
      </c>
      <c r="AJ135" t="s">
        <v>5</v>
      </c>
      <c r="AK135">
        <v>0.99529308000000005</v>
      </c>
      <c r="AL135" t="s">
        <v>4</v>
      </c>
      <c r="AM135">
        <v>2.8614509999999999E-2</v>
      </c>
    </row>
    <row r="136" spans="1:41" x14ac:dyDescent="0.25">
      <c r="A136" t="s">
        <v>153</v>
      </c>
      <c r="B136" t="s">
        <v>10</v>
      </c>
      <c r="C136">
        <v>300</v>
      </c>
      <c r="D136" t="s">
        <v>11</v>
      </c>
      <c r="E136">
        <v>100000</v>
      </c>
      <c r="F136" t="s">
        <v>12</v>
      </c>
      <c r="G136">
        <v>23654</v>
      </c>
      <c r="H136" t="s">
        <v>13</v>
      </c>
      <c r="I136">
        <v>1E-3</v>
      </c>
      <c r="J136" t="s">
        <v>3</v>
      </c>
      <c r="K136">
        <v>0.9949751</v>
      </c>
      <c r="L136" t="s">
        <v>2</v>
      </c>
      <c r="M136">
        <v>2.6557999999999998E-3</v>
      </c>
      <c r="N136" t="s">
        <v>6</v>
      </c>
      <c r="O136">
        <v>31</v>
      </c>
      <c r="P136" t="s">
        <v>0</v>
      </c>
      <c r="Q136">
        <v>210.2</v>
      </c>
      <c r="R136" t="s">
        <v>8</v>
      </c>
      <c r="S136">
        <v>7</v>
      </c>
      <c r="T136" t="s">
        <v>9</v>
      </c>
      <c r="U136">
        <v>649</v>
      </c>
      <c r="V136" t="s">
        <v>7</v>
      </c>
      <c r="W136">
        <v>101813</v>
      </c>
      <c r="X136" t="s">
        <v>1</v>
      </c>
      <c r="Y136" t="s">
        <v>400</v>
      </c>
      <c r="Z136" t="s">
        <v>16</v>
      </c>
      <c r="AA136" s="7" t="s">
        <v>1116</v>
      </c>
      <c r="AB136" t="s">
        <v>256</v>
      </c>
      <c r="AC136" s="3">
        <v>9.9999999999999998E-17</v>
      </c>
      <c r="AD136" t="s">
        <v>976</v>
      </c>
      <c r="AE136" t="s">
        <v>977</v>
      </c>
      <c r="AF136" t="s">
        <v>978</v>
      </c>
      <c r="AG136" s="3">
        <v>0.01</v>
      </c>
      <c r="AH136" t="s">
        <v>979</v>
      </c>
      <c r="AI136" t="b">
        <v>0</v>
      </c>
      <c r="AJ136" t="s">
        <v>5</v>
      </c>
      <c r="AK136">
        <v>0.99516252000000005</v>
      </c>
      <c r="AL136" t="s">
        <v>4</v>
      </c>
      <c r="AM136">
        <v>2.6697700000000001E-3</v>
      </c>
    </row>
    <row r="137" spans="1:41" x14ac:dyDescent="0.25">
      <c r="A137" t="s">
        <v>154</v>
      </c>
      <c r="B137" t="s">
        <v>10</v>
      </c>
      <c r="C137">
        <v>300</v>
      </c>
      <c r="D137" t="s">
        <v>11</v>
      </c>
      <c r="E137">
        <v>100000</v>
      </c>
      <c r="F137" t="s">
        <v>12</v>
      </c>
      <c r="G137">
        <v>23654</v>
      </c>
      <c r="H137" t="s">
        <v>13</v>
      </c>
      <c r="I137">
        <v>1E-3</v>
      </c>
      <c r="J137" t="s">
        <v>3</v>
      </c>
      <c r="K137">
        <v>1</v>
      </c>
      <c r="L137" t="s">
        <v>2</v>
      </c>
      <c r="M137">
        <v>0</v>
      </c>
      <c r="N137" t="s">
        <v>6</v>
      </c>
      <c r="O137">
        <v>11</v>
      </c>
      <c r="P137" t="s">
        <v>0</v>
      </c>
      <c r="Q137">
        <v>15.6</v>
      </c>
      <c r="R137" t="s">
        <v>8</v>
      </c>
      <c r="S137">
        <v>2</v>
      </c>
      <c r="T137" t="s">
        <v>9</v>
      </c>
      <c r="U137">
        <v>9</v>
      </c>
      <c r="V137" t="s">
        <v>7</v>
      </c>
      <c r="W137">
        <v>9554</v>
      </c>
      <c r="X137" t="s">
        <v>1</v>
      </c>
      <c r="Y137" t="s">
        <v>401</v>
      </c>
      <c r="Z137" t="s">
        <v>16</v>
      </c>
      <c r="AA137" s="7" t="s">
        <v>1117</v>
      </c>
      <c r="AB137" t="s">
        <v>256</v>
      </c>
      <c r="AC137" s="3">
        <v>9.9999999999999998E-17</v>
      </c>
      <c r="AD137" t="s">
        <v>976</v>
      </c>
      <c r="AE137" s="3" t="s">
        <v>977</v>
      </c>
      <c r="AF137" t="s">
        <v>978</v>
      </c>
      <c r="AG137">
        <v>0.01</v>
      </c>
      <c r="AH137" t="s">
        <v>979</v>
      </c>
      <c r="AI137" t="b">
        <v>0</v>
      </c>
      <c r="AJ137" t="s">
        <v>5</v>
      </c>
      <c r="AK137">
        <v>1</v>
      </c>
      <c r="AL137" t="s">
        <v>4</v>
      </c>
      <c r="AM137">
        <v>0</v>
      </c>
    </row>
    <row r="138" spans="1:41" x14ac:dyDescent="0.25">
      <c r="A138" t="s">
        <v>155</v>
      </c>
      <c r="B138" t="s">
        <v>10</v>
      </c>
      <c r="C138">
        <v>300</v>
      </c>
      <c r="D138" t="s">
        <v>11</v>
      </c>
      <c r="E138">
        <v>100000</v>
      </c>
      <c r="F138" t="s">
        <v>12</v>
      </c>
      <c r="G138">
        <v>23654</v>
      </c>
      <c r="H138" t="s">
        <v>13</v>
      </c>
      <c r="I138">
        <v>1E-3</v>
      </c>
      <c r="J138" t="s">
        <v>3</v>
      </c>
      <c r="K138">
        <v>0.99858590000000003</v>
      </c>
      <c r="L138" t="s">
        <v>2</v>
      </c>
      <c r="M138">
        <v>1.6242400000000001E-2</v>
      </c>
      <c r="N138" t="s">
        <v>6</v>
      </c>
      <c r="O138">
        <v>28</v>
      </c>
      <c r="P138" t="s">
        <v>0</v>
      </c>
      <c r="Q138">
        <v>197</v>
      </c>
      <c r="R138" t="s">
        <v>8</v>
      </c>
      <c r="S138">
        <v>5</v>
      </c>
      <c r="T138" t="s">
        <v>9</v>
      </c>
      <c r="U138">
        <v>495</v>
      </c>
      <c r="V138" t="s">
        <v>7</v>
      </c>
      <c r="W138">
        <v>101490</v>
      </c>
      <c r="X138" t="s">
        <v>1</v>
      </c>
      <c r="Y138" t="s">
        <v>402</v>
      </c>
      <c r="Z138" t="s">
        <v>16</v>
      </c>
      <c r="AA138" s="7" t="s">
        <v>1118</v>
      </c>
      <c r="AB138" t="s">
        <v>256</v>
      </c>
      <c r="AC138" s="3">
        <v>9.9999999999999998E-17</v>
      </c>
      <c r="AD138" t="s">
        <v>976</v>
      </c>
      <c r="AE138" t="s">
        <v>977</v>
      </c>
      <c r="AF138" t="s">
        <v>978</v>
      </c>
      <c r="AG138">
        <v>0.01</v>
      </c>
      <c r="AH138" t="s">
        <v>979</v>
      </c>
      <c r="AI138" s="3" t="b">
        <v>0</v>
      </c>
      <c r="AJ138" t="s">
        <v>5</v>
      </c>
      <c r="AK138">
        <v>0.99859348999999997</v>
      </c>
      <c r="AL138" t="s">
        <v>4</v>
      </c>
      <c r="AM138">
        <v>1.594311E-2</v>
      </c>
    </row>
    <row r="139" spans="1:41" x14ac:dyDescent="0.25">
      <c r="A139" t="s">
        <v>156</v>
      </c>
      <c r="B139" t="s">
        <v>10</v>
      </c>
      <c r="C139">
        <v>300</v>
      </c>
      <c r="D139" t="s">
        <v>11</v>
      </c>
      <c r="E139">
        <v>100000</v>
      </c>
      <c r="F139" t="s">
        <v>12</v>
      </c>
      <c r="G139">
        <v>23654</v>
      </c>
      <c r="H139" t="s">
        <v>13</v>
      </c>
      <c r="I139">
        <v>1E-3</v>
      </c>
      <c r="J139" t="s">
        <v>3</v>
      </c>
      <c r="K139">
        <v>0.97471470000000004</v>
      </c>
      <c r="L139" t="s">
        <v>2</v>
      </c>
      <c r="M139">
        <v>5.4018700000000003E-2</v>
      </c>
      <c r="N139" t="s">
        <v>6</v>
      </c>
      <c r="O139">
        <v>34</v>
      </c>
      <c r="P139" t="s">
        <v>0</v>
      </c>
      <c r="Q139">
        <v>216.5</v>
      </c>
      <c r="R139" t="s">
        <v>8</v>
      </c>
      <c r="S139">
        <v>5</v>
      </c>
      <c r="T139" t="s">
        <v>9</v>
      </c>
      <c r="U139">
        <v>675</v>
      </c>
      <c r="V139" t="s">
        <v>7</v>
      </c>
      <c r="W139">
        <v>102110</v>
      </c>
      <c r="X139" t="s">
        <v>1</v>
      </c>
      <c r="Y139" t="s">
        <v>403</v>
      </c>
      <c r="Z139" t="s">
        <v>16</v>
      </c>
      <c r="AA139" s="7" t="s">
        <v>1119</v>
      </c>
      <c r="AB139" t="s">
        <v>256</v>
      </c>
      <c r="AC139" s="3">
        <v>9.9999999999999998E-17</v>
      </c>
      <c r="AD139" t="s">
        <v>976</v>
      </c>
      <c r="AE139" t="s">
        <v>977</v>
      </c>
      <c r="AF139" t="s">
        <v>978</v>
      </c>
      <c r="AG139">
        <v>0.01</v>
      </c>
      <c r="AH139" t="s">
        <v>979</v>
      </c>
      <c r="AI139" t="b">
        <v>0</v>
      </c>
      <c r="AJ139" t="s">
        <v>5</v>
      </c>
      <c r="AK139">
        <v>0.91812590000000005</v>
      </c>
      <c r="AL139" t="s">
        <v>4</v>
      </c>
      <c r="AM139" s="3">
        <v>9.7742910000000002E-2</v>
      </c>
    </row>
    <row r="140" spans="1:41" x14ac:dyDescent="0.25">
      <c r="A140" t="s">
        <v>157</v>
      </c>
      <c r="B140" t="s">
        <v>10</v>
      </c>
      <c r="C140">
        <v>300</v>
      </c>
      <c r="D140" t="s">
        <v>11</v>
      </c>
      <c r="E140">
        <v>100000</v>
      </c>
      <c r="F140" t="s">
        <v>12</v>
      </c>
      <c r="G140">
        <v>23654</v>
      </c>
      <c r="H140" t="s">
        <v>13</v>
      </c>
      <c r="I140">
        <v>1E-3</v>
      </c>
      <c r="J140" t="s">
        <v>3</v>
      </c>
      <c r="K140">
        <v>0.97376339999999995</v>
      </c>
      <c r="L140" t="s">
        <v>2</v>
      </c>
      <c r="M140">
        <v>4.7227999999999999E-2</v>
      </c>
      <c r="N140" t="s">
        <v>6</v>
      </c>
      <c r="O140">
        <v>16</v>
      </c>
      <c r="P140" t="s">
        <v>0</v>
      </c>
      <c r="Q140">
        <v>221.4</v>
      </c>
      <c r="R140" t="s">
        <v>8</v>
      </c>
      <c r="S140">
        <v>3</v>
      </c>
      <c r="T140" t="s">
        <v>9</v>
      </c>
      <c r="U140">
        <v>343</v>
      </c>
      <c r="V140" t="s">
        <v>7</v>
      </c>
      <c r="W140">
        <v>100944</v>
      </c>
      <c r="X140" t="s">
        <v>1</v>
      </c>
      <c r="Y140" t="s">
        <v>404</v>
      </c>
      <c r="Z140" t="s">
        <v>16</v>
      </c>
      <c r="AA140" s="7" t="s">
        <v>1120</v>
      </c>
      <c r="AB140" t="s">
        <v>256</v>
      </c>
      <c r="AC140" s="3">
        <v>9.9999999999999998E-17</v>
      </c>
      <c r="AD140" t="s">
        <v>976</v>
      </c>
      <c r="AE140" t="s">
        <v>977</v>
      </c>
      <c r="AF140" t="s">
        <v>978</v>
      </c>
      <c r="AG140">
        <v>0.01</v>
      </c>
      <c r="AH140" t="s">
        <v>979</v>
      </c>
      <c r="AI140" s="3" t="b">
        <v>0</v>
      </c>
      <c r="AJ140" t="s">
        <v>5</v>
      </c>
      <c r="AK140">
        <v>0.97106824000000003</v>
      </c>
      <c r="AL140" t="s">
        <v>4</v>
      </c>
      <c r="AM140">
        <v>4.9483149999999997E-2</v>
      </c>
    </row>
    <row r="141" spans="1:41" x14ac:dyDescent="0.25">
      <c r="A141" t="s">
        <v>158</v>
      </c>
      <c r="B141" t="s">
        <v>10</v>
      </c>
      <c r="C141">
        <v>300</v>
      </c>
      <c r="D141" t="s">
        <v>11</v>
      </c>
      <c r="E141">
        <v>100000</v>
      </c>
      <c r="F141" t="s">
        <v>12</v>
      </c>
      <c r="G141">
        <v>23654</v>
      </c>
      <c r="H141" t="s">
        <v>13</v>
      </c>
      <c r="I141">
        <v>1E-3</v>
      </c>
      <c r="J141" t="s">
        <v>3</v>
      </c>
      <c r="K141">
        <v>1</v>
      </c>
      <c r="L141" t="s">
        <v>2</v>
      </c>
      <c r="M141">
        <v>0</v>
      </c>
      <c r="N141" t="s">
        <v>6</v>
      </c>
      <c r="O141">
        <v>10</v>
      </c>
      <c r="P141" t="s">
        <v>0</v>
      </c>
      <c r="Q141">
        <v>13.2</v>
      </c>
      <c r="R141" t="s">
        <v>8</v>
      </c>
      <c r="S141">
        <v>3</v>
      </c>
      <c r="T141" t="s">
        <v>9</v>
      </c>
      <c r="U141">
        <v>18</v>
      </c>
      <c r="V141" t="s">
        <v>7</v>
      </c>
      <c r="W141">
        <v>7222</v>
      </c>
      <c r="X141" t="s">
        <v>1</v>
      </c>
      <c r="Y141" t="s">
        <v>405</v>
      </c>
      <c r="Z141" t="s">
        <v>16</v>
      </c>
      <c r="AA141" s="7" t="s">
        <v>1121</v>
      </c>
      <c r="AB141" t="s">
        <v>256</v>
      </c>
      <c r="AC141" s="3">
        <v>9.9999999999999998E-17</v>
      </c>
      <c r="AD141" t="s">
        <v>976</v>
      </c>
      <c r="AE141" t="s">
        <v>977</v>
      </c>
      <c r="AF141" t="s">
        <v>978</v>
      </c>
      <c r="AG141" s="3">
        <v>0.01</v>
      </c>
      <c r="AH141" t="s">
        <v>979</v>
      </c>
      <c r="AI141" t="b">
        <v>0</v>
      </c>
      <c r="AJ141" t="s">
        <v>5</v>
      </c>
      <c r="AK141">
        <v>1</v>
      </c>
      <c r="AL141" t="s">
        <v>4</v>
      </c>
      <c r="AM141">
        <v>0</v>
      </c>
    </row>
    <row r="142" spans="1:41" x14ac:dyDescent="0.25">
      <c r="A142" t="s">
        <v>159</v>
      </c>
      <c r="B142" t="s">
        <v>10</v>
      </c>
      <c r="C142">
        <v>300</v>
      </c>
      <c r="D142" t="s">
        <v>11</v>
      </c>
      <c r="E142">
        <v>100000</v>
      </c>
      <c r="F142" t="s">
        <v>12</v>
      </c>
      <c r="G142">
        <v>23654</v>
      </c>
      <c r="H142" t="s">
        <v>13</v>
      </c>
      <c r="I142">
        <v>1E-3</v>
      </c>
      <c r="J142" t="s">
        <v>3</v>
      </c>
      <c r="K142">
        <v>-0.17882390000000001</v>
      </c>
      <c r="L142" t="s">
        <v>2</v>
      </c>
      <c r="M142">
        <v>0.77033980000000002</v>
      </c>
      <c r="N142" t="s">
        <v>6</v>
      </c>
      <c r="O142">
        <v>32</v>
      </c>
      <c r="P142" t="s">
        <v>0</v>
      </c>
      <c r="Q142">
        <v>204</v>
      </c>
      <c r="R142" t="s">
        <v>8</v>
      </c>
      <c r="S142">
        <v>7</v>
      </c>
      <c r="T142" t="s">
        <v>9</v>
      </c>
      <c r="U142">
        <v>408</v>
      </c>
      <c r="V142" t="s">
        <v>7</v>
      </c>
      <c r="W142">
        <v>100754</v>
      </c>
      <c r="X142" t="s">
        <v>1</v>
      </c>
      <c r="Y142" t="s">
        <v>406</v>
      </c>
      <c r="Z142" t="s">
        <v>16</v>
      </c>
      <c r="AA142" s="7" t="s">
        <v>1122</v>
      </c>
      <c r="AB142" t="s">
        <v>256</v>
      </c>
      <c r="AC142" s="3">
        <v>9.9999999999999998E-17</v>
      </c>
      <c r="AD142" t="s">
        <v>976</v>
      </c>
      <c r="AE142" t="s">
        <v>977</v>
      </c>
      <c r="AF142" t="s">
        <v>978</v>
      </c>
      <c r="AG142">
        <v>0.01</v>
      </c>
      <c r="AH142" t="s">
        <v>979</v>
      </c>
      <c r="AI142" t="b">
        <v>0</v>
      </c>
      <c r="AJ142" t="s">
        <v>5</v>
      </c>
      <c r="AK142">
        <v>-0.20915315000000001</v>
      </c>
      <c r="AL142" t="s">
        <v>4</v>
      </c>
      <c r="AM142">
        <v>0.77191405000000002</v>
      </c>
      <c r="AO142" s="3"/>
    </row>
    <row r="143" spans="1:41" x14ac:dyDescent="0.25">
      <c r="A143" t="s">
        <v>160</v>
      </c>
      <c r="B143" t="s">
        <v>10</v>
      </c>
      <c r="C143">
        <v>300</v>
      </c>
      <c r="D143" t="s">
        <v>11</v>
      </c>
      <c r="E143">
        <v>100000</v>
      </c>
      <c r="F143" t="s">
        <v>12</v>
      </c>
      <c r="G143">
        <v>23654</v>
      </c>
      <c r="H143" t="s">
        <v>13</v>
      </c>
      <c r="I143">
        <v>1E-3</v>
      </c>
      <c r="J143" t="s">
        <v>3</v>
      </c>
      <c r="K143">
        <v>0.99974149999999995</v>
      </c>
      <c r="L143" t="s">
        <v>2</v>
      </c>
      <c r="M143">
        <v>1.6909999999999999E-4</v>
      </c>
      <c r="N143" t="s">
        <v>6</v>
      </c>
      <c r="O143">
        <v>9</v>
      </c>
      <c r="P143" t="s">
        <v>0</v>
      </c>
      <c r="Q143">
        <v>185.8</v>
      </c>
      <c r="R143" t="s">
        <v>8</v>
      </c>
      <c r="S143">
        <v>6</v>
      </c>
      <c r="T143" t="s">
        <v>9</v>
      </c>
      <c r="U143">
        <v>244</v>
      </c>
      <c r="V143" t="s">
        <v>7</v>
      </c>
      <c r="W143">
        <v>100083</v>
      </c>
      <c r="X143" t="s">
        <v>1</v>
      </c>
      <c r="Y143" t="s">
        <v>407</v>
      </c>
      <c r="Z143" t="s">
        <v>16</v>
      </c>
      <c r="AA143" s="7" t="s">
        <v>1123</v>
      </c>
      <c r="AB143" t="s">
        <v>256</v>
      </c>
      <c r="AC143" s="3">
        <v>9.9999999999999998E-17</v>
      </c>
      <c r="AD143" t="s">
        <v>976</v>
      </c>
      <c r="AE143" s="3" t="s">
        <v>977</v>
      </c>
      <c r="AF143" t="s">
        <v>978</v>
      </c>
      <c r="AG143">
        <v>0.01</v>
      </c>
      <c r="AH143" t="s">
        <v>979</v>
      </c>
      <c r="AI143" t="b">
        <v>0</v>
      </c>
      <c r="AJ143" t="s">
        <v>5</v>
      </c>
      <c r="AK143">
        <v>0.99976520000000002</v>
      </c>
      <c r="AL143" t="s">
        <v>4</v>
      </c>
      <c r="AM143">
        <v>1.6576000000000001E-4</v>
      </c>
    </row>
    <row r="144" spans="1:41" x14ac:dyDescent="0.25">
      <c r="A144" t="s">
        <v>161</v>
      </c>
      <c r="B144" t="s">
        <v>10</v>
      </c>
      <c r="C144">
        <v>300</v>
      </c>
      <c r="D144" t="s">
        <v>11</v>
      </c>
      <c r="E144">
        <v>100000</v>
      </c>
      <c r="F144" t="s">
        <v>12</v>
      </c>
      <c r="G144">
        <v>23654</v>
      </c>
      <c r="H144" t="s">
        <v>13</v>
      </c>
      <c r="I144">
        <v>1E-3</v>
      </c>
      <c r="J144" t="s">
        <v>3</v>
      </c>
      <c r="K144">
        <v>0.99999119999999997</v>
      </c>
      <c r="L144" t="s">
        <v>2</v>
      </c>
      <c r="M144">
        <v>7.7809999999999999E-4</v>
      </c>
      <c r="N144" t="s">
        <v>6</v>
      </c>
      <c r="O144">
        <v>9</v>
      </c>
      <c r="P144" t="s">
        <v>0</v>
      </c>
      <c r="Q144">
        <v>186.8</v>
      </c>
      <c r="R144" t="s">
        <v>8</v>
      </c>
      <c r="S144">
        <v>5</v>
      </c>
      <c r="T144" t="s">
        <v>9</v>
      </c>
      <c r="U144">
        <v>235</v>
      </c>
      <c r="V144" t="s">
        <v>7</v>
      </c>
      <c r="W144">
        <v>100050</v>
      </c>
      <c r="X144" t="s">
        <v>1</v>
      </c>
      <c r="Y144" t="s">
        <v>408</v>
      </c>
      <c r="Z144" t="s">
        <v>16</v>
      </c>
      <c r="AA144" s="7" t="s">
        <v>1124</v>
      </c>
      <c r="AB144" t="s">
        <v>256</v>
      </c>
      <c r="AC144" s="3">
        <v>9.9999999999999998E-17</v>
      </c>
      <c r="AD144" t="s">
        <v>976</v>
      </c>
      <c r="AE144" t="s">
        <v>977</v>
      </c>
      <c r="AF144" t="s">
        <v>978</v>
      </c>
      <c r="AG144" s="3">
        <v>0.01</v>
      </c>
      <c r="AH144" t="s">
        <v>979</v>
      </c>
      <c r="AI144" t="b">
        <v>0</v>
      </c>
      <c r="AJ144" t="s">
        <v>5</v>
      </c>
      <c r="AK144">
        <v>0.99999145</v>
      </c>
      <c r="AL144" t="s">
        <v>4</v>
      </c>
      <c r="AM144">
        <v>7.8512000000000005E-4</v>
      </c>
    </row>
    <row r="145" spans="1:49" x14ac:dyDescent="0.25">
      <c r="A145" t="s">
        <v>162</v>
      </c>
      <c r="B145" t="s">
        <v>10</v>
      </c>
      <c r="C145">
        <v>300</v>
      </c>
      <c r="D145" t="s">
        <v>11</v>
      </c>
      <c r="E145">
        <v>100000</v>
      </c>
      <c r="F145" t="s">
        <v>12</v>
      </c>
      <c r="G145">
        <v>23654</v>
      </c>
      <c r="H145" t="s">
        <v>13</v>
      </c>
      <c r="I145">
        <v>1E-3</v>
      </c>
      <c r="J145" t="s">
        <v>3</v>
      </c>
      <c r="K145">
        <v>0.96156030000000003</v>
      </c>
      <c r="L145" t="s">
        <v>2</v>
      </c>
      <c r="M145">
        <v>1244974.6299656001</v>
      </c>
      <c r="N145" t="s">
        <v>6</v>
      </c>
      <c r="O145">
        <v>34</v>
      </c>
      <c r="P145" t="s">
        <v>0</v>
      </c>
      <c r="Q145">
        <v>300.60000000000002</v>
      </c>
      <c r="R145" t="s">
        <v>8</v>
      </c>
      <c r="S145">
        <v>3</v>
      </c>
      <c r="T145" t="s">
        <v>9</v>
      </c>
      <c r="U145">
        <v>74</v>
      </c>
      <c r="V145" t="s">
        <v>7</v>
      </c>
      <c r="W145">
        <v>90422</v>
      </c>
      <c r="X145" t="s">
        <v>1</v>
      </c>
      <c r="Y145" t="s">
        <v>409</v>
      </c>
      <c r="Z145" t="s">
        <v>16</v>
      </c>
      <c r="AA145" s="7" t="s">
        <v>1125</v>
      </c>
      <c r="AB145" t="s">
        <v>256</v>
      </c>
      <c r="AC145" s="3">
        <v>9.9999999999999998E-17</v>
      </c>
      <c r="AD145" t="s">
        <v>976</v>
      </c>
      <c r="AE145" t="s">
        <v>977</v>
      </c>
      <c r="AF145" t="s">
        <v>978</v>
      </c>
      <c r="AG145">
        <v>0.01</v>
      </c>
      <c r="AH145" t="s">
        <v>979</v>
      </c>
      <c r="AI145" t="b">
        <v>0</v>
      </c>
      <c r="AJ145" t="s">
        <v>5</v>
      </c>
      <c r="AK145">
        <v>0.99414950000000002</v>
      </c>
      <c r="AL145" t="s">
        <v>4</v>
      </c>
      <c r="AM145" s="3">
        <v>80114.276663719997</v>
      </c>
    </row>
    <row r="146" spans="1:49" x14ac:dyDescent="0.25">
      <c r="A146" t="s">
        <v>163</v>
      </c>
      <c r="B146" t="s">
        <v>10</v>
      </c>
      <c r="C146">
        <v>300</v>
      </c>
      <c r="D146" t="s">
        <v>11</v>
      </c>
      <c r="E146">
        <v>100000</v>
      </c>
      <c r="F146" t="s">
        <v>12</v>
      </c>
      <c r="G146">
        <v>23654</v>
      </c>
      <c r="H146" t="s">
        <v>13</v>
      </c>
      <c r="I146">
        <v>1E-3</v>
      </c>
      <c r="J146" t="s">
        <v>3</v>
      </c>
      <c r="K146">
        <v>1</v>
      </c>
      <c r="L146" t="s">
        <v>2</v>
      </c>
      <c r="M146">
        <v>0</v>
      </c>
      <c r="N146" t="s">
        <v>6</v>
      </c>
      <c r="O146">
        <v>11</v>
      </c>
      <c r="P146" t="s">
        <v>0</v>
      </c>
      <c r="Q146">
        <v>7.6</v>
      </c>
      <c r="R146" t="s">
        <v>8</v>
      </c>
      <c r="S146">
        <v>1</v>
      </c>
      <c r="T146" t="s">
        <v>9</v>
      </c>
      <c r="U146">
        <v>6</v>
      </c>
      <c r="V146" t="s">
        <v>7</v>
      </c>
      <c r="W146">
        <v>3559</v>
      </c>
      <c r="X146" t="s">
        <v>1</v>
      </c>
      <c r="Y146" t="s">
        <v>410</v>
      </c>
      <c r="Z146" t="s">
        <v>16</v>
      </c>
      <c r="AA146" s="7" t="s">
        <v>1126</v>
      </c>
      <c r="AB146" t="s">
        <v>256</v>
      </c>
      <c r="AC146" s="3">
        <v>9.9999999999999998E-17</v>
      </c>
      <c r="AD146" t="s">
        <v>976</v>
      </c>
      <c r="AE146" t="s">
        <v>977</v>
      </c>
      <c r="AF146" t="s">
        <v>978</v>
      </c>
      <c r="AG146" s="3">
        <v>0.01</v>
      </c>
      <c r="AH146" t="s">
        <v>979</v>
      </c>
      <c r="AI146" t="b">
        <v>0</v>
      </c>
      <c r="AJ146" t="s">
        <v>5</v>
      </c>
      <c r="AK146">
        <v>1</v>
      </c>
      <c r="AL146" t="s">
        <v>4</v>
      </c>
      <c r="AM146">
        <v>1E-8</v>
      </c>
    </row>
    <row r="147" spans="1:49" x14ac:dyDescent="0.25">
      <c r="A147" t="s">
        <v>164</v>
      </c>
      <c r="B147" t="s">
        <v>10</v>
      </c>
      <c r="C147">
        <v>300</v>
      </c>
      <c r="D147" t="s">
        <v>11</v>
      </c>
      <c r="E147">
        <v>100000</v>
      </c>
      <c r="F147" t="s">
        <v>12</v>
      </c>
      <c r="G147">
        <v>23654</v>
      </c>
      <c r="H147" t="s">
        <v>13</v>
      </c>
      <c r="I147">
        <v>1E-3</v>
      </c>
      <c r="J147" t="s">
        <v>3</v>
      </c>
      <c r="K147">
        <v>0.99772159999999999</v>
      </c>
      <c r="L147" t="s">
        <v>2</v>
      </c>
      <c r="M147">
        <v>4.7568999999999997E-3</v>
      </c>
      <c r="N147" t="s">
        <v>6</v>
      </c>
      <c r="O147">
        <v>11</v>
      </c>
      <c r="P147" t="s">
        <v>0</v>
      </c>
      <c r="Q147">
        <v>226</v>
      </c>
      <c r="R147" t="s">
        <v>8</v>
      </c>
      <c r="S147">
        <v>3</v>
      </c>
      <c r="T147" t="s">
        <v>9</v>
      </c>
      <c r="U147">
        <v>208</v>
      </c>
      <c r="V147" t="s">
        <v>7</v>
      </c>
      <c r="W147">
        <v>100200</v>
      </c>
      <c r="X147" t="s">
        <v>1</v>
      </c>
      <c r="Y147" t="s">
        <v>411</v>
      </c>
      <c r="Z147" t="s">
        <v>16</v>
      </c>
      <c r="AA147" s="7" t="s">
        <v>1127</v>
      </c>
      <c r="AB147" t="s">
        <v>256</v>
      </c>
      <c r="AC147" s="3">
        <v>9.9999999999999998E-17</v>
      </c>
      <c r="AD147" t="s">
        <v>976</v>
      </c>
      <c r="AE147" t="s">
        <v>977</v>
      </c>
      <c r="AF147" t="s">
        <v>978</v>
      </c>
      <c r="AG147" s="3">
        <v>0.01</v>
      </c>
      <c r="AH147" t="s">
        <v>979</v>
      </c>
      <c r="AI147" t="b">
        <v>0</v>
      </c>
      <c r="AJ147" t="s">
        <v>5</v>
      </c>
      <c r="AK147">
        <v>0.99783730999999998</v>
      </c>
      <c r="AL147" t="s">
        <v>4</v>
      </c>
      <c r="AM147">
        <v>4.57414E-3</v>
      </c>
    </row>
    <row r="148" spans="1:49" x14ac:dyDescent="0.25">
      <c r="A148" t="s">
        <v>165</v>
      </c>
      <c r="B148" t="s">
        <v>10</v>
      </c>
      <c r="C148">
        <v>300</v>
      </c>
      <c r="D148" t="s">
        <v>11</v>
      </c>
      <c r="E148">
        <v>100000</v>
      </c>
      <c r="F148" t="s">
        <v>12</v>
      </c>
      <c r="G148">
        <v>23654</v>
      </c>
      <c r="H148" t="s">
        <v>13</v>
      </c>
      <c r="I148">
        <v>1E-3</v>
      </c>
      <c r="J148" t="s">
        <v>3</v>
      </c>
      <c r="K148">
        <v>1</v>
      </c>
      <c r="L148" t="s">
        <v>2</v>
      </c>
      <c r="M148">
        <v>11801.0828389</v>
      </c>
      <c r="N148" t="s">
        <v>6</v>
      </c>
      <c r="O148">
        <v>16</v>
      </c>
      <c r="P148" t="s">
        <v>0</v>
      </c>
      <c r="Q148">
        <v>300.60000000000002</v>
      </c>
      <c r="R148" t="s">
        <v>8</v>
      </c>
      <c r="S148">
        <v>2</v>
      </c>
      <c r="T148" t="s">
        <v>9</v>
      </c>
      <c r="U148">
        <v>81</v>
      </c>
      <c r="V148" t="s">
        <v>7</v>
      </c>
      <c r="W148">
        <v>93736</v>
      </c>
      <c r="X148" t="s">
        <v>1</v>
      </c>
      <c r="Y148" t="s">
        <v>412</v>
      </c>
      <c r="Z148" t="s">
        <v>16</v>
      </c>
      <c r="AA148" s="7" t="s">
        <v>1128</v>
      </c>
      <c r="AB148" t="s">
        <v>256</v>
      </c>
      <c r="AC148" s="3">
        <v>9.9999999999999998E-17</v>
      </c>
      <c r="AD148" t="s">
        <v>976</v>
      </c>
      <c r="AE148" s="3" t="s">
        <v>977</v>
      </c>
      <c r="AF148" t="s">
        <v>978</v>
      </c>
      <c r="AG148">
        <v>0.01</v>
      </c>
      <c r="AH148" t="s">
        <v>979</v>
      </c>
      <c r="AI148" t="b">
        <v>0</v>
      </c>
      <c r="AJ148" t="s">
        <v>5</v>
      </c>
      <c r="AK148">
        <v>0.99999998999999995</v>
      </c>
      <c r="AL148" t="s">
        <v>4</v>
      </c>
      <c r="AM148">
        <v>807.34542668999995</v>
      </c>
    </row>
    <row r="149" spans="1:49" x14ac:dyDescent="0.25">
      <c r="A149" t="s">
        <v>166</v>
      </c>
      <c r="B149" t="s">
        <v>10</v>
      </c>
      <c r="C149">
        <v>300</v>
      </c>
      <c r="D149" t="s">
        <v>11</v>
      </c>
      <c r="E149">
        <v>100000</v>
      </c>
      <c r="F149" t="s">
        <v>12</v>
      </c>
      <c r="G149">
        <v>23654</v>
      </c>
      <c r="H149" t="s">
        <v>13</v>
      </c>
      <c r="I149">
        <v>1E-3</v>
      </c>
      <c r="J149" t="s">
        <v>3</v>
      </c>
      <c r="K149">
        <v>1</v>
      </c>
      <c r="L149" t="s">
        <v>2</v>
      </c>
      <c r="M149">
        <v>1.3E-6</v>
      </c>
      <c r="N149" t="s">
        <v>6</v>
      </c>
      <c r="O149">
        <v>9</v>
      </c>
      <c r="P149" t="s">
        <v>0</v>
      </c>
      <c r="Q149">
        <v>205.2</v>
      </c>
      <c r="R149" t="s">
        <v>8</v>
      </c>
      <c r="S149">
        <v>3</v>
      </c>
      <c r="T149" t="s">
        <v>9</v>
      </c>
      <c r="U149">
        <v>58</v>
      </c>
      <c r="V149" t="s">
        <v>7</v>
      </c>
      <c r="W149">
        <v>69046</v>
      </c>
      <c r="X149" t="s">
        <v>1</v>
      </c>
      <c r="Y149" t="s">
        <v>992</v>
      </c>
      <c r="Z149" t="s">
        <v>16</v>
      </c>
      <c r="AA149" s="7" t="s">
        <v>993</v>
      </c>
      <c r="AB149" t="s">
        <v>256</v>
      </c>
      <c r="AC149" s="3">
        <v>9.9999999999999998E-17</v>
      </c>
      <c r="AD149" t="s">
        <v>976</v>
      </c>
      <c r="AE149" t="s">
        <v>977</v>
      </c>
      <c r="AF149" t="s">
        <v>978</v>
      </c>
      <c r="AG149">
        <v>0.01</v>
      </c>
      <c r="AH149" t="s">
        <v>979</v>
      </c>
      <c r="AI149" t="b">
        <v>0</v>
      </c>
      <c r="AJ149" t="s">
        <v>5</v>
      </c>
      <c r="AK149">
        <v>1</v>
      </c>
      <c r="AL149" t="s">
        <v>4</v>
      </c>
      <c r="AM149">
        <v>3.9999999999999998E-7</v>
      </c>
    </row>
    <row r="150" spans="1:49" x14ac:dyDescent="0.25">
      <c r="A150" t="s">
        <v>167</v>
      </c>
      <c r="B150" t="s">
        <v>10</v>
      </c>
      <c r="C150">
        <v>300</v>
      </c>
      <c r="D150" t="s">
        <v>11</v>
      </c>
      <c r="E150">
        <v>100000</v>
      </c>
      <c r="F150" t="s">
        <v>12</v>
      </c>
      <c r="G150">
        <v>23654</v>
      </c>
      <c r="H150" t="s">
        <v>13</v>
      </c>
      <c r="I150">
        <v>1E-3</v>
      </c>
      <c r="J150" t="s">
        <v>3</v>
      </c>
      <c r="K150">
        <v>1</v>
      </c>
      <c r="L150" t="s">
        <v>2</v>
      </c>
      <c r="M150">
        <v>0</v>
      </c>
      <c r="N150" t="s">
        <v>6</v>
      </c>
      <c r="O150">
        <v>10</v>
      </c>
      <c r="P150" t="s">
        <v>0</v>
      </c>
      <c r="Q150">
        <v>5.4</v>
      </c>
      <c r="R150" t="s">
        <v>8</v>
      </c>
      <c r="S150">
        <v>1</v>
      </c>
      <c r="T150" t="s">
        <v>9</v>
      </c>
      <c r="U150">
        <v>5</v>
      </c>
      <c r="V150" t="s">
        <v>7</v>
      </c>
      <c r="W150">
        <v>2669</v>
      </c>
      <c r="X150" t="s">
        <v>1</v>
      </c>
      <c r="Y150" t="s">
        <v>413</v>
      </c>
      <c r="Z150" t="s">
        <v>16</v>
      </c>
      <c r="AA150" s="7" t="s">
        <v>1129</v>
      </c>
      <c r="AB150" t="s">
        <v>256</v>
      </c>
      <c r="AC150" s="3">
        <v>9.9999999999999998E-17</v>
      </c>
      <c r="AD150" t="s">
        <v>976</v>
      </c>
      <c r="AE150" t="s">
        <v>977</v>
      </c>
      <c r="AF150" t="s">
        <v>978</v>
      </c>
      <c r="AG150" s="3">
        <v>0.01</v>
      </c>
      <c r="AH150" t="s">
        <v>979</v>
      </c>
      <c r="AI150" t="b">
        <v>0</v>
      </c>
      <c r="AJ150" t="s">
        <v>5</v>
      </c>
      <c r="AK150">
        <v>1</v>
      </c>
      <c r="AL150" t="s">
        <v>4</v>
      </c>
      <c r="AM150">
        <v>0</v>
      </c>
    </row>
    <row r="151" spans="1:49" x14ac:dyDescent="0.25">
      <c r="A151" t="s">
        <v>168</v>
      </c>
      <c r="B151" t="s">
        <v>10</v>
      </c>
      <c r="C151">
        <v>300</v>
      </c>
      <c r="D151" t="s">
        <v>11</v>
      </c>
      <c r="E151">
        <v>100000</v>
      </c>
      <c r="F151" t="s">
        <v>12</v>
      </c>
      <c r="G151">
        <v>23654</v>
      </c>
      <c r="H151" t="s">
        <v>13</v>
      </c>
      <c r="I151">
        <v>1E-3</v>
      </c>
      <c r="J151" t="s">
        <v>3</v>
      </c>
      <c r="K151">
        <v>0.33611799999999997</v>
      </c>
      <c r="L151" t="s">
        <v>2</v>
      </c>
      <c r="M151">
        <v>0.57674020000000004</v>
      </c>
      <c r="N151" t="s">
        <v>6</v>
      </c>
      <c r="O151">
        <v>33</v>
      </c>
      <c r="P151" t="s">
        <v>0</v>
      </c>
      <c r="Q151">
        <v>300.2</v>
      </c>
      <c r="R151" t="s">
        <v>8</v>
      </c>
      <c r="S151">
        <v>4</v>
      </c>
      <c r="T151" t="s">
        <v>9</v>
      </c>
      <c r="U151">
        <v>49</v>
      </c>
      <c r="V151" t="s">
        <v>7</v>
      </c>
      <c r="W151">
        <v>87474</v>
      </c>
      <c r="X151" t="s">
        <v>1</v>
      </c>
      <c r="Y151" t="s">
        <v>994</v>
      </c>
      <c r="Z151" t="s">
        <v>16</v>
      </c>
      <c r="AA151" s="7" t="s">
        <v>1130</v>
      </c>
      <c r="AB151" t="s">
        <v>256</v>
      </c>
      <c r="AC151" s="3">
        <v>9.9999999999999998E-17</v>
      </c>
      <c r="AD151" t="s">
        <v>976</v>
      </c>
      <c r="AE151" t="s">
        <v>977</v>
      </c>
      <c r="AF151" t="s">
        <v>978</v>
      </c>
      <c r="AG151">
        <v>0.01</v>
      </c>
      <c r="AH151" t="s">
        <v>979</v>
      </c>
      <c r="AI151" t="b">
        <v>0</v>
      </c>
      <c r="AJ151" t="s">
        <v>5</v>
      </c>
      <c r="AK151">
        <v>0.32334234000000001</v>
      </c>
      <c r="AL151" t="s">
        <v>4</v>
      </c>
      <c r="AM151" s="3">
        <v>0.58104657999999998</v>
      </c>
    </row>
    <row r="152" spans="1:49" x14ac:dyDescent="0.25">
      <c r="A152" t="s">
        <v>169</v>
      </c>
      <c r="B152" t="s">
        <v>10</v>
      </c>
      <c r="C152">
        <v>300</v>
      </c>
      <c r="D152" t="s">
        <v>11</v>
      </c>
      <c r="E152">
        <v>100000</v>
      </c>
      <c r="F152" t="s">
        <v>12</v>
      </c>
      <c r="G152">
        <v>23654</v>
      </c>
      <c r="H152" t="s">
        <v>13</v>
      </c>
      <c r="I152">
        <v>1E-3</v>
      </c>
      <c r="J152" t="s">
        <v>3</v>
      </c>
      <c r="K152">
        <v>1</v>
      </c>
      <c r="L152" t="s">
        <v>2</v>
      </c>
      <c r="M152">
        <v>0</v>
      </c>
      <c r="N152" t="s">
        <v>6</v>
      </c>
      <c r="O152">
        <v>9</v>
      </c>
      <c r="P152" t="s">
        <v>0</v>
      </c>
      <c r="Q152">
        <v>4.7</v>
      </c>
      <c r="R152" t="s">
        <v>8</v>
      </c>
      <c r="S152">
        <v>1</v>
      </c>
      <c r="T152" t="s">
        <v>9</v>
      </c>
      <c r="U152">
        <v>4</v>
      </c>
      <c r="V152" t="s">
        <v>7</v>
      </c>
      <c r="W152">
        <v>2099</v>
      </c>
      <c r="X152" t="s">
        <v>1</v>
      </c>
      <c r="Y152" t="s">
        <v>414</v>
      </c>
      <c r="Z152" t="s">
        <v>16</v>
      </c>
      <c r="AA152" s="7" t="s">
        <v>1131</v>
      </c>
      <c r="AB152" t="s">
        <v>256</v>
      </c>
      <c r="AC152" s="3">
        <v>9.9999999999999998E-17</v>
      </c>
      <c r="AD152" t="s">
        <v>976</v>
      </c>
      <c r="AE152" s="3" t="s">
        <v>977</v>
      </c>
      <c r="AF152" t="s">
        <v>978</v>
      </c>
      <c r="AG152">
        <v>0.01</v>
      </c>
      <c r="AH152" t="s">
        <v>979</v>
      </c>
      <c r="AI152" t="b">
        <v>0</v>
      </c>
      <c r="AJ152" t="s">
        <v>5</v>
      </c>
      <c r="AK152">
        <v>1</v>
      </c>
      <c r="AL152" t="s">
        <v>4</v>
      </c>
      <c r="AM152">
        <v>0</v>
      </c>
    </row>
    <row r="153" spans="1:49" x14ac:dyDescent="0.25">
      <c r="A153" t="s">
        <v>170</v>
      </c>
      <c r="B153" t="s">
        <v>10</v>
      </c>
      <c r="C153">
        <v>300</v>
      </c>
      <c r="D153" t="s">
        <v>11</v>
      </c>
      <c r="E153">
        <v>100000</v>
      </c>
      <c r="F153" t="s">
        <v>12</v>
      </c>
      <c r="G153">
        <v>23654</v>
      </c>
      <c r="H153" t="s">
        <v>13</v>
      </c>
      <c r="I153">
        <v>1E-3</v>
      </c>
      <c r="J153" t="s">
        <v>3</v>
      </c>
      <c r="K153">
        <v>-1.9500864</v>
      </c>
      <c r="L153" t="s">
        <v>2</v>
      </c>
      <c r="M153">
        <v>1169087.8001116</v>
      </c>
      <c r="N153" t="s">
        <v>6</v>
      </c>
      <c r="O153">
        <v>78</v>
      </c>
      <c r="P153" t="s">
        <v>0</v>
      </c>
      <c r="Q153">
        <v>300.10000000000002</v>
      </c>
      <c r="R153" t="s">
        <v>8</v>
      </c>
      <c r="S153">
        <v>1</v>
      </c>
      <c r="T153" t="s">
        <v>9</v>
      </c>
      <c r="U153">
        <v>24</v>
      </c>
      <c r="V153" t="s">
        <v>7</v>
      </c>
      <c r="W153">
        <v>73286</v>
      </c>
      <c r="X153" t="s">
        <v>1</v>
      </c>
      <c r="Y153" t="s">
        <v>995</v>
      </c>
      <c r="Z153" t="s">
        <v>16</v>
      </c>
      <c r="AA153" s="7" t="s">
        <v>1132</v>
      </c>
      <c r="AB153" t="s">
        <v>256</v>
      </c>
      <c r="AC153" s="3">
        <v>9.9999999999999998E-17</v>
      </c>
      <c r="AD153" t="s">
        <v>976</v>
      </c>
      <c r="AE153" t="s">
        <v>977</v>
      </c>
      <c r="AF153" t="s">
        <v>978</v>
      </c>
      <c r="AG153">
        <v>0.01</v>
      </c>
      <c r="AH153" t="s">
        <v>979</v>
      </c>
      <c r="AI153" t="b">
        <v>0</v>
      </c>
      <c r="AJ153" t="s">
        <v>5</v>
      </c>
      <c r="AK153">
        <v>-36.765922119999999</v>
      </c>
      <c r="AL153" t="s">
        <v>4</v>
      </c>
      <c r="AM153">
        <v>8353755.9540379196</v>
      </c>
      <c r="AW153" s="3"/>
    </row>
    <row r="154" spans="1:49" x14ac:dyDescent="0.25">
      <c r="A154" t="s">
        <v>171</v>
      </c>
      <c r="B154" t="s">
        <v>10</v>
      </c>
      <c r="C154">
        <v>300</v>
      </c>
      <c r="D154" t="s">
        <v>11</v>
      </c>
      <c r="E154">
        <v>100000</v>
      </c>
      <c r="F154" t="s">
        <v>12</v>
      </c>
      <c r="G154">
        <v>23654</v>
      </c>
      <c r="H154" t="s">
        <v>13</v>
      </c>
      <c r="I154">
        <v>1E-3</v>
      </c>
      <c r="J154" t="s">
        <v>3</v>
      </c>
      <c r="K154">
        <v>1</v>
      </c>
      <c r="L154" t="s">
        <v>2</v>
      </c>
      <c r="M154">
        <v>3.5937851277694903E+30</v>
      </c>
      <c r="N154" t="s">
        <v>6</v>
      </c>
      <c r="O154">
        <v>15</v>
      </c>
      <c r="P154" t="s">
        <v>0</v>
      </c>
      <c r="Q154">
        <v>114.7</v>
      </c>
      <c r="R154" t="s">
        <v>8</v>
      </c>
      <c r="S154">
        <v>7</v>
      </c>
      <c r="T154" t="s">
        <v>9</v>
      </c>
      <c r="U154">
        <v>366</v>
      </c>
      <c r="V154" t="s">
        <v>7</v>
      </c>
      <c r="W154">
        <v>100499</v>
      </c>
      <c r="X154" t="s">
        <v>1</v>
      </c>
      <c r="Y154" t="s">
        <v>415</v>
      </c>
      <c r="Z154" t="s">
        <v>16</v>
      </c>
      <c r="AA154" s="7" t="s">
        <v>1133</v>
      </c>
      <c r="AB154" t="s">
        <v>256</v>
      </c>
      <c r="AC154" s="3">
        <v>9.9999999999999998E-17</v>
      </c>
      <c r="AD154" t="s">
        <v>976</v>
      </c>
      <c r="AE154" t="s">
        <v>977</v>
      </c>
      <c r="AF154" t="s">
        <v>978</v>
      </c>
      <c r="AG154" s="3">
        <v>0.01</v>
      </c>
      <c r="AH154" t="s">
        <v>979</v>
      </c>
      <c r="AI154" t="b">
        <v>0</v>
      </c>
      <c r="AJ154" t="s">
        <v>5</v>
      </c>
      <c r="AK154">
        <v>1</v>
      </c>
      <c r="AL154" t="s">
        <v>4</v>
      </c>
      <c r="AM154">
        <v>6.04139420999683E+30</v>
      </c>
    </row>
    <row r="155" spans="1:49" x14ac:dyDescent="0.25">
      <c r="A155" t="s">
        <v>172</v>
      </c>
      <c r="B155" t="s">
        <v>10</v>
      </c>
      <c r="C155">
        <v>300</v>
      </c>
      <c r="D155" t="s">
        <v>11</v>
      </c>
      <c r="E155">
        <v>100000</v>
      </c>
      <c r="F155" t="s">
        <v>12</v>
      </c>
      <c r="G155">
        <v>23654</v>
      </c>
      <c r="H155" t="s">
        <v>13</v>
      </c>
      <c r="I155">
        <v>1E-3</v>
      </c>
      <c r="J155" t="s">
        <v>3</v>
      </c>
      <c r="K155">
        <v>0.99999959999999999</v>
      </c>
      <c r="L155" t="s">
        <v>2</v>
      </c>
      <c r="M155">
        <v>9.3150000000000004E-4</v>
      </c>
      <c r="N155" t="s">
        <v>6</v>
      </c>
      <c r="O155">
        <v>13</v>
      </c>
      <c r="P155" t="s">
        <v>0</v>
      </c>
      <c r="Q155">
        <v>138.9</v>
      </c>
      <c r="R155" t="s">
        <v>8</v>
      </c>
      <c r="S155">
        <v>7</v>
      </c>
      <c r="T155" t="s">
        <v>9</v>
      </c>
      <c r="U155">
        <v>206</v>
      </c>
      <c r="V155" t="s">
        <v>7</v>
      </c>
      <c r="W155">
        <v>100258</v>
      </c>
      <c r="X155" t="s">
        <v>1</v>
      </c>
      <c r="Y155" t="s">
        <v>416</v>
      </c>
      <c r="Z155" t="s">
        <v>16</v>
      </c>
      <c r="AA155" s="7" t="s">
        <v>1134</v>
      </c>
      <c r="AB155" t="s">
        <v>256</v>
      </c>
      <c r="AC155" s="3">
        <v>9.9999999999999998E-17</v>
      </c>
      <c r="AD155" t="s">
        <v>976</v>
      </c>
      <c r="AE155" t="s">
        <v>977</v>
      </c>
      <c r="AF155" t="s">
        <v>978</v>
      </c>
      <c r="AG155" s="3">
        <v>0.01</v>
      </c>
      <c r="AH155" t="s">
        <v>979</v>
      </c>
      <c r="AI155" t="b">
        <v>0</v>
      </c>
      <c r="AJ155" t="s">
        <v>5</v>
      </c>
      <c r="AK155">
        <v>0.99999958</v>
      </c>
      <c r="AL155" t="s">
        <v>4</v>
      </c>
      <c r="AM155">
        <v>9.2973000000000003E-4</v>
      </c>
    </row>
    <row r="156" spans="1:49" x14ac:dyDescent="0.25">
      <c r="A156" t="s">
        <v>173</v>
      </c>
      <c r="B156" t="s">
        <v>10</v>
      </c>
      <c r="C156">
        <v>300</v>
      </c>
      <c r="D156" t="s">
        <v>11</v>
      </c>
      <c r="E156">
        <v>100000</v>
      </c>
      <c r="F156" t="s">
        <v>12</v>
      </c>
      <c r="G156">
        <v>23654</v>
      </c>
      <c r="H156" t="s">
        <v>13</v>
      </c>
      <c r="I156">
        <v>1E-3</v>
      </c>
      <c r="J156" t="s">
        <v>3</v>
      </c>
      <c r="K156">
        <v>1</v>
      </c>
      <c r="L156" t="s">
        <v>2</v>
      </c>
      <c r="M156">
        <v>0</v>
      </c>
      <c r="N156" t="s">
        <v>6</v>
      </c>
      <c r="O156">
        <v>12</v>
      </c>
      <c r="P156" t="s">
        <v>0</v>
      </c>
      <c r="Q156">
        <v>17.100000000000001</v>
      </c>
      <c r="R156" t="s">
        <v>8</v>
      </c>
      <c r="S156">
        <v>2</v>
      </c>
      <c r="T156" t="s">
        <v>9</v>
      </c>
      <c r="U156">
        <v>12</v>
      </c>
      <c r="V156" t="s">
        <v>7</v>
      </c>
      <c r="W156">
        <v>11657</v>
      </c>
      <c r="X156" t="s">
        <v>1</v>
      </c>
      <c r="Y156" t="s">
        <v>417</v>
      </c>
      <c r="Z156" t="s">
        <v>16</v>
      </c>
      <c r="AA156" s="7" t="s">
        <v>1135</v>
      </c>
      <c r="AB156" t="s">
        <v>256</v>
      </c>
      <c r="AC156" s="3">
        <v>9.9999999999999998E-17</v>
      </c>
      <c r="AD156" t="s">
        <v>976</v>
      </c>
      <c r="AE156" s="3" t="s">
        <v>977</v>
      </c>
      <c r="AF156" t="s">
        <v>978</v>
      </c>
      <c r="AG156">
        <v>0.01</v>
      </c>
      <c r="AH156" t="s">
        <v>979</v>
      </c>
      <c r="AI156" t="b">
        <v>0</v>
      </c>
      <c r="AJ156" t="s">
        <v>5</v>
      </c>
      <c r="AK156">
        <v>1</v>
      </c>
      <c r="AL156" t="s">
        <v>4</v>
      </c>
      <c r="AM156">
        <v>0</v>
      </c>
    </row>
    <row r="157" spans="1:49" x14ac:dyDescent="0.25">
      <c r="A157" t="s">
        <v>174</v>
      </c>
      <c r="B157" t="s">
        <v>10</v>
      </c>
      <c r="C157">
        <v>300</v>
      </c>
      <c r="D157" t="s">
        <v>11</v>
      </c>
      <c r="E157">
        <v>100000</v>
      </c>
      <c r="F157" t="s">
        <v>12</v>
      </c>
      <c r="G157">
        <v>23654</v>
      </c>
      <c r="H157" t="s">
        <v>13</v>
      </c>
      <c r="I157">
        <v>1E-3</v>
      </c>
      <c r="J157" t="s">
        <v>3</v>
      </c>
      <c r="K157">
        <v>-2656.2954060000002</v>
      </c>
      <c r="L157" t="s">
        <v>2</v>
      </c>
      <c r="M157">
        <v>2.3476954999999999</v>
      </c>
      <c r="N157" t="s">
        <v>6</v>
      </c>
      <c r="O157">
        <v>35</v>
      </c>
      <c r="P157" t="s">
        <v>0</v>
      </c>
      <c r="Q157">
        <v>207.6</v>
      </c>
      <c r="R157" t="s">
        <v>8</v>
      </c>
      <c r="S157">
        <v>5</v>
      </c>
      <c r="T157" t="s">
        <v>9</v>
      </c>
      <c r="U157">
        <v>727</v>
      </c>
      <c r="V157" t="s">
        <v>7</v>
      </c>
      <c r="W157">
        <v>102263</v>
      </c>
      <c r="X157" t="s">
        <v>1</v>
      </c>
      <c r="Y157" t="s">
        <v>418</v>
      </c>
      <c r="Z157" t="s">
        <v>16</v>
      </c>
      <c r="AA157" s="7" t="s">
        <v>1136</v>
      </c>
      <c r="AB157" t="s">
        <v>256</v>
      </c>
      <c r="AC157" s="3">
        <v>9.9999999999999998E-17</v>
      </c>
      <c r="AD157" t="s">
        <v>976</v>
      </c>
      <c r="AE157" t="s">
        <v>977</v>
      </c>
      <c r="AF157" t="s">
        <v>978</v>
      </c>
      <c r="AG157">
        <v>0.01</v>
      </c>
      <c r="AH157" t="s">
        <v>979</v>
      </c>
      <c r="AI157" t="b">
        <v>0</v>
      </c>
      <c r="AJ157" t="s">
        <v>5</v>
      </c>
      <c r="AK157" s="3">
        <v>-5619.3023979</v>
      </c>
      <c r="AL157" t="s">
        <v>4</v>
      </c>
      <c r="AM157">
        <v>3.1207982099999998</v>
      </c>
    </row>
    <row r="158" spans="1:49" x14ac:dyDescent="0.25">
      <c r="A158" t="s">
        <v>175</v>
      </c>
      <c r="B158" t="s">
        <v>10</v>
      </c>
      <c r="C158">
        <v>300</v>
      </c>
      <c r="D158" t="s">
        <v>11</v>
      </c>
      <c r="E158">
        <v>100000</v>
      </c>
      <c r="F158" t="s">
        <v>12</v>
      </c>
      <c r="G158">
        <v>23654</v>
      </c>
      <c r="H158" t="s">
        <v>13</v>
      </c>
      <c r="I158">
        <v>1E-3</v>
      </c>
      <c r="J158" t="s">
        <v>3</v>
      </c>
      <c r="K158">
        <v>-4472.6391377</v>
      </c>
      <c r="L158" t="s">
        <v>2</v>
      </c>
      <c r="M158">
        <v>300.54985870000002</v>
      </c>
      <c r="N158" t="s">
        <v>6</v>
      </c>
      <c r="O158">
        <v>65</v>
      </c>
      <c r="P158" t="s">
        <v>0</v>
      </c>
      <c r="Q158">
        <v>300.89999999999998</v>
      </c>
      <c r="R158" t="s">
        <v>8</v>
      </c>
      <c r="S158">
        <v>5</v>
      </c>
      <c r="T158" t="s">
        <v>9</v>
      </c>
      <c r="U158">
        <v>30</v>
      </c>
      <c r="V158" t="s">
        <v>7</v>
      </c>
      <c r="W158">
        <v>98658</v>
      </c>
      <c r="X158" t="s">
        <v>1</v>
      </c>
      <c r="Y158" t="s">
        <v>419</v>
      </c>
      <c r="Z158" t="s">
        <v>16</v>
      </c>
      <c r="AA158" s="7" t="s">
        <v>1137</v>
      </c>
      <c r="AB158" t="s">
        <v>256</v>
      </c>
      <c r="AC158" s="3">
        <v>9.9999999999999998E-17</v>
      </c>
      <c r="AD158" t="s">
        <v>976</v>
      </c>
      <c r="AE158" t="s">
        <v>977</v>
      </c>
      <c r="AF158" t="s">
        <v>978</v>
      </c>
      <c r="AG158">
        <v>0.01</v>
      </c>
      <c r="AH158" t="s">
        <v>979</v>
      </c>
      <c r="AI158" t="b">
        <v>0</v>
      </c>
      <c r="AJ158" t="s">
        <v>5</v>
      </c>
      <c r="AK158">
        <v>-135.21255837999999</v>
      </c>
      <c r="AL158" t="s">
        <v>4</v>
      </c>
      <c r="AM158">
        <v>55.365842899999997</v>
      </c>
      <c r="AS158" s="3"/>
    </row>
    <row r="159" spans="1:49" x14ac:dyDescent="0.25">
      <c r="A159" t="s">
        <v>176</v>
      </c>
      <c r="B159" t="s">
        <v>10</v>
      </c>
      <c r="C159">
        <v>300</v>
      </c>
      <c r="D159" t="s">
        <v>11</v>
      </c>
      <c r="E159">
        <v>100000</v>
      </c>
      <c r="F159" t="s">
        <v>12</v>
      </c>
      <c r="G159">
        <v>23654</v>
      </c>
      <c r="H159" t="s">
        <v>13</v>
      </c>
      <c r="I159">
        <v>1E-3</v>
      </c>
      <c r="J159" t="s">
        <v>3</v>
      </c>
      <c r="K159">
        <v>0.79537690000000005</v>
      </c>
      <c r="L159" t="s">
        <v>2</v>
      </c>
      <c r="M159">
        <v>4.1698800000000001E-2</v>
      </c>
      <c r="N159" t="s">
        <v>6</v>
      </c>
      <c r="O159">
        <v>36</v>
      </c>
      <c r="P159" t="s">
        <v>0</v>
      </c>
      <c r="Q159">
        <v>223.3</v>
      </c>
      <c r="R159" t="s">
        <v>8</v>
      </c>
      <c r="S159">
        <v>5</v>
      </c>
      <c r="T159" t="s">
        <v>9</v>
      </c>
      <c r="U159">
        <v>662</v>
      </c>
      <c r="V159" t="s">
        <v>7</v>
      </c>
      <c r="W159">
        <v>102095</v>
      </c>
      <c r="X159" t="s">
        <v>1</v>
      </c>
      <c r="Y159" t="s">
        <v>420</v>
      </c>
      <c r="Z159" t="s">
        <v>16</v>
      </c>
      <c r="AA159" s="7" t="s">
        <v>1138</v>
      </c>
      <c r="AB159" t="s">
        <v>256</v>
      </c>
      <c r="AC159" s="3">
        <v>9.9999999999999998E-17</v>
      </c>
      <c r="AD159" t="s">
        <v>976</v>
      </c>
      <c r="AE159" t="s">
        <v>977</v>
      </c>
      <c r="AF159" t="s">
        <v>978</v>
      </c>
      <c r="AG159">
        <v>0.01</v>
      </c>
      <c r="AH159" t="s">
        <v>979</v>
      </c>
      <c r="AI159" t="b">
        <v>0</v>
      </c>
      <c r="AJ159" t="s">
        <v>5</v>
      </c>
      <c r="AK159">
        <v>0.83952760000000004</v>
      </c>
      <c r="AL159" t="s">
        <v>4</v>
      </c>
      <c r="AM159">
        <v>3.7953239999999999E-2</v>
      </c>
      <c r="AO159" s="3"/>
    </row>
    <row r="160" spans="1:49" x14ac:dyDescent="0.25">
      <c r="A160" t="s">
        <v>177</v>
      </c>
      <c r="B160" t="s">
        <v>10</v>
      </c>
      <c r="C160">
        <v>300</v>
      </c>
      <c r="D160" t="s">
        <v>11</v>
      </c>
      <c r="E160">
        <v>100000</v>
      </c>
      <c r="F160" t="s">
        <v>12</v>
      </c>
      <c r="G160">
        <v>23654</v>
      </c>
      <c r="H160" t="s">
        <v>13</v>
      </c>
      <c r="I160">
        <v>1E-3</v>
      </c>
      <c r="J160" t="s">
        <v>3</v>
      </c>
      <c r="K160">
        <v>0.99749299999999996</v>
      </c>
      <c r="L160" t="s">
        <v>2</v>
      </c>
      <c r="M160">
        <v>1.0488300000000001E-2</v>
      </c>
      <c r="N160" t="s">
        <v>6</v>
      </c>
      <c r="O160">
        <v>15</v>
      </c>
      <c r="P160" t="s">
        <v>0</v>
      </c>
      <c r="Q160">
        <v>155.9</v>
      </c>
      <c r="R160" t="s">
        <v>8</v>
      </c>
      <c r="S160">
        <v>5</v>
      </c>
      <c r="T160" t="s">
        <v>9</v>
      </c>
      <c r="U160">
        <v>254</v>
      </c>
      <c r="V160" t="s">
        <v>7</v>
      </c>
      <c r="W160">
        <v>100508</v>
      </c>
      <c r="X160" t="s">
        <v>1</v>
      </c>
      <c r="Y160" t="s">
        <v>421</v>
      </c>
      <c r="Z160" t="s">
        <v>16</v>
      </c>
      <c r="AA160" s="7" t="s">
        <v>1139</v>
      </c>
      <c r="AB160" t="s">
        <v>256</v>
      </c>
      <c r="AC160" s="3">
        <v>9.9999999999999998E-17</v>
      </c>
      <c r="AD160" t="s">
        <v>976</v>
      </c>
      <c r="AE160" t="s">
        <v>977</v>
      </c>
      <c r="AF160" t="s">
        <v>978</v>
      </c>
      <c r="AG160" s="3">
        <v>0.01</v>
      </c>
      <c r="AH160" t="s">
        <v>979</v>
      </c>
      <c r="AI160" t="b">
        <v>0</v>
      </c>
      <c r="AJ160" t="s">
        <v>5</v>
      </c>
      <c r="AK160">
        <v>0.99771147000000004</v>
      </c>
      <c r="AL160" t="s">
        <v>4</v>
      </c>
      <c r="AM160">
        <v>1.0134570000000001E-2</v>
      </c>
    </row>
    <row r="161" spans="1:39" x14ac:dyDescent="0.25">
      <c r="A161" t="s">
        <v>178</v>
      </c>
      <c r="B161" t="s">
        <v>10</v>
      </c>
      <c r="C161">
        <v>300</v>
      </c>
      <c r="D161" t="s">
        <v>11</v>
      </c>
      <c r="E161">
        <v>100000</v>
      </c>
      <c r="F161" t="s">
        <v>12</v>
      </c>
      <c r="G161">
        <v>23654</v>
      </c>
      <c r="H161" t="s">
        <v>13</v>
      </c>
      <c r="I161">
        <v>1E-3</v>
      </c>
      <c r="J161" t="s">
        <v>3</v>
      </c>
      <c r="K161">
        <v>0.99939330000000004</v>
      </c>
      <c r="L161" t="s">
        <v>2</v>
      </c>
      <c r="M161">
        <v>3.1421999999999999E-3</v>
      </c>
      <c r="N161" t="s">
        <v>6</v>
      </c>
      <c r="O161">
        <v>7</v>
      </c>
      <c r="P161" t="s">
        <v>0</v>
      </c>
      <c r="Q161">
        <v>136.80000000000001</v>
      </c>
      <c r="R161" t="s">
        <v>8</v>
      </c>
      <c r="S161">
        <v>12</v>
      </c>
      <c r="T161" t="s">
        <v>9</v>
      </c>
      <c r="U161">
        <v>251</v>
      </c>
      <c r="V161" t="s">
        <v>7</v>
      </c>
      <c r="W161">
        <v>100212</v>
      </c>
      <c r="X161" t="s">
        <v>1</v>
      </c>
      <c r="Y161" t="s">
        <v>422</v>
      </c>
      <c r="Z161" t="s">
        <v>16</v>
      </c>
      <c r="AA161" s="7" t="s">
        <v>1140</v>
      </c>
      <c r="AB161" t="s">
        <v>256</v>
      </c>
      <c r="AC161" s="3">
        <v>9.9999999999999998E-17</v>
      </c>
      <c r="AD161" t="s">
        <v>976</v>
      </c>
      <c r="AE161" s="3" t="s">
        <v>977</v>
      </c>
      <c r="AF161" t="s">
        <v>978</v>
      </c>
      <c r="AG161">
        <v>0.01</v>
      </c>
      <c r="AH161" t="s">
        <v>979</v>
      </c>
      <c r="AI161" t="b">
        <v>0</v>
      </c>
      <c r="AJ161" t="s">
        <v>5</v>
      </c>
      <c r="AK161">
        <v>0.99943055000000003</v>
      </c>
      <c r="AL161" t="s">
        <v>4</v>
      </c>
      <c r="AM161">
        <v>3.05938E-3</v>
      </c>
    </row>
    <row r="162" spans="1:39" x14ac:dyDescent="0.25">
      <c r="A162" t="s">
        <v>179</v>
      </c>
      <c r="B162" t="s">
        <v>10</v>
      </c>
      <c r="C162">
        <v>300</v>
      </c>
      <c r="D162" t="s">
        <v>11</v>
      </c>
      <c r="E162">
        <v>100000</v>
      </c>
      <c r="F162" t="s">
        <v>12</v>
      </c>
      <c r="G162">
        <v>23654</v>
      </c>
      <c r="H162" t="s">
        <v>13</v>
      </c>
      <c r="I162">
        <v>1E-3</v>
      </c>
      <c r="J162" t="s">
        <v>3</v>
      </c>
      <c r="K162">
        <v>0.99993299999999996</v>
      </c>
      <c r="L162" t="s">
        <v>2</v>
      </c>
      <c r="M162">
        <v>1.7110000000000001E-4</v>
      </c>
      <c r="N162" t="s">
        <v>6</v>
      </c>
      <c r="O162">
        <v>7</v>
      </c>
      <c r="P162" t="s">
        <v>0</v>
      </c>
      <c r="Q162">
        <v>116.6</v>
      </c>
      <c r="R162" t="s">
        <v>8</v>
      </c>
      <c r="S162">
        <v>9</v>
      </c>
      <c r="T162" t="s">
        <v>9</v>
      </c>
      <c r="U162">
        <v>308</v>
      </c>
      <c r="V162" t="s">
        <v>7</v>
      </c>
      <c r="W162">
        <v>100059</v>
      </c>
      <c r="X162" t="s">
        <v>1</v>
      </c>
      <c r="Y162" t="s">
        <v>423</v>
      </c>
      <c r="Z162" t="s">
        <v>16</v>
      </c>
      <c r="AA162" s="7" t="s">
        <v>1141</v>
      </c>
      <c r="AB162" t="s">
        <v>256</v>
      </c>
      <c r="AC162" s="3">
        <v>9.9999999999999998E-17</v>
      </c>
      <c r="AD162" t="s">
        <v>976</v>
      </c>
      <c r="AE162" s="3" t="s">
        <v>977</v>
      </c>
      <c r="AF162" t="s">
        <v>978</v>
      </c>
      <c r="AG162">
        <v>0.01</v>
      </c>
      <c r="AH162" t="s">
        <v>979</v>
      </c>
      <c r="AI162" t="b">
        <v>0</v>
      </c>
      <c r="AJ162" t="s">
        <v>5</v>
      </c>
      <c r="AK162">
        <v>0.99993951999999997</v>
      </c>
      <c r="AL162" t="s">
        <v>4</v>
      </c>
      <c r="AM162">
        <v>1.6458E-4</v>
      </c>
    </row>
    <row r="163" spans="1:39" x14ac:dyDescent="0.25">
      <c r="A163" t="s">
        <v>180</v>
      </c>
      <c r="B163" t="s">
        <v>10</v>
      </c>
      <c r="C163">
        <v>300</v>
      </c>
      <c r="D163" t="s">
        <v>11</v>
      </c>
      <c r="E163">
        <v>100000</v>
      </c>
      <c r="F163" t="s">
        <v>12</v>
      </c>
      <c r="G163">
        <v>23654</v>
      </c>
      <c r="H163" t="s">
        <v>13</v>
      </c>
      <c r="I163">
        <v>1E-3</v>
      </c>
      <c r="J163" t="s">
        <v>3</v>
      </c>
      <c r="K163">
        <v>1</v>
      </c>
      <c r="L163" t="s">
        <v>2</v>
      </c>
      <c r="M163">
        <v>0</v>
      </c>
      <c r="N163" t="s">
        <v>6</v>
      </c>
      <c r="O163">
        <v>5</v>
      </c>
      <c r="P163" t="s">
        <v>0</v>
      </c>
      <c r="Q163">
        <v>0.6</v>
      </c>
      <c r="R163" t="s">
        <v>8</v>
      </c>
      <c r="S163">
        <v>1</v>
      </c>
      <c r="T163" t="s">
        <v>9</v>
      </c>
      <c r="U163">
        <v>2</v>
      </c>
      <c r="V163" t="s">
        <v>7</v>
      </c>
      <c r="W163">
        <v>476</v>
      </c>
      <c r="X163" t="s">
        <v>1</v>
      </c>
      <c r="Y163" t="s">
        <v>424</v>
      </c>
      <c r="Z163" t="s">
        <v>16</v>
      </c>
      <c r="AA163" s="7" t="s">
        <v>1142</v>
      </c>
      <c r="AB163" t="s">
        <v>256</v>
      </c>
      <c r="AC163" s="3">
        <v>9.9999999999999998E-17</v>
      </c>
      <c r="AD163" t="s">
        <v>976</v>
      </c>
      <c r="AE163" s="3" t="s">
        <v>977</v>
      </c>
      <c r="AF163" t="s">
        <v>978</v>
      </c>
      <c r="AG163">
        <v>0.01</v>
      </c>
      <c r="AH163" t="s">
        <v>979</v>
      </c>
      <c r="AI163" t="b">
        <v>0</v>
      </c>
      <c r="AJ163" t="s">
        <v>5</v>
      </c>
      <c r="AK163">
        <v>1</v>
      </c>
      <c r="AL163" t="s">
        <v>4</v>
      </c>
      <c r="AM163">
        <v>0</v>
      </c>
    </row>
    <row r="164" spans="1:39" x14ac:dyDescent="0.25">
      <c r="A164" t="s">
        <v>181</v>
      </c>
      <c r="B164" t="s">
        <v>10</v>
      </c>
      <c r="C164">
        <v>300</v>
      </c>
      <c r="D164" t="s">
        <v>11</v>
      </c>
      <c r="E164">
        <v>100000</v>
      </c>
      <c r="F164" t="s">
        <v>12</v>
      </c>
      <c r="G164">
        <v>23654</v>
      </c>
      <c r="H164" t="s">
        <v>13</v>
      </c>
      <c r="I164">
        <v>1E-3</v>
      </c>
      <c r="J164" t="s">
        <v>3</v>
      </c>
      <c r="K164" t="e" cm="1">
        <f t="array" ref="K164">-inf</f>
        <v>#NAME?</v>
      </c>
      <c r="L164" t="s">
        <v>2</v>
      </c>
      <c r="M164" t="s">
        <v>15</v>
      </c>
      <c r="N164" t="s">
        <v>6</v>
      </c>
      <c r="O164">
        <v>14</v>
      </c>
      <c r="P164" t="s">
        <v>0</v>
      </c>
      <c r="Q164">
        <v>143.19999999999999</v>
      </c>
      <c r="R164" t="s">
        <v>8</v>
      </c>
      <c r="S164">
        <v>3</v>
      </c>
      <c r="T164" t="s">
        <v>9</v>
      </c>
      <c r="U164">
        <v>159</v>
      </c>
      <c r="V164" t="s">
        <v>7</v>
      </c>
      <c r="W164">
        <v>100085</v>
      </c>
      <c r="X164" t="s">
        <v>1</v>
      </c>
      <c r="Y164" t="s">
        <v>425</v>
      </c>
      <c r="Z164" t="s">
        <v>16</v>
      </c>
      <c r="AA164" s="7" t="s">
        <v>1143</v>
      </c>
      <c r="AB164" t="s">
        <v>256</v>
      </c>
      <c r="AC164" s="3">
        <v>9.9999999999999998E-17</v>
      </c>
      <c r="AD164" t="s">
        <v>976</v>
      </c>
      <c r="AE164" s="3" t="s">
        <v>977</v>
      </c>
      <c r="AF164" t="s">
        <v>978</v>
      </c>
      <c r="AG164">
        <v>0.01</v>
      </c>
      <c r="AH164" t="s">
        <v>979</v>
      </c>
      <c r="AI164" t="b">
        <v>0</v>
      </c>
      <c r="AJ164" t="s">
        <v>5</v>
      </c>
      <c r="AK164">
        <v>-1</v>
      </c>
      <c r="AL164" t="s">
        <v>4</v>
      </c>
      <c r="AM164">
        <v>-1</v>
      </c>
    </row>
    <row r="165" spans="1:39" x14ac:dyDescent="0.25">
      <c r="A165" t="s">
        <v>182</v>
      </c>
      <c r="B165" t="s">
        <v>10</v>
      </c>
      <c r="C165">
        <v>300</v>
      </c>
      <c r="D165" t="s">
        <v>11</v>
      </c>
      <c r="E165">
        <v>100000</v>
      </c>
      <c r="F165" t="s">
        <v>12</v>
      </c>
      <c r="G165">
        <v>23654</v>
      </c>
      <c r="H165" t="s">
        <v>13</v>
      </c>
      <c r="I165">
        <v>1E-3</v>
      </c>
      <c r="J165" t="s">
        <v>3</v>
      </c>
      <c r="K165">
        <v>0.99994070000000002</v>
      </c>
      <c r="L165" t="s">
        <v>2</v>
      </c>
      <c r="M165">
        <v>1.7147E-3</v>
      </c>
      <c r="N165" t="s">
        <v>6</v>
      </c>
      <c r="O165">
        <v>10</v>
      </c>
      <c r="P165" t="s">
        <v>0</v>
      </c>
      <c r="Q165">
        <v>137</v>
      </c>
      <c r="R165" t="s">
        <v>8</v>
      </c>
      <c r="S165">
        <v>7</v>
      </c>
      <c r="T165" t="s">
        <v>9</v>
      </c>
      <c r="U165">
        <v>271</v>
      </c>
      <c r="V165" t="s">
        <v>7</v>
      </c>
      <c r="W165">
        <v>100374</v>
      </c>
      <c r="X165" t="s">
        <v>1</v>
      </c>
      <c r="Y165" t="s">
        <v>426</v>
      </c>
      <c r="Z165" t="s">
        <v>16</v>
      </c>
      <c r="AA165" s="7" t="s">
        <v>1144</v>
      </c>
      <c r="AB165" t="s">
        <v>256</v>
      </c>
      <c r="AC165" s="3">
        <v>9.9999999999999998E-17</v>
      </c>
      <c r="AD165" t="s">
        <v>976</v>
      </c>
      <c r="AE165" s="3" t="s">
        <v>977</v>
      </c>
      <c r="AF165" t="s">
        <v>978</v>
      </c>
      <c r="AG165">
        <v>0.01</v>
      </c>
      <c r="AH165" t="s">
        <v>979</v>
      </c>
      <c r="AI165" t="b">
        <v>0</v>
      </c>
      <c r="AJ165" t="s">
        <v>5</v>
      </c>
      <c r="AK165">
        <v>0.99994660999999996</v>
      </c>
      <c r="AL165" t="s">
        <v>4</v>
      </c>
      <c r="AM165">
        <v>1.64854E-3</v>
      </c>
    </row>
    <row r="166" spans="1:39" x14ac:dyDescent="0.25">
      <c r="A166" t="s">
        <v>183</v>
      </c>
      <c r="B166" t="s">
        <v>10</v>
      </c>
      <c r="C166">
        <v>300</v>
      </c>
      <c r="D166" t="s">
        <v>11</v>
      </c>
      <c r="E166">
        <v>100000</v>
      </c>
      <c r="F166" t="s">
        <v>12</v>
      </c>
      <c r="G166">
        <v>23654</v>
      </c>
      <c r="H166" t="s">
        <v>13</v>
      </c>
      <c r="I166">
        <v>1E-3</v>
      </c>
      <c r="J166" t="s">
        <v>3</v>
      </c>
      <c r="K166">
        <v>0.99980880000000005</v>
      </c>
      <c r="L166" t="s">
        <v>2</v>
      </c>
      <c r="M166">
        <v>4.9941999999999999E-3</v>
      </c>
      <c r="N166" t="s">
        <v>6</v>
      </c>
      <c r="O166">
        <v>20</v>
      </c>
      <c r="P166" t="s">
        <v>0</v>
      </c>
      <c r="Q166">
        <v>262.8</v>
      </c>
      <c r="R166" t="s">
        <v>8</v>
      </c>
      <c r="S166">
        <v>3</v>
      </c>
      <c r="T166" t="s">
        <v>9</v>
      </c>
      <c r="U166">
        <v>195</v>
      </c>
      <c r="V166" t="s">
        <v>7</v>
      </c>
      <c r="W166">
        <v>100354</v>
      </c>
      <c r="X166" t="s">
        <v>1</v>
      </c>
      <c r="Y166" t="s">
        <v>427</v>
      </c>
      <c r="Z166" t="s">
        <v>16</v>
      </c>
      <c r="AA166" s="7" t="s">
        <v>1145</v>
      </c>
      <c r="AB166" t="s">
        <v>256</v>
      </c>
      <c r="AC166" s="3">
        <v>9.9999999999999998E-17</v>
      </c>
      <c r="AD166" t="s">
        <v>976</v>
      </c>
      <c r="AE166" t="s">
        <v>977</v>
      </c>
      <c r="AF166" t="s">
        <v>978</v>
      </c>
      <c r="AG166" s="3">
        <v>0.01</v>
      </c>
      <c r="AH166" t="s">
        <v>979</v>
      </c>
      <c r="AI166" t="b">
        <v>0</v>
      </c>
      <c r="AJ166" t="s">
        <v>5</v>
      </c>
      <c r="AK166">
        <v>0.99981078999999995</v>
      </c>
      <c r="AL166" t="s">
        <v>4</v>
      </c>
      <c r="AM166">
        <v>4.9950699999999999E-3</v>
      </c>
    </row>
    <row r="167" spans="1:39" x14ac:dyDescent="0.25">
      <c r="A167" t="s">
        <v>184</v>
      </c>
      <c r="B167" t="s">
        <v>10</v>
      </c>
      <c r="C167">
        <v>300</v>
      </c>
      <c r="D167" t="s">
        <v>11</v>
      </c>
      <c r="E167">
        <v>100000</v>
      </c>
      <c r="F167" t="s">
        <v>12</v>
      </c>
      <c r="G167">
        <v>23654</v>
      </c>
      <c r="H167" t="s">
        <v>13</v>
      </c>
      <c r="I167">
        <v>1E-3</v>
      </c>
      <c r="J167" t="s">
        <v>3</v>
      </c>
      <c r="K167">
        <v>1</v>
      </c>
      <c r="L167" t="s">
        <v>2</v>
      </c>
      <c r="M167">
        <v>1.5037200000000001E-2</v>
      </c>
      <c r="N167" t="s">
        <v>6</v>
      </c>
      <c r="O167">
        <v>10</v>
      </c>
      <c r="P167" t="s">
        <v>0</v>
      </c>
      <c r="Q167">
        <v>5</v>
      </c>
      <c r="R167" t="s">
        <v>8</v>
      </c>
      <c r="S167">
        <v>1</v>
      </c>
      <c r="T167" t="s">
        <v>9</v>
      </c>
      <c r="U167">
        <v>4</v>
      </c>
      <c r="V167" t="s">
        <v>7</v>
      </c>
      <c r="W167">
        <v>2294</v>
      </c>
      <c r="X167" t="s">
        <v>1</v>
      </c>
      <c r="Y167" t="s">
        <v>428</v>
      </c>
      <c r="Z167" t="s">
        <v>16</v>
      </c>
      <c r="AA167" s="7" t="s">
        <v>1146</v>
      </c>
      <c r="AB167" t="s">
        <v>256</v>
      </c>
      <c r="AC167" s="3">
        <v>9.9999999999999998E-17</v>
      </c>
      <c r="AD167" t="s">
        <v>976</v>
      </c>
      <c r="AE167" s="3" t="s">
        <v>977</v>
      </c>
      <c r="AF167" t="s">
        <v>978</v>
      </c>
      <c r="AG167">
        <v>0.01</v>
      </c>
      <c r="AH167" t="s">
        <v>979</v>
      </c>
      <c r="AI167" t="b">
        <v>0</v>
      </c>
      <c r="AJ167" t="s">
        <v>5</v>
      </c>
      <c r="AK167">
        <v>1</v>
      </c>
      <c r="AL167" t="s">
        <v>4</v>
      </c>
      <c r="AM167">
        <v>8.4533999999999998E-4</v>
      </c>
    </row>
    <row r="168" spans="1:39" x14ac:dyDescent="0.25">
      <c r="A168" t="s">
        <v>185</v>
      </c>
      <c r="B168" t="s">
        <v>10</v>
      </c>
      <c r="C168">
        <v>300</v>
      </c>
      <c r="D168" t="s">
        <v>11</v>
      </c>
      <c r="E168">
        <v>100000</v>
      </c>
      <c r="F168" t="s">
        <v>12</v>
      </c>
      <c r="G168">
        <v>23654</v>
      </c>
      <c r="H168" t="s">
        <v>13</v>
      </c>
      <c r="I168">
        <v>1E-3</v>
      </c>
      <c r="J168" t="s">
        <v>3</v>
      </c>
      <c r="K168">
        <v>1</v>
      </c>
      <c r="L168" t="s">
        <v>2</v>
      </c>
      <c r="M168">
        <v>7.582E-4</v>
      </c>
      <c r="N168" t="s">
        <v>6</v>
      </c>
      <c r="O168">
        <v>24</v>
      </c>
      <c r="P168" t="s">
        <v>0</v>
      </c>
      <c r="Q168">
        <v>294.8</v>
      </c>
      <c r="R168" t="s">
        <v>8</v>
      </c>
      <c r="S168">
        <v>3</v>
      </c>
      <c r="T168" t="s">
        <v>9</v>
      </c>
      <c r="U168">
        <v>293</v>
      </c>
      <c r="V168" t="s">
        <v>7</v>
      </c>
      <c r="W168">
        <v>100832</v>
      </c>
      <c r="X168" t="s">
        <v>1</v>
      </c>
      <c r="Y168" t="s">
        <v>429</v>
      </c>
      <c r="Z168" t="s">
        <v>16</v>
      </c>
      <c r="AA168" s="7" t="s">
        <v>1147</v>
      </c>
      <c r="AB168" t="s">
        <v>256</v>
      </c>
      <c r="AC168" s="3">
        <v>9.9999999999999998E-17</v>
      </c>
      <c r="AD168" t="s">
        <v>976</v>
      </c>
      <c r="AE168" t="s">
        <v>977</v>
      </c>
      <c r="AF168" t="s">
        <v>978</v>
      </c>
      <c r="AG168">
        <v>0.01</v>
      </c>
      <c r="AH168" t="s">
        <v>979</v>
      </c>
      <c r="AI168" t="b">
        <v>0</v>
      </c>
      <c r="AJ168" t="s">
        <v>5</v>
      </c>
      <c r="AK168">
        <v>0.99999998999999995</v>
      </c>
      <c r="AL168" t="s">
        <v>4</v>
      </c>
      <c r="AM168" s="3">
        <v>7.4775999999999998E-4</v>
      </c>
    </row>
    <row r="169" spans="1:39" x14ac:dyDescent="0.25">
      <c r="A169" t="s">
        <v>186</v>
      </c>
      <c r="B169" t="s">
        <v>10</v>
      </c>
      <c r="C169">
        <v>300</v>
      </c>
      <c r="D169" t="s">
        <v>11</v>
      </c>
      <c r="E169">
        <v>100000</v>
      </c>
      <c r="F169" t="s">
        <v>12</v>
      </c>
      <c r="G169">
        <v>23654</v>
      </c>
      <c r="H169" t="s">
        <v>13</v>
      </c>
      <c r="I169">
        <v>1E-3</v>
      </c>
      <c r="J169" t="s">
        <v>3</v>
      </c>
      <c r="K169">
        <v>0.99999990000000005</v>
      </c>
      <c r="L169" t="s">
        <v>2</v>
      </c>
      <c r="M169">
        <v>2.031E-4</v>
      </c>
      <c r="N169" t="s">
        <v>6</v>
      </c>
      <c r="O169">
        <v>12</v>
      </c>
      <c r="P169" t="s">
        <v>0</v>
      </c>
      <c r="Q169">
        <v>242.7</v>
      </c>
      <c r="R169" t="s">
        <v>8</v>
      </c>
      <c r="S169">
        <v>7</v>
      </c>
      <c r="T169" t="s">
        <v>9</v>
      </c>
      <c r="U169">
        <v>181</v>
      </c>
      <c r="V169" t="s">
        <v>7</v>
      </c>
      <c r="W169">
        <v>100286</v>
      </c>
      <c r="X169" t="s">
        <v>1</v>
      </c>
      <c r="Y169" t="s">
        <v>430</v>
      </c>
      <c r="Z169" t="s">
        <v>16</v>
      </c>
      <c r="AA169" s="7" t="s">
        <v>1148</v>
      </c>
      <c r="AB169" t="s">
        <v>256</v>
      </c>
      <c r="AC169" s="3">
        <v>9.9999999999999998E-17</v>
      </c>
      <c r="AD169" t="s">
        <v>976</v>
      </c>
      <c r="AE169" s="3" t="s">
        <v>977</v>
      </c>
      <c r="AF169" t="s">
        <v>978</v>
      </c>
      <c r="AG169">
        <v>0.01</v>
      </c>
      <c r="AH169" t="s">
        <v>979</v>
      </c>
      <c r="AI169" t="b">
        <v>0</v>
      </c>
      <c r="AJ169" t="s">
        <v>5</v>
      </c>
      <c r="AK169">
        <v>0.99999992000000004</v>
      </c>
      <c r="AL169" t="s">
        <v>4</v>
      </c>
      <c r="AM169">
        <v>1.9953000000000001E-4</v>
      </c>
    </row>
    <row r="170" spans="1:39" x14ac:dyDescent="0.25">
      <c r="A170" t="s">
        <v>187</v>
      </c>
      <c r="B170" t="s">
        <v>10</v>
      </c>
      <c r="C170">
        <v>300</v>
      </c>
      <c r="D170" t="s">
        <v>11</v>
      </c>
      <c r="E170">
        <v>100000</v>
      </c>
      <c r="F170" t="s">
        <v>12</v>
      </c>
      <c r="G170">
        <v>23654</v>
      </c>
      <c r="H170" t="s">
        <v>13</v>
      </c>
      <c r="I170">
        <v>1E-3</v>
      </c>
      <c r="J170" t="s">
        <v>3</v>
      </c>
      <c r="K170">
        <v>0.99919789999999997</v>
      </c>
      <c r="L170" t="s">
        <v>2</v>
      </c>
      <c r="M170">
        <v>2.7515499999999998E-2</v>
      </c>
      <c r="N170" t="s">
        <v>6</v>
      </c>
      <c r="O170">
        <v>20</v>
      </c>
      <c r="P170" t="s">
        <v>0</v>
      </c>
      <c r="Q170">
        <v>291</v>
      </c>
      <c r="R170" t="s">
        <v>8</v>
      </c>
      <c r="S170">
        <v>5</v>
      </c>
      <c r="T170" t="s">
        <v>9</v>
      </c>
      <c r="U170">
        <v>246</v>
      </c>
      <c r="V170" t="s">
        <v>7</v>
      </c>
      <c r="W170">
        <v>100592</v>
      </c>
      <c r="X170" t="s">
        <v>1</v>
      </c>
      <c r="Y170" t="s">
        <v>431</v>
      </c>
      <c r="Z170" t="s">
        <v>16</v>
      </c>
      <c r="AA170" s="7" t="s">
        <v>1149</v>
      </c>
      <c r="AB170" t="s">
        <v>256</v>
      </c>
      <c r="AC170" s="3">
        <v>9.9999999999999998E-17</v>
      </c>
      <c r="AD170" t="s">
        <v>976</v>
      </c>
      <c r="AE170" t="s">
        <v>977</v>
      </c>
      <c r="AF170" t="s">
        <v>978</v>
      </c>
      <c r="AG170">
        <v>0.01</v>
      </c>
      <c r="AH170" t="s">
        <v>979</v>
      </c>
      <c r="AI170" t="b">
        <v>0</v>
      </c>
      <c r="AJ170" t="s">
        <v>5</v>
      </c>
      <c r="AK170" s="3">
        <v>0.99931013999999996</v>
      </c>
      <c r="AL170" t="s">
        <v>4</v>
      </c>
      <c r="AM170">
        <v>2.5917900000000001E-2</v>
      </c>
    </row>
    <row r="171" spans="1:39" x14ac:dyDescent="0.25">
      <c r="A171" t="s">
        <v>188</v>
      </c>
      <c r="B171" t="s">
        <v>10</v>
      </c>
      <c r="C171">
        <v>300</v>
      </c>
      <c r="D171" t="s">
        <v>11</v>
      </c>
      <c r="E171">
        <v>100000</v>
      </c>
      <c r="F171" t="s">
        <v>12</v>
      </c>
      <c r="G171">
        <v>23654</v>
      </c>
      <c r="H171" t="s">
        <v>13</v>
      </c>
      <c r="I171">
        <v>1E-3</v>
      </c>
      <c r="J171" t="s">
        <v>3</v>
      </c>
      <c r="K171">
        <v>0.99998810000000005</v>
      </c>
      <c r="L171" t="s">
        <v>2</v>
      </c>
      <c r="M171">
        <v>1.3525E-3</v>
      </c>
      <c r="N171" t="s">
        <v>6</v>
      </c>
      <c r="O171">
        <v>14</v>
      </c>
      <c r="P171" t="s">
        <v>0</v>
      </c>
      <c r="Q171">
        <v>238.9</v>
      </c>
      <c r="R171" t="s">
        <v>8</v>
      </c>
      <c r="S171">
        <v>2</v>
      </c>
      <c r="T171" t="s">
        <v>9</v>
      </c>
      <c r="U171">
        <v>217</v>
      </c>
      <c r="V171" t="s">
        <v>7</v>
      </c>
      <c r="W171">
        <v>100356</v>
      </c>
      <c r="X171" t="s">
        <v>1</v>
      </c>
      <c r="Y171" t="s">
        <v>432</v>
      </c>
      <c r="Z171" t="s">
        <v>16</v>
      </c>
      <c r="AA171" s="7" t="s">
        <v>1150</v>
      </c>
      <c r="AB171" t="s">
        <v>256</v>
      </c>
      <c r="AC171" s="3">
        <v>9.9999999999999998E-17</v>
      </c>
      <c r="AD171" t="s">
        <v>976</v>
      </c>
      <c r="AE171" t="s">
        <v>977</v>
      </c>
      <c r="AF171" t="s">
        <v>978</v>
      </c>
      <c r="AG171">
        <v>0.01</v>
      </c>
      <c r="AH171" t="s">
        <v>979</v>
      </c>
      <c r="AI171" s="3" t="b">
        <v>0</v>
      </c>
      <c r="AJ171" t="s">
        <v>5</v>
      </c>
      <c r="AK171">
        <v>0.99998841000000005</v>
      </c>
      <c r="AL171" t="s">
        <v>4</v>
      </c>
      <c r="AM171">
        <v>1.3399099999999999E-3</v>
      </c>
    </row>
    <row r="172" spans="1:39" x14ac:dyDescent="0.25">
      <c r="A172" t="s">
        <v>189</v>
      </c>
      <c r="B172" t="s">
        <v>10</v>
      </c>
      <c r="C172">
        <v>300</v>
      </c>
      <c r="D172" t="s">
        <v>11</v>
      </c>
      <c r="E172">
        <v>100000</v>
      </c>
      <c r="F172" t="s">
        <v>12</v>
      </c>
      <c r="G172">
        <v>23654</v>
      </c>
      <c r="H172" t="s">
        <v>13</v>
      </c>
      <c r="I172">
        <v>1E-3</v>
      </c>
      <c r="J172" t="s">
        <v>3</v>
      </c>
      <c r="K172">
        <v>1</v>
      </c>
      <c r="L172" t="s">
        <v>2</v>
      </c>
      <c r="M172">
        <v>1.9999999999999999E-7</v>
      </c>
      <c r="N172" t="s">
        <v>6</v>
      </c>
      <c r="O172">
        <v>10</v>
      </c>
      <c r="P172" t="s">
        <v>0</v>
      </c>
      <c r="Q172">
        <v>17.7</v>
      </c>
      <c r="R172" t="s">
        <v>8</v>
      </c>
      <c r="S172">
        <v>1</v>
      </c>
      <c r="T172" t="s">
        <v>9</v>
      </c>
      <c r="U172">
        <v>6</v>
      </c>
      <c r="V172" t="s">
        <v>7</v>
      </c>
      <c r="W172">
        <v>6826</v>
      </c>
      <c r="X172" t="s">
        <v>1</v>
      </c>
      <c r="Y172" t="s">
        <v>433</v>
      </c>
      <c r="Z172" t="s">
        <v>16</v>
      </c>
      <c r="AA172" s="7" t="s">
        <v>434</v>
      </c>
      <c r="AB172" t="s">
        <v>256</v>
      </c>
      <c r="AC172" s="3">
        <v>9.9999999999999998E-17</v>
      </c>
      <c r="AD172" t="s">
        <v>976</v>
      </c>
      <c r="AE172" t="s">
        <v>977</v>
      </c>
      <c r="AF172" t="s">
        <v>978</v>
      </c>
      <c r="AG172">
        <v>0.01</v>
      </c>
      <c r="AH172" t="s">
        <v>979</v>
      </c>
      <c r="AI172" t="b">
        <v>0</v>
      </c>
      <c r="AJ172" t="s">
        <v>5</v>
      </c>
      <c r="AK172">
        <v>1</v>
      </c>
      <c r="AL172" t="s">
        <v>4</v>
      </c>
      <c r="AM172">
        <v>6.8999999999999996E-7</v>
      </c>
    </row>
    <row r="173" spans="1:39" x14ac:dyDescent="0.25">
      <c r="A173" t="s">
        <v>190</v>
      </c>
      <c r="B173" t="s">
        <v>10</v>
      </c>
      <c r="C173">
        <v>300</v>
      </c>
      <c r="D173" t="s">
        <v>11</v>
      </c>
      <c r="E173">
        <v>100000</v>
      </c>
      <c r="F173" t="s">
        <v>12</v>
      </c>
      <c r="G173">
        <v>23654</v>
      </c>
      <c r="H173" t="s">
        <v>13</v>
      </c>
      <c r="I173">
        <v>1E-3</v>
      </c>
      <c r="J173" t="s">
        <v>3</v>
      </c>
      <c r="K173">
        <v>1</v>
      </c>
      <c r="L173" t="s">
        <v>2</v>
      </c>
      <c r="M173">
        <v>0</v>
      </c>
      <c r="N173" t="s">
        <v>6</v>
      </c>
      <c r="O173">
        <v>11</v>
      </c>
      <c r="P173" t="s">
        <v>0</v>
      </c>
      <c r="Q173">
        <v>11</v>
      </c>
      <c r="R173" t="s">
        <v>8</v>
      </c>
      <c r="S173">
        <v>1</v>
      </c>
      <c r="T173" t="s">
        <v>9</v>
      </c>
      <c r="U173">
        <v>6</v>
      </c>
      <c r="V173" t="s">
        <v>7</v>
      </c>
      <c r="W173">
        <v>5002</v>
      </c>
      <c r="X173" t="s">
        <v>1</v>
      </c>
      <c r="Y173" t="s">
        <v>435</v>
      </c>
      <c r="Z173" t="s">
        <v>16</v>
      </c>
      <c r="AA173" s="7" t="s">
        <v>1151</v>
      </c>
      <c r="AB173" t="s">
        <v>256</v>
      </c>
      <c r="AC173" s="3">
        <v>9.9999999999999998E-17</v>
      </c>
      <c r="AD173" t="s">
        <v>976</v>
      </c>
      <c r="AE173" t="s">
        <v>977</v>
      </c>
      <c r="AF173" t="s">
        <v>978</v>
      </c>
      <c r="AG173">
        <v>0.01</v>
      </c>
      <c r="AH173" t="s">
        <v>979</v>
      </c>
      <c r="AI173" s="3" t="b">
        <v>0</v>
      </c>
      <c r="AJ173" t="s">
        <v>5</v>
      </c>
      <c r="AK173">
        <v>1</v>
      </c>
      <c r="AL173" t="s">
        <v>4</v>
      </c>
      <c r="AM173">
        <v>0</v>
      </c>
    </row>
    <row r="174" spans="1:39" x14ac:dyDescent="0.25">
      <c r="A174" t="s">
        <v>191</v>
      </c>
      <c r="B174" t="s">
        <v>10</v>
      </c>
      <c r="C174">
        <v>300</v>
      </c>
      <c r="D174" t="s">
        <v>11</v>
      </c>
      <c r="E174">
        <v>100000</v>
      </c>
      <c r="F174" t="s">
        <v>12</v>
      </c>
      <c r="G174">
        <v>23654</v>
      </c>
      <c r="H174" t="s">
        <v>13</v>
      </c>
      <c r="I174">
        <v>1E-3</v>
      </c>
      <c r="J174" t="s">
        <v>3</v>
      </c>
      <c r="K174">
        <v>0.99821740000000003</v>
      </c>
      <c r="L174" t="s">
        <v>2</v>
      </c>
      <c r="M174">
        <v>2.45334E-2</v>
      </c>
      <c r="N174" t="s">
        <v>6</v>
      </c>
      <c r="O174">
        <v>24</v>
      </c>
      <c r="P174" t="s">
        <v>0</v>
      </c>
      <c r="Q174">
        <v>300.39999999999998</v>
      </c>
      <c r="R174" t="s">
        <v>8</v>
      </c>
      <c r="S174">
        <v>2</v>
      </c>
      <c r="T174" t="s">
        <v>9</v>
      </c>
      <c r="U174">
        <v>65</v>
      </c>
      <c r="V174" t="s">
        <v>7</v>
      </c>
      <c r="W174">
        <v>98372</v>
      </c>
      <c r="X174" t="s">
        <v>1</v>
      </c>
      <c r="Y174" t="s">
        <v>996</v>
      </c>
      <c r="Z174" t="s">
        <v>16</v>
      </c>
      <c r="AA174" s="7" t="s">
        <v>1152</v>
      </c>
      <c r="AB174" t="s">
        <v>256</v>
      </c>
      <c r="AC174" s="3">
        <v>9.9999999999999998E-17</v>
      </c>
      <c r="AD174" t="s">
        <v>976</v>
      </c>
      <c r="AE174" t="s">
        <v>977</v>
      </c>
      <c r="AF174" t="s">
        <v>978</v>
      </c>
      <c r="AG174">
        <v>0.01</v>
      </c>
      <c r="AH174" t="s">
        <v>979</v>
      </c>
      <c r="AI174" t="b">
        <v>0</v>
      </c>
      <c r="AJ174" t="s">
        <v>5</v>
      </c>
      <c r="AK174" s="3">
        <v>0.99834427000000003</v>
      </c>
      <c r="AL174" t="s">
        <v>4</v>
      </c>
      <c r="AM174">
        <v>2.393876E-2</v>
      </c>
    </row>
    <row r="175" spans="1:39" x14ac:dyDescent="0.25">
      <c r="A175" t="s">
        <v>192</v>
      </c>
      <c r="B175" t="s">
        <v>10</v>
      </c>
      <c r="C175">
        <v>300</v>
      </c>
      <c r="D175" t="s">
        <v>11</v>
      </c>
      <c r="E175">
        <v>100000</v>
      </c>
      <c r="F175" t="s">
        <v>12</v>
      </c>
      <c r="G175">
        <v>23654</v>
      </c>
      <c r="H175" t="s">
        <v>13</v>
      </c>
      <c r="I175">
        <v>1E-3</v>
      </c>
      <c r="J175" t="s">
        <v>3</v>
      </c>
      <c r="K175">
        <v>1</v>
      </c>
      <c r="L175" t="s">
        <v>2</v>
      </c>
      <c r="M175">
        <v>0</v>
      </c>
      <c r="N175" t="s">
        <v>6</v>
      </c>
      <c r="O175">
        <v>1</v>
      </c>
      <c r="P175" t="s">
        <v>0</v>
      </c>
      <c r="Q175">
        <v>9.1</v>
      </c>
      <c r="R175" t="s">
        <v>8</v>
      </c>
      <c r="S175">
        <v>1</v>
      </c>
      <c r="T175" t="s">
        <v>9</v>
      </c>
      <c r="U175">
        <v>42</v>
      </c>
      <c r="V175" t="s">
        <v>7</v>
      </c>
      <c r="W175">
        <v>6314</v>
      </c>
      <c r="X175" t="s">
        <v>1</v>
      </c>
      <c r="Y175">
        <v>0</v>
      </c>
      <c r="Z175" t="s">
        <v>16</v>
      </c>
      <c r="AA175" s="7" t="s">
        <v>953</v>
      </c>
      <c r="AB175" t="s">
        <v>256</v>
      </c>
      <c r="AC175" s="3">
        <v>9.9999999999999998E-17</v>
      </c>
      <c r="AD175" t="s">
        <v>976</v>
      </c>
      <c r="AE175" t="s">
        <v>977</v>
      </c>
      <c r="AF175" t="s">
        <v>978</v>
      </c>
      <c r="AG175">
        <v>0.01</v>
      </c>
      <c r="AH175" t="s">
        <v>979</v>
      </c>
      <c r="AI175" t="b">
        <v>0</v>
      </c>
      <c r="AJ175" t="s">
        <v>5</v>
      </c>
      <c r="AK175">
        <v>1</v>
      </c>
      <c r="AL175" t="s">
        <v>4</v>
      </c>
      <c r="AM175">
        <v>0</v>
      </c>
    </row>
    <row r="176" spans="1:39" x14ac:dyDescent="0.25">
      <c r="A176" t="s">
        <v>193</v>
      </c>
      <c r="B176" t="s">
        <v>10</v>
      </c>
      <c r="C176">
        <v>300</v>
      </c>
      <c r="D176" t="s">
        <v>11</v>
      </c>
      <c r="E176">
        <v>100000</v>
      </c>
      <c r="F176" t="s">
        <v>12</v>
      </c>
      <c r="G176">
        <v>23654</v>
      </c>
      <c r="H176" t="s">
        <v>13</v>
      </c>
      <c r="I176">
        <v>1E-3</v>
      </c>
      <c r="J176" t="s">
        <v>3</v>
      </c>
      <c r="K176">
        <v>0.93729929999999995</v>
      </c>
      <c r="L176" t="s">
        <v>2</v>
      </c>
      <c r="M176">
        <v>0.2920392</v>
      </c>
      <c r="N176" t="s">
        <v>6</v>
      </c>
      <c r="O176">
        <v>19</v>
      </c>
      <c r="P176" t="s">
        <v>0</v>
      </c>
      <c r="Q176">
        <v>254.7</v>
      </c>
      <c r="R176" t="s">
        <v>8</v>
      </c>
      <c r="S176">
        <v>3</v>
      </c>
      <c r="T176" t="s">
        <v>9</v>
      </c>
      <c r="U176">
        <v>309</v>
      </c>
      <c r="V176" t="s">
        <v>7</v>
      </c>
      <c r="W176">
        <v>100680</v>
      </c>
      <c r="X176" t="s">
        <v>1</v>
      </c>
      <c r="Y176" t="s">
        <v>436</v>
      </c>
      <c r="Z176" t="s">
        <v>16</v>
      </c>
      <c r="AA176" s="7" t="s">
        <v>1153</v>
      </c>
      <c r="AB176" t="s">
        <v>256</v>
      </c>
      <c r="AC176" s="3">
        <v>9.9999999999999998E-17</v>
      </c>
      <c r="AD176" t="s">
        <v>976</v>
      </c>
      <c r="AE176" t="s">
        <v>977</v>
      </c>
      <c r="AF176" t="s">
        <v>978</v>
      </c>
      <c r="AG176">
        <v>0.01</v>
      </c>
      <c r="AH176" t="s">
        <v>979</v>
      </c>
      <c r="AI176" t="b">
        <v>0</v>
      </c>
      <c r="AJ176" t="s">
        <v>5</v>
      </c>
      <c r="AK176" s="3">
        <v>0.91563483000000001</v>
      </c>
      <c r="AL176" t="s">
        <v>4</v>
      </c>
      <c r="AM176">
        <v>0.33828859</v>
      </c>
    </row>
    <row r="177" spans="1:41" x14ac:dyDescent="0.25">
      <c r="A177" t="s">
        <v>194</v>
      </c>
      <c r="B177" t="s">
        <v>10</v>
      </c>
      <c r="C177">
        <v>300</v>
      </c>
      <c r="D177" t="s">
        <v>11</v>
      </c>
      <c r="E177">
        <v>100000</v>
      </c>
      <c r="F177" t="s">
        <v>12</v>
      </c>
      <c r="G177">
        <v>23654</v>
      </c>
      <c r="H177" t="s">
        <v>13</v>
      </c>
      <c r="I177">
        <v>1E-3</v>
      </c>
      <c r="J177" t="s">
        <v>3</v>
      </c>
      <c r="K177">
        <v>0.44944519999999999</v>
      </c>
      <c r="L177" t="s">
        <v>2</v>
      </c>
      <c r="M177">
        <v>0.41684280000000001</v>
      </c>
      <c r="N177" t="s">
        <v>6</v>
      </c>
      <c r="O177">
        <v>22</v>
      </c>
      <c r="P177" t="s">
        <v>0</v>
      </c>
      <c r="Q177">
        <v>282.39999999999998</v>
      </c>
      <c r="R177" t="s">
        <v>8</v>
      </c>
      <c r="S177">
        <v>2</v>
      </c>
      <c r="T177" t="s">
        <v>9</v>
      </c>
      <c r="U177">
        <v>381</v>
      </c>
      <c r="V177" t="s">
        <v>7</v>
      </c>
      <c r="W177">
        <v>100962</v>
      </c>
      <c r="X177" t="s">
        <v>1</v>
      </c>
      <c r="Y177" t="s">
        <v>437</v>
      </c>
      <c r="Z177" t="s">
        <v>16</v>
      </c>
      <c r="AA177" s="7" t="s">
        <v>1154</v>
      </c>
      <c r="AB177" t="s">
        <v>256</v>
      </c>
      <c r="AC177" s="3">
        <v>9.9999999999999998E-17</v>
      </c>
      <c r="AD177" t="s">
        <v>976</v>
      </c>
      <c r="AE177" t="s">
        <v>977</v>
      </c>
      <c r="AF177" t="s">
        <v>978</v>
      </c>
      <c r="AG177">
        <v>0.01</v>
      </c>
      <c r="AH177" t="s">
        <v>979</v>
      </c>
      <c r="AI177" t="b">
        <v>0</v>
      </c>
      <c r="AJ177" t="s">
        <v>5</v>
      </c>
      <c r="AK177" s="3">
        <v>0.44731328999999997</v>
      </c>
      <c r="AL177" t="s">
        <v>4</v>
      </c>
      <c r="AM177">
        <v>0.41370107</v>
      </c>
    </row>
    <row r="178" spans="1:41" x14ac:dyDescent="0.25">
      <c r="A178" t="s">
        <v>195</v>
      </c>
      <c r="B178" t="s">
        <v>10</v>
      </c>
      <c r="C178">
        <v>300</v>
      </c>
      <c r="D178" t="s">
        <v>11</v>
      </c>
      <c r="E178">
        <v>100000</v>
      </c>
      <c r="F178" t="s">
        <v>12</v>
      </c>
      <c r="G178">
        <v>23654</v>
      </c>
      <c r="H178" t="s">
        <v>13</v>
      </c>
      <c r="I178">
        <v>1E-3</v>
      </c>
      <c r="J178" t="s">
        <v>3</v>
      </c>
      <c r="K178">
        <v>1</v>
      </c>
      <c r="L178" t="s">
        <v>2</v>
      </c>
      <c r="M178">
        <v>5.9592999999999998E-3</v>
      </c>
      <c r="N178" t="s">
        <v>6</v>
      </c>
      <c r="O178">
        <v>13</v>
      </c>
      <c r="P178" t="s">
        <v>0</v>
      </c>
      <c r="Q178">
        <v>289.10000000000002</v>
      </c>
      <c r="R178" t="s">
        <v>8</v>
      </c>
      <c r="S178">
        <v>1</v>
      </c>
      <c r="T178" t="s">
        <v>9</v>
      </c>
      <c r="U178">
        <v>22</v>
      </c>
      <c r="V178" t="s">
        <v>7</v>
      </c>
      <c r="W178">
        <v>62452</v>
      </c>
      <c r="X178" t="s">
        <v>1</v>
      </c>
      <c r="Y178" t="s">
        <v>438</v>
      </c>
      <c r="Z178" t="s">
        <v>16</v>
      </c>
      <c r="AA178" s="7" t="s">
        <v>439</v>
      </c>
      <c r="AB178" t="s">
        <v>256</v>
      </c>
      <c r="AC178" s="3">
        <v>9.9999999999999998E-17</v>
      </c>
      <c r="AD178" t="s">
        <v>976</v>
      </c>
      <c r="AE178" t="s">
        <v>977</v>
      </c>
      <c r="AF178" t="s">
        <v>978</v>
      </c>
      <c r="AG178">
        <v>0.01</v>
      </c>
      <c r="AH178" t="s">
        <v>979</v>
      </c>
      <c r="AI178" t="b">
        <v>0</v>
      </c>
      <c r="AJ178" t="s">
        <v>5</v>
      </c>
      <c r="AK178">
        <v>1</v>
      </c>
      <c r="AL178" t="s">
        <v>4</v>
      </c>
      <c r="AM178">
        <v>6.7308999999999999E-4</v>
      </c>
    </row>
    <row r="179" spans="1:41" x14ac:dyDescent="0.25">
      <c r="A179" t="s">
        <v>196</v>
      </c>
      <c r="B179" t="s">
        <v>10</v>
      </c>
      <c r="C179">
        <v>300</v>
      </c>
      <c r="D179" t="s">
        <v>11</v>
      </c>
      <c r="E179">
        <v>100000</v>
      </c>
      <c r="F179" t="s">
        <v>12</v>
      </c>
      <c r="G179">
        <v>23654</v>
      </c>
      <c r="H179" t="s">
        <v>13</v>
      </c>
      <c r="I179">
        <v>1E-3</v>
      </c>
      <c r="J179" t="s">
        <v>3</v>
      </c>
      <c r="K179">
        <v>0.32026470000000001</v>
      </c>
      <c r="L179" t="s">
        <v>2</v>
      </c>
      <c r="M179">
        <v>0.57055489999999998</v>
      </c>
      <c r="N179" t="s">
        <v>6</v>
      </c>
      <c r="O179">
        <v>26</v>
      </c>
      <c r="P179" t="s">
        <v>0</v>
      </c>
      <c r="Q179">
        <v>300.89999999999998</v>
      </c>
      <c r="R179" t="s">
        <v>8</v>
      </c>
      <c r="S179">
        <v>2</v>
      </c>
      <c r="T179" t="s">
        <v>9</v>
      </c>
      <c r="U179">
        <v>56</v>
      </c>
      <c r="V179" t="s">
        <v>7</v>
      </c>
      <c r="W179">
        <v>87614</v>
      </c>
      <c r="X179" t="s">
        <v>1</v>
      </c>
      <c r="Y179" t="s">
        <v>440</v>
      </c>
      <c r="Z179" t="s">
        <v>16</v>
      </c>
      <c r="AA179" s="7" t="s">
        <v>1155</v>
      </c>
      <c r="AB179" t="s">
        <v>256</v>
      </c>
      <c r="AC179" s="3">
        <v>9.9999999999999998E-17</v>
      </c>
      <c r="AD179" t="s">
        <v>976</v>
      </c>
      <c r="AE179" t="s">
        <v>977</v>
      </c>
      <c r="AF179" t="s">
        <v>978</v>
      </c>
      <c r="AG179">
        <v>0.01</v>
      </c>
      <c r="AH179" t="s">
        <v>979</v>
      </c>
      <c r="AI179" t="b">
        <v>0</v>
      </c>
      <c r="AJ179" t="s">
        <v>5</v>
      </c>
      <c r="AK179">
        <v>-2.1651705799999998</v>
      </c>
      <c r="AL179" t="s">
        <v>4</v>
      </c>
      <c r="AM179">
        <v>1.2514187999999999</v>
      </c>
      <c r="AO179" s="3"/>
    </row>
    <row r="180" spans="1:41" x14ac:dyDescent="0.25">
      <c r="A180" t="s">
        <v>197</v>
      </c>
      <c r="B180" t="s">
        <v>10</v>
      </c>
      <c r="C180">
        <v>300</v>
      </c>
      <c r="D180" t="s">
        <v>11</v>
      </c>
      <c r="E180">
        <v>100000</v>
      </c>
      <c r="F180" t="s">
        <v>12</v>
      </c>
      <c r="G180">
        <v>23654</v>
      </c>
      <c r="H180" t="s">
        <v>13</v>
      </c>
      <c r="I180">
        <v>1E-3</v>
      </c>
      <c r="J180" t="s">
        <v>3</v>
      </c>
      <c r="K180">
        <v>0.94341399999999997</v>
      </c>
      <c r="L180" t="s">
        <v>2</v>
      </c>
      <c r="M180">
        <v>0.1699002</v>
      </c>
      <c r="N180" t="s">
        <v>6</v>
      </c>
      <c r="O180">
        <v>29</v>
      </c>
      <c r="P180" t="s">
        <v>0</v>
      </c>
      <c r="Q180">
        <v>300.3</v>
      </c>
      <c r="R180" t="s">
        <v>8</v>
      </c>
      <c r="S180">
        <v>3</v>
      </c>
      <c r="T180" t="s">
        <v>9</v>
      </c>
      <c r="U180">
        <v>288</v>
      </c>
      <c r="V180" t="s">
        <v>7</v>
      </c>
      <c r="W180">
        <v>100834</v>
      </c>
      <c r="X180" t="s">
        <v>1</v>
      </c>
      <c r="Y180" t="s">
        <v>997</v>
      </c>
      <c r="Z180" t="s">
        <v>16</v>
      </c>
      <c r="AA180" s="7" t="s">
        <v>1156</v>
      </c>
      <c r="AB180" t="s">
        <v>256</v>
      </c>
      <c r="AC180" s="3">
        <v>9.9999999999999998E-17</v>
      </c>
      <c r="AD180" t="s">
        <v>976</v>
      </c>
      <c r="AE180" t="s">
        <v>977</v>
      </c>
      <c r="AF180" t="s">
        <v>978</v>
      </c>
      <c r="AG180">
        <v>0.01</v>
      </c>
      <c r="AH180" t="s">
        <v>979</v>
      </c>
      <c r="AI180" t="b">
        <v>0</v>
      </c>
      <c r="AJ180" t="s">
        <v>5</v>
      </c>
      <c r="AK180">
        <v>0.94602421999999997</v>
      </c>
      <c r="AL180" t="s">
        <v>4</v>
      </c>
      <c r="AM180">
        <v>0.16699785</v>
      </c>
      <c r="AO180" s="3"/>
    </row>
    <row r="181" spans="1:41" x14ac:dyDescent="0.25">
      <c r="A181" t="s">
        <v>198</v>
      </c>
      <c r="B181" t="s">
        <v>10</v>
      </c>
      <c r="C181">
        <v>300</v>
      </c>
      <c r="D181" t="s">
        <v>11</v>
      </c>
      <c r="E181">
        <v>100000</v>
      </c>
      <c r="F181" t="s">
        <v>12</v>
      </c>
      <c r="G181">
        <v>23654</v>
      </c>
      <c r="H181" t="s">
        <v>13</v>
      </c>
      <c r="I181">
        <v>1E-3</v>
      </c>
      <c r="J181" t="s">
        <v>3</v>
      </c>
      <c r="K181">
        <v>0.87048559999999997</v>
      </c>
      <c r="L181" t="s">
        <v>2</v>
      </c>
      <c r="M181">
        <v>0.10689849999999999</v>
      </c>
      <c r="N181" t="s">
        <v>6</v>
      </c>
      <c r="O181">
        <v>26</v>
      </c>
      <c r="P181" t="s">
        <v>0</v>
      </c>
      <c r="Q181">
        <v>300.3</v>
      </c>
      <c r="R181" t="s">
        <v>8</v>
      </c>
      <c r="S181">
        <v>4</v>
      </c>
      <c r="T181" t="s">
        <v>9</v>
      </c>
      <c r="U181">
        <v>37</v>
      </c>
      <c r="V181" t="s">
        <v>7</v>
      </c>
      <c r="W181">
        <v>83269</v>
      </c>
      <c r="X181" t="s">
        <v>1</v>
      </c>
      <c r="Y181" t="s">
        <v>441</v>
      </c>
      <c r="Z181" t="s">
        <v>16</v>
      </c>
      <c r="AA181" s="7" t="s">
        <v>1157</v>
      </c>
      <c r="AB181" t="s">
        <v>256</v>
      </c>
      <c r="AC181" s="3">
        <v>9.9999999999999998E-17</v>
      </c>
      <c r="AD181" t="s">
        <v>976</v>
      </c>
      <c r="AE181" t="s">
        <v>977</v>
      </c>
      <c r="AF181" t="s">
        <v>978</v>
      </c>
      <c r="AG181">
        <v>0.01</v>
      </c>
      <c r="AH181" t="s">
        <v>979</v>
      </c>
      <c r="AI181" t="b">
        <v>0</v>
      </c>
      <c r="AJ181" t="s">
        <v>5</v>
      </c>
      <c r="AK181">
        <v>0.87157633000000001</v>
      </c>
      <c r="AL181" t="s">
        <v>4</v>
      </c>
      <c r="AM181" s="3">
        <v>0.10828864000000001</v>
      </c>
    </row>
    <row r="182" spans="1:41" x14ac:dyDescent="0.25">
      <c r="A182" t="s">
        <v>199</v>
      </c>
      <c r="B182" t="s">
        <v>10</v>
      </c>
      <c r="C182">
        <v>300</v>
      </c>
      <c r="D182" t="s">
        <v>11</v>
      </c>
      <c r="E182">
        <v>100000</v>
      </c>
      <c r="F182" t="s">
        <v>12</v>
      </c>
      <c r="G182">
        <v>23654</v>
      </c>
      <c r="H182" t="s">
        <v>13</v>
      </c>
      <c r="I182">
        <v>1E-3</v>
      </c>
      <c r="J182" t="s">
        <v>3</v>
      </c>
      <c r="K182">
        <v>1</v>
      </c>
      <c r="L182" t="s">
        <v>2</v>
      </c>
      <c r="M182">
        <v>0</v>
      </c>
      <c r="N182" t="s">
        <v>6</v>
      </c>
      <c r="O182">
        <v>13</v>
      </c>
      <c r="P182" t="s">
        <v>0</v>
      </c>
      <c r="Q182">
        <v>29.3</v>
      </c>
      <c r="R182" t="s">
        <v>8</v>
      </c>
      <c r="S182">
        <v>2</v>
      </c>
      <c r="T182" t="s">
        <v>9</v>
      </c>
      <c r="U182">
        <v>9</v>
      </c>
      <c r="V182" t="s">
        <v>7</v>
      </c>
      <c r="W182">
        <v>10918</v>
      </c>
      <c r="X182" t="s">
        <v>1</v>
      </c>
      <c r="Y182" t="s">
        <v>442</v>
      </c>
      <c r="Z182" t="s">
        <v>16</v>
      </c>
      <c r="AA182" s="7" t="s">
        <v>1158</v>
      </c>
      <c r="AB182" t="s">
        <v>256</v>
      </c>
      <c r="AC182" s="3">
        <v>9.9999999999999998E-17</v>
      </c>
      <c r="AD182" t="s">
        <v>976</v>
      </c>
      <c r="AE182" t="s">
        <v>977</v>
      </c>
      <c r="AF182" t="s">
        <v>978</v>
      </c>
      <c r="AG182">
        <v>0.01</v>
      </c>
      <c r="AH182" t="s">
        <v>979</v>
      </c>
      <c r="AI182" t="b">
        <v>0</v>
      </c>
      <c r="AJ182" t="s">
        <v>5</v>
      </c>
      <c r="AK182" s="3">
        <v>1</v>
      </c>
      <c r="AL182" t="s">
        <v>4</v>
      </c>
      <c r="AM182">
        <v>0</v>
      </c>
    </row>
    <row r="183" spans="1:41" x14ac:dyDescent="0.25">
      <c r="A183" t="s">
        <v>200</v>
      </c>
      <c r="B183" t="s">
        <v>10</v>
      </c>
      <c r="C183">
        <v>300</v>
      </c>
      <c r="D183" t="s">
        <v>11</v>
      </c>
      <c r="E183">
        <v>100000</v>
      </c>
      <c r="F183" t="s">
        <v>12</v>
      </c>
      <c r="G183">
        <v>23654</v>
      </c>
      <c r="H183" t="s">
        <v>13</v>
      </c>
      <c r="I183">
        <v>1E-3</v>
      </c>
      <c r="J183" t="s">
        <v>3</v>
      </c>
      <c r="K183">
        <v>0.90270229999999996</v>
      </c>
      <c r="L183" t="s">
        <v>2</v>
      </c>
      <c r="M183">
        <v>0.1046738</v>
      </c>
      <c r="N183" t="s">
        <v>6</v>
      </c>
      <c r="O183">
        <v>30</v>
      </c>
      <c r="P183" t="s">
        <v>0</v>
      </c>
      <c r="Q183">
        <v>300.39999999999998</v>
      </c>
      <c r="R183" t="s">
        <v>8</v>
      </c>
      <c r="S183">
        <v>4</v>
      </c>
      <c r="T183" t="s">
        <v>9</v>
      </c>
      <c r="U183">
        <v>33</v>
      </c>
      <c r="V183" t="s">
        <v>7</v>
      </c>
      <c r="W183">
        <v>79834</v>
      </c>
      <c r="X183" t="s">
        <v>1</v>
      </c>
      <c r="Y183" t="s">
        <v>998</v>
      </c>
      <c r="Z183" t="s">
        <v>16</v>
      </c>
      <c r="AA183" s="7" t="s">
        <v>1159</v>
      </c>
      <c r="AB183" t="s">
        <v>256</v>
      </c>
      <c r="AC183" s="3">
        <v>9.9999999999999998E-17</v>
      </c>
      <c r="AD183" t="s">
        <v>976</v>
      </c>
      <c r="AE183" t="s">
        <v>977</v>
      </c>
      <c r="AF183" t="s">
        <v>978</v>
      </c>
      <c r="AG183">
        <v>0.01</v>
      </c>
      <c r="AH183" t="s">
        <v>979</v>
      </c>
      <c r="AI183" t="b">
        <v>0</v>
      </c>
      <c r="AJ183" t="s">
        <v>5</v>
      </c>
      <c r="AK183">
        <v>0.89937900000000004</v>
      </c>
      <c r="AL183" t="s">
        <v>4</v>
      </c>
      <c r="AM183" s="3">
        <v>0.10549209</v>
      </c>
    </row>
    <row r="184" spans="1:41" x14ac:dyDescent="0.25">
      <c r="A184" t="s">
        <v>201</v>
      </c>
      <c r="B184" t="s">
        <v>10</v>
      </c>
      <c r="C184">
        <v>300</v>
      </c>
      <c r="D184" t="s">
        <v>11</v>
      </c>
      <c r="E184">
        <v>100000</v>
      </c>
      <c r="F184" t="s">
        <v>12</v>
      </c>
      <c r="G184">
        <v>23654</v>
      </c>
      <c r="H184" t="s">
        <v>13</v>
      </c>
      <c r="I184">
        <v>1E-3</v>
      </c>
      <c r="J184" t="s">
        <v>3</v>
      </c>
      <c r="K184">
        <v>0.97492179999999995</v>
      </c>
      <c r="L184" t="s">
        <v>2</v>
      </c>
      <c r="M184">
        <v>3.1798600000000003E-2</v>
      </c>
      <c r="N184" t="s">
        <v>6</v>
      </c>
      <c r="O184">
        <v>24</v>
      </c>
      <c r="P184" t="s">
        <v>0</v>
      </c>
      <c r="Q184">
        <v>285.7</v>
      </c>
      <c r="R184" t="s">
        <v>8</v>
      </c>
      <c r="S184">
        <v>7</v>
      </c>
      <c r="T184" t="s">
        <v>9</v>
      </c>
      <c r="U184">
        <v>605</v>
      </c>
      <c r="V184" t="s">
        <v>7</v>
      </c>
      <c r="W184">
        <v>101889</v>
      </c>
      <c r="X184" t="s">
        <v>1</v>
      </c>
      <c r="Y184" t="s">
        <v>443</v>
      </c>
      <c r="Z184" t="s">
        <v>16</v>
      </c>
      <c r="AA184" s="7" t="s">
        <v>1160</v>
      </c>
      <c r="AB184" t="s">
        <v>256</v>
      </c>
      <c r="AC184" s="3">
        <v>9.9999999999999998E-17</v>
      </c>
      <c r="AD184" t="s">
        <v>976</v>
      </c>
      <c r="AE184" t="s">
        <v>977</v>
      </c>
      <c r="AF184" t="s">
        <v>978</v>
      </c>
      <c r="AG184">
        <v>0.01</v>
      </c>
      <c r="AH184" t="s">
        <v>979</v>
      </c>
      <c r="AI184" s="3" t="b">
        <v>0</v>
      </c>
      <c r="AJ184" t="s">
        <v>5</v>
      </c>
      <c r="AK184">
        <v>0.97589809999999999</v>
      </c>
      <c r="AL184" t="s">
        <v>4</v>
      </c>
      <c r="AM184">
        <v>3.1399169999999997E-2</v>
      </c>
    </row>
    <row r="185" spans="1:41" x14ac:dyDescent="0.25">
      <c r="A185" t="s">
        <v>202</v>
      </c>
      <c r="B185" t="s">
        <v>10</v>
      </c>
      <c r="C185">
        <v>300</v>
      </c>
      <c r="D185" t="s">
        <v>11</v>
      </c>
      <c r="E185">
        <v>100000</v>
      </c>
      <c r="F185" t="s">
        <v>12</v>
      </c>
      <c r="G185">
        <v>23654</v>
      </c>
      <c r="H185" t="s">
        <v>13</v>
      </c>
      <c r="I185">
        <v>1E-3</v>
      </c>
      <c r="J185" t="s">
        <v>3</v>
      </c>
      <c r="K185">
        <v>-1.3339999999999999E-4</v>
      </c>
      <c r="L185" t="s">
        <v>2</v>
      </c>
      <c r="M185">
        <v>8.6010125123822192E+69</v>
      </c>
      <c r="N185" t="s">
        <v>6</v>
      </c>
      <c r="O185">
        <v>56</v>
      </c>
      <c r="P185" t="s">
        <v>0</v>
      </c>
      <c r="Q185">
        <v>300.3</v>
      </c>
      <c r="R185" t="s">
        <v>8</v>
      </c>
      <c r="S185">
        <v>1</v>
      </c>
      <c r="T185" t="s">
        <v>9</v>
      </c>
      <c r="U185">
        <v>24</v>
      </c>
      <c r="V185" t="s">
        <v>7</v>
      </c>
      <c r="W185">
        <v>67870</v>
      </c>
      <c r="X185" t="s">
        <v>1</v>
      </c>
      <c r="Y185" t="s">
        <v>999</v>
      </c>
      <c r="Z185" t="s">
        <v>16</v>
      </c>
      <c r="AA185" s="7" t="s">
        <v>1161</v>
      </c>
      <c r="AB185" t="s">
        <v>256</v>
      </c>
      <c r="AC185" s="3">
        <v>9.9999999999999998E-17</v>
      </c>
      <c r="AD185" t="s">
        <v>976</v>
      </c>
      <c r="AE185" t="s">
        <v>977</v>
      </c>
      <c r="AF185" t="s">
        <v>978</v>
      </c>
      <c r="AG185">
        <v>0.01</v>
      </c>
      <c r="AH185" t="s">
        <v>979</v>
      </c>
      <c r="AI185" t="b">
        <v>0</v>
      </c>
      <c r="AJ185" t="s">
        <v>5</v>
      </c>
      <c r="AK185">
        <v>1.9877869999999999E-2</v>
      </c>
      <c r="AL185" t="s">
        <v>4</v>
      </c>
      <c r="AM185">
        <v>219330223.41212499</v>
      </c>
      <c r="AO185" s="3"/>
    </row>
    <row r="186" spans="1:41" x14ac:dyDescent="0.25">
      <c r="A186" t="s">
        <v>203</v>
      </c>
      <c r="B186" t="s">
        <v>10</v>
      </c>
      <c r="C186">
        <v>300</v>
      </c>
      <c r="D186" t="s">
        <v>11</v>
      </c>
      <c r="E186">
        <v>100000</v>
      </c>
      <c r="F186" t="s">
        <v>12</v>
      </c>
      <c r="G186">
        <v>23654</v>
      </c>
      <c r="H186" t="s">
        <v>13</v>
      </c>
      <c r="I186">
        <v>1E-3</v>
      </c>
      <c r="J186" t="s">
        <v>3</v>
      </c>
      <c r="K186">
        <v>0.9995444</v>
      </c>
      <c r="L186" t="s">
        <v>2</v>
      </c>
      <c r="M186">
        <v>3.5659999999999999E-4</v>
      </c>
      <c r="N186" t="s">
        <v>6</v>
      </c>
      <c r="O186">
        <v>8</v>
      </c>
      <c r="P186" t="s">
        <v>0</v>
      </c>
      <c r="Q186">
        <v>179.7</v>
      </c>
      <c r="R186" t="s">
        <v>8</v>
      </c>
      <c r="S186">
        <v>13</v>
      </c>
      <c r="T186" t="s">
        <v>9</v>
      </c>
      <c r="U186">
        <v>325</v>
      </c>
      <c r="V186" t="s">
        <v>7</v>
      </c>
      <c r="W186">
        <v>100075</v>
      </c>
      <c r="X186" t="s">
        <v>1</v>
      </c>
      <c r="Y186" t="s">
        <v>444</v>
      </c>
      <c r="Z186" t="s">
        <v>16</v>
      </c>
      <c r="AA186" s="7" t="s">
        <v>1162</v>
      </c>
      <c r="AB186" t="s">
        <v>256</v>
      </c>
      <c r="AC186" s="3">
        <v>9.9999999999999998E-17</v>
      </c>
      <c r="AD186" t="s">
        <v>976</v>
      </c>
      <c r="AE186" s="3" t="s">
        <v>977</v>
      </c>
      <c r="AF186" t="s">
        <v>978</v>
      </c>
      <c r="AG186">
        <v>0.01</v>
      </c>
      <c r="AH186" t="s">
        <v>979</v>
      </c>
      <c r="AI186" t="b">
        <v>0</v>
      </c>
      <c r="AJ186" t="s">
        <v>5</v>
      </c>
      <c r="AK186">
        <v>0.99957302000000003</v>
      </c>
      <c r="AL186" t="s">
        <v>4</v>
      </c>
      <c r="AM186">
        <v>3.5617999999999999E-4</v>
      </c>
    </row>
    <row r="187" spans="1:41" x14ac:dyDescent="0.25">
      <c r="A187" t="s">
        <v>204</v>
      </c>
      <c r="B187" t="s">
        <v>10</v>
      </c>
      <c r="C187">
        <v>300</v>
      </c>
      <c r="D187" t="s">
        <v>11</v>
      </c>
      <c r="E187">
        <v>100000</v>
      </c>
      <c r="F187" t="s">
        <v>12</v>
      </c>
      <c r="G187">
        <v>23654</v>
      </c>
      <c r="H187" t="s">
        <v>13</v>
      </c>
      <c r="I187">
        <v>1E-3</v>
      </c>
      <c r="J187" t="s">
        <v>3</v>
      </c>
      <c r="K187">
        <v>0.9973265</v>
      </c>
      <c r="L187" t="s">
        <v>2</v>
      </c>
      <c r="M187">
        <v>2.5853399999999999E-2</v>
      </c>
      <c r="N187" t="s">
        <v>6</v>
      </c>
      <c r="O187">
        <v>9</v>
      </c>
      <c r="P187" t="s">
        <v>0</v>
      </c>
      <c r="Q187">
        <v>223.5</v>
      </c>
      <c r="R187" t="s">
        <v>8</v>
      </c>
      <c r="S187">
        <v>6</v>
      </c>
      <c r="T187" t="s">
        <v>9</v>
      </c>
      <c r="U187">
        <v>163</v>
      </c>
      <c r="V187" t="s">
        <v>7</v>
      </c>
      <c r="W187">
        <v>100249</v>
      </c>
      <c r="X187" t="s">
        <v>1</v>
      </c>
      <c r="Y187" t="s">
        <v>445</v>
      </c>
      <c r="Z187" t="s">
        <v>16</v>
      </c>
      <c r="AA187" s="7" t="s">
        <v>1163</v>
      </c>
      <c r="AB187" t="s">
        <v>256</v>
      </c>
      <c r="AC187" s="3">
        <v>9.9999999999999998E-17</v>
      </c>
      <c r="AD187" t="s">
        <v>976</v>
      </c>
      <c r="AE187" t="s">
        <v>977</v>
      </c>
      <c r="AF187" t="s">
        <v>978</v>
      </c>
      <c r="AG187" s="3">
        <v>0.01</v>
      </c>
      <c r="AH187" t="s">
        <v>979</v>
      </c>
      <c r="AI187" t="b">
        <v>0</v>
      </c>
      <c r="AJ187" t="s">
        <v>5</v>
      </c>
      <c r="AK187">
        <v>0.99732105000000004</v>
      </c>
      <c r="AL187" t="s">
        <v>4</v>
      </c>
      <c r="AM187">
        <v>2.665959E-2</v>
      </c>
    </row>
    <row r="188" spans="1:41" x14ac:dyDescent="0.25">
      <c r="A188" t="s">
        <v>205</v>
      </c>
      <c r="B188" t="s">
        <v>10</v>
      </c>
      <c r="C188">
        <v>300</v>
      </c>
      <c r="D188" t="s">
        <v>11</v>
      </c>
      <c r="E188">
        <v>100000</v>
      </c>
      <c r="F188" t="s">
        <v>12</v>
      </c>
      <c r="G188">
        <v>23654</v>
      </c>
      <c r="H188" t="s">
        <v>13</v>
      </c>
      <c r="I188">
        <v>1E-3</v>
      </c>
      <c r="J188" t="s">
        <v>3</v>
      </c>
      <c r="K188">
        <v>0.99968389999999996</v>
      </c>
      <c r="L188" t="s">
        <v>2</v>
      </c>
      <c r="M188">
        <v>7.6994999999999997E-3</v>
      </c>
      <c r="N188" t="s">
        <v>6</v>
      </c>
      <c r="O188">
        <v>9</v>
      </c>
      <c r="P188" t="s">
        <v>0</v>
      </c>
      <c r="Q188">
        <v>191.3</v>
      </c>
      <c r="R188" t="s">
        <v>8</v>
      </c>
      <c r="S188">
        <v>5</v>
      </c>
      <c r="T188" t="s">
        <v>9</v>
      </c>
      <c r="U188">
        <v>263</v>
      </c>
      <c r="V188" t="s">
        <v>7</v>
      </c>
      <c r="W188">
        <v>100176</v>
      </c>
      <c r="X188" t="s">
        <v>1</v>
      </c>
      <c r="Y188" t="s">
        <v>446</v>
      </c>
      <c r="Z188" t="s">
        <v>16</v>
      </c>
      <c r="AA188" s="7" t="s">
        <v>1164</v>
      </c>
      <c r="AB188" t="s">
        <v>256</v>
      </c>
      <c r="AC188" s="3">
        <v>9.9999999999999998E-17</v>
      </c>
      <c r="AD188" t="s">
        <v>976</v>
      </c>
      <c r="AE188" t="s">
        <v>977</v>
      </c>
      <c r="AF188" t="s">
        <v>978</v>
      </c>
      <c r="AG188" s="3">
        <v>0.01</v>
      </c>
      <c r="AH188" t="s">
        <v>979</v>
      </c>
      <c r="AI188" t="b">
        <v>0</v>
      </c>
      <c r="AJ188" t="s">
        <v>5</v>
      </c>
      <c r="AK188">
        <v>0.99964231000000003</v>
      </c>
      <c r="AL188" t="s">
        <v>4</v>
      </c>
      <c r="AM188">
        <v>8.2909999999999998E-3</v>
      </c>
    </row>
    <row r="189" spans="1:41" x14ac:dyDescent="0.25">
      <c r="A189" t="s">
        <v>206</v>
      </c>
      <c r="B189" t="s">
        <v>10</v>
      </c>
      <c r="C189">
        <v>300</v>
      </c>
      <c r="D189" t="s">
        <v>11</v>
      </c>
      <c r="E189">
        <v>100000</v>
      </c>
      <c r="F189" t="s">
        <v>12</v>
      </c>
      <c r="G189">
        <v>23654</v>
      </c>
      <c r="H189" t="s">
        <v>13</v>
      </c>
      <c r="I189">
        <v>1E-3</v>
      </c>
      <c r="J189" t="s">
        <v>3</v>
      </c>
      <c r="K189">
        <v>0.99998399999999998</v>
      </c>
      <c r="L189" t="s">
        <v>2</v>
      </c>
      <c r="M189">
        <v>3.7199999999999999E-4</v>
      </c>
      <c r="N189" t="s">
        <v>6</v>
      </c>
      <c r="O189">
        <v>10</v>
      </c>
      <c r="P189" t="s">
        <v>0</v>
      </c>
      <c r="Q189">
        <v>189.5</v>
      </c>
      <c r="R189" t="s">
        <v>8</v>
      </c>
      <c r="S189">
        <v>3</v>
      </c>
      <c r="T189" t="s">
        <v>9</v>
      </c>
      <c r="U189">
        <v>250</v>
      </c>
      <c r="V189" t="s">
        <v>7</v>
      </c>
      <c r="W189">
        <v>100110</v>
      </c>
      <c r="X189" t="s">
        <v>1</v>
      </c>
      <c r="Y189" t="s">
        <v>447</v>
      </c>
      <c r="Z189" t="s">
        <v>16</v>
      </c>
      <c r="AA189" s="7" t="s">
        <v>1165</v>
      </c>
      <c r="AB189" t="s">
        <v>256</v>
      </c>
      <c r="AC189" s="3">
        <v>9.9999999999999998E-17</v>
      </c>
      <c r="AD189" t="s">
        <v>976</v>
      </c>
      <c r="AE189" t="s">
        <v>977</v>
      </c>
      <c r="AF189" t="s">
        <v>978</v>
      </c>
      <c r="AG189" s="3">
        <v>0.01</v>
      </c>
      <c r="AH189" t="s">
        <v>979</v>
      </c>
      <c r="AI189" t="b">
        <v>0</v>
      </c>
      <c r="AJ189" t="s">
        <v>5</v>
      </c>
      <c r="AK189">
        <v>0.99998277000000002</v>
      </c>
      <c r="AL189" t="s">
        <v>4</v>
      </c>
      <c r="AM189">
        <v>3.9666000000000001E-4</v>
      </c>
    </row>
    <row r="190" spans="1:41" x14ac:dyDescent="0.25">
      <c r="A190" t="s">
        <v>207</v>
      </c>
      <c r="B190" t="s">
        <v>10</v>
      </c>
      <c r="C190">
        <v>300</v>
      </c>
      <c r="D190" t="s">
        <v>11</v>
      </c>
      <c r="E190">
        <v>100000</v>
      </c>
      <c r="F190" t="s">
        <v>12</v>
      </c>
      <c r="G190">
        <v>23654</v>
      </c>
      <c r="H190" t="s">
        <v>13</v>
      </c>
      <c r="I190">
        <v>1E-3</v>
      </c>
      <c r="J190" t="s">
        <v>3</v>
      </c>
      <c r="K190">
        <v>1</v>
      </c>
      <c r="L190" t="s">
        <v>2</v>
      </c>
      <c r="M190">
        <v>0</v>
      </c>
      <c r="N190" t="s">
        <v>6</v>
      </c>
      <c r="O190">
        <v>12</v>
      </c>
      <c r="P190" t="s">
        <v>0</v>
      </c>
      <c r="Q190">
        <v>100.3</v>
      </c>
      <c r="R190" t="s">
        <v>8</v>
      </c>
      <c r="S190">
        <v>5</v>
      </c>
      <c r="T190" t="s">
        <v>9</v>
      </c>
      <c r="U190">
        <v>51</v>
      </c>
      <c r="V190" t="s">
        <v>7</v>
      </c>
      <c r="W190">
        <v>42919</v>
      </c>
      <c r="X190" t="s">
        <v>1</v>
      </c>
      <c r="Y190" t="s">
        <v>448</v>
      </c>
      <c r="Z190" t="s">
        <v>16</v>
      </c>
      <c r="AA190" s="7" t="s">
        <v>1166</v>
      </c>
      <c r="AB190" t="s">
        <v>256</v>
      </c>
      <c r="AC190" s="3">
        <v>9.9999999999999998E-17</v>
      </c>
      <c r="AD190" t="s">
        <v>976</v>
      </c>
      <c r="AE190" t="s">
        <v>977</v>
      </c>
      <c r="AF190" t="s">
        <v>978</v>
      </c>
      <c r="AG190" s="3">
        <v>0.01</v>
      </c>
      <c r="AH190" t="s">
        <v>979</v>
      </c>
      <c r="AI190" t="b">
        <v>0</v>
      </c>
      <c r="AJ190" t="s">
        <v>5</v>
      </c>
      <c r="AK190">
        <v>1</v>
      </c>
      <c r="AL190" t="s">
        <v>4</v>
      </c>
      <c r="AM190">
        <v>0</v>
      </c>
    </row>
    <row r="191" spans="1:41" x14ac:dyDescent="0.25">
      <c r="A191" t="s">
        <v>208</v>
      </c>
      <c r="B191" t="s">
        <v>10</v>
      </c>
      <c r="C191">
        <v>300</v>
      </c>
      <c r="D191" t="s">
        <v>11</v>
      </c>
      <c r="E191">
        <v>100000</v>
      </c>
      <c r="F191" t="s">
        <v>12</v>
      </c>
      <c r="G191">
        <v>23654</v>
      </c>
      <c r="H191" t="s">
        <v>13</v>
      </c>
      <c r="I191">
        <v>1E-3</v>
      </c>
      <c r="J191" t="s">
        <v>3</v>
      </c>
      <c r="K191">
        <v>0.9996507</v>
      </c>
      <c r="L191" t="s">
        <v>2</v>
      </c>
      <c r="M191">
        <v>1.40415E-2</v>
      </c>
      <c r="N191" t="s">
        <v>6</v>
      </c>
      <c r="O191">
        <v>24</v>
      </c>
      <c r="P191" t="s">
        <v>0</v>
      </c>
      <c r="Q191">
        <v>276.39999999999998</v>
      </c>
      <c r="R191" t="s">
        <v>8</v>
      </c>
      <c r="S191">
        <v>10</v>
      </c>
      <c r="T191" t="s">
        <v>9</v>
      </c>
      <c r="U191">
        <v>316</v>
      </c>
      <c r="V191" t="s">
        <v>7</v>
      </c>
      <c r="W191">
        <v>100765</v>
      </c>
      <c r="X191" t="s">
        <v>1</v>
      </c>
      <c r="Y191" t="s">
        <v>449</v>
      </c>
      <c r="Z191" t="s">
        <v>16</v>
      </c>
      <c r="AA191" s="7" t="s">
        <v>1167</v>
      </c>
      <c r="AB191" t="s">
        <v>256</v>
      </c>
      <c r="AC191" s="3">
        <v>9.9999999999999998E-17</v>
      </c>
      <c r="AD191" t="s">
        <v>976</v>
      </c>
      <c r="AE191" t="s">
        <v>977</v>
      </c>
      <c r="AF191" t="s">
        <v>978</v>
      </c>
      <c r="AG191">
        <v>0.01</v>
      </c>
      <c r="AH191" t="s">
        <v>979</v>
      </c>
      <c r="AI191" t="b">
        <v>0</v>
      </c>
      <c r="AJ191" t="s">
        <v>5</v>
      </c>
      <c r="AK191">
        <v>0.99970559999999997</v>
      </c>
      <c r="AL191" t="s">
        <v>4</v>
      </c>
      <c r="AM191" s="3">
        <v>1.282022E-2</v>
      </c>
    </row>
    <row r="192" spans="1:41" x14ac:dyDescent="0.25">
      <c r="A192" t="s">
        <v>209</v>
      </c>
      <c r="B192" t="s">
        <v>10</v>
      </c>
      <c r="C192">
        <v>300</v>
      </c>
      <c r="D192" t="s">
        <v>11</v>
      </c>
      <c r="E192">
        <v>100000</v>
      </c>
      <c r="F192" t="s">
        <v>12</v>
      </c>
      <c r="G192">
        <v>23654</v>
      </c>
      <c r="H192" t="s">
        <v>13</v>
      </c>
      <c r="I192">
        <v>1E-3</v>
      </c>
      <c r="J192" t="s">
        <v>3</v>
      </c>
      <c r="K192">
        <v>0.14117730000000001</v>
      </c>
      <c r="L192" t="s">
        <v>2</v>
      </c>
      <c r="M192">
        <v>0.35316140000000001</v>
      </c>
      <c r="N192" t="s">
        <v>6</v>
      </c>
      <c r="O192">
        <v>20</v>
      </c>
      <c r="P192" t="s">
        <v>0</v>
      </c>
      <c r="Q192">
        <v>272.2</v>
      </c>
      <c r="R192" t="s">
        <v>8</v>
      </c>
      <c r="S192">
        <v>6</v>
      </c>
      <c r="T192" t="s">
        <v>9</v>
      </c>
      <c r="U192">
        <v>243</v>
      </c>
      <c r="V192" t="s">
        <v>7</v>
      </c>
      <c r="W192">
        <v>100500</v>
      </c>
      <c r="X192" t="s">
        <v>1</v>
      </c>
      <c r="Y192" t="s">
        <v>450</v>
      </c>
      <c r="Z192" t="s">
        <v>16</v>
      </c>
      <c r="AA192" s="7" t="s">
        <v>1168</v>
      </c>
      <c r="AB192" t="s">
        <v>256</v>
      </c>
      <c r="AC192" s="3">
        <v>9.9999999999999998E-17</v>
      </c>
      <c r="AD192" t="s">
        <v>976</v>
      </c>
      <c r="AE192" t="s">
        <v>977</v>
      </c>
      <c r="AF192" t="s">
        <v>978</v>
      </c>
      <c r="AG192">
        <v>0.01</v>
      </c>
      <c r="AH192" t="s">
        <v>979</v>
      </c>
      <c r="AI192" t="b">
        <v>0</v>
      </c>
      <c r="AJ192" t="s">
        <v>5</v>
      </c>
      <c r="AK192" s="3">
        <v>0.93852022000000002</v>
      </c>
      <c r="AL192" t="s">
        <v>4</v>
      </c>
      <c r="AM192">
        <v>9.6732100000000001E-2</v>
      </c>
    </row>
    <row r="193" spans="1:47" x14ac:dyDescent="0.25">
      <c r="A193" t="s">
        <v>210</v>
      </c>
      <c r="B193" t="s">
        <v>10</v>
      </c>
      <c r="C193">
        <v>300</v>
      </c>
      <c r="D193" t="s">
        <v>11</v>
      </c>
      <c r="E193">
        <v>100000</v>
      </c>
      <c r="F193" t="s">
        <v>12</v>
      </c>
      <c r="G193">
        <v>23654</v>
      </c>
      <c r="H193" t="s">
        <v>13</v>
      </c>
      <c r="I193">
        <v>1E-3</v>
      </c>
      <c r="J193" t="s">
        <v>3</v>
      </c>
      <c r="K193">
        <v>0.99870099999999995</v>
      </c>
      <c r="L193" t="s">
        <v>2</v>
      </c>
      <c r="M193">
        <v>2.4206000000000002E-3</v>
      </c>
      <c r="N193" t="s">
        <v>6</v>
      </c>
      <c r="O193">
        <v>9</v>
      </c>
      <c r="P193" t="s">
        <v>0</v>
      </c>
      <c r="Q193">
        <v>187.9</v>
      </c>
      <c r="R193" t="s">
        <v>8</v>
      </c>
      <c r="S193">
        <v>3</v>
      </c>
      <c r="T193" t="s">
        <v>9</v>
      </c>
      <c r="U193">
        <v>215</v>
      </c>
      <c r="V193" t="s">
        <v>7</v>
      </c>
      <c r="W193">
        <v>100064</v>
      </c>
      <c r="X193" t="s">
        <v>1</v>
      </c>
      <c r="Y193" t="s">
        <v>451</v>
      </c>
      <c r="Z193" t="s">
        <v>16</v>
      </c>
      <c r="AA193" s="7" t="s">
        <v>1169</v>
      </c>
      <c r="AB193" t="s">
        <v>256</v>
      </c>
      <c r="AC193" s="3">
        <v>9.9999999999999998E-17</v>
      </c>
      <c r="AD193" t="s">
        <v>976</v>
      </c>
      <c r="AE193" t="s">
        <v>977</v>
      </c>
      <c r="AF193" t="s">
        <v>978</v>
      </c>
      <c r="AG193" s="3">
        <v>0.01</v>
      </c>
      <c r="AH193" t="s">
        <v>979</v>
      </c>
      <c r="AI193" t="b">
        <v>0</v>
      </c>
      <c r="AJ193" t="s">
        <v>5</v>
      </c>
      <c r="AK193">
        <v>0.99864227999999999</v>
      </c>
      <c r="AL193" t="s">
        <v>4</v>
      </c>
      <c r="AM193">
        <v>2.4712800000000002E-3</v>
      </c>
    </row>
    <row r="194" spans="1:47" x14ac:dyDescent="0.25">
      <c r="A194" t="s">
        <v>211</v>
      </c>
      <c r="B194" t="s">
        <v>10</v>
      </c>
      <c r="C194">
        <v>300</v>
      </c>
      <c r="D194" t="s">
        <v>11</v>
      </c>
      <c r="E194">
        <v>100000</v>
      </c>
      <c r="F194" t="s">
        <v>12</v>
      </c>
      <c r="G194">
        <v>23654</v>
      </c>
      <c r="H194" t="s">
        <v>13</v>
      </c>
      <c r="I194">
        <v>1E-3</v>
      </c>
      <c r="J194" t="s">
        <v>3</v>
      </c>
      <c r="K194">
        <v>1</v>
      </c>
      <c r="L194" t="s">
        <v>2</v>
      </c>
      <c r="M194">
        <v>14.7801788</v>
      </c>
      <c r="N194" t="s">
        <v>6</v>
      </c>
      <c r="O194">
        <v>20</v>
      </c>
      <c r="P194" t="s">
        <v>0</v>
      </c>
      <c r="Q194">
        <v>10.199999999999999</v>
      </c>
      <c r="R194" t="s">
        <v>8</v>
      </c>
      <c r="S194">
        <v>1</v>
      </c>
      <c r="T194" t="s">
        <v>9</v>
      </c>
      <c r="U194">
        <v>6</v>
      </c>
      <c r="V194" t="s">
        <v>7</v>
      </c>
      <c r="W194">
        <v>3998</v>
      </c>
      <c r="X194" t="s">
        <v>1</v>
      </c>
      <c r="Y194" t="s">
        <v>452</v>
      </c>
      <c r="Z194" t="s">
        <v>16</v>
      </c>
      <c r="AA194" s="7" t="s">
        <v>1170</v>
      </c>
      <c r="AB194" t="s">
        <v>256</v>
      </c>
      <c r="AC194" s="3">
        <v>9.9999999999999998E-17</v>
      </c>
      <c r="AD194" t="s">
        <v>976</v>
      </c>
      <c r="AE194" t="s">
        <v>977</v>
      </c>
      <c r="AF194" t="s">
        <v>978</v>
      </c>
      <c r="AG194">
        <v>0.01</v>
      </c>
      <c r="AH194" t="s">
        <v>979</v>
      </c>
      <c r="AI194" t="b">
        <v>0</v>
      </c>
      <c r="AJ194" t="s">
        <v>5</v>
      </c>
      <c r="AK194" s="3">
        <v>1</v>
      </c>
      <c r="AL194" t="s">
        <v>4</v>
      </c>
      <c r="AM194">
        <v>983.04000000999997</v>
      </c>
    </row>
    <row r="195" spans="1:47" x14ac:dyDescent="0.25">
      <c r="A195" t="s">
        <v>212</v>
      </c>
      <c r="B195" t="s">
        <v>10</v>
      </c>
      <c r="C195">
        <v>300</v>
      </c>
      <c r="D195" t="s">
        <v>11</v>
      </c>
      <c r="E195">
        <v>100000</v>
      </c>
      <c r="F195" t="s">
        <v>12</v>
      </c>
      <c r="G195">
        <v>23654</v>
      </c>
      <c r="H195" t="s">
        <v>13</v>
      </c>
      <c r="I195">
        <v>1E-3</v>
      </c>
      <c r="J195" t="s">
        <v>3</v>
      </c>
      <c r="K195">
        <v>0.98366209999999998</v>
      </c>
      <c r="L195" t="s">
        <v>2</v>
      </c>
      <c r="M195">
        <v>1.35389E-2</v>
      </c>
      <c r="N195" t="s">
        <v>6</v>
      </c>
      <c r="O195">
        <v>12</v>
      </c>
      <c r="P195" t="s">
        <v>0</v>
      </c>
      <c r="Q195">
        <v>206.9</v>
      </c>
      <c r="R195" t="s">
        <v>8</v>
      </c>
      <c r="S195">
        <v>3</v>
      </c>
      <c r="T195" t="s">
        <v>9</v>
      </c>
      <c r="U195">
        <v>211</v>
      </c>
      <c r="V195" t="s">
        <v>7</v>
      </c>
      <c r="W195">
        <v>100410</v>
      </c>
      <c r="X195" t="s">
        <v>1</v>
      </c>
      <c r="Y195" t="s">
        <v>453</v>
      </c>
      <c r="Z195" t="s">
        <v>16</v>
      </c>
      <c r="AA195" s="7" t="s">
        <v>1171</v>
      </c>
      <c r="AB195" t="s">
        <v>256</v>
      </c>
      <c r="AC195" s="3">
        <v>9.9999999999999998E-17</v>
      </c>
      <c r="AD195" t="s">
        <v>976</v>
      </c>
      <c r="AE195" t="s">
        <v>977</v>
      </c>
      <c r="AF195" t="s">
        <v>978</v>
      </c>
      <c r="AG195" s="3">
        <v>0.01</v>
      </c>
      <c r="AH195" t="s">
        <v>979</v>
      </c>
      <c r="AI195" t="b">
        <v>0</v>
      </c>
      <c r="AJ195" t="s">
        <v>5</v>
      </c>
      <c r="AK195">
        <v>0.98390491000000002</v>
      </c>
      <c r="AL195" t="s">
        <v>4</v>
      </c>
      <c r="AM195">
        <v>1.3411289999999999E-2</v>
      </c>
    </row>
    <row r="196" spans="1:47" x14ac:dyDescent="0.25">
      <c r="A196" t="s">
        <v>213</v>
      </c>
      <c r="B196" t="s">
        <v>10</v>
      </c>
      <c r="C196">
        <v>300</v>
      </c>
      <c r="D196" t="s">
        <v>11</v>
      </c>
      <c r="E196">
        <v>100000</v>
      </c>
      <c r="F196" t="s">
        <v>12</v>
      </c>
      <c r="G196">
        <v>23654</v>
      </c>
      <c r="H196" t="s">
        <v>13</v>
      </c>
      <c r="I196">
        <v>1E-3</v>
      </c>
      <c r="J196" t="s">
        <v>3</v>
      </c>
      <c r="K196">
        <v>0.99998960000000003</v>
      </c>
      <c r="L196" t="s">
        <v>2</v>
      </c>
      <c r="M196">
        <v>4.6861999999999997E-3</v>
      </c>
      <c r="N196" t="s">
        <v>6</v>
      </c>
      <c r="O196">
        <v>22</v>
      </c>
      <c r="P196" t="s">
        <v>0</v>
      </c>
      <c r="Q196">
        <v>292.8</v>
      </c>
      <c r="R196" t="s">
        <v>8</v>
      </c>
      <c r="S196">
        <v>4</v>
      </c>
      <c r="T196" t="s">
        <v>9</v>
      </c>
      <c r="U196">
        <v>324</v>
      </c>
      <c r="V196" t="s">
        <v>7</v>
      </c>
      <c r="W196">
        <v>100845</v>
      </c>
      <c r="X196" t="s">
        <v>1</v>
      </c>
      <c r="Y196" t="s">
        <v>454</v>
      </c>
      <c r="Z196" t="s">
        <v>16</v>
      </c>
      <c r="AA196" s="7" t="s">
        <v>1172</v>
      </c>
      <c r="AB196" t="s">
        <v>256</v>
      </c>
      <c r="AC196" s="3">
        <v>9.9999999999999998E-17</v>
      </c>
      <c r="AD196" t="s">
        <v>976</v>
      </c>
      <c r="AE196" t="s">
        <v>977</v>
      </c>
      <c r="AF196" t="s">
        <v>978</v>
      </c>
      <c r="AG196">
        <v>0.01</v>
      </c>
      <c r="AH196" t="s">
        <v>979</v>
      </c>
      <c r="AI196" t="b">
        <v>0</v>
      </c>
      <c r="AJ196" t="s">
        <v>5</v>
      </c>
      <c r="AK196">
        <v>0.99998905000000005</v>
      </c>
      <c r="AL196" t="s">
        <v>4</v>
      </c>
      <c r="AM196" s="3">
        <v>4.6693799999999999E-3</v>
      </c>
    </row>
    <row r="197" spans="1:47" x14ac:dyDescent="0.25">
      <c r="A197" t="s">
        <v>214</v>
      </c>
      <c r="B197" t="s">
        <v>10</v>
      </c>
      <c r="C197">
        <v>300</v>
      </c>
      <c r="D197" t="s">
        <v>11</v>
      </c>
      <c r="E197">
        <v>100000</v>
      </c>
      <c r="F197" t="s">
        <v>12</v>
      </c>
      <c r="G197">
        <v>23654</v>
      </c>
      <c r="H197" t="s">
        <v>13</v>
      </c>
      <c r="I197">
        <v>1E-3</v>
      </c>
      <c r="J197" t="s">
        <v>3</v>
      </c>
      <c r="K197">
        <v>-24.2055288</v>
      </c>
      <c r="L197" t="s">
        <v>2</v>
      </c>
      <c r="M197">
        <v>8.1307000000000004E-2</v>
      </c>
      <c r="N197" t="s">
        <v>6</v>
      </c>
      <c r="O197">
        <v>5</v>
      </c>
      <c r="P197" t="s">
        <v>0</v>
      </c>
      <c r="Q197">
        <v>168.1</v>
      </c>
      <c r="R197" t="s">
        <v>8</v>
      </c>
      <c r="S197">
        <v>3</v>
      </c>
      <c r="T197" t="s">
        <v>9</v>
      </c>
      <c r="U197">
        <v>277</v>
      </c>
      <c r="V197" t="s">
        <v>7</v>
      </c>
      <c r="W197">
        <v>100190</v>
      </c>
      <c r="X197" t="s">
        <v>1</v>
      </c>
      <c r="Y197" t="s">
        <v>455</v>
      </c>
      <c r="Z197" t="s">
        <v>16</v>
      </c>
      <c r="AA197" s="7" t="s">
        <v>456</v>
      </c>
      <c r="AB197" t="s">
        <v>256</v>
      </c>
      <c r="AC197" s="3">
        <v>9.9999999999999998E-17</v>
      </c>
      <c r="AD197" t="s">
        <v>976</v>
      </c>
      <c r="AE197" t="s">
        <v>977</v>
      </c>
      <c r="AF197" t="s">
        <v>978</v>
      </c>
      <c r="AG197">
        <v>0.01</v>
      </c>
      <c r="AH197" t="s">
        <v>979</v>
      </c>
      <c r="AI197" t="b">
        <v>0</v>
      </c>
      <c r="AJ197" t="s">
        <v>5</v>
      </c>
      <c r="AK197">
        <v>-158.17231670000001</v>
      </c>
      <c r="AL197" t="s">
        <v>4</v>
      </c>
      <c r="AM197">
        <v>0.12230185</v>
      </c>
    </row>
    <row r="198" spans="1:47" x14ac:dyDescent="0.25">
      <c r="A198" t="s">
        <v>215</v>
      </c>
      <c r="B198" t="s">
        <v>10</v>
      </c>
      <c r="C198">
        <v>300</v>
      </c>
      <c r="D198" t="s">
        <v>11</v>
      </c>
      <c r="E198">
        <v>100000</v>
      </c>
      <c r="F198" t="s">
        <v>12</v>
      </c>
      <c r="G198">
        <v>23654</v>
      </c>
      <c r="H198" t="s">
        <v>13</v>
      </c>
      <c r="I198">
        <v>1E-3</v>
      </c>
      <c r="J198" t="s">
        <v>3</v>
      </c>
      <c r="K198">
        <v>0.61330969999999996</v>
      </c>
      <c r="L198" t="s">
        <v>2</v>
      </c>
      <c r="M198">
        <v>3.5628001</v>
      </c>
      <c r="N198" t="s">
        <v>6</v>
      </c>
      <c r="O198">
        <v>48</v>
      </c>
      <c r="P198" t="s">
        <v>0</v>
      </c>
      <c r="Q198">
        <v>300.8</v>
      </c>
      <c r="R198" t="s">
        <v>8</v>
      </c>
      <c r="S198">
        <v>2</v>
      </c>
      <c r="T198" t="s">
        <v>9</v>
      </c>
      <c r="U198">
        <v>40</v>
      </c>
      <c r="V198" t="s">
        <v>7</v>
      </c>
      <c r="W198">
        <v>78783</v>
      </c>
      <c r="X198" t="s">
        <v>1</v>
      </c>
      <c r="Y198" t="s">
        <v>1000</v>
      </c>
      <c r="Z198" t="s">
        <v>16</v>
      </c>
      <c r="AA198" s="7" t="s">
        <v>1173</v>
      </c>
      <c r="AB198" t="s">
        <v>256</v>
      </c>
      <c r="AC198" s="3">
        <v>9.9999999999999998E-17</v>
      </c>
      <c r="AD198" t="s">
        <v>976</v>
      </c>
      <c r="AE198" t="s">
        <v>977</v>
      </c>
      <c r="AF198" t="s">
        <v>978</v>
      </c>
      <c r="AG198">
        <v>0.01</v>
      </c>
      <c r="AH198" t="s">
        <v>979</v>
      </c>
      <c r="AI198" t="b">
        <v>0</v>
      </c>
      <c r="AJ198" t="s">
        <v>5</v>
      </c>
      <c r="AK198">
        <v>0.32884636</v>
      </c>
      <c r="AL198" t="s">
        <v>4</v>
      </c>
      <c r="AM198">
        <v>4.7196848100000004</v>
      </c>
      <c r="AS198" s="3"/>
    </row>
    <row r="199" spans="1:47" x14ac:dyDescent="0.25">
      <c r="A199" t="s">
        <v>216</v>
      </c>
      <c r="B199" t="s">
        <v>10</v>
      </c>
      <c r="C199">
        <v>300</v>
      </c>
      <c r="D199" t="s">
        <v>11</v>
      </c>
      <c r="E199">
        <v>100000</v>
      </c>
      <c r="F199" t="s">
        <v>12</v>
      </c>
      <c r="G199">
        <v>23654</v>
      </c>
      <c r="H199" t="s">
        <v>13</v>
      </c>
      <c r="I199">
        <v>1E-3</v>
      </c>
      <c r="J199" t="s">
        <v>3</v>
      </c>
      <c r="K199">
        <v>0.99962240000000002</v>
      </c>
      <c r="L199" t="s">
        <v>2</v>
      </c>
      <c r="M199">
        <v>1.0494399999999999E-2</v>
      </c>
      <c r="N199" t="s">
        <v>6</v>
      </c>
      <c r="O199">
        <v>16</v>
      </c>
      <c r="P199" t="s">
        <v>0</v>
      </c>
      <c r="Q199">
        <v>227.5</v>
      </c>
      <c r="R199" t="s">
        <v>8</v>
      </c>
      <c r="S199">
        <v>5</v>
      </c>
      <c r="T199" t="s">
        <v>9</v>
      </c>
      <c r="U199">
        <v>276</v>
      </c>
      <c r="V199" t="s">
        <v>7</v>
      </c>
      <c r="W199">
        <v>100504</v>
      </c>
      <c r="X199" t="s">
        <v>1</v>
      </c>
      <c r="Y199" t="s">
        <v>457</v>
      </c>
      <c r="Z199" t="s">
        <v>16</v>
      </c>
      <c r="AA199" s="7" t="s">
        <v>1174</v>
      </c>
      <c r="AB199" t="s">
        <v>256</v>
      </c>
      <c r="AC199" s="3">
        <v>9.9999999999999998E-17</v>
      </c>
      <c r="AD199" t="s">
        <v>976</v>
      </c>
      <c r="AE199" t="s">
        <v>977</v>
      </c>
      <c r="AF199" t="s">
        <v>978</v>
      </c>
      <c r="AG199">
        <v>0.01</v>
      </c>
      <c r="AH199" t="s">
        <v>979</v>
      </c>
      <c r="AI199" t="b">
        <v>0</v>
      </c>
      <c r="AJ199" t="s">
        <v>5</v>
      </c>
      <c r="AK199" s="3">
        <v>0.99961601</v>
      </c>
      <c r="AL199" t="s">
        <v>4</v>
      </c>
      <c r="AM199">
        <v>1.0493209999999999E-2</v>
      </c>
    </row>
    <row r="200" spans="1:47" x14ac:dyDescent="0.25">
      <c r="A200" t="s">
        <v>217</v>
      </c>
      <c r="B200" t="s">
        <v>10</v>
      </c>
      <c r="C200">
        <v>300</v>
      </c>
      <c r="D200" t="s">
        <v>11</v>
      </c>
      <c r="E200">
        <v>100000</v>
      </c>
      <c r="F200" t="s">
        <v>12</v>
      </c>
      <c r="G200">
        <v>23654</v>
      </c>
      <c r="H200" t="s">
        <v>13</v>
      </c>
      <c r="I200">
        <v>1E-3</v>
      </c>
      <c r="J200" t="s">
        <v>3</v>
      </c>
      <c r="K200">
        <v>-3787.0183327</v>
      </c>
      <c r="L200" t="s">
        <v>2</v>
      </c>
      <c r="M200">
        <v>40.599514800000001</v>
      </c>
      <c r="N200" t="s">
        <v>6</v>
      </c>
      <c r="O200">
        <v>42</v>
      </c>
      <c r="P200" t="s">
        <v>0</v>
      </c>
      <c r="Q200">
        <v>300.7</v>
      </c>
      <c r="R200" t="s">
        <v>8</v>
      </c>
      <c r="S200">
        <v>5</v>
      </c>
      <c r="T200" t="s">
        <v>9</v>
      </c>
      <c r="U200">
        <v>47</v>
      </c>
      <c r="V200" t="s">
        <v>7</v>
      </c>
      <c r="W200">
        <v>89645</v>
      </c>
      <c r="X200" t="s">
        <v>1</v>
      </c>
      <c r="Y200" t="s">
        <v>1001</v>
      </c>
      <c r="Z200" t="s">
        <v>16</v>
      </c>
      <c r="AA200" s="7" t="s">
        <v>1175</v>
      </c>
      <c r="AB200" t="s">
        <v>256</v>
      </c>
      <c r="AC200" s="3">
        <v>9.9999999999999998E-17</v>
      </c>
      <c r="AD200" t="s">
        <v>976</v>
      </c>
      <c r="AE200" t="s">
        <v>977</v>
      </c>
      <c r="AF200" t="s">
        <v>978</v>
      </c>
      <c r="AG200">
        <v>0.01</v>
      </c>
      <c r="AH200" t="s">
        <v>979</v>
      </c>
      <c r="AI200" t="b">
        <v>0</v>
      </c>
      <c r="AJ200" t="s">
        <v>5</v>
      </c>
      <c r="AK200">
        <v>-421.13822275000001</v>
      </c>
      <c r="AL200" t="s">
        <v>4</v>
      </c>
      <c r="AM200">
        <v>13.615248920000001</v>
      </c>
      <c r="AS200" s="3"/>
    </row>
    <row r="201" spans="1:47" x14ac:dyDescent="0.25">
      <c r="A201" t="s">
        <v>218</v>
      </c>
      <c r="B201" t="s">
        <v>10</v>
      </c>
      <c r="C201">
        <v>300</v>
      </c>
      <c r="D201" t="s">
        <v>11</v>
      </c>
      <c r="E201">
        <v>100000</v>
      </c>
      <c r="F201" t="s">
        <v>12</v>
      </c>
      <c r="G201">
        <v>23654</v>
      </c>
      <c r="H201" t="s">
        <v>13</v>
      </c>
      <c r="I201">
        <v>1E-3</v>
      </c>
      <c r="J201" t="s">
        <v>3</v>
      </c>
      <c r="K201">
        <v>1</v>
      </c>
      <c r="L201" t="s">
        <v>2</v>
      </c>
      <c r="M201">
        <v>0</v>
      </c>
      <c r="N201" t="s">
        <v>6</v>
      </c>
      <c r="O201">
        <v>15</v>
      </c>
      <c r="P201" t="s">
        <v>0</v>
      </c>
      <c r="Q201">
        <v>42.1</v>
      </c>
      <c r="R201" t="s">
        <v>8</v>
      </c>
      <c r="S201">
        <v>1</v>
      </c>
      <c r="T201" t="s">
        <v>9</v>
      </c>
      <c r="U201">
        <v>9</v>
      </c>
      <c r="V201" t="s">
        <v>7</v>
      </c>
      <c r="W201">
        <v>13984</v>
      </c>
      <c r="X201" t="s">
        <v>1</v>
      </c>
      <c r="Y201" t="s">
        <v>458</v>
      </c>
      <c r="Z201" t="s">
        <v>16</v>
      </c>
      <c r="AA201" s="7" t="s">
        <v>1176</v>
      </c>
      <c r="AB201" t="s">
        <v>256</v>
      </c>
      <c r="AC201" s="3">
        <v>9.9999999999999998E-17</v>
      </c>
      <c r="AD201" t="s">
        <v>976</v>
      </c>
      <c r="AE201" t="s">
        <v>977</v>
      </c>
      <c r="AF201" t="s">
        <v>978</v>
      </c>
      <c r="AG201" s="3">
        <v>0.01</v>
      </c>
      <c r="AH201" t="s">
        <v>979</v>
      </c>
      <c r="AI201" t="b">
        <v>0</v>
      </c>
      <c r="AJ201" t="s">
        <v>5</v>
      </c>
      <c r="AK201">
        <v>1</v>
      </c>
      <c r="AL201" t="s">
        <v>4</v>
      </c>
      <c r="AM201">
        <v>0</v>
      </c>
    </row>
    <row r="202" spans="1:47" x14ac:dyDescent="0.25">
      <c r="A202" t="s">
        <v>219</v>
      </c>
      <c r="B202" t="s">
        <v>10</v>
      </c>
      <c r="C202">
        <v>300</v>
      </c>
      <c r="D202" t="s">
        <v>11</v>
      </c>
      <c r="E202">
        <v>100000</v>
      </c>
      <c r="F202" t="s">
        <v>12</v>
      </c>
      <c r="G202">
        <v>23654</v>
      </c>
      <c r="H202" t="s">
        <v>13</v>
      </c>
      <c r="I202">
        <v>1E-3</v>
      </c>
      <c r="J202" t="s">
        <v>3</v>
      </c>
      <c r="K202">
        <v>0.98094380000000003</v>
      </c>
      <c r="L202" t="s">
        <v>2</v>
      </c>
      <c r="M202">
        <v>1.5001057</v>
      </c>
      <c r="N202" t="s">
        <v>6</v>
      </c>
      <c r="O202">
        <v>60</v>
      </c>
      <c r="P202" t="s">
        <v>0</v>
      </c>
      <c r="Q202">
        <v>300.8</v>
      </c>
      <c r="R202" t="s">
        <v>8</v>
      </c>
      <c r="S202">
        <v>2</v>
      </c>
      <c r="T202" t="s">
        <v>9</v>
      </c>
      <c r="U202">
        <v>26</v>
      </c>
      <c r="V202" t="s">
        <v>7</v>
      </c>
      <c r="W202">
        <v>70734</v>
      </c>
      <c r="X202" t="s">
        <v>1</v>
      </c>
      <c r="Y202" t="s">
        <v>1002</v>
      </c>
      <c r="Z202" t="s">
        <v>16</v>
      </c>
      <c r="AA202" s="7" t="s">
        <v>1177</v>
      </c>
      <c r="AB202" t="s">
        <v>256</v>
      </c>
      <c r="AC202" s="3">
        <v>9.9999999999999998E-17</v>
      </c>
      <c r="AD202" t="s">
        <v>976</v>
      </c>
      <c r="AE202" t="s">
        <v>977</v>
      </c>
      <c r="AF202" t="s">
        <v>978</v>
      </c>
      <c r="AG202">
        <v>0.01</v>
      </c>
      <c r="AH202" t="s">
        <v>979</v>
      </c>
      <c r="AI202" t="b">
        <v>0</v>
      </c>
      <c r="AJ202" t="s">
        <v>5</v>
      </c>
      <c r="AK202">
        <v>0.97949326000000003</v>
      </c>
      <c r="AL202" t="s">
        <v>4</v>
      </c>
      <c r="AM202">
        <v>1.5534701</v>
      </c>
      <c r="AU202" s="3"/>
    </row>
    <row r="203" spans="1:47" x14ac:dyDescent="0.25">
      <c r="A203" t="s">
        <v>220</v>
      </c>
      <c r="B203" t="s">
        <v>10</v>
      </c>
      <c r="C203">
        <v>300</v>
      </c>
      <c r="D203" t="s">
        <v>11</v>
      </c>
      <c r="E203">
        <v>100000</v>
      </c>
      <c r="F203" t="s">
        <v>12</v>
      </c>
      <c r="G203">
        <v>23654</v>
      </c>
      <c r="H203" t="s">
        <v>13</v>
      </c>
      <c r="I203">
        <v>1E-3</v>
      </c>
      <c r="J203" t="s">
        <v>3</v>
      </c>
      <c r="K203">
        <v>0.99999930000000004</v>
      </c>
      <c r="L203" t="s">
        <v>2</v>
      </c>
      <c r="M203">
        <v>4.1570000000000002E-4</v>
      </c>
      <c r="N203" t="s">
        <v>6</v>
      </c>
      <c r="O203">
        <v>23</v>
      </c>
      <c r="P203" t="s">
        <v>0</v>
      </c>
      <c r="Q203">
        <v>283.3</v>
      </c>
      <c r="R203" t="s">
        <v>8</v>
      </c>
      <c r="S203">
        <v>9</v>
      </c>
      <c r="T203" t="s">
        <v>9</v>
      </c>
      <c r="U203">
        <v>371</v>
      </c>
      <c r="V203" t="s">
        <v>7</v>
      </c>
      <c r="W203">
        <v>101068</v>
      </c>
      <c r="X203" t="s">
        <v>1</v>
      </c>
      <c r="Y203" t="s">
        <v>459</v>
      </c>
      <c r="Z203" t="s">
        <v>16</v>
      </c>
      <c r="AA203" s="7" t="s">
        <v>1178</v>
      </c>
      <c r="AB203" t="s">
        <v>256</v>
      </c>
      <c r="AC203" s="3">
        <v>9.9999999999999998E-17</v>
      </c>
      <c r="AD203" t="s">
        <v>976</v>
      </c>
      <c r="AE203" t="s">
        <v>977</v>
      </c>
      <c r="AF203" t="s">
        <v>978</v>
      </c>
      <c r="AG203">
        <v>0.01</v>
      </c>
      <c r="AH203" t="s">
        <v>979</v>
      </c>
      <c r="AI203" t="b">
        <v>0</v>
      </c>
      <c r="AJ203" t="s">
        <v>5</v>
      </c>
      <c r="AK203">
        <v>0.99999932999999996</v>
      </c>
      <c r="AL203" t="s">
        <v>4</v>
      </c>
      <c r="AM203" s="3">
        <v>4.1661999999999998E-4</v>
      </c>
    </row>
    <row r="204" spans="1:47" x14ac:dyDescent="0.25">
      <c r="A204" t="s">
        <v>221</v>
      </c>
      <c r="B204" t="s">
        <v>10</v>
      </c>
      <c r="C204">
        <v>300</v>
      </c>
      <c r="D204" t="s">
        <v>11</v>
      </c>
      <c r="E204">
        <v>100000</v>
      </c>
      <c r="F204" t="s">
        <v>12</v>
      </c>
      <c r="G204">
        <v>23654</v>
      </c>
      <c r="H204" t="s">
        <v>13</v>
      </c>
      <c r="I204">
        <v>1E-3</v>
      </c>
      <c r="J204" t="s">
        <v>3</v>
      </c>
      <c r="K204">
        <v>1</v>
      </c>
      <c r="L204" t="s">
        <v>2</v>
      </c>
      <c r="M204">
        <v>1.6525000000000001E-3</v>
      </c>
      <c r="N204" t="s">
        <v>6</v>
      </c>
      <c r="O204">
        <v>16</v>
      </c>
      <c r="P204" t="s">
        <v>0</v>
      </c>
      <c r="Q204">
        <v>234.5</v>
      </c>
      <c r="R204" t="s">
        <v>8</v>
      </c>
      <c r="S204">
        <v>4</v>
      </c>
      <c r="T204" t="s">
        <v>9</v>
      </c>
      <c r="U204">
        <v>293</v>
      </c>
      <c r="V204" t="s">
        <v>7</v>
      </c>
      <c r="W204">
        <v>100642</v>
      </c>
      <c r="X204" t="s">
        <v>1</v>
      </c>
      <c r="Y204" t="s">
        <v>460</v>
      </c>
      <c r="Z204" t="s">
        <v>16</v>
      </c>
      <c r="AA204" s="7" t="s">
        <v>1179</v>
      </c>
      <c r="AB204" t="s">
        <v>256</v>
      </c>
      <c r="AC204" s="3">
        <v>9.9999999999999998E-17</v>
      </c>
      <c r="AD204" t="s">
        <v>976</v>
      </c>
      <c r="AE204" t="s">
        <v>977</v>
      </c>
      <c r="AF204" t="s">
        <v>978</v>
      </c>
      <c r="AG204">
        <v>0.01</v>
      </c>
      <c r="AH204" t="s">
        <v>979</v>
      </c>
      <c r="AI204" s="3" t="b">
        <v>0</v>
      </c>
      <c r="AJ204" t="s">
        <v>5</v>
      </c>
      <c r="AK204">
        <v>1</v>
      </c>
      <c r="AL204" t="s">
        <v>4</v>
      </c>
      <c r="AM204">
        <v>1.6607600000000001E-3</v>
      </c>
    </row>
    <row r="205" spans="1:47" x14ac:dyDescent="0.25">
      <c r="A205" t="s">
        <v>222</v>
      </c>
      <c r="B205" t="s">
        <v>10</v>
      </c>
      <c r="C205">
        <v>300</v>
      </c>
      <c r="D205" t="s">
        <v>11</v>
      </c>
      <c r="E205">
        <v>100000</v>
      </c>
      <c r="F205" t="s">
        <v>12</v>
      </c>
      <c r="G205">
        <v>23654</v>
      </c>
      <c r="H205" t="s">
        <v>13</v>
      </c>
      <c r="I205">
        <v>1E-3</v>
      </c>
      <c r="J205" t="s">
        <v>3</v>
      </c>
      <c r="K205">
        <v>1</v>
      </c>
      <c r="L205" t="s">
        <v>2</v>
      </c>
      <c r="M205">
        <v>0</v>
      </c>
      <c r="N205" t="s">
        <v>6</v>
      </c>
      <c r="O205">
        <v>22</v>
      </c>
      <c r="P205" t="s">
        <v>0</v>
      </c>
      <c r="Q205">
        <v>267.3</v>
      </c>
      <c r="R205" t="s">
        <v>8</v>
      </c>
      <c r="S205">
        <v>4</v>
      </c>
      <c r="T205" t="s">
        <v>9</v>
      </c>
      <c r="U205">
        <v>50</v>
      </c>
      <c r="V205" t="s">
        <v>7</v>
      </c>
      <c r="W205">
        <v>84664</v>
      </c>
      <c r="X205" t="s">
        <v>1</v>
      </c>
      <c r="Y205" t="s">
        <v>461</v>
      </c>
      <c r="Z205" t="s">
        <v>16</v>
      </c>
      <c r="AA205" s="7" t="s">
        <v>1180</v>
      </c>
      <c r="AB205" t="s">
        <v>256</v>
      </c>
      <c r="AC205" s="3">
        <v>9.9999999999999998E-17</v>
      </c>
      <c r="AD205" t="s">
        <v>976</v>
      </c>
      <c r="AE205" t="s">
        <v>977</v>
      </c>
      <c r="AF205" t="s">
        <v>978</v>
      </c>
      <c r="AG205">
        <v>0.01</v>
      </c>
      <c r="AH205" t="s">
        <v>979</v>
      </c>
      <c r="AI205" t="b">
        <v>0</v>
      </c>
      <c r="AJ205" t="s">
        <v>5</v>
      </c>
      <c r="AK205" s="3">
        <v>1</v>
      </c>
      <c r="AL205" t="s">
        <v>4</v>
      </c>
      <c r="AM205">
        <v>0</v>
      </c>
    </row>
    <row r="206" spans="1:47" x14ac:dyDescent="0.25">
      <c r="A206" t="s">
        <v>223</v>
      </c>
      <c r="B206" t="s">
        <v>10</v>
      </c>
      <c r="C206">
        <v>300</v>
      </c>
      <c r="D206" t="s">
        <v>11</v>
      </c>
      <c r="E206">
        <v>100000</v>
      </c>
      <c r="F206" t="s">
        <v>12</v>
      </c>
      <c r="G206">
        <v>23654</v>
      </c>
      <c r="H206" t="s">
        <v>13</v>
      </c>
      <c r="I206">
        <v>1E-3</v>
      </c>
      <c r="J206" t="s">
        <v>3</v>
      </c>
      <c r="K206">
        <v>1</v>
      </c>
      <c r="L206" t="s">
        <v>2</v>
      </c>
      <c r="M206">
        <v>0</v>
      </c>
      <c r="N206" t="s">
        <v>6</v>
      </c>
      <c r="O206">
        <v>23</v>
      </c>
      <c r="P206" t="s">
        <v>0</v>
      </c>
      <c r="Q206">
        <v>102.9</v>
      </c>
      <c r="R206" t="s">
        <v>8</v>
      </c>
      <c r="S206">
        <v>1</v>
      </c>
      <c r="T206" t="s">
        <v>9</v>
      </c>
      <c r="U206">
        <v>15</v>
      </c>
      <c r="V206" t="s">
        <v>7</v>
      </c>
      <c r="W206">
        <v>30946</v>
      </c>
      <c r="X206" t="s">
        <v>1</v>
      </c>
      <c r="Y206" t="s">
        <v>462</v>
      </c>
      <c r="Z206" t="s">
        <v>16</v>
      </c>
      <c r="AA206" s="7" t="s">
        <v>1181</v>
      </c>
      <c r="AB206" t="s">
        <v>256</v>
      </c>
      <c r="AC206" s="3">
        <v>9.9999999999999998E-17</v>
      </c>
      <c r="AD206" t="s">
        <v>976</v>
      </c>
      <c r="AE206" t="s">
        <v>977</v>
      </c>
      <c r="AF206" t="s">
        <v>978</v>
      </c>
      <c r="AG206">
        <v>0.01</v>
      </c>
      <c r="AH206" t="s">
        <v>979</v>
      </c>
      <c r="AI206" s="3" t="b">
        <v>0</v>
      </c>
      <c r="AJ206" t="s">
        <v>5</v>
      </c>
      <c r="AK206">
        <v>1</v>
      </c>
      <c r="AL206" t="s">
        <v>4</v>
      </c>
      <c r="AM206">
        <v>0</v>
      </c>
    </row>
    <row r="207" spans="1:47" x14ac:dyDescent="0.25">
      <c r="A207" t="s">
        <v>224</v>
      </c>
      <c r="B207" t="s">
        <v>10</v>
      </c>
      <c r="C207">
        <v>300</v>
      </c>
      <c r="D207" t="s">
        <v>11</v>
      </c>
      <c r="E207">
        <v>100000</v>
      </c>
      <c r="F207" t="s">
        <v>12</v>
      </c>
      <c r="G207">
        <v>23654</v>
      </c>
      <c r="H207" t="s">
        <v>13</v>
      </c>
      <c r="I207">
        <v>1E-3</v>
      </c>
      <c r="J207" t="s">
        <v>3</v>
      </c>
      <c r="K207">
        <v>0.98440720000000004</v>
      </c>
      <c r="L207" t="s">
        <v>2</v>
      </c>
      <c r="M207">
        <v>5.8195299999999998E-2</v>
      </c>
      <c r="N207" t="s">
        <v>6</v>
      </c>
      <c r="O207">
        <v>17</v>
      </c>
      <c r="P207" t="s">
        <v>0</v>
      </c>
      <c r="Q207">
        <v>300.5</v>
      </c>
      <c r="R207" t="s">
        <v>8</v>
      </c>
      <c r="S207">
        <v>4</v>
      </c>
      <c r="T207" t="s">
        <v>9</v>
      </c>
      <c r="U207">
        <v>50</v>
      </c>
      <c r="V207" t="s">
        <v>7</v>
      </c>
      <c r="W207">
        <v>92507</v>
      </c>
      <c r="X207" t="s">
        <v>1</v>
      </c>
      <c r="Y207" t="s">
        <v>1003</v>
      </c>
      <c r="Z207" t="s">
        <v>16</v>
      </c>
      <c r="AA207" s="7" t="s">
        <v>1182</v>
      </c>
      <c r="AB207" t="s">
        <v>256</v>
      </c>
      <c r="AC207" s="3">
        <v>9.9999999999999998E-17</v>
      </c>
      <c r="AD207" t="s">
        <v>976</v>
      </c>
      <c r="AE207" t="s">
        <v>977</v>
      </c>
      <c r="AF207" t="s">
        <v>978</v>
      </c>
      <c r="AG207">
        <v>0.01</v>
      </c>
      <c r="AH207" t="s">
        <v>979</v>
      </c>
      <c r="AI207" s="3" t="b">
        <v>0</v>
      </c>
      <c r="AJ207" t="s">
        <v>5</v>
      </c>
      <c r="AK207">
        <v>0.98581085000000002</v>
      </c>
      <c r="AL207" t="s">
        <v>4</v>
      </c>
      <c r="AM207">
        <v>5.6639500000000002E-2</v>
      </c>
    </row>
    <row r="208" spans="1:47" x14ac:dyDescent="0.25">
      <c r="A208" t="s">
        <v>225</v>
      </c>
      <c r="B208" t="s">
        <v>10</v>
      </c>
      <c r="C208">
        <v>300</v>
      </c>
      <c r="D208" t="s">
        <v>11</v>
      </c>
      <c r="E208">
        <v>100000</v>
      </c>
      <c r="F208" t="s">
        <v>12</v>
      </c>
      <c r="G208">
        <v>23654</v>
      </c>
      <c r="H208" t="s">
        <v>13</v>
      </c>
      <c r="I208">
        <v>1E-3</v>
      </c>
      <c r="J208" t="s">
        <v>3</v>
      </c>
      <c r="K208">
        <v>0.93072920000000003</v>
      </c>
      <c r="L208" t="s">
        <v>2</v>
      </c>
      <c r="M208">
        <v>0.41328890000000001</v>
      </c>
      <c r="N208" t="s">
        <v>6</v>
      </c>
      <c r="O208">
        <v>55</v>
      </c>
      <c r="P208" t="s">
        <v>0</v>
      </c>
      <c r="Q208">
        <v>301</v>
      </c>
      <c r="R208" t="s">
        <v>8</v>
      </c>
      <c r="S208">
        <v>2</v>
      </c>
      <c r="T208" t="s">
        <v>9</v>
      </c>
      <c r="U208">
        <v>26</v>
      </c>
      <c r="V208" t="s">
        <v>7</v>
      </c>
      <c r="W208">
        <v>69324</v>
      </c>
      <c r="X208" t="s">
        <v>1</v>
      </c>
      <c r="Y208" t="s">
        <v>463</v>
      </c>
      <c r="Z208" t="s">
        <v>16</v>
      </c>
      <c r="AA208" s="7" t="s">
        <v>1183</v>
      </c>
      <c r="AB208" t="s">
        <v>256</v>
      </c>
      <c r="AC208" s="3">
        <v>9.9999999999999998E-17</v>
      </c>
      <c r="AD208" t="s">
        <v>976</v>
      </c>
      <c r="AE208" t="s">
        <v>977</v>
      </c>
      <c r="AF208" t="s">
        <v>978</v>
      </c>
      <c r="AG208">
        <v>0.01</v>
      </c>
      <c r="AH208" t="s">
        <v>979</v>
      </c>
      <c r="AI208" t="b">
        <v>0</v>
      </c>
      <c r="AJ208" t="s">
        <v>5</v>
      </c>
      <c r="AK208">
        <v>0.92626889999999995</v>
      </c>
      <c r="AL208" t="s">
        <v>4</v>
      </c>
      <c r="AM208">
        <v>0.42423620000000001</v>
      </c>
      <c r="AU208" s="3"/>
    </row>
    <row r="209" spans="1:51" x14ac:dyDescent="0.25">
      <c r="A209" t="s">
        <v>226</v>
      </c>
      <c r="B209" t="s">
        <v>10</v>
      </c>
      <c r="C209">
        <v>300</v>
      </c>
      <c r="D209" t="s">
        <v>11</v>
      </c>
      <c r="E209">
        <v>100000</v>
      </c>
      <c r="F209" t="s">
        <v>12</v>
      </c>
      <c r="G209">
        <v>23654</v>
      </c>
      <c r="H209" t="s">
        <v>13</v>
      </c>
      <c r="I209">
        <v>1E-3</v>
      </c>
      <c r="J209" t="s">
        <v>3</v>
      </c>
      <c r="K209">
        <v>0.90537250000000002</v>
      </c>
      <c r="L209" t="s">
        <v>2</v>
      </c>
      <c r="M209">
        <v>0.1127054</v>
      </c>
      <c r="N209" t="s">
        <v>6</v>
      </c>
      <c r="O209">
        <v>18</v>
      </c>
      <c r="P209" t="s">
        <v>0</v>
      </c>
      <c r="Q209">
        <v>234.9</v>
      </c>
      <c r="R209" t="s">
        <v>8</v>
      </c>
      <c r="S209">
        <v>9</v>
      </c>
      <c r="T209" t="s">
        <v>9</v>
      </c>
      <c r="U209">
        <v>428</v>
      </c>
      <c r="V209" t="s">
        <v>7</v>
      </c>
      <c r="W209">
        <v>101028</v>
      </c>
      <c r="X209" t="s">
        <v>1</v>
      </c>
      <c r="Y209" t="s">
        <v>464</v>
      </c>
      <c r="Z209" t="s">
        <v>16</v>
      </c>
      <c r="AA209" s="7" t="s">
        <v>1184</v>
      </c>
      <c r="AB209" t="s">
        <v>256</v>
      </c>
      <c r="AC209" s="3">
        <v>9.9999999999999998E-17</v>
      </c>
      <c r="AD209" t="s">
        <v>976</v>
      </c>
      <c r="AE209" t="s">
        <v>977</v>
      </c>
      <c r="AF209" t="s">
        <v>978</v>
      </c>
      <c r="AG209">
        <v>0.01</v>
      </c>
      <c r="AH209" t="s">
        <v>979</v>
      </c>
      <c r="AI209" s="3" t="b">
        <v>0</v>
      </c>
      <c r="AJ209" t="s">
        <v>5</v>
      </c>
      <c r="AK209">
        <v>0.90563433999999998</v>
      </c>
      <c r="AL209" t="s">
        <v>4</v>
      </c>
      <c r="AM209">
        <v>0.11220183</v>
      </c>
    </row>
    <row r="210" spans="1:51" x14ac:dyDescent="0.25">
      <c r="A210" t="s">
        <v>227</v>
      </c>
      <c r="B210" t="s">
        <v>10</v>
      </c>
      <c r="C210">
        <v>300</v>
      </c>
      <c r="D210" t="s">
        <v>11</v>
      </c>
      <c r="E210">
        <v>100000</v>
      </c>
      <c r="F210" t="s">
        <v>12</v>
      </c>
      <c r="G210">
        <v>23654</v>
      </c>
      <c r="H210" t="s">
        <v>13</v>
      </c>
      <c r="I210">
        <v>1E-3</v>
      </c>
      <c r="J210" t="s">
        <v>3</v>
      </c>
      <c r="K210">
        <v>1</v>
      </c>
      <c r="L210" t="s">
        <v>2</v>
      </c>
      <c r="M210">
        <v>2.4377999999999999E-3</v>
      </c>
      <c r="N210" t="s">
        <v>6</v>
      </c>
      <c r="O210">
        <v>24</v>
      </c>
      <c r="P210" t="s">
        <v>0</v>
      </c>
      <c r="Q210">
        <v>264.89999999999998</v>
      </c>
      <c r="R210" t="s">
        <v>8</v>
      </c>
      <c r="S210">
        <v>4</v>
      </c>
      <c r="T210" t="s">
        <v>9</v>
      </c>
      <c r="U210">
        <v>511</v>
      </c>
      <c r="V210" t="s">
        <v>7</v>
      </c>
      <c r="W210">
        <v>101358</v>
      </c>
      <c r="X210" t="s">
        <v>1</v>
      </c>
      <c r="Y210" t="s">
        <v>465</v>
      </c>
      <c r="Z210" t="s">
        <v>16</v>
      </c>
      <c r="AA210" s="7" t="s">
        <v>1185</v>
      </c>
      <c r="AB210" t="s">
        <v>256</v>
      </c>
      <c r="AC210" s="3">
        <v>9.9999999999999998E-17</v>
      </c>
      <c r="AD210" t="s">
        <v>976</v>
      </c>
      <c r="AE210" t="s">
        <v>977</v>
      </c>
      <c r="AF210" t="s">
        <v>978</v>
      </c>
      <c r="AG210">
        <v>0.01</v>
      </c>
      <c r="AH210" t="s">
        <v>979</v>
      </c>
      <c r="AI210" t="b">
        <v>0</v>
      </c>
      <c r="AJ210" t="s">
        <v>5</v>
      </c>
      <c r="AK210">
        <v>1</v>
      </c>
      <c r="AL210" t="s">
        <v>4</v>
      </c>
      <c r="AM210" s="3">
        <v>1.314717E-2</v>
      </c>
    </row>
    <row r="211" spans="1:51" x14ac:dyDescent="0.25">
      <c r="A211" t="s">
        <v>228</v>
      </c>
      <c r="B211" t="s">
        <v>10</v>
      </c>
      <c r="C211">
        <v>300</v>
      </c>
      <c r="D211" t="s">
        <v>11</v>
      </c>
      <c r="E211">
        <v>100000</v>
      </c>
      <c r="F211" t="s">
        <v>12</v>
      </c>
      <c r="G211">
        <v>23654</v>
      </c>
      <c r="H211" t="s">
        <v>13</v>
      </c>
      <c r="I211">
        <v>1E-3</v>
      </c>
      <c r="J211" t="s">
        <v>3</v>
      </c>
      <c r="K211">
        <v>0.99999090000000002</v>
      </c>
      <c r="L211" t="s">
        <v>2</v>
      </c>
      <c r="M211">
        <v>1.2381E-3</v>
      </c>
      <c r="N211" t="s">
        <v>6</v>
      </c>
      <c r="O211">
        <v>10</v>
      </c>
      <c r="P211" t="s">
        <v>0</v>
      </c>
      <c r="Q211">
        <v>199.3</v>
      </c>
      <c r="R211" t="s">
        <v>8</v>
      </c>
      <c r="S211">
        <v>9</v>
      </c>
      <c r="T211" t="s">
        <v>9</v>
      </c>
      <c r="U211">
        <v>259</v>
      </c>
      <c r="V211" t="s">
        <v>7</v>
      </c>
      <c r="W211">
        <v>100295</v>
      </c>
      <c r="X211" t="s">
        <v>1</v>
      </c>
      <c r="Y211" t="s">
        <v>466</v>
      </c>
      <c r="Z211" t="s">
        <v>16</v>
      </c>
      <c r="AA211" s="7" t="s">
        <v>1186</v>
      </c>
      <c r="AB211" t="s">
        <v>256</v>
      </c>
      <c r="AC211" s="3">
        <v>9.9999999999999998E-17</v>
      </c>
      <c r="AD211" t="s">
        <v>976</v>
      </c>
      <c r="AE211" t="s">
        <v>977</v>
      </c>
      <c r="AF211" t="s">
        <v>978</v>
      </c>
      <c r="AG211" s="3">
        <v>0.01</v>
      </c>
      <c r="AH211" t="s">
        <v>979</v>
      </c>
      <c r="AI211" t="b">
        <v>0</v>
      </c>
      <c r="AJ211" t="s">
        <v>5</v>
      </c>
      <c r="AK211">
        <v>0.99999104000000005</v>
      </c>
      <c r="AL211" t="s">
        <v>4</v>
      </c>
      <c r="AM211">
        <v>1.24485E-3</v>
      </c>
    </row>
    <row r="212" spans="1:51" x14ac:dyDescent="0.25">
      <c r="A212" t="s">
        <v>229</v>
      </c>
      <c r="B212" t="s">
        <v>10</v>
      </c>
      <c r="C212">
        <v>300</v>
      </c>
      <c r="D212" t="s">
        <v>11</v>
      </c>
      <c r="E212">
        <v>100000</v>
      </c>
      <c r="F212" t="s">
        <v>12</v>
      </c>
      <c r="G212">
        <v>23654</v>
      </c>
      <c r="H212" t="s">
        <v>13</v>
      </c>
      <c r="I212">
        <v>1E-3</v>
      </c>
      <c r="J212" t="s">
        <v>3</v>
      </c>
      <c r="K212">
        <v>-12.7796895</v>
      </c>
      <c r="L212" t="s">
        <v>2</v>
      </c>
      <c r="M212">
        <v>14.0457635</v>
      </c>
      <c r="N212" t="s">
        <v>6</v>
      </c>
      <c r="O212">
        <v>19</v>
      </c>
      <c r="P212" t="s">
        <v>0</v>
      </c>
      <c r="Q212">
        <v>238</v>
      </c>
      <c r="R212" t="s">
        <v>8</v>
      </c>
      <c r="S212">
        <v>4</v>
      </c>
      <c r="T212" t="s">
        <v>9</v>
      </c>
      <c r="U212">
        <v>236</v>
      </c>
      <c r="V212" t="s">
        <v>7</v>
      </c>
      <c r="W212">
        <v>100428</v>
      </c>
      <c r="X212" t="s">
        <v>1</v>
      </c>
      <c r="Y212" t="s">
        <v>467</v>
      </c>
      <c r="Z212" t="s">
        <v>16</v>
      </c>
      <c r="AA212" s="7" t="s">
        <v>1187</v>
      </c>
      <c r="AB212" t="s">
        <v>256</v>
      </c>
      <c r="AC212" s="3">
        <v>9.9999999999999998E-17</v>
      </c>
      <c r="AD212" t="s">
        <v>976</v>
      </c>
      <c r="AE212" t="s">
        <v>977</v>
      </c>
      <c r="AF212" t="s">
        <v>978</v>
      </c>
      <c r="AG212">
        <v>0.01</v>
      </c>
      <c r="AH212" t="s">
        <v>979</v>
      </c>
      <c r="AI212" t="b">
        <v>0</v>
      </c>
      <c r="AJ212" t="s">
        <v>5</v>
      </c>
      <c r="AK212" s="3">
        <v>-0.98624696000000001</v>
      </c>
      <c r="AL212" t="s">
        <v>4</v>
      </c>
      <c r="AM212">
        <v>6.2785786699999999</v>
      </c>
    </row>
    <row r="213" spans="1:51" x14ac:dyDescent="0.25">
      <c r="A213" t="s">
        <v>230</v>
      </c>
      <c r="B213" t="s">
        <v>10</v>
      </c>
      <c r="C213">
        <v>300</v>
      </c>
      <c r="D213" t="s">
        <v>11</v>
      </c>
      <c r="E213">
        <v>100000</v>
      </c>
      <c r="F213" t="s">
        <v>12</v>
      </c>
      <c r="G213">
        <v>23654</v>
      </c>
      <c r="H213" t="s">
        <v>13</v>
      </c>
      <c r="I213">
        <v>1E-3</v>
      </c>
      <c r="J213" t="s">
        <v>3</v>
      </c>
      <c r="K213">
        <v>1</v>
      </c>
      <c r="L213" t="s">
        <v>2</v>
      </c>
      <c r="M213">
        <v>0</v>
      </c>
      <c r="N213" t="s">
        <v>6</v>
      </c>
      <c r="O213">
        <v>1</v>
      </c>
      <c r="P213" t="s">
        <v>0</v>
      </c>
      <c r="Q213">
        <v>0.4</v>
      </c>
      <c r="R213" t="s">
        <v>8</v>
      </c>
      <c r="S213">
        <v>1</v>
      </c>
      <c r="T213" t="s">
        <v>9</v>
      </c>
      <c r="U213">
        <v>2</v>
      </c>
      <c r="V213" t="s">
        <v>7</v>
      </c>
      <c r="W213">
        <v>283</v>
      </c>
      <c r="X213" t="s">
        <v>1</v>
      </c>
      <c r="Y213">
        <v>2.4190695400000002</v>
      </c>
      <c r="Z213" t="s">
        <v>16</v>
      </c>
      <c r="AA213" s="7" t="s">
        <v>954</v>
      </c>
      <c r="AB213" t="s">
        <v>256</v>
      </c>
      <c r="AC213" s="3">
        <v>9.9999999999999998E-17</v>
      </c>
      <c r="AD213" t="s">
        <v>976</v>
      </c>
      <c r="AE213" t="s">
        <v>977</v>
      </c>
      <c r="AF213" t="s">
        <v>978</v>
      </c>
      <c r="AG213">
        <v>0.01</v>
      </c>
      <c r="AH213" t="s">
        <v>979</v>
      </c>
      <c r="AI213" t="b">
        <v>0</v>
      </c>
      <c r="AJ213" t="s">
        <v>5</v>
      </c>
      <c r="AK213">
        <v>1</v>
      </c>
      <c r="AL213" t="s">
        <v>4</v>
      </c>
      <c r="AM213">
        <v>0</v>
      </c>
    </row>
    <row r="214" spans="1:51" x14ac:dyDescent="0.25">
      <c r="A214" t="s">
        <v>231</v>
      </c>
      <c r="B214" t="s">
        <v>10</v>
      </c>
      <c r="C214">
        <v>300</v>
      </c>
      <c r="D214" t="s">
        <v>11</v>
      </c>
      <c r="E214">
        <v>100000</v>
      </c>
      <c r="F214" t="s">
        <v>12</v>
      </c>
      <c r="G214">
        <v>23654</v>
      </c>
      <c r="H214" t="s">
        <v>13</v>
      </c>
      <c r="I214">
        <v>1E-3</v>
      </c>
      <c r="J214" t="s">
        <v>3</v>
      </c>
      <c r="K214">
        <v>1</v>
      </c>
      <c r="L214" t="s">
        <v>2</v>
      </c>
      <c r="M214">
        <v>0</v>
      </c>
      <c r="N214" t="s">
        <v>6</v>
      </c>
      <c r="O214">
        <v>9</v>
      </c>
      <c r="P214" t="s">
        <v>0</v>
      </c>
      <c r="Q214">
        <v>193.8</v>
      </c>
      <c r="R214" t="s">
        <v>8</v>
      </c>
      <c r="S214">
        <v>7</v>
      </c>
      <c r="T214" t="s">
        <v>9</v>
      </c>
      <c r="U214">
        <v>156</v>
      </c>
      <c r="V214" t="s">
        <v>7</v>
      </c>
      <c r="W214">
        <v>89752</v>
      </c>
      <c r="X214" t="s">
        <v>1</v>
      </c>
      <c r="Y214" t="s">
        <v>468</v>
      </c>
      <c r="Z214" t="s">
        <v>16</v>
      </c>
      <c r="AA214" s="7" t="s">
        <v>469</v>
      </c>
      <c r="AB214" t="s">
        <v>256</v>
      </c>
      <c r="AC214" s="3">
        <v>9.9999999999999998E-17</v>
      </c>
      <c r="AD214" t="s">
        <v>976</v>
      </c>
      <c r="AE214" t="s">
        <v>977</v>
      </c>
      <c r="AF214" t="s">
        <v>978</v>
      </c>
      <c r="AG214">
        <v>0.01</v>
      </c>
      <c r="AH214" t="s">
        <v>979</v>
      </c>
      <c r="AI214" t="b">
        <v>0</v>
      </c>
      <c r="AJ214" t="s">
        <v>5</v>
      </c>
      <c r="AK214">
        <v>1</v>
      </c>
      <c r="AL214" t="s">
        <v>4</v>
      </c>
      <c r="AM214">
        <v>0</v>
      </c>
    </row>
    <row r="215" spans="1:51" x14ac:dyDescent="0.25">
      <c r="A215" t="s">
        <v>232</v>
      </c>
      <c r="B215" t="s">
        <v>10</v>
      </c>
      <c r="C215">
        <v>300</v>
      </c>
      <c r="D215" t="s">
        <v>11</v>
      </c>
      <c r="E215">
        <v>100000</v>
      </c>
      <c r="F215" t="s">
        <v>12</v>
      </c>
      <c r="G215">
        <v>23654</v>
      </c>
      <c r="H215" t="s">
        <v>13</v>
      </c>
      <c r="I215">
        <v>1E-3</v>
      </c>
      <c r="J215" t="s">
        <v>3</v>
      </c>
      <c r="K215">
        <v>0.99885889999999999</v>
      </c>
      <c r="L215" t="s">
        <v>2</v>
      </c>
      <c r="M215">
        <v>4.0435000000000002E-3</v>
      </c>
      <c r="N215" t="s">
        <v>6</v>
      </c>
      <c r="O215">
        <v>8</v>
      </c>
      <c r="P215" t="s">
        <v>0</v>
      </c>
      <c r="Q215">
        <v>182.3</v>
      </c>
      <c r="R215" t="s">
        <v>8</v>
      </c>
      <c r="S215">
        <v>8</v>
      </c>
      <c r="T215" t="s">
        <v>9</v>
      </c>
      <c r="U215">
        <v>273</v>
      </c>
      <c r="V215" t="s">
        <v>7</v>
      </c>
      <c r="W215">
        <v>100135</v>
      </c>
      <c r="X215" t="s">
        <v>1</v>
      </c>
      <c r="Y215" t="s">
        <v>470</v>
      </c>
      <c r="Z215" t="s">
        <v>16</v>
      </c>
      <c r="AA215" s="7" t="s">
        <v>1188</v>
      </c>
      <c r="AB215" t="s">
        <v>256</v>
      </c>
      <c r="AC215" s="3">
        <v>9.9999999999999998E-17</v>
      </c>
      <c r="AD215" t="s">
        <v>976</v>
      </c>
      <c r="AE215" s="3" t="s">
        <v>977</v>
      </c>
      <c r="AF215" t="s">
        <v>978</v>
      </c>
      <c r="AG215">
        <v>0.01</v>
      </c>
      <c r="AH215" t="s">
        <v>979</v>
      </c>
      <c r="AI215" t="b">
        <v>0</v>
      </c>
      <c r="AJ215" t="s">
        <v>5</v>
      </c>
      <c r="AK215">
        <v>0.99894912000000002</v>
      </c>
      <c r="AL215" t="s">
        <v>4</v>
      </c>
      <c r="AM215">
        <v>3.9166100000000001E-3</v>
      </c>
    </row>
    <row r="216" spans="1:51" x14ac:dyDescent="0.25">
      <c r="A216" t="s">
        <v>233</v>
      </c>
      <c r="B216" t="s">
        <v>10</v>
      </c>
      <c r="C216">
        <v>300</v>
      </c>
      <c r="D216" t="s">
        <v>11</v>
      </c>
      <c r="E216">
        <v>100000</v>
      </c>
      <c r="F216" t="s">
        <v>12</v>
      </c>
      <c r="G216">
        <v>23654</v>
      </c>
      <c r="H216" t="s">
        <v>13</v>
      </c>
      <c r="I216">
        <v>1E-3</v>
      </c>
      <c r="J216" t="s">
        <v>3</v>
      </c>
      <c r="K216">
        <v>1</v>
      </c>
      <c r="L216" t="s">
        <v>2</v>
      </c>
      <c r="M216">
        <v>0</v>
      </c>
      <c r="N216" t="s">
        <v>6</v>
      </c>
      <c r="O216">
        <v>12</v>
      </c>
      <c r="P216" t="s">
        <v>0</v>
      </c>
      <c r="Q216">
        <v>174.6</v>
      </c>
      <c r="R216" t="s">
        <v>8</v>
      </c>
      <c r="S216">
        <v>4</v>
      </c>
      <c r="T216" t="s">
        <v>9</v>
      </c>
      <c r="U216">
        <v>59</v>
      </c>
      <c r="V216" t="s">
        <v>7</v>
      </c>
      <c r="W216">
        <v>64776</v>
      </c>
      <c r="X216" t="s">
        <v>1</v>
      </c>
      <c r="Y216" t="s">
        <v>471</v>
      </c>
      <c r="Z216" t="s">
        <v>16</v>
      </c>
      <c r="AA216" s="7" t="s">
        <v>1189</v>
      </c>
      <c r="AB216" t="s">
        <v>256</v>
      </c>
      <c r="AC216" s="3">
        <v>9.9999999999999998E-17</v>
      </c>
      <c r="AD216" t="s">
        <v>976</v>
      </c>
      <c r="AE216" t="s">
        <v>977</v>
      </c>
      <c r="AF216" t="s">
        <v>978</v>
      </c>
      <c r="AG216" s="3">
        <v>0.01</v>
      </c>
      <c r="AH216" t="s">
        <v>979</v>
      </c>
      <c r="AI216" t="b">
        <v>0</v>
      </c>
      <c r="AJ216" t="s">
        <v>5</v>
      </c>
      <c r="AK216">
        <v>1</v>
      </c>
      <c r="AL216" t="s">
        <v>4</v>
      </c>
      <c r="AM216">
        <v>0</v>
      </c>
    </row>
    <row r="217" spans="1:51" x14ac:dyDescent="0.25">
      <c r="A217" t="s">
        <v>234</v>
      </c>
      <c r="B217" t="s">
        <v>10</v>
      </c>
      <c r="C217">
        <v>300</v>
      </c>
      <c r="D217" t="s">
        <v>11</v>
      </c>
      <c r="E217">
        <v>100000</v>
      </c>
      <c r="F217" t="s">
        <v>12</v>
      </c>
      <c r="G217">
        <v>23654</v>
      </c>
      <c r="H217" t="s">
        <v>13</v>
      </c>
      <c r="I217">
        <v>1E-3</v>
      </c>
      <c r="J217" t="s">
        <v>3</v>
      </c>
      <c r="K217">
        <v>0.60607860000000002</v>
      </c>
      <c r="L217" t="s">
        <v>2</v>
      </c>
      <c r="M217">
        <v>0.39962819999999999</v>
      </c>
      <c r="N217" t="s">
        <v>6</v>
      </c>
      <c r="O217">
        <v>42</v>
      </c>
      <c r="P217" t="s">
        <v>0</v>
      </c>
      <c r="Q217">
        <v>300.5</v>
      </c>
      <c r="R217" t="s">
        <v>8</v>
      </c>
      <c r="S217">
        <v>3</v>
      </c>
      <c r="T217" t="s">
        <v>9</v>
      </c>
      <c r="U217">
        <v>34</v>
      </c>
      <c r="V217" t="s">
        <v>7</v>
      </c>
      <c r="W217">
        <v>74172</v>
      </c>
      <c r="X217" t="s">
        <v>1</v>
      </c>
      <c r="Y217" t="s">
        <v>472</v>
      </c>
      <c r="Z217" t="s">
        <v>16</v>
      </c>
      <c r="AA217" s="7" t="s">
        <v>1190</v>
      </c>
      <c r="AB217" t="s">
        <v>256</v>
      </c>
      <c r="AC217" s="3">
        <v>9.9999999999999998E-17</v>
      </c>
      <c r="AD217" t="s">
        <v>976</v>
      </c>
      <c r="AE217" t="s">
        <v>977</v>
      </c>
      <c r="AF217" t="s">
        <v>978</v>
      </c>
      <c r="AG217">
        <v>0.01</v>
      </c>
      <c r="AH217" t="s">
        <v>979</v>
      </c>
      <c r="AI217" t="b">
        <v>0</v>
      </c>
      <c r="AJ217" t="s">
        <v>5</v>
      </c>
      <c r="AK217">
        <v>0.56207048999999998</v>
      </c>
      <c r="AL217" t="s">
        <v>4</v>
      </c>
      <c r="AM217">
        <v>0.41774591999999999</v>
      </c>
      <c r="AU217" s="3"/>
    </row>
    <row r="218" spans="1:51" x14ac:dyDescent="0.25">
      <c r="A218" t="s">
        <v>236</v>
      </c>
      <c r="B218" t="s">
        <v>10</v>
      </c>
      <c r="C218">
        <v>300</v>
      </c>
      <c r="D218" t="s">
        <v>11</v>
      </c>
      <c r="E218">
        <v>100000</v>
      </c>
      <c r="F218" t="s">
        <v>12</v>
      </c>
      <c r="G218">
        <v>23654</v>
      </c>
      <c r="H218" t="s">
        <v>13</v>
      </c>
      <c r="I218">
        <v>1E-3</v>
      </c>
      <c r="J218" t="s">
        <v>3</v>
      </c>
      <c r="K218">
        <v>0.99970340000000002</v>
      </c>
      <c r="L218" t="s">
        <v>2</v>
      </c>
      <c r="M218">
        <v>1.6532000000000002E-2</v>
      </c>
      <c r="N218" t="s">
        <v>6</v>
      </c>
      <c r="O218">
        <v>25</v>
      </c>
      <c r="P218" t="s">
        <v>0</v>
      </c>
      <c r="Q218">
        <v>280.7</v>
      </c>
      <c r="R218" t="s">
        <v>8</v>
      </c>
      <c r="S218">
        <v>3</v>
      </c>
      <c r="T218" t="s">
        <v>9</v>
      </c>
      <c r="U218">
        <v>312</v>
      </c>
      <c r="V218" t="s">
        <v>7</v>
      </c>
      <c r="W218">
        <v>100694</v>
      </c>
      <c r="X218" t="s">
        <v>1</v>
      </c>
      <c r="Y218" t="s">
        <v>473</v>
      </c>
      <c r="Z218" t="s">
        <v>16</v>
      </c>
      <c r="AA218" s="7" t="s">
        <v>1191</v>
      </c>
      <c r="AB218" t="s">
        <v>256</v>
      </c>
      <c r="AC218" s="3">
        <v>9.9999999999999998E-17</v>
      </c>
      <c r="AD218" t="s">
        <v>976</v>
      </c>
      <c r="AE218" t="s">
        <v>977</v>
      </c>
      <c r="AF218" t="s">
        <v>978</v>
      </c>
      <c r="AG218">
        <v>0.01</v>
      </c>
      <c r="AH218" t="s">
        <v>979</v>
      </c>
      <c r="AI218" t="b">
        <v>0</v>
      </c>
      <c r="AJ218" t="s">
        <v>5</v>
      </c>
      <c r="AK218" s="3">
        <v>0.99972711000000003</v>
      </c>
      <c r="AL218" t="s">
        <v>4</v>
      </c>
      <c r="AM218">
        <v>1.6145690000000001E-2</v>
      </c>
    </row>
    <row r="219" spans="1:51" x14ac:dyDescent="0.25">
      <c r="A219" t="s">
        <v>237</v>
      </c>
      <c r="B219" t="s">
        <v>10</v>
      </c>
      <c r="C219">
        <v>300</v>
      </c>
      <c r="D219" t="s">
        <v>11</v>
      </c>
      <c r="E219">
        <v>100000</v>
      </c>
      <c r="F219" t="s">
        <v>12</v>
      </c>
      <c r="G219">
        <v>23654</v>
      </c>
      <c r="H219" t="s">
        <v>13</v>
      </c>
      <c r="I219">
        <v>1E-3</v>
      </c>
      <c r="J219" t="s">
        <v>3</v>
      </c>
      <c r="K219">
        <v>0.99995869999999998</v>
      </c>
      <c r="L219" t="s">
        <v>2</v>
      </c>
      <c r="M219">
        <v>8.4151999999999994E-3</v>
      </c>
      <c r="N219" t="s">
        <v>6</v>
      </c>
      <c r="O219">
        <v>16</v>
      </c>
      <c r="P219" t="s">
        <v>0</v>
      </c>
      <c r="Q219">
        <v>246.6</v>
      </c>
      <c r="R219" t="s">
        <v>8</v>
      </c>
      <c r="S219">
        <v>7</v>
      </c>
      <c r="T219" t="s">
        <v>9</v>
      </c>
      <c r="U219">
        <v>205</v>
      </c>
      <c r="V219" t="s">
        <v>7</v>
      </c>
      <c r="W219">
        <v>100469</v>
      </c>
      <c r="X219" t="s">
        <v>1</v>
      </c>
      <c r="Y219" t="s">
        <v>474</v>
      </c>
      <c r="Z219" t="s">
        <v>16</v>
      </c>
      <c r="AA219" s="7" t="s">
        <v>1192</v>
      </c>
      <c r="AB219" t="s">
        <v>256</v>
      </c>
      <c r="AC219" s="3">
        <v>9.9999999999999998E-17</v>
      </c>
      <c r="AD219" t="s">
        <v>976</v>
      </c>
      <c r="AE219" t="s">
        <v>977</v>
      </c>
      <c r="AF219" t="s">
        <v>978</v>
      </c>
      <c r="AG219">
        <v>0.01</v>
      </c>
      <c r="AH219" t="s">
        <v>979</v>
      </c>
      <c r="AI219" s="3" t="b">
        <v>0</v>
      </c>
      <c r="AJ219" t="s">
        <v>5</v>
      </c>
      <c r="AK219">
        <v>0.99996030000000002</v>
      </c>
      <c r="AL219" t="s">
        <v>4</v>
      </c>
      <c r="AM219">
        <v>8.4237200000000009E-3</v>
      </c>
    </row>
    <row r="220" spans="1:51" x14ac:dyDescent="0.25">
      <c r="A220" t="s">
        <v>238</v>
      </c>
      <c r="B220" t="s">
        <v>10</v>
      </c>
      <c r="C220">
        <v>300</v>
      </c>
      <c r="D220" t="s">
        <v>11</v>
      </c>
      <c r="E220">
        <v>100000</v>
      </c>
      <c r="F220" t="s">
        <v>12</v>
      </c>
      <c r="G220">
        <v>23654</v>
      </c>
      <c r="H220" t="s">
        <v>13</v>
      </c>
      <c r="I220">
        <v>1E-3</v>
      </c>
      <c r="J220" t="s">
        <v>3</v>
      </c>
      <c r="K220">
        <v>1</v>
      </c>
      <c r="L220" t="s">
        <v>2</v>
      </c>
      <c r="M220">
        <v>0</v>
      </c>
      <c r="N220" t="s">
        <v>6</v>
      </c>
      <c r="O220">
        <v>7</v>
      </c>
      <c r="P220" t="s">
        <v>0</v>
      </c>
      <c r="Q220">
        <v>2.2999999999999998</v>
      </c>
      <c r="R220" t="s">
        <v>8</v>
      </c>
      <c r="S220">
        <v>1</v>
      </c>
      <c r="T220" t="s">
        <v>9</v>
      </c>
      <c r="U220">
        <v>3</v>
      </c>
      <c r="V220" t="s">
        <v>7</v>
      </c>
      <c r="W220">
        <v>1243</v>
      </c>
      <c r="X220" t="s">
        <v>1</v>
      </c>
      <c r="Y220" t="s">
        <v>475</v>
      </c>
      <c r="Z220" t="s">
        <v>16</v>
      </c>
      <c r="AA220" s="7" t="s">
        <v>1193</v>
      </c>
      <c r="AB220" t="s">
        <v>256</v>
      </c>
      <c r="AC220" s="3">
        <v>9.9999999999999998E-17</v>
      </c>
      <c r="AD220" t="s">
        <v>976</v>
      </c>
      <c r="AE220" s="3" t="s">
        <v>977</v>
      </c>
      <c r="AF220" t="s">
        <v>978</v>
      </c>
      <c r="AG220">
        <v>0.01</v>
      </c>
      <c r="AH220" t="s">
        <v>979</v>
      </c>
      <c r="AI220" t="b">
        <v>0</v>
      </c>
      <c r="AJ220" t="s">
        <v>5</v>
      </c>
      <c r="AK220">
        <v>1</v>
      </c>
      <c r="AL220" t="s">
        <v>4</v>
      </c>
      <c r="AM220">
        <v>0</v>
      </c>
    </row>
    <row r="221" spans="1:51" x14ac:dyDescent="0.25">
      <c r="A221" t="s">
        <v>239</v>
      </c>
      <c r="B221" t="s">
        <v>10</v>
      </c>
      <c r="C221">
        <v>300</v>
      </c>
      <c r="D221" t="s">
        <v>11</v>
      </c>
      <c r="E221">
        <v>100000</v>
      </c>
      <c r="F221" t="s">
        <v>12</v>
      </c>
      <c r="G221">
        <v>23654</v>
      </c>
      <c r="H221" t="s">
        <v>13</v>
      </c>
      <c r="I221">
        <v>1E-3</v>
      </c>
      <c r="J221" t="s">
        <v>3</v>
      </c>
      <c r="K221">
        <v>1</v>
      </c>
      <c r="L221" t="s">
        <v>2</v>
      </c>
      <c r="M221">
        <v>12.420745</v>
      </c>
      <c r="N221" t="s">
        <v>6</v>
      </c>
      <c r="O221">
        <v>53</v>
      </c>
      <c r="P221" t="s">
        <v>0</v>
      </c>
      <c r="Q221">
        <v>300.8</v>
      </c>
      <c r="R221" t="s">
        <v>8</v>
      </c>
      <c r="S221">
        <v>2</v>
      </c>
      <c r="T221" t="s">
        <v>9</v>
      </c>
      <c r="U221">
        <v>28</v>
      </c>
      <c r="V221" t="s">
        <v>7</v>
      </c>
      <c r="W221">
        <v>69152</v>
      </c>
      <c r="X221" t="s">
        <v>1</v>
      </c>
      <c r="Y221" t="s">
        <v>1004</v>
      </c>
      <c r="Z221" t="s">
        <v>16</v>
      </c>
      <c r="AA221" s="7" t="s">
        <v>1194</v>
      </c>
      <c r="AB221" t="s">
        <v>256</v>
      </c>
      <c r="AC221" s="3">
        <v>9.9999999999999998E-17</v>
      </c>
      <c r="AD221" t="s">
        <v>976</v>
      </c>
      <c r="AE221" t="s">
        <v>977</v>
      </c>
      <c r="AF221" t="s">
        <v>978</v>
      </c>
      <c r="AG221">
        <v>0.01</v>
      </c>
      <c r="AH221" t="s">
        <v>979</v>
      </c>
      <c r="AI221" t="b">
        <v>0</v>
      </c>
      <c r="AJ221" t="s">
        <v>5</v>
      </c>
      <c r="AK221">
        <v>0.99999998999999995</v>
      </c>
      <c r="AL221" t="s">
        <v>4</v>
      </c>
      <c r="AM221">
        <v>34.447437880000003</v>
      </c>
      <c r="AS221" s="3"/>
    </row>
    <row r="222" spans="1:51" x14ac:dyDescent="0.25">
      <c r="A222" t="s">
        <v>240</v>
      </c>
      <c r="B222" t="s">
        <v>10</v>
      </c>
      <c r="C222">
        <v>300</v>
      </c>
      <c r="D222" t="s">
        <v>11</v>
      </c>
      <c r="E222">
        <v>100000</v>
      </c>
      <c r="F222" t="s">
        <v>12</v>
      </c>
      <c r="G222">
        <v>23654</v>
      </c>
      <c r="H222" t="s">
        <v>13</v>
      </c>
      <c r="I222">
        <v>1E-3</v>
      </c>
      <c r="J222" t="s">
        <v>3</v>
      </c>
      <c r="K222">
        <v>0.71635190000000004</v>
      </c>
      <c r="L222" t="s">
        <v>2</v>
      </c>
      <c r="M222">
        <v>0.28355330000000001</v>
      </c>
      <c r="N222" t="s">
        <v>6</v>
      </c>
      <c r="O222">
        <v>64</v>
      </c>
      <c r="P222" t="s">
        <v>0</v>
      </c>
      <c r="Q222">
        <v>300.7</v>
      </c>
      <c r="R222" t="s">
        <v>8</v>
      </c>
      <c r="S222">
        <v>3</v>
      </c>
      <c r="T222" t="s">
        <v>9</v>
      </c>
      <c r="U222">
        <v>33</v>
      </c>
      <c r="V222" t="s">
        <v>7</v>
      </c>
      <c r="W222">
        <v>78007</v>
      </c>
      <c r="X222" t="s">
        <v>1</v>
      </c>
      <c r="Y222" t="s">
        <v>1005</v>
      </c>
      <c r="Z222" t="s">
        <v>16</v>
      </c>
      <c r="AA222" s="7" t="s">
        <v>1195</v>
      </c>
      <c r="AB222" t="s">
        <v>256</v>
      </c>
      <c r="AC222" s="3">
        <v>9.9999999999999998E-17</v>
      </c>
      <c r="AD222" t="s">
        <v>976</v>
      </c>
      <c r="AE222" t="s">
        <v>977</v>
      </c>
      <c r="AF222" t="s">
        <v>978</v>
      </c>
      <c r="AG222">
        <v>0.01</v>
      </c>
      <c r="AH222" t="s">
        <v>979</v>
      </c>
      <c r="AI222" t="b">
        <v>0</v>
      </c>
      <c r="AJ222" t="s">
        <v>5</v>
      </c>
      <c r="AK222">
        <v>0.73247523999999997</v>
      </c>
      <c r="AL222" t="s">
        <v>4</v>
      </c>
      <c r="AM222">
        <v>0.27465661000000002</v>
      </c>
      <c r="AY222" s="3"/>
    </row>
    <row r="223" spans="1:51" x14ac:dyDescent="0.25">
      <c r="A223" t="s">
        <v>241</v>
      </c>
      <c r="B223" t="s">
        <v>10</v>
      </c>
      <c r="C223">
        <v>300</v>
      </c>
      <c r="D223" t="s">
        <v>11</v>
      </c>
      <c r="E223">
        <v>100000</v>
      </c>
      <c r="F223" t="s">
        <v>12</v>
      </c>
      <c r="G223">
        <v>23654</v>
      </c>
      <c r="H223" t="s">
        <v>13</v>
      </c>
      <c r="I223">
        <v>1E-3</v>
      </c>
      <c r="J223" t="s">
        <v>3</v>
      </c>
      <c r="K223">
        <v>0.99697519999999995</v>
      </c>
      <c r="L223" t="s">
        <v>2</v>
      </c>
      <c r="M223">
        <v>2.3569099999999999E-2</v>
      </c>
      <c r="N223" t="s">
        <v>6</v>
      </c>
      <c r="O223">
        <v>29</v>
      </c>
      <c r="P223" t="s">
        <v>0</v>
      </c>
      <c r="Q223">
        <v>300.10000000000002</v>
      </c>
      <c r="R223" t="s">
        <v>8</v>
      </c>
      <c r="S223">
        <v>7</v>
      </c>
      <c r="T223" t="s">
        <v>9</v>
      </c>
      <c r="U223">
        <v>394</v>
      </c>
      <c r="V223" t="s">
        <v>7</v>
      </c>
      <c r="W223">
        <v>101127</v>
      </c>
      <c r="X223" t="s">
        <v>1</v>
      </c>
      <c r="Y223" t="s">
        <v>476</v>
      </c>
      <c r="Z223" t="s">
        <v>16</v>
      </c>
      <c r="AA223" s="7" t="s">
        <v>1196</v>
      </c>
      <c r="AB223" t="s">
        <v>256</v>
      </c>
      <c r="AC223" s="3">
        <v>9.9999999999999998E-17</v>
      </c>
      <c r="AD223" t="s">
        <v>976</v>
      </c>
      <c r="AE223" t="s">
        <v>977</v>
      </c>
      <c r="AF223" t="s">
        <v>978</v>
      </c>
      <c r="AG223">
        <v>0.01</v>
      </c>
      <c r="AH223" t="s">
        <v>979</v>
      </c>
      <c r="AI223" t="b">
        <v>0</v>
      </c>
      <c r="AJ223" t="s">
        <v>5</v>
      </c>
      <c r="AK223" s="3">
        <v>0.99706386999999996</v>
      </c>
      <c r="AL223" t="s">
        <v>4</v>
      </c>
      <c r="AM223">
        <v>2.2806320000000001E-2</v>
      </c>
    </row>
    <row r="224" spans="1:51" x14ac:dyDescent="0.25">
      <c r="A224" t="s">
        <v>242</v>
      </c>
      <c r="B224" t="s">
        <v>10</v>
      </c>
      <c r="C224">
        <v>300</v>
      </c>
      <c r="D224" t="s">
        <v>11</v>
      </c>
      <c r="E224">
        <v>100000</v>
      </c>
      <c r="F224" t="s">
        <v>12</v>
      </c>
      <c r="G224">
        <v>23654</v>
      </c>
      <c r="H224" t="s">
        <v>13</v>
      </c>
      <c r="I224">
        <v>1E-3</v>
      </c>
      <c r="J224" t="s">
        <v>3</v>
      </c>
      <c r="K224">
        <v>-4.7648999999999999E-3</v>
      </c>
      <c r="L224" t="s">
        <v>2</v>
      </c>
      <c r="M224">
        <v>335.60679590000001</v>
      </c>
      <c r="N224" t="s">
        <v>6</v>
      </c>
      <c r="O224">
        <v>61</v>
      </c>
      <c r="P224" t="s">
        <v>0</v>
      </c>
      <c r="Q224">
        <v>300.5</v>
      </c>
      <c r="R224" t="s">
        <v>8</v>
      </c>
      <c r="S224">
        <v>3</v>
      </c>
      <c r="T224" t="s">
        <v>9</v>
      </c>
      <c r="U224">
        <v>35</v>
      </c>
      <c r="V224" t="s">
        <v>7</v>
      </c>
      <c r="W224">
        <v>83602</v>
      </c>
      <c r="X224" t="s">
        <v>1</v>
      </c>
      <c r="Y224" t="s">
        <v>1006</v>
      </c>
      <c r="Z224" t="s">
        <v>16</v>
      </c>
      <c r="AA224" s="7" t="s">
        <v>1197</v>
      </c>
      <c r="AB224" t="s">
        <v>256</v>
      </c>
      <c r="AC224" s="3">
        <v>9.9999999999999998E-17</v>
      </c>
      <c r="AD224" t="s">
        <v>976</v>
      </c>
      <c r="AE224" t="s">
        <v>977</v>
      </c>
      <c r="AF224" t="s">
        <v>978</v>
      </c>
      <c r="AG224">
        <v>0.01</v>
      </c>
      <c r="AH224" t="s">
        <v>979</v>
      </c>
      <c r="AI224" t="b">
        <v>0</v>
      </c>
      <c r="AJ224" t="s">
        <v>5</v>
      </c>
      <c r="AK224">
        <v>-0.90473720999999996</v>
      </c>
      <c r="AL224" t="s">
        <v>4</v>
      </c>
      <c r="AM224">
        <v>44.640110640000003</v>
      </c>
      <c r="AY224" s="3"/>
    </row>
    <row r="225" spans="1:45" x14ac:dyDescent="0.25">
      <c r="A225" t="s">
        <v>243</v>
      </c>
      <c r="B225" t="s">
        <v>10</v>
      </c>
      <c r="C225">
        <v>300</v>
      </c>
      <c r="D225" t="s">
        <v>11</v>
      </c>
      <c r="E225">
        <v>100000</v>
      </c>
      <c r="F225" t="s">
        <v>12</v>
      </c>
      <c r="G225">
        <v>23654</v>
      </c>
      <c r="H225" t="s">
        <v>13</v>
      </c>
      <c r="I225">
        <v>1E-3</v>
      </c>
      <c r="J225" t="s">
        <v>3</v>
      </c>
      <c r="K225">
        <v>0.99999990000000005</v>
      </c>
      <c r="L225" t="s">
        <v>2</v>
      </c>
      <c r="M225">
        <v>5.9230000000000003E-4</v>
      </c>
      <c r="N225" t="s">
        <v>6</v>
      </c>
      <c r="O225">
        <v>15</v>
      </c>
      <c r="P225" t="s">
        <v>0</v>
      </c>
      <c r="Q225">
        <v>231.9</v>
      </c>
      <c r="R225" t="s">
        <v>8</v>
      </c>
      <c r="S225">
        <v>2</v>
      </c>
      <c r="T225" t="s">
        <v>9</v>
      </c>
      <c r="U225">
        <v>259</v>
      </c>
      <c r="V225" t="s">
        <v>7</v>
      </c>
      <c r="W225">
        <v>100484</v>
      </c>
      <c r="X225" t="s">
        <v>1</v>
      </c>
      <c r="Y225" t="s">
        <v>477</v>
      </c>
      <c r="Z225" t="s">
        <v>16</v>
      </c>
      <c r="AA225" s="7" t="s">
        <v>1198</v>
      </c>
      <c r="AB225" t="s">
        <v>256</v>
      </c>
      <c r="AC225" s="3">
        <v>9.9999999999999998E-17</v>
      </c>
      <c r="AD225" t="s">
        <v>976</v>
      </c>
      <c r="AE225" t="s">
        <v>977</v>
      </c>
      <c r="AF225" t="s">
        <v>978</v>
      </c>
      <c r="AG225">
        <v>0.01</v>
      </c>
      <c r="AH225" t="s">
        <v>979</v>
      </c>
      <c r="AI225" s="3" t="b">
        <v>0</v>
      </c>
      <c r="AJ225" t="s">
        <v>5</v>
      </c>
      <c r="AK225">
        <v>0.99999994000000003</v>
      </c>
      <c r="AL225" t="s">
        <v>4</v>
      </c>
      <c r="AM225">
        <v>5.8036999999999997E-4</v>
      </c>
    </row>
    <row r="226" spans="1:45" x14ac:dyDescent="0.25">
      <c r="A226" t="s">
        <v>244</v>
      </c>
      <c r="B226" t="s">
        <v>10</v>
      </c>
      <c r="C226">
        <v>300</v>
      </c>
      <c r="D226" t="s">
        <v>11</v>
      </c>
      <c r="E226">
        <v>100000</v>
      </c>
      <c r="F226" t="s">
        <v>12</v>
      </c>
      <c r="G226">
        <v>23654</v>
      </c>
      <c r="H226" t="s">
        <v>13</v>
      </c>
      <c r="I226">
        <v>1E-3</v>
      </c>
      <c r="J226" t="s">
        <v>3</v>
      </c>
      <c r="K226">
        <v>0.9892611</v>
      </c>
      <c r="L226" t="s">
        <v>2</v>
      </c>
      <c r="M226">
        <v>3.2779000000000003E-2</v>
      </c>
      <c r="N226" t="s">
        <v>6</v>
      </c>
      <c r="O226">
        <v>28</v>
      </c>
      <c r="P226" t="s">
        <v>0</v>
      </c>
      <c r="Q226">
        <v>288.60000000000002</v>
      </c>
      <c r="R226" t="s">
        <v>8</v>
      </c>
      <c r="S226">
        <v>6</v>
      </c>
      <c r="T226" t="s">
        <v>9</v>
      </c>
      <c r="U226">
        <v>503</v>
      </c>
      <c r="V226" t="s">
        <v>7</v>
      </c>
      <c r="W226">
        <v>101337</v>
      </c>
      <c r="X226" t="s">
        <v>1</v>
      </c>
      <c r="Y226" t="s">
        <v>478</v>
      </c>
      <c r="Z226" t="s">
        <v>16</v>
      </c>
      <c r="AA226" s="7" t="s">
        <v>1199</v>
      </c>
      <c r="AB226" t="s">
        <v>256</v>
      </c>
      <c r="AC226" s="3">
        <v>9.9999999999999998E-17</v>
      </c>
      <c r="AD226" t="s">
        <v>976</v>
      </c>
      <c r="AE226" t="s">
        <v>977</v>
      </c>
      <c r="AF226" t="s">
        <v>978</v>
      </c>
      <c r="AG226">
        <v>0.01</v>
      </c>
      <c r="AH226" t="s">
        <v>979</v>
      </c>
      <c r="AI226" t="b">
        <v>0</v>
      </c>
      <c r="AJ226" t="s">
        <v>5</v>
      </c>
      <c r="AK226">
        <v>0.98969446999999999</v>
      </c>
      <c r="AL226" t="s">
        <v>4</v>
      </c>
      <c r="AM226" s="3">
        <v>3.1906169999999998E-2</v>
      </c>
    </row>
    <row r="227" spans="1:45" x14ac:dyDescent="0.25">
      <c r="A227" t="s">
        <v>245</v>
      </c>
      <c r="B227" t="s">
        <v>10</v>
      </c>
      <c r="C227">
        <v>300</v>
      </c>
      <c r="D227" t="s">
        <v>11</v>
      </c>
      <c r="E227">
        <v>100000</v>
      </c>
      <c r="F227" t="s">
        <v>12</v>
      </c>
      <c r="G227">
        <v>23654</v>
      </c>
      <c r="H227" t="s">
        <v>13</v>
      </c>
      <c r="I227">
        <v>1E-3</v>
      </c>
      <c r="J227" t="s">
        <v>3</v>
      </c>
      <c r="K227">
        <v>-241090.72696659999</v>
      </c>
      <c r="L227" t="s">
        <v>2</v>
      </c>
      <c r="M227">
        <v>1135.6354695</v>
      </c>
      <c r="N227" t="s">
        <v>6</v>
      </c>
      <c r="O227">
        <v>17</v>
      </c>
      <c r="P227" t="s">
        <v>0</v>
      </c>
      <c r="Q227">
        <v>300.3</v>
      </c>
      <c r="R227" t="s">
        <v>8</v>
      </c>
      <c r="S227">
        <v>8</v>
      </c>
      <c r="T227" t="s">
        <v>9</v>
      </c>
      <c r="U227">
        <v>70</v>
      </c>
      <c r="V227" t="s">
        <v>7</v>
      </c>
      <c r="W227">
        <v>97987</v>
      </c>
      <c r="X227" t="s">
        <v>1</v>
      </c>
      <c r="Y227" t="s">
        <v>479</v>
      </c>
      <c r="Z227" t="s">
        <v>16</v>
      </c>
      <c r="AA227" s="7" t="s">
        <v>1200</v>
      </c>
      <c r="AB227" t="s">
        <v>256</v>
      </c>
      <c r="AC227" s="3">
        <v>9.9999999999999998E-17</v>
      </c>
      <c r="AD227" t="s">
        <v>976</v>
      </c>
      <c r="AE227" t="s">
        <v>977</v>
      </c>
      <c r="AF227" t="s">
        <v>978</v>
      </c>
      <c r="AG227" s="3">
        <v>0.01</v>
      </c>
      <c r="AH227" t="s">
        <v>979</v>
      </c>
      <c r="AI227" t="b">
        <v>0</v>
      </c>
      <c r="AJ227" t="s">
        <v>5</v>
      </c>
      <c r="AK227">
        <v>-2.3503514600000002</v>
      </c>
      <c r="AL227" t="s">
        <v>4</v>
      </c>
      <c r="AM227">
        <v>11.92826367</v>
      </c>
    </row>
    <row r="228" spans="1:45" x14ac:dyDescent="0.25">
      <c r="A228" t="s">
        <v>246</v>
      </c>
      <c r="B228" t="s">
        <v>10</v>
      </c>
      <c r="C228">
        <v>300</v>
      </c>
      <c r="D228" t="s">
        <v>11</v>
      </c>
      <c r="E228">
        <v>100000</v>
      </c>
      <c r="F228" t="s">
        <v>12</v>
      </c>
      <c r="G228">
        <v>23654</v>
      </c>
      <c r="H228" t="s">
        <v>13</v>
      </c>
      <c r="I228">
        <v>1E-3</v>
      </c>
      <c r="J228" t="s">
        <v>3</v>
      </c>
      <c r="K228">
        <v>1</v>
      </c>
      <c r="L228" t="s">
        <v>2</v>
      </c>
      <c r="M228">
        <v>1.8600000000000001E-5</v>
      </c>
      <c r="N228" t="s">
        <v>6</v>
      </c>
      <c r="O228">
        <v>10</v>
      </c>
      <c r="P228" t="s">
        <v>0</v>
      </c>
      <c r="Q228">
        <v>169.7</v>
      </c>
      <c r="R228" t="s">
        <v>8</v>
      </c>
      <c r="S228">
        <v>2</v>
      </c>
      <c r="T228" t="s">
        <v>9</v>
      </c>
      <c r="U228">
        <v>215</v>
      </c>
      <c r="V228" t="s">
        <v>7</v>
      </c>
      <c r="W228">
        <v>100238</v>
      </c>
      <c r="X228" t="s">
        <v>1</v>
      </c>
      <c r="Y228" t="s">
        <v>480</v>
      </c>
      <c r="Z228" t="s">
        <v>16</v>
      </c>
      <c r="AA228" s="7" t="s">
        <v>1201</v>
      </c>
      <c r="AB228" t="s">
        <v>256</v>
      </c>
      <c r="AC228" s="3">
        <v>9.9999999999999998E-17</v>
      </c>
      <c r="AD228" t="s">
        <v>976</v>
      </c>
      <c r="AE228" s="3" t="s">
        <v>977</v>
      </c>
      <c r="AF228" t="s">
        <v>978</v>
      </c>
      <c r="AG228">
        <v>0.01</v>
      </c>
      <c r="AH228" t="s">
        <v>979</v>
      </c>
      <c r="AI228" t="b">
        <v>0</v>
      </c>
      <c r="AJ228" t="s">
        <v>5</v>
      </c>
      <c r="AK228">
        <v>1</v>
      </c>
      <c r="AL228" t="s">
        <v>4</v>
      </c>
      <c r="AM228">
        <v>1.8580000000000002E-5</v>
      </c>
    </row>
    <row r="229" spans="1:45" x14ac:dyDescent="0.25">
      <c r="A229" t="s">
        <v>247</v>
      </c>
      <c r="B229" t="s">
        <v>10</v>
      </c>
      <c r="C229">
        <v>300</v>
      </c>
      <c r="D229" t="s">
        <v>11</v>
      </c>
      <c r="E229">
        <v>100000</v>
      </c>
      <c r="F229" t="s">
        <v>12</v>
      </c>
      <c r="G229">
        <v>23654</v>
      </c>
      <c r="H229" t="s">
        <v>13</v>
      </c>
      <c r="I229">
        <v>1E-3</v>
      </c>
      <c r="J229" t="s">
        <v>3</v>
      </c>
      <c r="K229">
        <v>0.99856929999999999</v>
      </c>
      <c r="L229" t="s">
        <v>2</v>
      </c>
      <c r="M229">
        <v>3.9762400000000003E-2</v>
      </c>
      <c r="N229" t="s">
        <v>6</v>
      </c>
      <c r="O229">
        <v>37</v>
      </c>
      <c r="P229" t="s">
        <v>0</v>
      </c>
      <c r="Q229">
        <v>300.39999999999998</v>
      </c>
      <c r="R229" t="s">
        <v>8</v>
      </c>
      <c r="S229">
        <v>4</v>
      </c>
      <c r="T229" t="s">
        <v>9</v>
      </c>
      <c r="U229">
        <v>31</v>
      </c>
      <c r="V229" t="s">
        <v>7</v>
      </c>
      <c r="W229">
        <v>76682</v>
      </c>
      <c r="X229" t="s">
        <v>1</v>
      </c>
      <c r="Y229" t="s">
        <v>1007</v>
      </c>
      <c r="Z229" t="s">
        <v>16</v>
      </c>
      <c r="AA229" s="7" t="s">
        <v>1202</v>
      </c>
      <c r="AB229" t="s">
        <v>256</v>
      </c>
      <c r="AC229" s="3">
        <v>9.9999999999999998E-17</v>
      </c>
      <c r="AD229" t="s">
        <v>976</v>
      </c>
      <c r="AE229" t="s">
        <v>977</v>
      </c>
      <c r="AF229" t="s">
        <v>978</v>
      </c>
      <c r="AG229">
        <v>0.01</v>
      </c>
      <c r="AH229" t="s">
        <v>979</v>
      </c>
      <c r="AI229" t="b">
        <v>0</v>
      </c>
      <c r="AJ229" t="s">
        <v>5</v>
      </c>
      <c r="AK229">
        <v>0.99854741000000002</v>
      </c>
      <c r="AL229" t="s">
        <v>4</v>
      </c>
      <c r="AM229" s="3">
        <v>3.9520130000000001E-2</v>
      </c>
    </row>
    <row r="230" spans="1:45" x14ac:dyDescent="0.25">
      <c r="A230" t="s">
        <v>248</v>
      </c>
      <c r="B230" t="s">
        <v>10</v>
      </c>
      <c r="C230">
        <v>300</v>
      </c>
      <c r="D230" t="s">
        <v>11</v>
      </c>
      <c r="E230">
        <v>100000</v>
      </c>
      <c r="F230" t="s">
        <v>12</v>
      </c>
      <c r="G230">
        <v>23654</v>
      </c>
      <c r="H230" t="s">
        <v>13</v>
      </c>
      <c r="I230">
        <v>1E-3</v>
      </c>
      <c r="J230" t="s">
        <v>3</v>
      </c>
      <c r="K230">
        <v>0.99999970000000005</v>
      </c>
      <c r="L230" t="s">
        <v>2</v>
      </c>
      <c r="M230">
        <v>0.27481640000000002</v>
      </c>
      <c r="N230" t="s">
        <v>6</v>
      </c>
      <c r="O230">
        <v>27</v>
      </c>
      <c r="P230" t="s">
        <v>0</v>
      </c>
      <c r="Q230">
        <v>288.60000000000002</v>
      </c>
      <c r="R230" t="s">
        <v>8</v>
      </c>
      <c r="S230">
        <v>6</v>
      </c>
      <c r="T230" t="s">
        <v>9</v>
      </c>
      <c r="U230">
        <v>482</v>
      </c>
      <c r="V230" t="s">
        <v>7</v>
      </c>
      <c r="W230">
        <v>101514</v>
      </c>
      <c r="X230" t="s">
        <v>1</v>
      </c>
      <c r="Y230" t="s">
        <v>481</v>
      </c>
      <c r="Z230" t="s">
        <v>16</v>
      </c>
      <c r="AA230" s="7" t="s">
        <v>1203</v>
      </c>
      <c r="AB230" t="s">
        <v>256</v>
      </c>
      <c r="AC230" s="3">
        <v>9.9999999999999998E-17</v>
      </c>
      <c r="AD230" t="s">
        <v>976</v>
      </c>
      <c r="AE230" t="s">
        <v>977</v>
      </c>
      <c r="AF230" t="s">
        <v>978</v>
      </c>
      <c r="AG230">
        <v>0.01</v>
      </c>
      <c r="AH230" t="s">
        <v>979</v>
      </c>
      <c r="AI230" t="b">
        <v>0</v>
      </c>
      <c r="AJ230" t="s">
        <v>5</v>
      </c>
      <c r="AK230" s="3">
        <v>0.99999948999999999</v>
      </c>
      <c r="AL230" t="s">
        <v>4</v>
      </c>
      <c r="AM230">
        <v>0.33204456999999998</v>
      </c>
    </row>
    <row r="231" spans="1:45" x14ac:dyDescent="0.25">
      <c r="A231" t="s">
        <v>249</v>
      </c>
      <c r="B231" t="s">
        <v>10</v>
      </c>
      <c r="C231">
        <v>300</v>
      </c>
      <c r="D231" t="s">
        <v>11</v>
      </c>
      <c r="E231">
        <v>100000</v>
      </c>
      <c r="F231" t="s">
        <v>12</v>
      </c>
      <c r="G231">
        <v>23654</v>
      </c>
      <c r="H231" t="s">
        <v>13</v>
      </c>
      <c r="I231">
        <v>1E-3</v>
      </c>
      <c r="J231" t="s">
        <v>3</v>
      </c>
      <c r="K231">
        <v>0.95417680000000005</v>
      </c>
      <c r="L231" t="s">
        <v>2</v>
      </c>
      <c r="M231">
        <v>0.14541560000000001</v>
      </c>
      <c r="N231" t="s">
        <v>6</v>
      </c>
      <c r="O231">
        <v>18</v>
      </c>
      <c r="P231" t="s">
        <v>0</v>
      </c>
      <c r="Q231">
        <v>275.10000000000002</v>
      </c>
      <c r="R231" t="s">
        <v>8</v>
      </c>
      <c r="S231">
        <v>3</v>
      </c>
      <c r="T231" t="s">
        <v>9</v>
      </c>
      <c r="U231">
        <v>347</v>
      </c>
      <c r="V231" t="s">
        <v>7</v>
      </c>
      <c r="W231">
        <v>100956</v>
      </c>
      <c r="X231" t="s">
        <v>1</v>
      </c>
      <c r="Y231" t="s">
        <v>482</v>
      </c>
      <c r="Z231" t="s">
        <v>16</v>
      </c>
      <c r="AA231" s="7" t="s">
        <v>1204</v>
      </c>
      <c r="AB231" t="s">
        <v>256</v>
      </c>
      <c r="AC231" s="3">
        <v>9.9999999999999998E-17</v>
      </c>
      <c r="AD231" t="s">
        <v>976</v>
      </c>
      <c r="AE231" t="s">
        <v>977</v>
      </c>
      <c r="AF231" t="s">
        <v>978</v>
      </c>
      <c r="AG231">
        <v>0.01</v>
      </c>
      <c r="AH231" t="s">
        <v>979</v>
      </c>
      <c r="AI231" t="b">
        <v>0</v>
      </c>
      <c r="AJ231" t="s">
        <v>5</v>
      </c>
      <c r="AK231" s="3">
        <v>0.95383881000000004</v>
      </c>
      <c r="AL231" t="s">
        <v>4</v>
      </c>
      <c r="AM231">
        <v>0.14445177000000001</v>
      </c>
    </row>
    <row r="232" spans="1:45" x14ac:dyDescent="0.25">
      <c r="A232" t="s">
        <v>250</v>
      </c>
      <c r="B232" t="s">
        <v>10</v>
      </c>
      <c r="C232">
        <v>300</v>
      </c>
      <c r="D232" t="s">
        <v>11</v>
      </c>
      <c r="E232">
        <v>100000</v>
      </c>
      <c r="F232" t="s">
        <v>12</v>
      </c>
      <c r="G232">
        <v>23654</v>
      </c>
      <c r="H232" t="s">
        <v>13</v>
      </c>
      <c r="I232">
        <v>1E-3</v>
      </c>
      <c r="J232" t="s">
        <v>3</v>
      </c>
      <c r="K232">
        <v>0.99995630000000002</v>
      </c>
      <c r="L232" t="s">
        <v>2</v>
      </c>
      <c r="M232">
        <v>4.2592999999999997E-3</v>
      </c>
      <c r="N232" t="s">
        <v>6</v>
      </c>
      <c r="O232">
        <v>20</v>
      </c>
      <c r="P232" t="s">
        <v>0</v>
      </c>
      <c r="Q232">
        <v>179.1</v>
      </c>
      <c r="R232" t="s">
        <v>8</v>
      </c>
      <c r="S232">
        <v>3</v>
      </c>
      <c r="T232" t="s">
        <v>9</v>
      </c>
      <c r="U232">
        <v>402</v>
      </c>
      <c r="V232" t="s">
        <v>7</v>
      </c>
      <c r="W232">
        <v>101017</v>
      </c>
      <c r="X232" t="s">
        <v>1</v>
      </c>
      <c r="Y232" t="s">
        <v>483</v>
      </c>
      <c r="Z232" t="s">
        <v>16</v>
      </c>
      <c r="AA232" s="7" t="s">
        <v>1205</v>
      </c>
      <c r="AB232" t="s">
        <v>256</v>
      </c>
      <c r="AC232" s="3">
        <v>9.9999999999999998E-17</v>
      </c>
      <c r="AD232" t="s">
        <v>976</v>
      </c>
      <c r="AE232" t="s">
        <v>977</v>
      </c>
      <c r="AF232" t="s">
        <v>978</v>
      </c>
      <c r="AG232">
        <v>0.01</v>
      </c>
      <c r="AH232" t="s">
        <v>979</v>
      </c>
      <c r="AI232" t="b">
        <v>0</v>
      </c>
      <c r="AJ232" t="s">
        <v>5</v>
      </c>
      <c r="AK232">
        <v>0.99995794999999998</v>
      </c>
      <c r="AL232" t="s">
        <v>4</v>
      </c>
      <c r="AM232" s="3">
        <v>4.1575900000000001E-3</v>
      </c>
    </row>
    <row r="233" spans="1:45" x14ac:dyDescent="0.25">
      <c r="A233" t="s">
        <v>251</v>
      </c>
      <c r="B233" t="s">
        <v>10</v>
      </c>
      <c r="C233">
        <v>300</v>
      </c>
      <c r="D233" t="s">
        <v>11</v>
      </c>
      <c r="E233">
        <v>100000</v>
      </c>
      <c r="F233" t="s">
        <v>12</v>
      </c>
      <c r="G233">
        <v>23654</v>
      </c>
      <c r="H233" t="s">
        <v>13</v>
      </c>
      <c r="I233">
        <v>1E-3</v>
      </c>
      <c r="J233" t="s">
        <v>3</v>
      </c>
      <c r="K233">
        <v>1</v>
      </c>
      <c r="L233" t="s">
        <v>2</v>
      </c>
      <c r="M233">
        <v>1.39761E-2</v>
      </c>
      <c r="N233" t="s">
        <v>6</v>
      </c>
      <c r="O233">
        <v>21</v>
      </c>
      <c r="P233" t="s">
        <v>0</v>
      </c>
      <c r="Q233">
        <v>194.2</v>
      </c>
      <c r="R233" t="s">
        <v>8</v>
      </c>
      <c r="S233">
        <v>3</v>
      </c>
      <c r="T233" t="s">
        <v>9</v>
      </c>
      <c r="U233">
        <v>381</v>
      </c>
      <c r="V233" t="s">
        <v>7</v>
      </c>
      <c r="W233">
        <v>101111</v>
      </c>
      <c r="X233" t="s">
        <v>1</v>
      </c>
      <c r="Y233" t="s">
        <v>484</v>
      </c>
      <c r="Z233" t="s">
        <v>16</v>
      </c>
      <c r="AA233" s="7" t="s">
        <v>1206</v>
      </c>
      <c r="AB233" t="s">
        <v>256</v>
      </c>
      <c r="AC233" s="3">
        <v>9.9999999999999998E-17</v>
      </c>
      <c r="AD233" t="s">
        <v>976</v>
      </c>
      <c r="AE233" t="s">
        <v>977</v>
      </c>
      <c r="AF233" t="s">
        <v>978</v>
      </c>
      <c r="AG233">
        <v>0.01</v>
      </c>
      <c r="AH233" t="s">
        <v>979</v>
      </c>
      <c r="AI233" t="b">
        <v>0</v>
      </c>
      <c r="AJ233" t="s">
        <v>5</v>
      </c>
      <c r="AK233" s="3">
        <v>1</v>
      </c>
      <c r="AL233" t="s">
        <v>4</v>
      </c>
      <c r="AM233">
        <v>5.0152699999999996E-3</v>
      </c>
    </row>
    <row r="234" spans="1:45" x14ac:dyDescent="0.25">
      <c r="A234" t="s">
        <v>252</v>
      </c>
      <c r="B234" t="s">
        <v>10</v>
      </c>
      <c r="C234">
        <v>300</v>
      </c>
      <c r="D234" t="s">
        <v>11</v>
      </c>
      <c r="E234">
        <v>100000</v>
      </c>
      <c r="F234" t="s">
        <v>12</v>
      </c>
      <c r="G234">
        <v>23654</v>
      </c>
      <c r="H234" t="s">
        <v>13</v>
      </c>
      <c r="I234">
        <v>1E-3</v>
      </c>
      <c r="J234" t="s">
        <v>3</v>
      </c>
      <c r="K234">
        <v>0.99949279999999996</v>
      </c>
      <c r="L234" t="s">
        <v>2</v>
      </c>
      <c r="M234">
        <v>8.5490000000000002E-4</v>
      </c>
      <c r="N234" t="s">
        <v>6</v>
      </c>
      <c r="O234">
        <v>15</v>
      </c>
      <c r="P234" t="s">
        <v>0</v>
      </c>
      <c r="Q234">
        <v>161.5</v>
      </c>
      <c r="R234" t="s">
        <v>8</v>
      </c>
      <c r="S234">
        <v>3</v>
      </c>
      <c r="T234" t="s">
        <v>9</v>
      </c>
      <c r="U234">
        <v>348</v>
      </c>
      <c r="V234" t="s">
        <v>7</v>
      </c>
      <c r="W234">
        <v>100801</v>
      </c>
      <c r="X234" t="s">
        <v>1</v>
      </c>
      <c r="Y234" t="s">
        <v>485</v>
      </c>
      <c r="Z234" t="s">
        <v>16</v>
      </c>
      <c r="AA234" s="7" t="s">
        <v>1207</v>
      </c>
      <c r="AB234" t="s">
        <v>256</v>
      </c>
      <c r="AC234" s="3">
        <v>9.9999999999999998E-17</v>
      </c>
      <c r="AD234" t="s">
        <v>976</v>
      </c>
      <c r="AE234" t="s">
        <v>977</v>
      </c>
      <c r="AF234" t="s">
        <v>978</v>
      </c>
      <c r="AG234">
        <v>0.01</v>
      </c>
      <c r="AH234" t="s">
        <v>979</v>
      </c>
      <c r="AI234" s="3" t="b">
        <v>0</v>
      </c>
      <c r="AJ234" t="s">
        <v>5</v>
      </c>
      <c r="AK234">
        <v>0.99947768999999997</v>
      </c>
      <c r="AL234" t="s">
        <v>4</v>
      </c>
      <c r="AM234">
        <v>8.5468000000000002E-4</v>
      </c>
    </row>
    <row r="235" spans="1:45" x14ac:dyDescent="0.25">
      <c r="A235" t="s">
        <v>253</v>
      </c>
      <c r="B235" t="s">
        <v>10</v>
      </c>
      <c r="C235">
        <v>300</v>
      </c>
      <c r="D235" t="s">
        <v>11</v>
      </c>
      <c r="E235">
        <v>100000</v>
      </c>
      <c r="F235" t="s">
        <v>12</v>
      </c>
      <c r="G235">
        <v>23654</v>
      </c>
      <c r="H235" t="s">
        <v>13</v>
      </c>
      <c r="I235">
        <v>1E-3</v>
      </c>
      <c r="J235" t="s">
        <v>3</v>
      </c>
      <c r="K235">
        <v>0.98935320000000004</v>
      </c>
      <c r="L235" t="s">
        <v>2</v>
      </c>
      <c r="M235">
        <v>2.2887600000000001E-2</v>
      </c>
      <c r="N235" t="s">
        <v>6</v>
      </c>
      <c r="O235">
        <v>34</v>
      </c>
      <c r="P235" t="s">
        <v>0</v>
      </c>
      <c r="Q235">
        <v>226.6</v>
      </c>
      <c r="R235" t="s">
        <v>8</v>
      </c>
      <c r="S235">
        <v>2</v>
      </c>
      <c r="T235" t="s">
        <v>9</v>
      </c>
      <c r="U235">
        <v>698</v>
      </c>
      <c r="V235" t="s">
        <v>7</v>
      </c>
      <c r="W235">
        <v>102121</v>
      </c>
      <c r="X235" t="s">
        <v>1</v>
      </c>
      <c r="Y235" t="s">
        <v>486</v>
      </c>
      <c r="Z235" t="s">
        <v>16</v>
      </c>
      <c r="AA235" s="7" t="s">
        <v>1208</v>
      </c>
      <c r="AB235" t="s">
        <v>256</v>
      </c>
      <c r="AC235" s="3">
        <v>9.9999999999999998E-17</v>
      </c>
      <c r="AD235" t="s">
        <v>976</v>
      </c>
      <c r="AE235" t="s">
        <v>977</v>
      </c>
      <c r="AF235" t="s">
        <v>978</v>
      </c>
      <c r="AG235">
        <v>0.01</v>
      </c>
      <c r="AH235" t="s">
        <v>979</v>
      </c>
      <c r="AI235" t="b">
        <v>0</v>
      </c>
      <c r="AJ235" t="s">
        <v>5</v>
      </c>
      <c r="AK235">
        <v>0.98777101</v>
      </c>
      <c r="AL235" t="s">
        <v>4</v>
      </c>
      <c r="AM235">
        <v>2.475805E-2</v>
      </c>
      <c r="AS23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E71ED-31FB-4D1E-8259-A7B8EBD0AFA9}">
  <dimension ref="A1:AM235"/>
  <sheetViews>
    <sheetView topLeftCell="B199" workbookViewId="0">
      <selection activeCell="AL229" sqref="AL229"/>
    </sheetView>
  </sheetViews>
  <sheetFormatPr defaultRowHeight="15" x14ac:dyDescent="0.25"/>
  <cols>
    <col min="27" max="27" width="9.140625" style="7"/>
  </cols>
  <sheetData>
    <row r="1" spans="1:39" x14ac:dyDescent="0.25">
      <c r="A1" t="s">
        <v>17</v>
      </c>
      <c r="B1" t="s">
        <v>10</v>
      </c>
      <c r="C1">
        <v>300</v>
      </c>
      <c r="D1" t="s">
        <v>11</v>
      </c>
      <c r="E1">
        <v>100000</v>
      </c>
      <c r="F1" t="s">
        <v>12</v>
      </c>
      <c r="G1">
        <v>23654</v>
      </c>
      <c r="H1" t="s">
        <v>13</v>
      </c>
      <c r="I1">
        <v>1E-3</v>
      </c>
      <c r="J1" t="s">
        <v>3</v>
      </c>
      <c r="K1">
        <v>0.99999610000000005</v>
      </c>
      <c r="L1" t="s">
        <v>2</v>
      </c>
      <c r="M1">
        <v>5.6720000000000002E-4</v>
      </c>
      <c r="N1" t="s">
        <v>6</v>
      </c>
      <c r="O1">
        <v>1</v>
      </c>
      <c r="P1" t="s">
        <v>0</v>
      </c>
      <c r="Q1">
        <v>134.6</v>
      </c>
      <c r="R1" t="s">
        <v>8</v>
      </c>
      <c r="S1">
        <v>26</v>
      </c>
      <c r="T1" t="s">
        <v>9</v>
      </c>
      <c r="U1">
        <v>475</v>
      </c>
      <c r="V1" t="s">
        <v>7</v>
      </c>
      <c r="W1">
        <v>100148</v>
      </c>
      <c r="X1" t="s">
        <v>1</v>
      </c>
      <c r="Y1" t="s">
        <v>134</v>
      </c>
      <c r="Z1" t="s">
        <v>16</v>
      </c>
      <c r="AA1" s="7" t="s">
        <v>134</v>
      </c>
      <c r="AB1" t="s">
        <v>256</v>
      </c>
      <c r="AC1" s="3">
        <v>9.9999999999999998E-17</v>
      </c>
      <c r="AD1" t="s">
        <v>976</v>
      </c>
      <c r="AE1" t="s">
        <v>977</v>
      </c>
      <c r="AF1" t="s">
        <v>978</v>
      </c>
      <c r="AG1">
        <v>0.01</v>
      </c>
      <c r="AH1" t="s">
        <v>979</v>
      </c>
      <c r="AI1" t="b">
        <v>0</v>
      </c>
      <c r="AJ1" t="s">
        <v>5</v>
      </c>
      <c r="AK1">
        <v>1</v>
      </c>
      <c r="AL1" t="s">
        <v>4</v>
      </c>
      <c r="AM1">
        <v>0</v>
      </c>
    </row>
    <row r="2" spans="1:39" x14ac:dyDescent="0.25">
      <c r="A2" t="s">
        <v>18</v>
      </c>
      <c r="B2" t="s">
        <v>10</v>
      </c>
      <c r="C2">
        <v>300</v>
      </c>
      <c r="D2" t="s">
        <v>11</v>
      </c>
      <c r="E2">
        <v>100000</v>
      </c>
      <c r="F2" t="s">
        <v>12</v>
      </c>
      <c r="G2">
        <v>23654</v>
      </c>
      <c r="H2" t="s">
        <v>13</v>
      </c>
      <c r="I2">
        <v>1E-3</v>
      </c>
      <c r="J2" t="s">
        <v>3</v>
      </c>
      <c r="K2">
        <v>0.99999850000000001</v>
      </c>
      <c r="L2" t="s">
        <v>2</v>
      </c>
      <c r="M2">
        <v>3.2410000000000002E-4</v>
      </c>
      <c r="N2" t="s">
        <v>6</v>
      </c>
      <c r="O2">
        <v>3</v>
      </c>
      <c r="P2" t="s">
        <v>0</v>
      </c>
      <c r="Q2">
        <v>128.9</v>
      </c>
      <c r="R2" t="s">
        <v>8</v>
      </c>
      <c r="S2">
        <v>11</v>
      </c>
      <c r="T2" t="s">
        <v>9</v>
      </c>
      <c r="U2">
        <v>262</v>
      </c>
      <c r="V2" t="s">
        <v>7</v>
      </c>
      <c r="W2">
        <v>100119</v>
      </c>
      <c r="X2" t="s">
        <v>1</v>
      </c>
      <c r="Y2" t="s">
        <v>257</v>
      </c>
      <c r="Z2" t="s">
        <v>16</v>
      </c>
      <c r="AA2" s="7" t="s">
        <v>258</v>
      </c>
      <c r="AB2" t="s">
        <v>256</v>
      </c>
      <c r="AC2" s="3">
        <v>9.9999999999999998E-17</v>
      </c>
      <c r="AD2" t="s">
        <v>976</v>
      </c>
      <c r="AE2" t="s">
        <v>977</v>
      </c>
      <c r="AF2" t="s">
        <v>978</v>
      </c>
      <c r="AG2">
        <v>0.01</v>
      </c>
      <c r="AH2" t="s">
        <v>979</v>
      </c>
      <c r="AI2" t="b">
        <v>0</v>
      </c>
      <c r="AJ2" t="s">
        <v>5</v>
      </c>
      <c r="AK2">
        <v>1</v>
      </c>
      <c r="AL2" t="s">
        <v>4</v>
      </c>
      <c r="AM2">
        <v>0</v>
      </c>
    </row>
    <row r="3" spans="1:39" x14ac:dyDescent="0.25">
      <c r="A3" t="s">
        <v>19</v>
      </c>
      <c r="B3" t="s">
        <v>10</v>
      </c>
      <c r="C3">
        <v>300</v>
      </c>
      <c r="D3" t="s">
        <v>11</v>
      </c>
      <c r="E3">
        <v>100000</v>
      </c>
      <c r="F3" t="s">
        <v>12</v>
      </c>
      <c r="G3">
        <v>23654</v>
      </c>
      <c r="H3" t="s">
        <v>13</v>
      </c>
      <c r="I3">
        <v>1E-3</v>
      </c>
      <c r="J3" t="s">
        <v>3</v>
      </c>
      <c r="K3">
        <v>0.99997259999999999</v>
      </c>
      <c r="L3" t="s">
        <v>2</v>
      </c>
      <c r="M3">
        <v>1.5042E-3</v>
      </c>
      <c r="N3" t="s">
        <v>6</v>
      </c>
      <c r="O3">
        <v>3</v>
      </c>
      <c r="P3" t="s">
        <v>0</v>
      </c>
      <c r="Q3">
        <v>116.2</v>
      </c>
      <c r="R3" t="s">
        <v>8</v>
      </c>
      <c r="S3">
        <v>14</v>
      </c>
      <c r="T3" t="s">
        <v>9</v>
      </c>
      <c r="U3">
        <v>391</v>
      </c>
      <c r="V3" t="s">
        <v>7</v>
      </c>
      <c r="W3">
        <v>100229</v>
      </c>
      <c r="X3" t="s">
        <v>1</v>
      </c>
      <c r="Y3" t="s">
        <v>259</v>
      </c>
      <c r="Z3" t="s">
        <v>16</v>
      </c>
      <c r="AA3" s="7" t="s">
        <v>1008</v>
      </c>
      <c r="AB3" t="s">
        <v>256</v>
      </c>
      <c r="AC3" s="3">
        <v>9.9999999999999998E-17</v>
      </c>
      <c r="AD3" t="s">
        <v>976</v>
      </c>
      <c r="AE3" t="s">
        <v>977</v>
      </c>
      <c r="AF3" t="s">
        <v>978</v>
      </c>
      <c r="AG3">
        <v>0.01</v>
      </c>
      <c r="AH3" t="s">
        <v>979</v>
      </c>
      <c r="AI3" t="b">
        <v>0</v>
      </c>
      <c r="AJ3" t="s">
        <v>5</v>
      </c>
      <c r="AK3">
        <v>1</v>
      </c>
      <c r="AL3" t="s">
        <v>4</v>
      </c>
      <c r="AM3">
        <v>0</v>
      </c>
    </row>
    <row r="4" spans="1:39" x14ac:dyDescent="0.25">
      <c r="A4" t="s">
        <v>20</v>
      </c>
      <c r="B4" t="s">
        <v>10</v>
      </c>
      <c r="C4">
        <v>300</v>
      </c>
      <c r="D4" t="s">
        <v>11</v>
      </c>
      <c r="E4">
        <v>100000</v>
      </c>
      <c r="F4" t="s">
        <v>12</v>
      </c>
      <c r="G4">
        <v>23654</v>
      </c>
      <c r="H4" t="s">
        <v>13</v>
      </c>
      <c r="I4">
        <v>1E-3</v>
      </c>
      <c r="J4" t="s">
        <v>3</v>
      </c>
      <c r="K4">
        <v>0.99999610000000005</v>
      </c>
      <c r="L4" t="s">
        <v>2</v>
      </c>
      <c r="M4">
        <v>1.807E-4</v>
      </c>
      <c r="N4" t="s">
        <v>6</v>
      </c>
      <c r="O4">
        <v>3</v>
      </c>
      <c r="P4" t="s">
        <v>0</v>
      </c>
      <c r="Q4">
        <v>127.7</v>
      </c>
      <c r="R4" t="s">
        <v>8</v>
      </c>
      <c r="S4">
        <v>26</v>
      </c>
      <c r="T4" t="s">
        <v>9</v>
      </c>
      <c r="U4">
        <v>461</v>
      </c>
      <c r="V4" t="s">
        <v>7</v>
      </c>
      <c r="W4">
        <v>100188</v>
      </c>
      <c r="X4" t="s">
        <v>1</v>
      </c>
      <c r="Y4" t="s">
        <v>1209</v>
      </c>
      <c r="Z4" t="s">
        <v>16</v>
      </c>
      <c r="AA4" s="7" t="s">
        <v>1210</v>
      </c>
      <c r="AB4" t="s">
        <v>256</v>
      </c>
      <c r="AC4" s="3">
        <v>9.9999999999999998E-17</v>
      </c>
      <c r="AD4" t="s">
        <v>976</v>
      </c>
      <c r="AE4" t="s">
        <v>977</v>
      </c>
      <c r="AF4" t="s">
        <v>978</v>
      </c>
      <c r="AG4">
        <v>0.01</v>
      </c>
      <c r="AH4" t="s">
        <v>979</v>
      </c>
      <c r="AI4" t="b">
        <v>0</v>
      </c>
      <c r="AJ4" t="s">
        <v>5</v>
      </c>
      <c r="AK4">
        <v>0.99999998999999995</v>
      </c>
      <c r="AL4" t="s">
        <v>4</v>
      </c>
      <c r="AM4">
        <v>8.7499999999999992E-6</v>
      </c>
    </row>
    <row r="5" spans="1:39" x14ac:dyDescent="0.25">
      <c r="A5" t="s">
        <v>21</v>
      </c>
      <c r="B5" t="s">
        <v>10</v>
      </c>
      <c r="C5">
        <v>300</v>
      </c>
      <c r="D5" t="s">
        <v>11</v>
      </c>
      <c r="E5">
        <v>100000</v>
      </c>
      <c r="F5" t="s">
        <v>12</v>
      </c>
      <c r="G5">
        <v>23654</v>
      </c>
      <c r="H5" t="s">
        <v>13</v>
      </c>
      <c r="I5">
        <v>1E-3</v>
      </c>
      <c r="J5" t="s">
        <v>3</v>
      </c>
      <c r="K5">
        <v>0.99999610000000005</v>
      </c>
      <c r="L5" t="s">
        <v>2</v>
      </c>
      <c r="M5">
        <v>5.6979999999999997E-4</v>
      </c>
      <c r="N5" t="s">
        <v>6</v>
      </c>
      <c r="O5">
        <v>3</v>
      </c>
      <c r="P5" t="s">
        <v>0</v>
      </c>
      <c r="Q5">
        <v>122.2</v>
      </c>
      <c r="R5" t="s">
        <v>8</v>
      </c>
      <c r="S5">
        <v>14</v>
      </c>
      <c r="T5" t="s">
        <v>9</v>
      </c>
      <c r="U5">
        <v>391</v>
      </c>
      <c r="V5" t="s">
        <v>7</v>
      </c>
      <c r="W5">
        <v>100023</v>
      </c>
      <c r="X5" t="s">
        <v>1</v>
      </c>
      <c r="Y5" t="s">
        <v>262</v>
      </c>
      <c r="Z5" t="s">
        <v>16</v>
      </c>
      <c r="AA5" s="7" t="s">
        <v>1009</v>
      </c>
      <c r="AB5" t="s">
        <v>256</v>
      </c>
      <c r="AC5" s="3">
        <v>9.9999999999999998E-17</v>
      </c>
      <c r="AD5" t="s">
        <v>976</v>
      </c>
      <c r="AE5" t="s">
        <v>977</v>
      </c>
      <c r="AF5" t="s">
        <v>978</v>
      </c>
      <c r="AG5">
        <v>0.01</v>
      </c>
      <c r="AH5" t="s">
        <v>979</v>
      </c>
      <c r="AI5" t="b">
        <v>0</v>
      </c>
      <c r="AJ5" t="s">
        <v>5</v>
      </c>
      <c r="AK5">
        <v>1</v>
      </c>
      <c r="AL5" t="s">
        <v>4</v>
      </c>
      <c r="AM5">
        <v>0</v>
      </c>
    </row>
    <row r="6" spans="1:39" x14ac:dyDescent="0.25">
      <c r="A6" t="s">
        <v>22</v>
      </c>
      <c r="B6" t="s">
        <v>10</v>
      </c>
      <c r="C6">
        <v>300</v>
      </c>
      <c r="D6" t="s">
        <v>11</v>
      </c>
      <c r="E6">
        <v>100000</v>
      </c>
      <c r="F6" t="s">
        <v>12</v>
      </c>
      <c r="G6">
        <v>23654</v>
      </c>
      <c r="H6" t="s">
        <v>13</v>
      </c>
      <c r="I6">
        <v>1E-3</v>
      </c>
      <c r="J6" t="s">
        <v>3</v>
      </c>
      <c r="K6">
        <v>0.99999899999999997</v>
      </c>
      <c r="L6" t="s">
        <v>2</v>
      </c>
      <c r="M6">
        <v>9.8620000000000001E-4</v>
      </c>
      <c r="N6" t="s">
        <v>6</v>
      </c>
      <c r="O6">
        <v>4</v>
      </c>
      <c r="P6" t="s">
        <v>0</v>
      </c>
      <c r="Q6">
        <v>116.3</v>
      </c>
      <c r="R6" t="s">
        <v>8</v>
      </c>
      <c r="S6">
        <v>9</v>
      </c>
      <c r="T6" t="s">
        <v>9</v>
      </c>
      <c r="U6">
        <v>346</v>
      </c>
      <c r="V6" t="s">
        <v>7</v>
      </c>
      <c r="W6">
        <v>100069</v>
      </c>
      <c r="X6" t="s">
        <v>1</v>
      </c>
      <c r="Y6" t="s">
        <v>263</v>
      </c>
      <c r="Z6" t="s">
        <v>16</v>
      </c>
      <c r="AA6" s="7" t="s">
        <v>1010</v>
      </c>
      <c r="AB6" t="s">
        <v>256</v>
      </c>
      <c r="AC6" s="3">
        <v>9.9999999999999998E-17</v>
      </c>
      <c r="AD6" t="s">
        <v>976</v>
      </c>
      <c r="AE6" t="s">
        <v>977</v>
      </c>
      <c r="AF6" t="s">
        <v>978</v>
      </c>
      <c r="AG6">
        <v>0.01</v>
      </c>
      <c r="AH6" t="s">
        <v>979</v>
      </c>
      <c r="AI6" t="b">
        <v>0</v>
      </c>
      <c r="AJ6" t="s">
        <v>5</v>
      </c>
      <c r="AK6">
        <v>1</v>
      </c>
      <c r="AL6" t="s">
        <v>4</v>
      </c>
      <c r="AM6">
        <v>0</v>
      </c>
    </row>
    <row r="7" spans="1:39" x14ac:dyDescent="0.25">
      <c r="A7" t="s">
        <v>23</v>
      </c>
      <c r="B7" t="s">
        <v>10</v>
      </c>
      <c r="C7">
        <v>300</v>
      </c>
      <c r="D7" t="s">
        <v>11</v>
      </c>
      <c r="E7">
        <v>100000</v>
      </c>
      <c r="F7" t="s">
        <v>12</v>
      </c>
      <c r="G7">
        <v>23654</v>
      </c>
      <c r="H7" t="s">
        <v>13</v>
      </c>
      <c r="I7">
        <v>1E-3</v>
      </c>
      <c r="J7" t="s">
        <v>3</v>
      </c>
      <c r="K7">
        <v>0.99977709999999997</v>
      </c>
      <c r="L7" t="s">
        <v>2</v>
      </c>
      <c r="M7">
        <v>3.6844E-3</v>
      </c>
      <c r="N7" t="s">
        <v>6</v>
      </c>
      <c r="O7">
        <v>6</v>
      </c>
      <c r="P7" t="s">
        <v>0</v>
      </c>
      <c r="Q7">
        <v>119.6</v>
      </c>
      <c r="R7" t="s">
        <v>8</v>
      </c>
      <c r="S7">
        <v>7</v>
      </c>
      <c r="T7" t="s">
        <v>9</v>
      </c>
      <c r="U7">
        <v>333</v>
      </c>
      <c r="V7" t="s">
        <v>7</v>
      </c>
      <c r="W7">
        <v>100058</v>
      </c>
      <c r="X7" t="s">
        <v>1</v>
      </c>
      <c r="Y7" t="s">
        <v>1211</v>
      </c>
      <c r="Z7" t="s">
        <v>16</v>
      </c>
      <c r="AA7" s="7" t="s">
        <v>1212</v>
      </c>
      <c r="AB7" t="s">
        <v>256</v>
      </c>
      <c r="AC7" s="3">
        <v>9.9999999999999998E-17</v>
      </c>
      <c r="AD7" t="s">
        <v>976</v>
      </c>
      <c r="AE7" t="s">
        <v>977</v>
      </c>
      <c r="AF7" t="s">
        <v>978</v>
      </c>
      <c r="AG7">
        <v>0.01</v>
      </c>
      <c r="AH7" t="s">
        <v>979</v>
      </c>
      <c r="AI7" t="b">
        <v>0</v>
      </c>
      <c r="AJ7" t="s">
        <v>5</v>
      </c>
      <c r="AK7">
        <v>0.99998487999999996</v>
      </c>
      <c r="AL7" t="s">
        <v>4</v>
      </c>
      <c r="AM7">
        <v>9.8014999999999994E-4</v>
      </c>
    </row>
    <row r="8" spans="1:39" x14ac:dyDescent="0.25">
      <c r="A8" t="s">
        <v>24</v>
      </c>
      <c r="B8" t="s">
        <v>10</v>
      </c>
      <c r="C8">
        <v>300</v>
      </c>
      <c r="D8" t="s">
        <v>11</v>
      </c>
      <c r="E8">
        <v>100000</v>
      </c>
      <c r="F8" t="s">
        <v>12</v>
      </c>
      <c r="G8">
        <v>23654</v>
      </c>
      <c r="H8" t="s">
        <v>13</v>
      </c>
      <c r="I8">
        <v>1E-3</v>
      </c>
      <c r="J8" t="s">
        <v>3</v>
      </c>
      <c r="K8">
        <v>0.99998679999999995</v>
      </c>
      <c r="L8" t="s">
        <v>2</v>
      </c>
      <c r="M8">
        <v>5.5684999999999997E-3</v>
      </c>
      <c r="N8" t="s">
        <v>6</v>
      </c>
      <c r="O8">
        <v>4</v>
      </c>
      <c r="P8" t="s">
        <v>0</v>
      </c>
      <c r="Q8">
        <v>145.9</v>
      </c>
      <c r="R8" t="s">
        <v>8</v>
      </c>
      <c r="S8">
        <v>15</v>
      </c>
      <c r="T8" t="s">
        <v>9</v>
      </c>
      <c r="U8">
        <v>287</v>
      </c>
      <c r="V8" t="s">
        <v>7</v>
      </c>
      <c r="W8">
        <v>100264</v>
      </c>
      <c r="X8" t="s">
        <v>1</v>
      </c>
      <c r="Y8" t="s">
        <v>1213</v>
      </c>
      <c r="Z8" t="s">
        <v>16</v>
      </c>
      <c r="AA8" s="7" t="s">
        <v>1214</v>
      </c>
      <c r="AB8" t="s">
        <v>256</v>
      </c>
      <c r="AC8" s="3">
        <v>9.9999999999999998E-17</v>
      </c>
      <c r="AD8" t="s">
        <v>976</v>
      </c>
      <c r="AE8" t="s">
        <v>977</v>
      </c>
      <c r="AF8" t="s">
        <v>978</v>
      </c>
      <c r="AG8">
        <v>0.01</v>
      </c>
      <c r="AH8" t="s">
        <v>979</v>
      </c>
      <c r="AI8" t="b">
        <v>0</v>
      </c>
      <c r="AJ8" t="s">
        <v>5</v>
      </c>
      <c r="AK8">
        <v>0.99999981000000004</v>
      </c>
      <c r="AL8" t="s">
        <v>4</v>
      </c>
      <c r="AM8">
        <v>6.8245000000000003E-4</v>
      </c>
    </row>
    <row r="9" spans="1:39" x14ac:dyDescent="0.25">
      <c r="A9" t="s">
        <v>25</v>
      </c>
      <c r="B9" t="s">
        <v>10</v>
      </c>
      <c r="C9">
        <v>300</v>
      </c>
      <c r="D9" t="s">
        <v>11</v>
      </c>
      <c r="E9">
        <v>100000</v>
      </c>
      <c r="F9" t="s">
        <v>12</v>
      </c>
      <c r="G9">
        <v>23654</v>
      </c>
      <c r="H9" t="s">
        <v>13</v>
      </c>
      <c r="I9">
        <v>1E-3</v>
      </c>
      <c r="J9" t="s">
        <v>3</v>
      </c>
      <c r="K9">
        <v>0.99989550000000005</v>
      </c>
      <c r="L9" t="s">
        <v>2</v>
      </c>
      <c r="M9">
        <v>2.5228999999999998E-3</v>
      </c>
      <c r="N9" t="s">
        <v>6</v>
      </c>
      <c r="O9">
        <v>6</v>
      </c>
      <c r="P9" t="s">
        <v>0</v>
      </c>
      <c r="Q9">
        <v>115.3</v>
      </c>
      <c r="R9" t="s">
        <v>8</v>
      </c>
      <c r="S9">
        <v>7</v>
      </c>
      <c r="T9" t="s">
        <v>9</v>
      </c>
      <c r="U9">
        <v>333</v>
      </c>
      <c r="V9" t="s">
        <v>7</v>
      </c>
      <c r="W9">
        <v>100090</v>
      </c>
      <c r="X9" t="s">
        <v>1</v>
      </c>
      <c r="Y9" t="s">
        <v>1215</v>
      </c>
      <c r="Z9" t="s">
        <v>16</v>
      </c>
      <c r="AA9" s="7" t="s">
        <v>1216</v>
      </c>
      <c r="AB9" t="s">
        <v>256</v>
      </c>
      <c r="AC9" s="3">
        <v>9.9999999999999998E-17</v>
      </c>
      <c r="AD9" t="s">
        <v>976</v>
      </c>
      <c r="AE9" t="s">
        <v>977</v>
      </c>
      <c r="AF9" t="s">
        <v>978</v>
      </c>
      <c r="AG9">
        <v>0.01</v>
      </c>
      <c r="AH9" t="s">
        <v>979</v>
      </c>
      <c r="AI9" t="b">
        <v>0</v>
      </c>
      <c r="AJ9" t="s">
        <v>5</v>
      </c>
      <c r="AK9">
        <v>0.99999291000000001</v>
      </c>
      <c r="AL9" t="s">
        <v>4</v>
      </c>
      <c r="AM9">
        <v>6.7115000000000002E-4</v>
      </c>
    </row>
    <row r="10" spans="1:39" x14ac:dyDescent="0.25">
      <c r="A10" t="s">
        <v>26</v>
      </c>
      <c r="B10" t="s">
        <v>10</v>
      </c>
      <c r="C10">
        <v>300</v>
      </c>
      <c r="D10" t="s">
        <v>11</v>
      </c>
      <c r="E10">
        <v>100000</v>
      </c>
      <c r="F10" t="s">
        <v>12</v>
      </c>
      <c r="G10">
        <v>23654</v>
      </c>
      <c r="H10" t="s">
        <v>13</v>
      </c>
      <c r="I10">
        <v>1E-3</v>
      </c>
      <c r="J10" t="s">
        <v>3</v>
      </c>
      <c r="K10">
        <v>0.99856820000000002</v>
      </c>
      <c r="L10" t="s">
        <v>2</v>
      </c>
      <c r="M10">
        <v>1.1437000000000001E-3</v>
      </c>
      <c r="N10" t="s">
        <v>6</v>
      </c>
      <c r="O10">
        <v>5</v>
      </c>
      <c r="P10" t="s">
        <v>0</v>
      </c>
      <c r="Q10">
        <v>107.6</v>
      </c>
      <c r="R10" t="s">
        <v>8</v>
      </c>
      <c r="S10">
        <v>11</v>
      </c>
      <c r="T10" t="s">
        <v>9</v>
      </c>
      <c r="U10">
        <v>396</v>
      </c>
      <c r="V10" t="s">
        <v>7</v>
      </c>
      <c r="W10">
        <v>100079</v>
      </c>
      <c r="X10" t="s">
        <v>1</v>
      </c>
      <c r="Y10" t="s">
        <v>1217</v>
      </c>
      <c r="Z10" t="s">
        <v>16</v>
      </c>
      <c r="AA10" s="7" t="s">
        <v>1218</v>
      </c>
      <c r="AB10" t="s">
        <v>256</v>
      </c>
      <c r="AC10" s="3">
        <v>9.9999999999999998E-17</v>
      </c>
      <c r="AD10" t="s">
        <v>976</v>
      </c>
      <c r="AE10" t="s">
        <v>977</v>
      </c>
      <c r="AF10" t="s">
        <v>978</v>
      </c>
      <c r="AG10">
        <v>0.01</v>
      </c>
      <c r="AH10" t="s">
        <v>979</v>
      </c>
      <c r="AI10" t="b">
        <v>0</v>
      </c>
      <c r="AJ10" t="s">
        <v>5</v>
      </c>
      <c r="AK10">
        <v>0.99975665000000002</v>
      </c>
      <c r="AL10" t="s">
        <v>4</v>
      </c>
      <c r="AM10">
        <v>4.8054E-4</v>
      </c>
    </row>
    <row r="11" spans="1:39" x14ac:dyDescent="0.25">
      <c r="A11" t="s">
        <v>27</v>
      </c>
      <c r="B11" t="s">
        <v>10</v>
      </c>
      <c r="C11">
        <v>300</v>
      </c>
      <c r="D11" t="s">
        <v>11</v>
      </c>
      <c r="E11">
        <v>100000</v>
      </c>
      <c r="F11" t="s">
        <v>12</v>
      </c>
      <c r="G11">
        <v>23654</v>
      </c>
      <c r="H11" t="s">
        <v>13</v>
      </c>
      <c r="I11">
        <v>1E-3</v>
      </c>
      <c r="J11" t="s">
        <v>3</v>
      </c>
      <c r="K11">
        <v>0.99999899999999997</v>
      </c>
      <c r="L11" t="s">
        <v>2</v>
      </c>
      <c r="M11">
        <v>5.5349999999999996E-4</v>
      </c>
      <c r="N11" t="s">
        <v>6</v>
      </c>
      <c r="O11">
        <v>4</v>
      </c>
      <c r="P11" t="s">
        <v>0</v>
      </c>
      <c r="Q11">
        <v>130.5</v>
      </c>
      <c r="R11" t="s">
        <v>8</v>
      </c>
      <c r="S11">
        <v>6</v>
      </c>
      <c r="T11" t="s">
        <v>9</v>
      </c>
      <c r="U11">
        <v>218</v>
      </c>
      <c r="V11" t="s">
        <v>7</v>
      </c>
      <c r="W11">
        <v>100250</v>
      </c>
      <c r="X11" t="s">
        <v>1</v>
      </c>
      <c r="Y11" t="s">
        <v>268</v>
      </c>
      <c r="Z11" t="s">
        <v>16</v>
      </c>
      <c r="AA11" s="7" t="s">
        <v>1013</v>
      </c>
      <c r="AB11" t="s">
        <v>256</v>
      </c>
      <c r="AC11" s="3">
        <v>9.9999999999999998E-17</v>
      </c>
      <c r="AD11" t="s">
        <v>976</v>
      </c>
      <c r="AE11" t="s">
        <v>977</v>
      </c>
      <c r="AF11" t="s">
        <v>978</v>
      </c>
      <c r="AG11">
        <v>0.01</v>
      </c>
      <c r="AH11" t="s">
        <v>979</v>
      </c>
      <c r="AI11" t="b">
        <v>0</v>
      </c>
      <c r="AJ11" t="s">
        <v>5</v>
      </c>
      <c r="AK11">
        <v>1</v>
      </c>
      <c r="AL11" t="s">
        <v>4</v>
      </c>
      <c r="AM11">
        <v>0</v>
      </c>
    </row>
    <row r="12" spans="1:39" x14ac:dyDescent="0.25">
      <c r="A12" t="s">
        <v>28</v>
      </c>
      <c r="B12" t="s">
        <v>10</v>
      </c>
      <c r="C12">
        <v>300</v>
      </c>
      <c r="D12" t="s">
        <v>11</v>
      </c>
      <c r="E12">
        <v>100000</v>
      </c>
      <c r="F12" t="s">
        <v>12</v>
      </c>
      <c r="G12">
        <v>23654</v>
      </c>
      <c r="H12" t="s">
        <v>13</v>
      </c>
      <c r="I12">
        <v>1E-3</v>
      </c>
      <c r="J12" t="s">
        <v>3</v>
      </c>
      <c r="K12">
        <v>0.99998759999999998</v>
      </c>
      <c r="L12" t="s">
        <v>2</v>
      </c>
      <c r="M12">
        <v>7.8919999999999999E-4</v>
      </c>
      <c r="N12" t="s">
        <v>6</v>
      </c>
      <c r="O12">
        <v>4</v>
      </c>
      <c r="P12" t="s">
        <v>0</v>
      </c>
      <c r="Q12">
        <v>136.19999999999999</v>
      </c>
      <c r="R12" t="s">
        <v>8</v>
      </c>
      <c r="S12">
        <v>6</v>
      </c>
      <c r="T12" t="s">
        <v>9</v>
      </c>
      <c r="U12">
        <v>218</v>
      </c>
      <c r="V12" t="s">
        <v>7</v>
      </c>
      <c r="W12">
        <v>100127</v>
      </c>
      <c r="X12" t="s">
        <v>1</v>
      </c>
      <c r="Y12" t="s">
        <v>269</v>
      </c>
      <c r="Z12" t="s">
        <v>16</v>
      </c>
      <c r="AA12" s="7" t="s">
        <v>1014</v>
      </c>
      <c r="AB12" t="s">
        <v>256</v>
      </c>
      <c r="AC12" s="3">
        <v>9.9999999999999998E-17</v>
      </c>
      <c r="AD12" t="s">
        <v>976</v>
      </c>
      <c r="AE12" t="s">
        <v>977</v>
      </c>
      <c r="AF12" t="s">
        <v>978</v>
      </c>
      <c r="AG12">
        <v>0.01</v>
      </c>
      <c r="AH12" t="s">
        <v>979</v>
      </c>
      <c r="AI12" t="b">
        <v>0</v>
      </c>
      <c r="AJ12" t="s">
        <v>5</v>
      </c>
      <c r="AK12">
        <v>1</v>
      </c>
      <c r="AL12" t="s">
        <v>4</v>
      </c>
      <c r="AM12">
        <v>0</v>
      </c>
    </row>
    <row r="13" spans="1:39" x14ac:dyDescent="0.25">
      <c r="A13" t="s">
        <v>29</v>
      </c>
      <c r="B13" t="s">
        <v>10</v>
      </c>
      <c r="C13">
        <v>300</v>
      </c>
      <c r="D13" t="s">
        <v>11</v>
      </c>
      <c r="E13">
        <v>100000</v>
      </c>
      <c r="F13" t="s">
        <v>12</v>
      </c>
      <c r="G13">
        <v>23654</v>
      </c>
      <c r="H13" t="s">
        <v>13</v>
      </c>
      <c r="I13">
        <v>1E-3</v>
      </c>
      <c r="J13" t="s">
        <v>3</v>
      </c>
      <c r="K13">
        <v>0.99999879999999997</v>
      </c>
      <c r="L13" t="s">
        <v>2</v>
      </c>
      <c r="M13">
        <v>1.1708999999999999E-3</v>
      </c>
      <c r="N13" t="s">
        <v>6</v>
      </c>
      <c r="O13">
        <v>4</v>
      </c>
      <c r="P13" t="s">
        <v>0</v>
      </c>
      <c r="Q13">
        <v>123.4</v>
      </c>
      <c r="R13" t="s">
        <v>8</v>
      </c>
      <c r="S13">
        <v>6</v>
      </c>
      <c r="T13" t="s">
        <v>9</v>
      </c>
      <c r="U13">
        <v>227</v>
      </c>
      <c r="V13" t="s">
        <v>7</v>
      </c>
      <c r="W13">
        <v>100036</v>
      </c>
      <c r="X13" t="s">
        <v>1</v>
      </c>
      <c r="Y13" t="s">
        <v>270</v>
      </c>
      <c r="Z13" t="s">
        <v>16</v>
      </c>
      <c r="AA13" s="7" t="s">
        <v>1015</v>
      </c>
      <c r="AB13" t="s">
        <v>256</v>
      </c>
      <c r="AC13" s="3">
        <v>9.9999999999999998E-17</v>
      </c>
      <c r="AD13" t="s">
        <v>976</v>
      </c>
      <c r="AE13" t="s">
        <v>977</v>
      </c>
      <c r="AF13" t="s">
        <v>978</v>
      </c>
      <c r="AG13">
        <v>0.01</v>
      </c>
      <c r="AH13" t="s">
        <v>979</v>
      </c>
      <c r="AI13" t="b">
        <v>0</v>
      </c>
      <c r="AJ13" t="s">
        <v>5</v>
      </c>
      <c r="AK13">
        <v>1</v>
      </c>
      <c r="AL13" t="s">
        <v>4</v>
      </c>
      <c r="AM13">
        <v>0</v>
      </c>
    </row>
    <row r="14" spans="1:39" x14ac:dyDescent="0.25">
      <c r="A14" t="s">
        <v>30</v>
      </c>
      <c r="B14" t="s">
        <v>10</v>
      </c>
      <c r="C14">
        <v>300</v>
      </c>
      <c r="D14" t="s">
        <v>11</v>
      </c>
      <c r="E14">
        <v>100000</v>
      </c>
      <c r="F14" t="s">
        <v>12</v>
      </c>
      <c r="G14">
        <v>23654</v>
      </c>
      <c r="H14" t="s">
        <v>13</v>
      </c>
      <c r="I14">
        <v>1E-3</v>
      </c>
      <c r="J14" t="s">
        <v>3</v>
      </c>
      <c r="K14">
        <v>0.99999769999999999</v>
      </c>
      <c r="L14" t="s">
        <v>2</v>
      </c>
      <c r="M14">
        <v>3.102E-4</v>
      </c>
      <c r="N14" t="s">
        <v>6</v>
      </c>
      <c r="O14">
        <v>4</v>
      </c>
      <c r="P14" t="s">
        <v>0</v>
      </c>
      <c r="Q14">
        <v>134.30000000000001</v>
      </c>
      <c r="R14" t="s">
        <v>8</v>
      </c>
      <c r="S14">
        <v>5</v>
      </c>
      <c r="T14" t="s">
        <v>9</v>
      </c>
      <c r="U14">
        <v>232</v>
      </c>
      <c r="V14" t="s">
        <v>7</v>
      </c>
      <c r="W14">
        <v>100083</v>
      </c>
      <c r="X14" t="s">
        <v>1</v>
      </c>
      <c r="Y14" t="s">
        <v>271</v>
      </c>
      <c r="Z14" t="s">
        <v>16</v>
      </c>
      <c r="AA14" s="7" t="s">
        <v>255</v>
      </c>
      <c r="AB14" t="s">
        <v>256</v>
      </c>
      <c r="AC14" s="3">
        <v>9.9999999999999998E-17</v>
      </c>
      <c r="AD14" t="s">
        <v>976</v>
      </c>
      <c r="AE14" t="s">
        <v>977</v>
      </c>
      <c r="AF14" t="s">
        <v>978</v>
      </c>
      <c r="AG14">
        <v>0.01</v>
      </c>
      <c r="AH14" t="s">
        <v>979</v>
      </c>
      <c r="AI14" t="b">
        <v>0</v>
      </c>
      <c r="AJ14" t="s">
        <v>5</v>
      </c>
      <c r="AK14">
        <v>1</v>
      </c>
      <c r="AL14" t="s">
        <v>4</v>
      </c>
      <c r="AM14">
        <v>0</v>
      </c>
    </row>
    <row r="15" spans="1:39" x14ac:dyDescent="0.25">
      <c r="A15" t="s">
        <v>31</v>
      </c>
      <c r="B15" t="s">
        <v>10</v>
      </c>
      <c r="C15">
        <v>300</v>
      </c>
      <c r="D15" t="s">
        <v>11</v>
      </c>
      <c r="E15">
        <v>100000</v>
      </c>
      <c r="F15" t="s">
        <v>12</v>
      </c>
      <c r="G15">
        <v>23654</v>
      </c>
      <c r="H15" t="s">
        <v>13</v>
      </c>
      <c r="I15">
        <v>1E-3</v>
      </c>
      <c r="J15" t="s">
        <v>3</v>
      </c>
      <c r="K15">
        <v>0.99999689999999997</v>
      </c>
      <c r="L15" t="s">
        <v>2</v>
      </c>
      <c r="M15">
        <v>1.0181000000000001E-3</v>
      </c>
      <c r="N15" t="s">
        <v>6</v>
      </c>
      <c r="O15">
        <v>4</v>
      </c>
      <c r="P15" t="s">
        <v>0</v>
      </c>
      <c r="Q15">
        <v>137.5</v>
      </c>
      <c r="R15" t="s">
        <v>8</v>
      </c>
      <c r="S15">
        <v>8</v>
      </c>
      <c r="T15" t="s">
        <v>9</v>
      </c>
      <c r="U15">
        <v>257</v>
      </c>
      <c r="V15" t="s">
        <v>7</v>
      </c>
      <c r="W15">
        <v>100185</v>
      </c>
      <c r="X15" t="s">
        <v>1</v>
      </c>
      <c r="Y15" t="s">
        <v>272</v>
      </c>
      <c r="Z15" t="s">
        <v>16</v>
      </c>
      <c r="AA15" s="7" t="s">
        <v>235</v>
      </c>
      <c r="AB15" t="s">
        <v>256</v>
      </c>
      <c r="AC15" s="3">
        <v>9.9999999999999998E-17</v>
      </c>
      <c r="AD15" t="s">
        <v>976</v>
      </c>
      <c r="AE15" t="s">
        <v>977</v>
      </c>
      <c r="AF15" t="s">
        <v>978</v>
      </c>
      <c r="AG15">
        <v>0.01</v>
      </c>
      <c r="AH15" t="s">
        <v>979</v>
      </c>
      <c r="AI15" t="b">
        <v>0</v>
      </c>
      <c r="AJ15" t="s">
        <v>5</v>
      </c>
      <c r="AK15">
        <v>1</v>
      </c>
      <c r="AL15" t="s">
        <v>4</v>
      </c>
      <c r="AM15">
        <v>0</v>
      </c>
    </row>
    <row r="16" spans="1:39" x14ac:dyDescent="0.25">
      <c r="A16" t="s">
        <v>32</v>
      </c>
      <c r="B16" t="s">
        <v>10</v>
      </c>
      <c r="C16">
        <v>300</v>
      </c>
      <c r="D16" t="s">
        <v>11</v>
      </c>
      <c r="E16">
        <v>100000</v>
      </c>
      <c r="F16" t="s">
        <v>12</v>
      </c>
      <c r="G16">
        <v>23654</v>
      </c>
      <c r="H16" t="s">
        <v>13</v>
      </c>
      <c r="I16">
        <v>1E-3</v>
      </c>
      <c r="J16" t="s">
        <v>3</v>
      </c>
      <c r="K16">
        <v>0.99999780000000005</v>
      </c>
      <c r="L16" t="s">
        <v>2</v>
      </c>
      <c r="M16">
        <v>1.8899999999999999E-5</v>
      </c>
      <c r="N16" t="s">
        <v>6</v>
      </c>
      <c r="O16">
        <v>5</v>
      </c>
      <c r="P16" t="s">
        <v>0</v>
      </c>
      <c r="Q16">
        <v>127.6</v>
      </c>
      <c r="R16" t="s">
        <v>8</v>
      </c>
      <c r="S16">
        <v>18</v>
      </c>
      <c r="T16" t="s">
        <v>9</v>
      </c>
      <c r="U16">
        <v>376</v>
      </c>
      <c r="V16" t="s">
        <v>7</v>
      </c>
      <c r="W16">
        <v>100161</v>
      </c>
      <c r="X16" t="s">
        <v>1</v>
      </c>
      <c r="Y16" t="s">
        <v>1219</v>
      </c>
      <c r="Z16" t="s">
        <v>16</v>
      </c>
      <c r="AA16" s="7" t="s">
        <v>1220</v>
      </c>
      <c r="AB16" t="s">
        <v>256</v>
      </c>
      <c r="AC16" s="3">
        <v>9.9999999999999998E-17</v>
      </c>
      <c r="AD16" t="s">
        <v>976</v>
      </c>
      <c r="AE16" t="s">
        <v>977</v>
      </c>
      <c r="AF16" t="s">
        <v>978</v>
      </c>
      <c r="AG16">
        <v>0.01</v>
      </c>
      <c r="AH16" t="s">
        <v>979</v>
      </c>
      <c r="AI16" t="b">
        <v>0</v>
      </c>
      <c r="AJ16" t="s">
        <v>5</v>
      </c>
      <c r="AK16">
        <v>1</v>
      </c>
      <c r="AL16" t="s">
        <v>4</v>
      </c>
      <c r="AM16">
        <v>5.3000000000000001E-7</v>
      </c>
    </row>
    <row r="17" spans="1:39" x14ac:dyDescent="0.25">
      <c r="A17" t="s">
        <v>33</v>
      </c>
      <c r="B17" t="s">
        <v>10</v>
      </c>
      <c r="C17">
        <v>300</v>
      </c>
      <c r="D17" t="s">
        <v>11</v>
      </c>
      <c r="E17">
        <v>100000</v>
      </c>
      <c r="F17" t="s">
        <v>12</v>
      </c>
      <c r="G17">
        <v>23654</v>
      </c>
      <c r="H17" t="s">
        <v>13</v>
      </c>
      <c r="I17">
        <v>1E-3</v>
      </c>
      <c r="J17" t="s">
        <v>3</v>
      </c>
      <c r="K17">
        <v>0.99999800000000005</v>
      </c>
      <c r="L17" t="s">
        <v>2</v>
      </c>
      <c r="M17">
        <v>9.9999999999999995E-8</v>
      </c>
      <c r="N17" t="s">
        <v>6</v>
      </c>
      <c r="O17">
        <v>4</v>
      </c>
      <c r="P17" t="s">
        <v>0</v>
      </c>
      <c r="Q17">
        <v>128.5</v>
      </c>
      <c r="R17" t="s">
        <v>8</v>
      </c>
      <c r="S17">
        <v>14</v>
      </c>
      <c r="T17" t="s">
        <v>9</v>
      </c>
      <c r="U17">
        <v>379</v>
      </c>
      <c r="V17" t="s">
        <v>7</v>
      </c>
      <c r="W17">
        <v>100259</v>
      </c>
      <c r="X17" t="s">
        <v>1</v>
      </c>
      <c r="Y17" t="s">
        <v>1221</v>
      </c>
      <c r="Z17" t="s">
        <v>16</v>
      </c>
      <c r="AA17" s="7" t="s">
        <v>1222</v>
      </c>
      <c r="AB17" t="s">
        <v>256</v>
      </c>
      <c r="AC17" s="3">
        <v>9.9999999999999998E-17</v>
      </c>
      <c r="AD17" t="s">
        <v>976</v>
      </c>
      <c r="AE17" t="s">
        <v>977</v>
      </c>
      <c r="AF17" t="s">
        <v>978</v>
      </c>
      <c r="AG17">
        <v>0.01</v>
      </c>
      <c r="AH17" t="s">
        <v>979</v>
      </c>
      <c r="AI17" t="b">
        <v>0</v>
      </c>
      <c r="AJ17" t="s">
        <v>5</v>
      </c>
      <c r="AK17">
        <v>0.99999990999999999</v>
      </c>
      <c r="AL17" t="s">
        <v>4</v>
      </c>
      <c r="AM17">
        <v>1E-8</v>
      </c>
    </row>
    <row r="18" spans="1:39" x14ac:dyDescent="0.25">
      <c r="A18" t="s">
        <v>34</v>
      </c>
      <c r="B18" t="s">
        <v>10</v>
      </c>
      <c r="C18">
        <v>300</v>
      </c>
      <c r="D18" t="s">
        <v>11</v>
      </c>
      <c r="E18">
        <v>100000</v>
      </c>
      <c r="F18" t="s">
        <v>12</v>
      </c>
      <c r="G18">
        <v>23654</v>
      </c>
      <c r="H18" t="s">
        <v>13</v>
      </c>
      <c r="I18">
        <v>1E-3</v>
      </c>
      <c r="J18" t="s">
        <v>3</v>
      </c>
      <c r="K18">
        <v>0.99992009999999998</v>
      </c>
      <c r="L18" t="s">
        <v>2</v>
      </c>
      <c r="M18">
        <v>7.762E-4</v>
      </c>
      <c r="N18" t="s">
        <v>6</v>
      </c>
      <c r="O18">
        <v>3</v>
      </c>
      <c r="P18" t="s">
        <v>0</v>
      </c>
      <c r="Q18">
        <v>204.8</v>
      </c>
      <c r="R18" t="s">
        <v>8</v>
      </c>
      <c r="S18">
        <v>5</v>
      </c>
      <c r="T18" t="s">
        <v>9</v>
      </c>
      <c r="U18">
        <v>249</v>
      </c>
      <c r="V18" t="s">
        <v>7</v>
      </c>
      <c r="W18">
        <v>100114</v>
      </c>
      <c r="X18" t="s">
        <v>1</v>
      </c>
      <c r="Y18" t="s">
        <v>277</v>
      </c>
      <c r="Z18" t="s">
        <v>16</v>
      </c>
      <c r="AA18" s="7" t="s">
        <v>278</v>
      </c>
      <c r="AB18" t="s">
        <v>256</v>
      </c>
      <c r="AC18" s="3">
        <v>9.9999999999999998E-17</v>
      </c>
      <c r="AD18" t="s">
        <v>976</v>
      </c>
      <c r="AE18" t="s">
        <v>977</v>
      </c>
      <c r="AF18" t="s">
        <v>978</v>
      </c>
      <c r="AG18">
        <v>0.01</v>
      </c>
      <c r="AH18" t="s">
        <v>979</v>
      </c>
      <c r="AI18" t="b">
        <v>0</v>
      </c>
      <c r="AJ18" t="s">
        <v>5</v>
      </c>
      <c r="AK18">
        <v>1</v>
      </c>
      <c r="AL18" t="s">
        <v>4</v>
      </c>
      <c r="AM18">
        <v>0</v>
      </c>
    </row>
    <row r="19" spans="1:39" x14ac:dyDescent="0.25">
      <c r="A19" t="s">
        <v>35</v>
      </c>
      <c r="B19" t="s">
        <v>10</v>
      </c>
      <c r="C19">
        <v>300</v>
      </c>
      <c r="D19" t="s">
        <v>11</v>
      </c>
      <c r="E19">
        <v>100000</v>
      </c>
      <c r="F19" t="s">
        <v>12</v>
      </c>
      <c r="G19">
        <v>23654</v>
      </c>
      <c r="H19" t="s">
        <v>13</v>
      </c>
      <c r="I19">
        <v>1E-3</v>
      </c>
      <c r="J19" t="s">
        <v>3</v>
      </c>
      <c r="K19">
        <v>0.9999979</v>
      </c>
      <c r="L19" t="s">
        <v>2</v>
      </c>
      <c r="M19">
        <v>6.0729999999999996E-4</v>
      </c>
      <c r="N19" t="s">
        <v>6</v>
      </c>
      <c r="O19">
        <v>4</v>
      </c>
      <c r="P19" t="s">
        <v>0</v>
      </c>
      <c r="Q19">
        <v>194.5</v>
      </c>
      <c r="R19" t="s">
        <v>8</v>
      </c>
      <c r="S19">
        <v>14</v>
      </c>
      <c r="T19" t="s">
        <v>9</v>
      </c>
      <c r="U19">
        <v>381</v>
      </c>
      <c r="V19" t="s">
        <v>7</v>
      </c>
      <c r="W19">
        <v>100091</v>
      </c>
      <c r="X19" t="s">
        <v>1</v>
      </c>
      <c r="Y19" t="s">
        <v>1223</v>
      </c>
      <c r="Z19" t="s">
        <v>16</v>
      </c>
      <c r="AA19" s="7" t="s">
        <v>1224</v>
      </c>
      <c r="AB19" t="s">
        <v>256</v>
      </c>
      <c r="AC19" s="3">
        <v>9.9999999999999998E-17</v>
      </c>
      <c r="AD19" t="s">
        <v>976</v>
      </c>
      <c r="AE19" t="s">
        <v>977</v>
      </c>
      <c r="AF19" t="s">
        <v>978</v>
      </c>
      <c r="AG19">
        <v>0.01</v>
      </c>
      <c r="AH19" t="s">
        <v>979</v>
      </c>
      <c r="AI19" t="b">
        <v>0</v>
      </c>
      <c r="AJ19" t="s">
        <v>5</v>
      </c>
      <c r="AK19">
        <v>0.99999981999999998</v>
      </c>
      <c r="AL19" t="s">
        <v>4</v>
      </c>
      <c r="AM19">
        <v>1.8665000000000001E-4</v>
      </c>
    </row>
    <row r="20" spans="1:39" x14ac:dyDescent="0.25">
      <c r="A20" t="s">
        <v>36</v>
      </c>
      <c r="B20" t="s">
        <v>10</v>
      </c>
      <c r="C20">
        <v>300</v>
      </c>
      <c r="D20" t="s">
        <v>11</v>
      </c>
      <c r="E20">
        <v>100000</v>
      </c>
      <c r="F20" t="s">
        <v>12</v>
      </c>
      <c r="G20">
        <v>23654</v>
      </c>
      <c r="H20" t="s">
        <v>13</v>
      </c>
      <c r="I20">
        <v>1E-3</v>
      </c>
      <c r="J20" t="s">
        <v>3</v>
      </c>
      <c r="K20">
        <v>0.99997910000000001</v>
      </c>
      <c r="L20" t="s">
        <v>2</v>
      </c>
      <c r="M20">
        <v>7.4810000000000002E-4</v>
      </c>
      <c r="N20" t="s">
        <v>6</v>
      </c>
      <c r="O20">
        <v>7</v>
      </c>
      <c r="P20" t="s">
        <v>0</v>
      </c>
      <c r="Q20">
        <v>176.3</v>
      </c>
      <c r="R20" t="s">
        <v>8</v>
      </c>
      <c r="S20">
        <v>9</v>
      </c>
      <c r="T20" t="s">
        <v>9</v>
      </c>
      <c r="U20">
        <v>267</v>
      </c>
      <c r="V20" t="s">
        <v>7</v>
      </c>
      <c r="W20">
        <v>100131</v>
      </c>
      <c r="X20" t="s">
        <v>1</v>
      </c>
      <c r="Y20" t="s">
        <v>1225</v>
      </c>
      <c r="Z20" t="s">
        <v>16</v>
      </c>
      <c r="AA20" s="7" t="s">
        <v>1226</v>
      </c>
      <c r="AB20" t="s">
        <v>256</v>
      </c>
      <c r="AC20" s="3">
        <v>9.9999999999999998E-17</v>
      </c>
      <c r="AD20" t="s">
        <v>976</v>
      </c>
      <c r="AE20" t="s">
        <v>977</v>
      </c>
      <c r="AF20" t="s">
        <v>978</v>
      </c>
      <c r="AG20">
        <v>0.01</v>
      </c>
      <c r="AH20" t="s">
        <v>979</v>
      </c>
      <c r="AI20" t="b">
        <v>0</v>
      </c>
      <c r="AJ20" t="s">
        <v>5</v>
      </c>
      <c r="AK20">
        <v>0.99999558</v>
      </c>
      <c r="AL20" t="s">
        <v>4</v>
      </c>
      <c r="AM20">
        <v>3.5258000000000002E-4</v>
      </c>
    </row>
    <row r="21" spans="1:39" x14ac:dyDescent="0.25">
      <c r="A21" t="s">
        <v>37</v>
      </c>
      <c r="B21" t="s">
        <v>10</v>
      </c>
      <c r="C21">
        <v>300</v>
      </c>
      <c r="D21" t="s">
        <v>11</v>
      </c>
      <c r="E21">
        <v>100000</v>
      </c>
      <c r="F21" t="s">
        <v>12</v>
      </c>
      <c r="G21">
        <v>23654</v>
      </c>
      <c r="H21" t="s">
        <v>13</v>
      </c>
      <c r="I21">
        <v>1E-3</v>
      </c>
      <c r="J21" t="s">
        <v>3</v>
      </c>
      <c r="K21">
        <v>0.99999610000000005</v>
      </c>
      <c r="L21" t="s">
        <v>2</v>
      </c>
      <c r="M21">
        <v>4.3580000000000002E-4</v>
      </c>
      <c r="N21" t="s">
        <v>6</v>
      </c>
      <c r="O21">
        <v>5</v>
      </c>
      <c r="P21" t="s">
        <v>0</v>
      </c>
      <c r="Q21">
        <v>200.7</v>
      </c>
      <c r="R21" t="s">
        <v>8</v>
      </c>
      <c r="S21">
        <v>6</v>
      </c>
      <c r="T21" t="s">
        <v>9</v>
      </c>
      <c r="U21">
        <v>244</v>
      </c>
      <c r="V21" t="s">
        <v>7</v>
      </c>
      <c r="W21">
        <v>100201</v>
      </c>
      <c r="X21" t="s">
        <v>1</v>
      </c>
      <c r="Y21" t="s">
        <v>282</v>
      </c>
      <c r="Z21" t="s">
        <v>16</v>
      </c>
      <c r="AA21" s="7" t="s">
        <v>283</v>
      </c>
      <c r="AB21" t="s">
        <v>256</v>
      </c>
      <c r="AC21" s="3">
        <v>9.9999999999999998E-17</v>
      </c>
      <c r="AD21" t="s">
        <v>976</v>
      </c>
      <c r="AE21" t="s">
        <v>977</v>
      </c>
      <c r="AF21" t="s">
        <v>978</v>
      </c>
      <c r="AG21">
        <v>0.01</v>
      </c>
      <c r="AH21" t="s">
        <v>979</v>
      </c>
      <c r="AI21" t="b">
        <v>0</v>
      </c>
      <c r="AJ21" t="s">
        <v>5</v>
      </c>
      <c r="AK21">
        <v>1</v>
      </c>
      <c r="AL21" t="s">
        <v>4</v>
      </c>
      <c r="AM21">
        <v>0</v>
      </c>
    </row>
    <row r="22" spans="1:39" x14ac:dyDescent="0.25">
      <c r="A22" t="s">
        <v>38</v>
      </c>
      <c r="B22" t="s">
        <v>10</v>
      </c>
      <c r="C22">
        <v>300</v>
      </c>
      <c r="D22" t="s">
        <v>11</v>
      </c>
      <c r="E22">
        <v>100000</v>
      </c>
      <c r="F22" t="s">
        <v>12</v>
      </c>
      <c r="G22">
        <v>23654</v>
      </c>
      <c r="H22" t="s">
        <v>13</v>
      </c>
      <c r="I22">
        <v>1E-3</v>
      </c>
      <c r="J22" t="s">
        <v>3</v>
      </c>
      <c r="K22">
        <v>0.99977550000000004</v>
      </c>
      <c r="L22" t="s">
        <v>2</v>
      </c>
      <c r="M22">
        <v>9.4399999999999996E-4</v>
      </c>
      <c r="N22" t="s">
        <v>6</v>
      </c>
      <c r="O22">
        <v>5</v>
      </c>
      <c r="P22" t="s">
        <v>0</v>
      </c>
      <c r="Q22">
        <v>191.9</v>
      </c>
      <c r="R22" t="s">
        <v>8</v>
      </c>
      <c r="S22">
        <v>6</v>
      </c>
      <c r="T22" t="s">
        <v>9</v>
      </c>
      <c r="U22">
        <v>287</v>
      </c>
      <c r="V22" t="s">
        <v>7</v>
      </c>
      <c r="W22">
        <v>100300</v>
      </c>
      <c r="X22" t="s">
        <v>1</v>
      </c>
      <c r="Y22" t="s">
        <v>284</v>
      </c>
      <c r="Z22" t="s">
        <v>16</v>
      </c>
      <c r="AA22" s="7" t="s">
        <v>285</v>
      </c>
      <c r="AB22" t="s">
        <v>256</v>
      </c>
      <c r="AC22" s="3">
        <v>9.9999999999999998E-17</v>
      </c>
      <c r="AD22" t="s">
        <v>976</v>
      </c>
      <c r="AE22" t="s">
        <v>977</v>
      </c>
      <c r="AF22" t="s">
        <v>978</v>
      </c>
      <c r="AG22">
        <v>0.01</v>
      </c>
      <c r="AH22" t="s">
        <v>979</v>
      </c>
      <c r="AI22" t="b">
        <v>0</v>
      </c>
      <c r="AJ22" t="s">
        <v>5</v>
      </c>
      <c r="AK22">
        <v>1</v>
      </c>
      <c r="AL22" t="s">
        <v>4</v>
      </c>
      <c r="AM22">
        <v>0</v>
      </c>
    </row>
    <row r="23" spans="1:39" x14ac:dyDescent="0.25">
      <c r="A23" t="s">
        <v>39</v>
      </c>
      <c r="B23" t="s">
        <v>10</v>
      </c>
      <c r="C23">
        <v>300</v>
      </c>
      <c r="D23" t="s">
        <v>11</v>
      </c>
      <c r="E23">
        <v>100000</v>
      </c>
      <c r="F23" t="s">
        <v>12</v>
      </c>
      <c r="G23">
        <v>23654</v>
      </c>
      <c r="H23" t="s">
        <v>13</v>
      </c>
      <c r="I23">
        <v>1E-3</v>
      </c>
      <c r="J23" t="s">
        <v>3</v>
      </c>
      <c r="K23">
        <v>0.99999899999999997</v>
      </c>
      <c r="L23" t="s">
        <v>2</v>
      </c>
      <c r="M23">
        <v>1.0283E-3</v>
      </c>
      <c r="N23" t="s">
        <v>6</v>
      </c>
      <c r="O23">
        <v>5</v>
      </c>
      <c r="P23" t="s">
        <v>0</v>
      </c>
      <c r="Q23">
        <v>198.6</v>
      </c>
      <c r="R23" t="s">
        <v>8</v>
      </c>
      <c r="S23">
        <v>6</v>
      </c>
      <c r="T23" t="s">
        <v>9</v>
      </c>
      <c r="U23">
        <v>251</v>
      </c>
      <c r="V23" t="s">
        <v>7</v>
      </c>
      <c r="W23">
        <v>100165</v>
      </c>
      <c r="X23" t="s">
        <v>1</v>
      </c>
      <c r="Y23" t="s">
        <v>286</v>
      </c>
      <c r="Z23" t="s">
        <v>16</v>
      </c>
      <c r="AA23" s="7" t="s">
        <v>1016</v>
      </c>
      <c r="AB23" t="s">
        <v>256</v>
      </c>
      <c r="AC23" s="3">
        <v>9.9999999999999998E-17</v>
      </c>
      <c r="AD23" t="s">
        <v>976</v>
      </c>
      <c r="AE23" t="s">
        <v>977</v>
      </c>
      <c r="AF23" t="s">
        <v>978</v>
      </c>
      <c r="AG23">
        <v>0.01</v>
      </c>
      <c r="AH23" t="s">
        <v>979</v>
      </c>
      <c r="AI23" t="b">
        <v>0</v>
      </c>
      <c r="AJ23" t="s">
        <v>5</v>
      </c>
      <c r="AK23">
        <v>1</v>
      </c>
      <c r="AL23" t="s">
        <v>4</v>
      </c>
      <c r="AM23">
        <v>0</v>
      </c>
    </row>
    <row r="24" spans="1:39" x14ac:dyDescent="0.25">
      <c r="A24" t="s">
        <v>40</v>
      </c>
      <c r="B24" t="s">
        <v>10</v>
      </c>
      <c r="C24">
        <v>300</v>
      </c>
      <c r="D24" t="s">
        <v>11</v>
      </c>
      <c r="E24">
        <v>100000</v>
      </c>
      <c r="F24" t="s">
        <v>12</v>
      </c>
      <c r="G24">
        <v>23654</v>
      </c>
      <c r="H24" t="s">
        <v>13</v>
      </c>
      <c r="I24">
        <v>1E-3</v>
      </c>
      <c r="J24" t="s">
        <v>3</v>
      </c>
      <c r="K24">
        <v>0.99999769999999999</v>
      </c>
      <c r="L24" t="s">
        <v>2</v>
      </c>
      <c r="M24">
        <v>1.5612E-3</v>
      </c>
      <c r="N24" t="s">
        <v>6</v>
      </c>
      <c r="O24">
        <v>5</v>
      </c>
      <c r="P24" t="s">
        <v>0</v>
      </c>
      <c r="Q24">
        <v>192.3</v>
      </c>
      <c r="R24" t="s">
        <v>8</v>
      </c>
      <c r="S24">
        <v>5</v>
      </c>
      <c r="T24" t="s">
        <v>9</v>
      </c>
      <c r="U24">
        <v>169</v>
      </c>
      <c r="V24" t="s">
        <v>7</v>
      </c>
      <c r="W24">
        <v>100042</v>
      </c>
      <c r="X24" t="s">
        <v>1</v>
      </c>
      <c r="Y24" t="s">
        <v>1227</v>
      </c>
      <c r="Z24" t="s">
        <v>16</v>
      </c>
      <c r="AA24" s="7" t="s">
        <v>546</v>
      </c>
      <c r="AB24" t="s">
        <v>256</v>
      </c>
      <c r="AC24" s="3">
        <v>9.9999999999999998E-17</v>
      </c>
      <c r="AD24" t="s">
        <v>976</v>
      </c>
      <c r="AE24" t="s">
        <v>977</v>
      </c>
      <c r="AF24" t="s">
        <v>978</v>
      </c>
      <c r="AG24">
        <v>0.01</v>
      </c>
      <c r="AH24" t="s">
        <v>979</v>
      </c>
      <c r="AI24" t="b">
        <v>0</v>
      </c>
      <c r="AJ24" t="s">
        <v>5</v>
      </c>
      <c r="AK24">
        <v>1</v>
      </c>
      <c r="AL24" t="s">
        <v>4</v>
      </c>
      <c r="AM24">
        <v>0</v>
      </c>
    </row>
    <row r="25" spans="1:39" x14ac:dyDescent="0.25">
      <c r="A25" t="s">
        <v>41</v>
      </c>
      <c r="B25" t="s">
        <v>10</v>
      </c>
      <c r="C25">
        <v>300</v>
      </c>
      <c r="D25" t="s">
        <v>11</v>
      </c>
      <c r="E25">
        <v>100000</v>
      </c>
      <c r="F25" t="s">
        <v>12</v>
      </c>
      <c r="G25">
        <v>23654</v>
      </c>
      <c r="H25" t="s">
        <v>13</v>
      </c>
      <c r="I25">
        <v>1E-3</v>
      </c>
      <c r="J25" t="s">
        <v>3</v>
      </c>
      <c r="K25">
        <v>0.99998379999999998</v>
      </c>
      <c r="L25" t="s">
        <v>2</v>
      </c>
      <c r="M25">
        <v>2.2404E-3</v>
      </c>
      <c r="N25" t="s">
        <v>6</v>
      </c>
      <c r="O25">
        <v>9</v>
      </c>
      <c r="P25" t="s">
        <v>0</v>
      </c>
      <c r="Q25">
        <v>205.5</v>
      </c>
      <c r="R25" t="s">
        <v>8</v>
      </c>
      <c r="S25">
        <v>3</v>
      </c>
      <c r="T25" t="s">
        <v>9</v>
      </c>
      <c r="U25">
        <v>205</v>
      </c>
      <c r="V25" t="s">
        <v>7</v>
      </c>
      <c r="W25">
        <v>100105</v>
      </c>
      <c r="X25" t="s">
        <v>1</v>
      </c>
      <c r="Y25" t="s">
        <v>1228</v>
      </c>
      <c r="Z25" t="s">
        <v>16</v>
      </c>
      <c r="AA25" s="7" t="s">
        <v>1229</v>
      </c>
      <c r="AB25" t="s">
        <v>256</v>
      </c>
      <c r="AC25" s="3">
        <v>9.9999999999999998E-17</v>
      </c>
      <c r="AD25" t="s">
        <v>976</v>
      </c>
      <c r="AE25" t="s">
        <v>977</v>
      </c>
      <c r="AF25" t="s">
        <v>978</v>
      </c>
      <c r="AG25">
        <v>0.01</v>
      </c>
      <c r="AH25" t="s">
        <v>979</v>
      </c>
      <c r="AI25" t="b">
        <v>0</v>
      </c>
      <c r="AJ25" t="s">
        <v>5</v>
      </c>
      <c r="AK25">
        <v>0.99999958</v>
      </c>
      <c r="AL25" t="s">
        <v>4</v>
      </c>
      <c r="AM25">
        <v>3.5228000000000001E-4</v>
      </c>
    </row>
    <row r="26" spans="1:39" x14ac:dyDescent="0.25">
      <c r="A26" t="s">
        <v>42</v>
      </c>
      <c r="B26" t="s">
        <v>10</v>
      </c>
      <c r="C26">
        <v>300</v>
      </c>
      <c r="D26" t="s">
        <v>11</v>
      </c>
      <c r="E26">
        <v>100000</v>
      </c>
      <c r="F26" t="s">
        <v>12</v>
      </c>
      <c r="G26">
        <v>23654</v>
      </c>
      <c r="H26" t="s">
        <v>13</v>
      </c>
      <c r="I26">
        <v>1E-3</v>
      </c>
      <c r="J26" t="s">
        <v>3</v>
      </c>
      <c r="K26">
        <v>0.99998719999999996</v>
      </c>
      <c r="L26" t="s">
        <v>2</v>
      </c>
      <c r="M26">
        <v>4.2470000000000002E-4</v>
      </c>
      <c r="N26" t="s">
        <v>6</v>
      </c>
      <c r="O26">
        <v>8</v>
      </c>
      <c r="P26" t="s">
        <v>0</v>
      </c>
      <c r="Q26">
        <v>186.8</v>
      </c>
      <c r="R26" t="s">
        <v>8</v>
      </c>
      <c r="S26">
        <v>8</v>
      </c>
      <c r="T26" t="s">
        <v>9</v>
      </c>
      <c r="U26">
        <v>336</v>
      </c>
      <c r="V26" t="s">
        <v>7</v>
      </c>
      <c r="W26">
        <v>100310</v>
      </c>
      <c r="X26" t="s">
        <v>1</v>
      </c>
      <c r="Y26" t="s">
        <v>1230</v>
      </c>
      <c r="Z26" t="s">
        <v>16</v>
      </c>
      <c r="AA26" s="7" t="s">
        <v>1231</v>
      </c>
      <c r="AB26" t="s">
        <v>256</v>
      </c>
      <c r="AC26" s="3">
        <v>9.9999999999999998E-17</v>
      </c>
      <c r="AD26" t="s">
        <v>976</v>
      </c>
      <c r="AE26" t="s">
        <v>977</v>
      </c>
      <c r="AF26" t="s">
        <v>978</v>
      </c>
      <c r="AG26">
        <v>0.01</v>
      </c>
      <c r="AH26" t="s">
        <v>979</v>
      </c>
      <c r="AI26" t="b">
        <v>0</v>
      </c>
      <c r="AJ26" t="s">
        <v>5</v>
      </c>
      <c r="AK26">
        <v>0.99999059999999995</v>
      </c>
      <c r="AL26" t="s">
        <v>4</v>
      </c>
      <c r="AM26">
        <v>3.6884999999999999E-4</v>
      </c>
    </row>
    <row r="27" spans="1:39" x14ac:dyDescent="0.25">
      <c r="A27" t="s">
        <v>43</v>
      </c>
      <c r="B27" t="s">
        <v>10</v>
      </c>
      <c r="C27">
        <v>300</v>
      </c>
      <c r="D27" t="s">
        <v>11</v>
      </c>
      <c r="E27">
        <v>100000</v>
      </c>
      <c r="F27" t="s">
        <v>12</v>
      </c>
      <c r="G27">
        <v>23654</v>
      </c>
      <c r="H27" t="s">
        <v>13</v>
      </c>
      <c r="I27">
        <v>1E-3</v>
      </c>
      <c r="J27" t="s">
        <v>3</v>
      </c>
      <c r="K27">
        <v>0.99989660000000002</v>
      </c>
      <c r="L27" t="s">
        <v>2</v>
      </c>
      <c r="M27">
        <v>3.5955000000000002E-3</v>
      </c>
      <c r="N27" t="s">
        <v>6</v>
      </c>
      <c r="O27">
        <v>10</v>
      </c>
      <c r="P27" t="s">
        <v>0</v>
      </c>
      <c r="Q27">
        <v>188</v>
      </c>
      <c r="R27" t="s">
        <v>8</v>
      </c>
      <c r="S27">
        <v>9</v>
      </c>
      <c r="T27" t="s">
        <v>9</v>
      </c>
      <c r="U27">
        <v>263</v>
      </c>
      <c r="V27" t="s">
        <v>7</v>
      </c>
      <c r="W27">
        <v>100093</v>
      </c>
      <c r="X27" t="s">
        <v>1</v>
      </c>
      <c r="Y27" t="s">
        <v>1232</v>
      </c>
      <c r="Z27" t="s">
        <v>16</v>
      </c>
      <c r="AA27" s="7" t="s">
        <v>1233</v>
      </c>
      <c r="AB27" t="s">
        <v>256</v>
      </c>
      <c r="AC27" s="3">
        <v>9.9999999999999998E-17</v>
      </c>
      <c r="AD27" t="s">
        <v>976</v>
      </c>
      <c r="AE27" t="s">
        <v>977</v>
      </c>
      <c r="AF27" t="s">
        <v>978</v>
      </c>
      <c r="AG27">
        <v>0.01</v>
      </c>
      <c r="AH27" t="s">
        <v>979</v>
      </c>
      <c r="AI27" t="b">
        <v>0</v>
      </c>
      <c r="AJ27" t="s">
        <v>5</v>
      </c>
      <c r="AK27">
        <v>0.99987283000000005</v>
      </c>
      <c r="AL27" t="s">
        <v>4</v>
      </c>
      <c r="AM27">
        <v>4.0870699999999999E-3</v>
      </c>
    </row>
    <row r="28" spans="1:39" x14ac:dyDescent="0.25">
      <c r="A28" t="s">
        <v>44</v>
      </c>
      <c r="B28" t="s">
        <v>10</v>
      </c>
      <c r="C28">
        <v>300</v>
      </c>
      <c r="D28" t="s">
        <v>11</v>
      </c>
      <c r="E28">
        <v>100000</v>
      </c>
      <c r="F28" t="s">
        <v>12</v>
      </c>
      <c r="G28">
        <v>23654</v>
      </c>
      <c r="H28" t="s">
        <v>13</v>
      </c>
      <c r="I28">
        <v>1E-3</v>
      </c>
      <c r="J28" t="s">
        <v>3</v>
      </c>
      <c r="K28">
        <v>0.9999266</v>
      </c>
      <c r="L28" t="s">
        <v>2</v>
      </c>
      <c r="M28">
        <v>4.2843999999999998E-3</v>
      </c>
      <c r="N28" t="s">
        <v>6</v>
      </c>
      <c r="O28">
        <v>6</v>
      </c>
      <c r="P28" t="s">
        <v>0</v>
      </c>
      <c r="Q28">
        <v>155.6</v>
      </c>
      <c r="R28" t="s">
        <v>8</v>
      </c>
      <c r="S28">
        <v>6</v>
      </c>
      <c r="T28" t="s">
        <v>9</v>
      </c>
      <c r="U28">
        <v>325</v>
      </c>
      <c r="V28" t="s">
        <v>7</v>
      </c>
      <c r="W28">
        <v>100013</v>
      </c>
      <c r="X28" t="s">
        <v>1</v>
      </c>
      <c r="Y28" t="s">
        <v>1234</v>
      </c>
      <c r="Z28" t="s">
        <v>16</v>
      </c>
      <c r="AA28" s="7" t="s">
        <v>1235</v>
      </c>
      <c r="AB28" t="s">
        <v>256</v>
      </c>
      <c r="AC28" s="3">
        <v>9.9999999999999998E-17</v>
      </c>
      <c r="AD28" t="s">
        <v>976</v>
      </c>
      <c r="AE28" t="s">
        <v>977</v>
      </c>
      <c r="AF28" t="s">
        <v>978</v>
      </c>
      <c r="AG28">
        <v>0.01</v>
      </c>
      <c r="AH28" t="s">
        <v>979</v>
      </c>
      <c r="AI28" t="b">
        <v>0</v>
      </c>
      <c r="AJ28" t="s">
        <v>5</v>
      </c>
      <c r="AK28">
        <v>0.99999320000000003</v>
      </c>
      <c r="AL28" t="s">
        <v>4</v>
      </c>
      <c r="AM28">
        <v>1.3954E-3</v>
      </c>
    </row>
    <row r="29" spans="1:39" x14ac:dyDescent="0.25">
      <c r="A29" t="s">
        <v>45</v>
      </c>
      <c r="B29" t="s">
        <v>10</v>
      </c>
      <c r="C29">
        <v>300</v>
      </c>
      <c r="D29" t="s">
        <v>11</v>
      </c>
      <c r="E29">
        <v>100000</v>
      </c>
      <c r="F29" t="s">
        <v>12</v>
      </c>
      <c r="G29">
        <v>23654</v>
      </c>
      <c r="H29" t="s">
        <v>13</v>
      </c>
      <c r="I29">
        <v>1E-3</v>
      </c>
      <c r="J29" t="s">
        <v>3</v>
      </c>
      <c r="K29">
        <v>0.99999479999999996</v>
      </c>
      <c r="L29" t="s">
        <v>2</v>
      </c>
      <c r="M29">
        <v>4.0749999999999996E-3</v>
      </c>
      <c r="N29" t="s">
        <v>6</v>
      </c>
      <c r="O29">
        <v>10</v>
      </c>
      <c r="P29" t="s">
        <v>0</v>
      </c>
      <c r="Q29">
        <v>213.5</v>
      </c>
      <c r="R29" t="s">
        <v>8</v>
      </c>
      <c r="S29">
        <v>3</v>
      </c>
      <c r="T29" t="s">
        <v>9</v>
      </c>
      <c r="U29">
        <v>191</v>
      </c>
      <c r="V29" t="s">
        <v>7</v>
      </c>
      <c r="W29">
        <v>100165</v>
      </c>
      <c r="X29" t="s">
        <v>1</v>
      </c>
      <c r="Y29" t="s">
        <v>1236</v>
      </c>
      <c r="Z29" t="s">
        <v>16</v>
      </c>
      <c r="AA29" s="7" t="s">
        <v>1237</v>
      </c>
      <c r="AB29" t="s">
        <v>256</v>
      </c>
      <c r="AC29" s="3">
        <v>9.9999999999999998E-17</v>
      </c>
      <c r="AD29" t="s">
        <v>976</v>
      </c>
      <c r="AE29" t="s">
        <v>977</v>
      </c>
      <c r="AF29" t="s">
        <v>978</v>
      </c>
      <c r="AG29">
        <v>0.01</v>
      </c>
      <c r="AH29" t="s">
        <v>979</v>
      </c>
      <c r="AI29" t="b">
        <v>0</v>
      </c>
      <c r="AJ29" t="s">
        <v>5</v>
      </c>
      <c r="AK29">
        <v>0.99999897000000004</v>
      </c>
      <c r="AL29" t="s">
        <v>4</v>
      </c>
      <c r="AM29">
        <v>1.8637E-3</v>
      </c>
    </row>
    <row r="30" spans="1:39" x14ac:dyDescent="0.25">
      <c r="A30" t="s">
        <v>46</v>
      </c>
      <c r="B30" t="s">
        <v>10</v>
      </c>
      <c r="C30">
        <v>300</v>
      </c>
      <c r="D30" t="s">
        <v>11</v>
      </c>
      <c r="E30">
        <v>100000</v>
      </c>
      <c r="F30" t="s">
        <v>12</v>
      </c>
      <c r="G30">
        <v>23654</v>
      </c>
      <c r="H30" t="s">
        <v>13</v>
      </c>
      <c r="I30">
        <v>1E-3</v>
      </c>
      <c r="J30" t="s">
        <v>3</v>
      </c>
      <c r="K30">
        <v>0.99999669999999996</v>
      </c>
      <c r="L30" t="s">
        <v>2</v>
      </c>
      <c r="M30">
        <v>8.83E-4</v>
      </c>
      <c r="N30" t="s">
        <v>6</v>
      </c>
      <c r="O30">
        <v>6</v>
      </c>
      <c r="P30" t="s">
        <v>0</v>
      </c>
      <c r="Q30">
        <v>170.5</v>
      </c>
      <c r="R30" t="s">
        <v>8</v>
      </c>
      <c r="S30">
        <v>8</v>
      </c>
      <c r="T30" t="s">
        <v>9</v>
      </c>
      <c r="U30">
        <v>310</v>
      </c>
      <c r="V30" t="s">
        <v>7</v>
      </c>
      <c r="W30">
        <v>100143</v>
      </c>
      <c r="X30" t="s">
        <v>1</v>
      </c>
      <c r="Y30" t="s">
        <v>1238</v>
      </c>
      <c r="Z30" t="s">
        <v>16</v>
      </c>
      <c r="AA30" s="7" t="s">
        <v>1239</v>
      </c>
      <c r="AB30" t="s">
        <v>256</v>
      </c>
      <c r="AC30" s="3">
        <v>9.9999999999999998E-17</v>
      </c>
      <c r="AD30" t="s">
        <v>976</v>
      </c>
      <c r="AE30" t="s">
        <v>977</v>
      </c>
      <c r="AF30" t="s">
        <v>978</v>
      </c>
      <c r="AG30">
        <v>0.01</v>
      </c>
      <c r="AH30" t="s">
        <v>979</v>
      </c>
      <c r="AI30" t="b">
        <v>0</v>
      </c>
      <c r="AJ30" t="s">
        <v>5</v>
      </c>
      <c r="AK30">
        <v>0.99999979000000006</v>
      </c>
      <c r="AL30" t="s">
        <v>4</v>
      </c>
      <c r="AM30">
        <v>2.2981999999999999E-4</v>
      </c>
    </row>
    <row r="31" spans="1:39" x14ac:dyDescent="0.25">
      <c r="A31" t="s">
        <v>47</v>
      </c>
      <c r="B31" t="s">
        <v>10</v>
      </c>
      <c r="C31">
        <v>300</v>
      </c>
      <c r="D31" t="s">
        <v>11</v>
      </c>
      <c r="E31">
        <v>100000</v>
      </c>
      <c r="F31" t="s">
        <v>12</v>
      </c>
      <c r="G31">
        <v>23654</v>
      </c>
      <c r="H31" t="s">
        <v>13</v>
      </c>
      <c r="I31">
        <v>1E-3</v>
      </c>
      <c r="J31" t="s">
        <v>3</v>
      </c>
      <c r="K31">
        <v>0.9999981</v>
      </c>
      <c r="L31" t="s">
        <v>2</v>
      </c>
      <c r="M31">
        <v>1.0369999999999999E-3</v>
      </c>
      <c r="N31" t="s">
        <v>6</v>
      </c>
      <c r="O31">
        <v>8</v>
      </c>
      <c r="P31" t="s">
        <v>0</v>
      </c>
      <c r="Q31">
        <v>200.7</v>
      </c>
      <c r="R31" t="s">
        <v>8</v>
      </c>
      <c r="S31">
        <v>4</v>
      </c>
      <c r="T31" t="s">
        <v>9</v>
      </c>
      <c r="U31">
        <v>229</v>
      </c>
      <c r="V31" t="s">
        <v>7</v>
      </c>
      <c r="W31">
        <v>100268</v>
      </c>
      <c r="X31" t="s">
        <v>1</v>
      </c>
      <c r="Y31" t="s">
        <v>1240</v>
      </c>
      <c r="Z31" t="s">
        <v>16</v>
      </c>
      <c r="AA31" s="7" t="s">
        <v>1241</v>
      </c>
      <c r="AB31" t="s">
        <v>256</v>
      </c>
      <c r="AC31" s="3">
        <v>9.9999999999999998E-17</v>
      </c>
      <c r="AD31" t="s">
        <v>976</v>
      </c>
      <c r="AE31" t="s">
        <v>977</v>
      </c>
      <c r="AF31" t="s">
        <v>978</v>
      </c>
      <c r="AG31">
        <v>0.01</v>
      </c>
      <c r="AH31" t="s">
        <v>979</v>
      </c>
      <c r="AI31" t="b">
        <v>0</v>
      </c>
      <c r="AJ31" t="s">
        <v>5</v>
      </c>
      <c r="AK31">
        <v>0.99999996999999996</v>
      </c>
      <c r="AL31" t="s">
        <v>4</v>
      </c>
      <c r="AM31">
        <v>1.3883E-4</v>
      </c>
    </row>
    <row r="32" spans="1:39" x14ac:dyDescent="0.25">
      <c r="A32" t="s">
        <v>48</v>
      </c>
      <c r="B32" t="s">
        <v>10</v>
      </c>
      <c r="C32">
        <v>300</v>
      </c>
      <c r="D32" t="s">
        <v>11</v>
      </c>
      <c r="E32">
        <v>100000</v>
      </c>
      <c r="F32" t="s">
        <v>12</v>
      </c>
      <c r="G32">
        <v>23654</v>
      </c>
      <c r="H32" t="s">
        <v>13</v>
      </c>
      <c r="I32">
        <v>1E-3</v>
      </c>
      <c r="J32" t="s">
        <v>3</v>
      </c>
      <c r="K32">
        <v>0.99996759999999996</v>
      </c>
      <c r="L32" t="s">
        <v>2</v>
      </c>
      <c r="M32">
        <v>3.1711E-3</v>
      </c>
      <c r="N32" t="s">
        <v>6</v>
      </c>
      <c r="O32">
        <v>8</v>
      </c>
      <c r="P32" t="s">
        <v>0</v>
      </c>
      <c r="Q32">
        <v>214.4</v>
      </c>
      <c r="R32" t="s">
        <v>8</v>
      </c>
      <c r="S32">
        <v>3</v>
      </c>
      <c r="T32" t="s">
        <v>9</v>
      </c>
      <c r="U32">
        <v>183</v>
      </c>
      <c r="V32" t="s">
        <v>7</v>
      </c>
      <c r="W32">
        <v>100229</v>
      </c>
      <c r="X32" t="s">
        <v>1</v>
      </c>
      <c r="Y32" t="s">
        <v>1242</v>
      </c>
      <c r="Z32" t="s">
        <v>16</v>
      </c>
      <c r="AA32" s="7" t="s">
        <v>1243</v>
      </c>
      <c r="AB32" t="s">
        <v>256</v>
      </c>
      <c r="AC32" s="3">
        <v>9.9999999999999998E-17</v>
      </c>
      <c r="AD32" t="s">
        <v>976</v>
      </c>
      <c r="AE32" t="s">
        <v>977</v>
      </c>
      <c r="AF32" t="s">
        <v>978</v>
      </c>
      <c r="AG32">
        <v>0.01</v>
      </c>
      <c r="AH32" t="s">
        <v>979</v>
      </c>
      <c r="AI32" t="b">
        <v>0</v>
      </c>
      <c r="AJ32" t="s">
        <v>5</v>
      </c>
      <c r="AK32">
        <v>0.99999797000000001</v>
      </c>
      <c r="AL32" t="s">
        <v>4</v>
      </c>
      <c r="AM32">
        <v>8.0542999999999999E-4</v>
      </c>
    </row>
    <row r="33" spans="1:39" x14ac:dyDescent="0.25">
      <c r="A33" t="s">
        <v>49</v>
      </c>
      <c r="B33" t="s">
        <v>10</v>
      </c>
      <c r="C33">
        <v>300</v>
      </c>
      <c r="D33" t="s">
        <v>11</v>
      </c>
      <c r="E33">
        <v>100000</v>
      </c>
      <c r="F33" t="s">
        <v>12</v>
      </c>
      <c r="G33">
        <v>23654</v>
      </c>
      <c r="H33" t="s">
        <v>13</v>
      </c>
      <c r="I33">
        <v>1E-3</v>
      </c>
      <c r="J33" t="s">
        <v>3</v>
      </c>
      <c r="K33">
        <v>0.99498920000000002</v>
      </c>
      <c r="L33" t="s">
        <v>2</v>
      </c>
      <c r="M33">
        <v>2.18724E-2</v>
      </c>
      <c r="N33" t="s">
        <v>6</v>
      </c>
      <c r="O33">
        <v>24</v>
      </c>
      <c r="P33" t="s">
        <v>0</v>
      </c>
      <c r="Q33">
        <v>300.3</v>
      </c>
      <c r="R33" t="s">
        <v>8</v>
      </c>
      <c r="S33">
        <v>3</v>
      </c>
      <c r="T33" t="s">
        <v>9</v>
      </c>
      <c r="U33">
        <v>65</v>
      </c>
      <c r="V33" t="s">
        <v>7</v>
      </c>
      <c r="W33">
        <v>96489</v>
      </c>
      <c r="X33" t="s">
        <v>1</v>
      </c>
      <c r="Y33" t="s">
        <v>1244</v>
      </c>
      <c r="Z33" t="s">
        <v>16</v>
      </c>
      <c r="AA33" s="7" t="s">
        <v>1245</v>
      </c>
      <c r="AB33" t="s">
        <v>256</v>
      </c>
      <c r="AC33" s="3">
        <v>9.9999999999999998E-17</v>
      </c>
      <c r="AD33" t="s">
        <v>976</v>
      </c>
      <c r="AE33" t="s">
        <v>977</v>
      </c>
      <c r="AF33" t="s">
        <v>978</v>
      </c>
      <c r="AG33">
        <v>0.01</v>
      </c>
      <c r="AH33" t="s">
        <v>979</v>
      </c>
      <c r="AI33" t="b">
        <v>0</v>
      </c>
      <c r="AJ33" t="s">
        <v>5</v>
      </c>
      <c r="AK33">
        <v>0.99520286000000002</v>
      </c>
      <c r="AL33" t="s">
        <v>4</v>
      </c>
      <c r="AM33">
        <v>2.0250110000000002E-2</v>
      </c>
    </row>
    <row r="34" spans="1:39" x14ac:dyDescent="0.25">
      <c r="A34" t="s">
        <v>50</v>
      </c>
      <c r="B34" t="s">
        <v>10</v>
      </c>
      <c r="C34">
        <v>300</v>
      </c>
      <c r="D34" t="s">
        <v>11</v>
      </c>
      <c r="E34">
        <v>100000</v>
      </c>
      <c r="F34" t="s">
        <v>12</v>
      </c>
      <c r="G34">
        <v>23654</v>
      </c>
      <c r="H34" t="s">
        <v>13</v>
      </c>
      <c r="I34">
        <v>1E-3</v>
      </c>
      <c r="J34" t="s">
        <v>3</v>
      </c>
      <c r="K34">
        <v>0.99998920000000002</v>
      </c>
      <c r="L34" t="s">
        <v>2</v>
      </c>
      <c r="M34">
        <v>1.3112E-3</v>
      </c>
      <c r="N34" t="s">
        <v>6</v>
      </c>
      <c r="O34">
        <v>7</v>
      </c>
      <c r="P34" t="s">
        <v>0</v>
      </c>
      <c r="Q34">
        <v>207.1</v>
      </c>
      <c r="R34" t="s">
        <v>8</v>
      </c>
      <c r="S34">
        <v>4</v>
      </c>
      <c r="T34" t="s">
        <v>9</v>
      </c>
      <c r="U34">
        <v>157</v>
      </c>
      <c r="V34" t="s">
        <v>7</v>
      </c>
      <c r="W34">
        <v>100143</v>
      </c>
      <c r="X34" t="s">
        <v>1</v>
      </c>
      <c r="Y34" t="s">
        <v>1246</v>
      </c>
      <c r="Z34" t="s">
        <v>16</v>
      </c>
      <c r="AA34" s="7" t="s">
        <v>1247</v>
      </c>
      <c r="AB34" t="s">
        <v>256</v>
      </c>
      <c r="AC34" s="3">
        <v>9.9999999999999998E-17</v>
      </c>
      <c r="AD34" t="s">
        <v>976</v>
      </c>
      <c r="AE34" t="s">
        <v>977</v>
      </c>
      <c r="AF34" t="s">
        <v>978</v>
      </c>
      <c r="AG34">
        <v>0.01</v>
      </c>
      <c r="AH34" t="s">
        <v>979</v>
      </c>
      <c r="AI34" t="b">
        <v>0</v>
      </c>
      <c r="AJ34" t="s">
        <v>5</v>
      </c>
      <c r="AK34">
        <v>0.99999994999999997</v>
      </c>
      <c r="AL34" t="s">
        <v>4</v>
      </c>
      <c r="AM34">
        <v>8.9530000000000005E-5</v>
      </c>
    </row>
    <row r="35" spans="1:39" x14ac:dyDescent="0.25">
      <c r="A35" t="s">
        <v>51</v>
      </c>
      <c r="B35" t="s">
        <v>10</v>
      </c>
      <c r="C35">
        <v>300</v>
      </c>
      <c r="D35" t="s">
        <v>11</v>
      </c>
      <c r="E35">
        <v>100000</v>
      </c>
      <c r="F35" t="s">
        <v>12</v>
      </c>
      <c r="G35">
        <v>23654</v>
      </c>
      <c r="H35" t="s">
        <v>13</v>
      </c>
      <c r="I35">
        <v>1E-3</v>
      </c>
      <c r="J35" t="s">
        <v>3</v>
      </c>
      <c r="K35">
        <v>0.99999890000000002</v>
      </c>
      <c r="L35" t="s">
        <v>2</v>
      </c>
      <c r="M35">
        <v>4.4759999999999998E-4</v>
      </c>
      <c r="N35" t="s">
        <v>6</v>
      </c>
      <c r="O35">
        <v>6</v>
      </c>
      <c r="P35" t="s">
        <v>0</v>
      </c>
      <c r="Q35">
        <v>194.4</v>
      </c>
      <c r="R35" t="s">
        <v>8</v>
      </c>
      <c r="S35">
        <v>5</v>
      </c>
      <c r="T35" t="s">
        <v>9</v>
      </c>
      <c r="U35">
        <v>226</v>
      </c>
      <c r="V35" t="s">
        <v>7</v>
      </c>
      <c r="W35">
        <v>100141</v>
      </c>
      <c r="X35" t="s">
        <v>1</v>
      </c>
      <c r="Y35" t="s">
        <v>298</v>
      </c>
      <c r="Z35" t="s">
        <v>16</v>
      </c>
      <c r="AA35" s="7" t="s">
        <v>1027</v>
      </c>
      <c r="AB35" t="s">
        <v>256</v>
      </c>
      <c r="AC35" s="3">
        <v>9.9999999999999998E-17</v>
      </c>
      <c r="AD35" t="s">
        <v>976</v>
      </c>
      <c r="AE35" t="s">
        <v>977</v>
      </c>
      <c r="AF35" t="s">
        <v>978</v>
      </c>
      <c r="AG35">
        <v>0.01</v>
      </c>
      <c r="AH35" t="s">
        <v>979</v>
      </c>
      <c r="AI35" t="b">
        <v>0</v>
      </c>
      <c r="AJ35" t="s">
        <v>5</v>
      </c>
      <c r="AK35">
        <v>1</v>
      </c>
      <c r="AL35" t="s">
        <v>4</v>
      </c>
      <c r="AM35">
        <v>0</v>
      </c>
    </row>
    <row r="36" spans="1:39" x14ac:dyDescent="0.25">
      <c r="A36" t="s">
        <v>52</v>
      </c>
      <c r="B36" t="s">
        <v>10</v>
      </c>
      <c r="C36">
        <v>300</v>
      </c>
      <c r="D36" t="s">
        <v>11</v>
      </c>
      <c r="E36">
        <v>100000</v>
      </c>
      <c r="F36" t="s">
        <v>12</v>
      </c>
      <c r="G36">
        <v>23654</v>
      </c>
      <c r="H36" t="s">
        <v>13</v>
      </c>
      <c r="I36">
        <v>1E-3</v>
      </c>
      <c r="J36" t="s">
        <v>3</v>
      </c>
      <c r="K36">
        <v>0.99999709999999997</v>
      </c>
      <c r="L36" t="s">
        <v>2</v>
      </c>
      <c r="M36">
        <v>5.6139999999999998E-4</v>
      </c>
      <c r="N36" t="s">
        <v>6</v>
      </c>
      <c r="O36">
        <v>6</v>
      </c>
      <c r="P36" t="s">
        <v>0</v>
      </c>
      <c r="Q36">
        <v>223.3</v>
      </c>
      <c r="R36" t="s">
        <v>8</v>
      </c>
      <c r="S36">
        <v>3</v>
      </c>
      <c r="T36" t="s">
        <v>9</v>
      </c>
      <c r="U36">
        <v>189</v>
      </c>
      <c r="V36" t="s">
        <v>7</v>
      </c>
      <c r="W36">
        <v>100428</v>
      </c>
      <c r="X36" t="s">
        <v>1</v>
      </c>
      <c r="Y36" t="s">
        <v>299</v>
      </c>
      <c r="Z36" t="s">
        <v>16</v>
      </c>
      <c r="AA36" s="7" t="s">
        <v>1028</v>
      </c>
      <c r="AB36" t="s">
        <v>256</v>
      </c>
      <c r="AC36" s="3">
        <v>9.9999999999999998E-17</v>
      </c>
      <c r="AD36" t="s">
        <v>976</v>
      </c>
      <c r="AE36" t="s">
        <v>977</v>
      </c>
      <c r="AF36" t="s">
        <v>978</v>
      </c>
      <c r="AG36">
        <v>0.01</v>
      </c>
      <c r="AH36" t="s">
        <v>979</v>
      </c>
      <c r="AI36" t="b">
        <v>0</v>
      </c>
      <c r="AJ36" t="s">
        <v>5</v>
      </c>
      <c r="AK36">
        <v>1</v>
      </c>
      <c r="AL36" t="s">
        <v>4</v>
      </c>
      <c r="AM36">
        <v>0</v>
      </c>
    </row>
    <row r="37" spans="1:39" x14ac:dyDescent="0.25">
      <c r="A37" t="s">
        <v>53</v>
      </c>
      <c r="B37" t="s">
        <v>10</v>
      </c>
      <c r="C37">
        <v>300</v>
      </c>
      <c r="D37" t="s">
        <v>11</v>
      </c>
      <c r="E37">
        <v>100000</v>
      </c>
      <c r="F37" t="s">
        <v>12</v>
      </c>
      <c r="G37">
        <v>23654</v>
      </c>
      <c r="H37" t="s">
        <v>13</v>
      </c>
      <c r="I37">
        <v>1E-3</v>
      </c>
      <c r="J37" t="s">
        <v>3</v>
      </c>
      <c r="K37">
        <v>0.99999830000000001</v>
      </c>
      <c r="L37" t="s">
        <v>2</v>
      </c>
      <c r="M37">
        <v>1.3488E-3</v>
      </c>
      <c r="N37" t="s">
        <v>6</v>
      </c>
      <c r="O37">
        <v>9</v>
      </c>
      <c r="P37" t="s">
        <v>0</v>
      </c>
      <c r="Q37">
        <v>196.2</v>
      </c>
      <c r="R37" t="s">
        <v>8</v>
      </c>
      <c r="S37">
        <v>5</v>
      </c>
      <c r="T37" t="s">
        <v>9</v>
      </c>
      <c r="U37">
        <v>182</v>
      </c>
      <c r="V37" t="s">
        <v>7</v>
      </c>
      <c r="W37">
        <v>100052</v>
      </c>
      <c r="X37" t="s">
        <v>1</v>
      </c>
      <c r="Y37" t="s">
        <v>1248</v>
      </c>
      <c r="Z37" t="s">
        <v>16</v>
      </c>
      <c r="AA37" s="7" t="s">
        <v>1249</v>
      </c>
      <c r="AB37" t="s">
        <v>256</v>
      </c>
      <c r="AC37" s="3">
        <v>9.9999999999999998E-17</v>
      </c>
      <c r="AD37" t="s">
        <v>976</v>
      </c>
      <c r="AE37" t="s">
        <v>977</v>
      </c>
      <c r="AF37" t="s">
        <v>978</v>
      </c>
      <c r="AG37">
        <v>0.01</v>
      </c>
      <c r="AH37" t="s">
        <v>979</v>
      </c>
      <c r="AI37" t="b">
        <v>0</v>
      </c>
      <c r="AJ37" t="s">
        <v>5</v>
      </c>
      <c r="AK37">
        <v>0.99999979999999999</v>
      </c>
      <c r="AL37" t="s">
        <v>4</v>
      </c>
      <c r="AM37">
        <v>4.5758000000000002E-4</v>
      </c>
    </row>
    <row r="38" spans="1:39" x14ac:dyDescent="0.25">
      <c r="A38" t="s">
        <v>54</v>
      </c>
      <c r="B38" t="s">
        <v>10</v>
      </c>
      <c r="C38">
        <v>300</v>
      </c>
      <c r="D38" t="s">
        <v>11</v>
      </c>
      <c r="E38">
        <v>100000</v>
      </c>
      <c r="F38" t="s">
        <v>12</v>
      </c>
      <c r="G38">
        <v>23654</v>
      </c>
      <c r="H38" t="s">
        <v>13</v>
      </c>
      <c r="I38">
        <v>1E-3</v>
      </c>
      <c r="J38" t="s">
        <v>3</v>
      </c>
      <c r="K38">
        <v>0.9999981</v>
      </c>
      <c r="L38" t="s">
        <v>2</v>
      </c>
      <c r="M38">
        <v>2.3350000000000001E-4</v>
      </c>
      <c r="N38" t="s">
        <v>6</v>
      </c>
      <c r="O38">
        <v>6</v>
      </c>
      <c r="P38" t="s">
        <v>0</v>
      </c>
      <c r="Q38">
        <v>193.5</v>
      </c>
      <c r="R38" t="s">
        <v>8</v>
      </c>
      <c r="S38">
        <v>3</v>
      </c>
      <c r="T38" t="s">
        <v>9</v>
      </c>
      <c r="U38">
        <v>191</v>
      </c>
      <c r="V38" t="s">
        <v>7</v>
      </c>
      <c r="W38">
        <v>100155</v>
      </c>
      <c r="X38" t="s">
        <v>1</v>
      </c>
      <c r="Y38" t="s">
        <v>301</v>
      </c>
      <c r="Z38" t="s">
        <v>16</v>
      </c>
      <c r="AA38" s="7" t="s">
        <v>302</v>
      </c>
      <c r="AB38" t="s">
        <v>256</v>
      </c>
      <c r="AC38" s="3">
        <v>9.9999999999999998E-17</v>
      </c>
      <c r="AD38" t="s">
        <v>976</v>
      </c>
      <c r="AE38" t="s">
        <v>977</v>
      </c>
      <c r="AF38" t="s">
        <v>978</v>
      </c>
      <c r="AG38">
        <v>0.01</v>
      </c>
      <c r="AH38" t="s">
        <v>979</v>
      </c>
      <c r="AI38" t="b">
        <v>0</v>
      </c>
      <c r="AJ38" t="s">
        <v>5</v>
      </c>
      <c r="AK38">
        <v>1</v>
      </c>
      <c r="AL38" t="s">
        <v>4</v>
      </c>
      <c r="AM38">
        <v>0</v>
      </c>
    </row>
    <row r="39" spans="1:39" x14ac:dyDescent="0.25">
      <c r="A39" t="s">
        <v>55</v>
      </c>
      <c r="B39" t="s">
        <v>10</v>
      </c>
      <c r="C39">
        <v>300</v>
      </c>
      <c r="D39" t="s">
        <v>11</v>
      </c>
      <c r="E39">
        <v>100000</v>
      </c>
      <c r="F39" t="s">
        <v>12</v>
      </c>
      <c r="G39">
        <v>23654</v>
      </c>
      <c r="H39" t="s">
        <v>13</v>
      </c>
      <c r="I39">
        <v>1E-3</v>
      </c>
      <c r="J39" t="s">
        <v>3</v>
      </c>
      <c r="K39">
        <v>0.99999389999999999</v>
      </c>
      <c r="L39" t="s">
        <v>2</v>
      </c>
      <c r="M39">
        <v>9.4039999999999998E-4</v>
      </c>
      <c r="N39" t="s">
        <v>6</v>
      </c>
      <c r="O39">
        <v>10</v>
      </c>
      <c r="P39" t="s">
        <v>0</v>
      </c>
      <c r="Q39">
        <v>223.3</v>
      </c>
      <c r="R39" t="s">
        <v>8</v>
      </c>
      <c r="S39">
        <v>6</v>
      </c>
      <c r="T39" t="s">
        <v>9</v>
      </c>
      <c r="U39">
        <v>194</v>
      </c>
      <c r="V39" t="s">
        <v>7</v>
      </c>
      <c r="W39">
        <v>100272</v>
      </c>
      <c r="X39" t="s">
        <v>1</v>
      </c>
      <c r="Y39" t="s">
        <v>1250</v>
      </c>
      <c r="Z39" t="s">
        <v>16</v>
      </c>
      <c r="AA39" s="7" t="s">
        <v>1251</v>
      </c>
      <c r="AB39" t="s">
        <v>256</v>
      </c>
      <c r="AC39" s="3">
        <v>9.9999999999999998E-17</v>
      </c>
      <c r="AD39" t="s">
        <v>976</v>
      </c>
      <c r="AE39" t="s">
        <v>977</v>
      </c>
      <c r="AF39" t="s">
        <v>978</v>
      </c>
      <c r="AG39">
        <v>0.01</v>
      </c>
      <c r="AH39" t="s">
        <v>979</v>
      </c>
      <c r="AI39" t="b">
        <v>0</v>
      </c>
      <c r="AJ39" t="s">
        <v>5</v>
      </c>
      <c r="AK39">
        <v>0.99999959999999999</v>
      </c>
      <c r="AL39" t="s">
        <v>4</v>
      </c>
      <c r="AM39">
        <v>2.3745E-4</v>
      </c>
    </row>
    <row r="40" spans="1:39" x14ac:dyDescent="0.25">
      <c r="A40" t="s">
        <v>56</v>
      </c>
      <c r="B40" t="s">
        <v>10</v>
      </c>
      <c r="C40">
        <v>300</v>
      </c>
      <c r="D40" t="s">
        <v>11</v>
      </c>
      <c r="E40">
        <v>100000</v>
      </c>
      <c r="F40" t="s">
        <v>12</v>
      </c>
      <c r="G40">
        <v>23654</v>
      </c>
      <c r="H40" t="s">
        <v>13</v>
      </c>
      <c r="I40">
        <v>1E-3</v>
      </c>
      <c r="J40" t="s">
        <v>3</v>
      </c>
      <c r="K40">
        <v>0.99999859999999996</v>
      </c>
      <c r="L40" t="s">
        <v>2</v>
      </c>
      <c r="M40">
        <v>1.493E-4</v>
      </c>
      <c r="N40" t="s">
        <v>6</v>
      </c>
      <c r="O40">
        <v>6</v>
      </c>
      <c r="P40" t="s">
        <v>0</v>
      </c>
      <c r="Q40">
        <v>192.3</v>
      </c>
      <c r="R40" t="s">
        <v>8</v>
      </c>
      <c r="S40">
        <v>3</v>
      </c>
      <c r="T40" t="s">
        <v>9</v>
      </c>
      <c r="U40">
        <v>192</v>
      </c>
      <c r="V40" t="s">
        <v>7</v>
      </c>
      <c r="W40">
        <v>100202</v>
      </c>
      <c r="X40" t="s">
        <v>1</v>
      </c>
      <c r="Y40" t="s">
        <v>304</v>
      </c>
      <c r="Z40" t="s">
        <v>16</v>
      </c>
      <c r="AA40" s="7" t="s">
        <v>305</v>
      </c>
      <c r="AB40" t="s">
        <v>256</v>
      </c>
      <c r="AC40" s="3">
        <v>9.9999999999999998E-17</v>
      </c>
      <c r="AD40" t="s">
        <v>976</v>
      </c>
      <c r="AE40" t="s">
        <v>977</v>
      </c>
      <c r="AF40" t="s">
        <v>978</v>
      </c>
      <c r="AG40">
        <v>0.01</v>
      </c>
      <c r="AH40" t="s">
        <v>979</v>
      </c>
      <c r="AI40" t="b">
        <v>0</v>
      </c>
      <c r="AJ40" t="s">
        <v>5</v>
      </c>
      <c r="AK40">
        <v>1</v>
      </c>
      <c r="AL40" t="s">
        <v>4</v>
      </c>
      <c r="AM40">
        <v>0</v>
      </c>
    </row>
    <row r="41" spans="1:39" x14ac:dyDescent="0.25">
      <c r="A41" t="s">
        <v>57</v>
      </c>
      <c r="B41" t="s">
        <v>10</v>
      </c>
      <c r="C41">
        <v>300</v>
      </c>
      <c r="D41" t="s">
        <v>11</v>
      </c>
      <c r="E41">
        <v>100000</v>
      </c>
      <c r="F41" t="s">
        <v>12</v>
      </c>
      <c r="G41">
        <v>23654</v>
      </c>
      <c r="H41" t="s">
        <v>13</v>
      </c>
      <c r="I41">
        <v>1E-3</v>
      </c>
      <c r="J41" t="s">
        <v>3</v>
      </c>
      <c r="K41">
        <v>0.99991680000000005</v>
      </c>
      <c r="L41" t="s">
        <v>2</v>
      </c>
      <c r="M41">
        <v>6.9352364</v>
      </c>
      <c r="N41" t="s">
        <v>6</v>
      </c>
      <c r="O41">
        <v>7</v>
      </c>
      <c r="P41" t="s">
        <v>0</v>
      </c>
      <c r="Q41">
        <v>162.9</v>
      </c>
      <c r="R41" t="s">
        <v>8</v>
      </c>
      <c r="S41">
        <v>10</v>
      </c>
      <c r="T41" t="s">
        <v>9</v>
      </c>
      <c r="U41">
        <v>341</v>
      </c>
      <c r="V41" t="s">
        <v>7</v>
      </c>
      <c r="W41">
        <v>100132</v>
      </c>
      <c r="X41" t="s">
        <v>1</v>
      </c>
      <c r="Y41" t="s">
        <v>1252</v>
      </c>
      <c r="Z41" t="s">
        <v>16</v>
      </c>
      <c r="AA41" s="7" t="s">
        <v>1253</v>
      </c>
      <c r="AB41" t="s">
        <v>256</v>
      </c>
      <c r="AC41" s="3">
        <v>9.9999999999999998E-17</v>
      </c>
      <c r="AD41" t="s">
        <v>976</v>
      </c>
      <c r="AE41" t="s">
        <v>977</v>
      </c>
      <c r="AF41" t="s">
        <v>978</v>
      </c>
      <c r="AG41">
        <v>0.01</v>
      </c>
      <c r="AH41" t="s">
        <v>979</v>
      </c>
      <c r="AI41" t="b">
        <v>0</v>
      </c>
      <c r="AJ41" t="s">
        <v>5</v>
      </c>
      <c r="AK41">
        <v>0.99991739999999996</v>
      </c>
      <c r="AL41" t="s">
        <v>4</v>
      </c>
      <c r="AM41">
        <v>4.0538358499999996</v>
      </c>
    </row>
    <row r="42" spans="1:39" x14ac:dyDescent="0.25">
      <c r="A42" t="s">
        <v>58</v>
      </c>
      <c r="B42" t="s">
        <v>10</v>
      </c>
      <c r="C42">
        <v>300</v>
      </c>
      <c r="D42" t="s">
        <v>11</v>
      </c>
      <c r="E42">
        <v>100000</v>
      </c>
      <c r="F42" t="s">
        <v>12</v>
      </c>
      <c r="G42">
        <v>23654</v>
      </c>
      <c r="H42" t="s">
        <v>13</v>
      </c>
      <c r="I42">
        <v>1E-3</v>
      </c>
      <c r="J42" t="s">
        <v>3</v>
      </c>
      <c r="K42">
        <v>0.99951630000000002</v>
      </c>
      <c r="L42" t="s">
        <v>2</v>
      </c>
      <c r="M42">
        <v>3.0948E-3</v>
      </c>
      <c r="N42" t="s">
        <v>6</v>
      </c>
      <c r="O42">
        <v>6</v>
      </c>
      <c r="P42" t="s">
        <v>0</v>
      </c>
      <c r="Q42">
        <v>164.3</v>
      </c>
      <c r="R42" t="s">
        <v>8</v>
      </c>
      <c r="S42">
        <v>7</v>
      </c>
      <c r="T42" t="s">
        <v>9</v>
      </c>
      <c r="U42">
        <v>322</v>
      </c>
      <c r="V42" t="s">
        <v>7</v>
      </c>
      <c r="W42">
        <v>100030</v>
      </c>
      <c r="X42" t="s">
        <v>1</v>
      </c>
      <c r="Y42" t="s">
        <v>1254</v>
      </c>
      <c r="Z42" t="s">
        <v>16</v>
      </c>
      <c r="AA42" s="7" t="s">
        <v>1255</v>
      </c>
      <c r="AB42" t="s">
        <v>256</v>
      </c>
      <c r="AC42" s="3">
        <v>9.9999999999999998E-17</v>
      </c>
      <c r="AD42" t="s">
        <v>976</v>
      </c>
      <c r="AE42" t="s">
        <v>977</v>
      </c>
      <c r="AF42" t="s">
        <v>978</v>
      </c>
      <c r="AG42">
        <v>0.01</v>
      </c>
      <c r="AH42" t="s">
        <v>979</v>
      </c>
      <c r="AI42" t="b">
        <v>0</v>
      </c>
      <c r="AJ42" t="s">
        <v>5</v>
      </c>
      <c r="AK42">
        <v>0.99960108000000003</v>
      </c>
      <c r="AL42" t="s">
        <v>4</v>
      </c>
      <c r="AM42">
        <v>2.8730499999999998E-3</v>
      </c>
    </row>
    <row r="43" spans="1:39" x14ac:dyDescent="0.25">
      <c r="A43" t="s">
        <v>59</v>
      </c>
      <c r="B43" t="s">
        <v>10</v>
      </c>
      <c r="C43">
        <v>300</v>
      </c>
      <c r="D43" t="s">
        <v>11</v>
      </c>
      <c r="E43">
        <v>100000</v>
      </c>
      <c r="F43" t="s">
        <v>12</v>
      </c>
      <c r="G43">
        <v>23654</v>
      </c>
      <c r="H43" t="s">
        <v>13</v>
      </c>
      <c r="I43">
        <v>1E-3</v>
      </c>
      <c r="J43" t="s">
        <v>3</v>
      </c>
      <c r="K43">
        <v>0.99990579999999996</v>
      </c>
      <c r="L43" t="s">
        <v>2</v>
      </c>
      <c r="M43">
        <v>9.2069999999999999E-4</v>
      </c>
      <c r="N43" t="s">
        <v>6</v>
      </c>
      <c r="O43">
        <v>7</v>
      </c>
      <c r="P43" t="s">
        <v>0</v>
      </c>
      <c r="Q43">
        <v>165.5</v>
      </c>
      <c r="R43" t="s">
        <v>8</v>
      </c>
      <c r="S43">
        <v>6</v>
      </c>
      <c r="T43" t="s">
        <v>9</v>
      </c>
      <c r="U43">
        <v>310</v>
      </c>
      <c r="V43" t="s">
        <v>7</v>
      </c>
      <c r="W43">
        <v>100063</v>
      </c>
      <c r="X43" t="s">
        <v>1</v>
      </c>
      <c r="Y43" t="s">
        <v>1256</v>
      </c>
      <c r="Z43" t="s">
        <v>16</v>
      </c>
      <c r="AA43" s="7" t="s">
        <v>1257</v>
      </c>
      <c r="AB43" t="s">
        <v>256</v>
      </c>
      <c r="AC43" s="3">
        <v>9.9999999999999998E-17</v>
      </c>
      <c r="AD43" t="s">
        <v>976</v>
      </c>
      <c r="AE43" t="s">
        <v>977</v>
      </c>
      <c r="AF43" t="s">
        <v>978</v>
      </c>
      <c r="AG43">
        <v>0.01</v>
      </c>
      <c r="AH43" t="s">
        <v>979</v>
      </c>
      <c r="AI43" t="b">
        <v>0</v>
      </c>
      <c r="AJ43" t="s">
        <v>5</v>
      </c>
      <c r="AK43">
        <v>0.9999768</v>
      </c>
      <c r="AL43" t="s">
        <v>4</v>
      </c>
      <c r="AM43">
        <v>4.6747999999999999E-4</v>
      </c>
    </row>
    <row r="44" spans="1:39" x14ac:dyDescent="0.25">
      <c r="A44" t="s">
        <v>60</v>
      </c>
      <c r="B44" t="s">
        <v>10</v>
      </c>
      <c r="C44">
        <v>300</v>
      </c>
      <c r="D44" t="s">
        <v>11</v>
      </c>
      <c r="E44">
        <v>100000</v>
      </c>
      <c r="F44" t="s">
        <v>12</v>
      </c>
      <c r="G44">
        <v>23654</v>
      </c>
      <c r="H44" t="s">
        <v>13</v>
      </c>
      <c r="I44">
        <v>1E-3</v>
      </c>
      <c r="J44" t="s">
        <v>3</v>
      </c>
      <c r="K44">
        <v>0.99977150000000004</v>
      </c>
      <c r="L44" t="s">
        <v>2</v>
      </c>
      <c r="M44">
        <v>2.4256E-3</v>
      </c>
      <c r="N44" t="s">
        <v>6</v>
      </c>
      <c r="O44">
        <v>5</v>
      </c>
      <c r="P44" t="s">
        <v>0</v>
      </c>
      <c r="Q44">
        <v>154.5</v>
      </c>
      <c r="R44" t="s">
        <v>8</v>
      </c>
      <c r="S44">
        <v>11</v>
      </c>
      <c r="T44" t="s">
        <v>9</v>
      </c>
      <c r="U44">
        <v>404</v>
      </c>
      <c r="V44" t="s">
        <v>7</v>
      </c>
      <c r="W44">
        <v>100062</v>
      </c>
      <c r="X44" t="s">
        <v>1</v>
      </c>
      <c r="Y44" t="s">
        <v>1258</v>
      </c>
      <c r="Z44" t="s">
        <v>16</v>
      </c>
      <c r="AA44" s="7" t="s">
        <v>1259</v>
      </c>
      <c r="AB44" t="s">
        <v>256</v>
      </c>
      <c r="AC44" s="3">
        <v>9.9999999999999998E-17</v>
      </c>
      <c r="AD44" t="s">
        <v>976</v>
      </c>
      <c r="AE44" t="s">
        <v>977</v>
      </c>
      <c r="AF44" t="s">
        <v>978</v>
      </c>
      <c r="AG44">
        <v>0.01</v>
      </c>
      <c r="AH44" t="s">
        <v>979</v>
      </c>
      <c r="AI44" t="b">
        <v>0</v>
      </c>
      <c r="AJ44" t="s">
        <v>5</v>
      </c>
      <c r="AK44">
        <v>0.99979366000000003</v>
      </c>
      <c r="AL44" t="s">
        <v>4</v>
      </c>
      <c r="AM44">
        <v>2.3509500000000001E-3</v>
      </c>
    </row>
    <row r="45" spans="1:39" x14ac:dyDescent="0.25">
      <c r="A45" t="s">
        <v>61</v>
      </c>
      <c r="B45" t="s">
        <v>10</v>
      </c>
      <c r="C45">
        <v>300</v>
      </c>
      <c r="D45" t="s">
        <v>11</v>
      </c>
      <c r="E45">
        <v>100000</v>
      </c>
      <c r="F45" t="s">
        <v>12</v>
      </c>
      <c r="G45">
        <v>23654</v>
      </c>
      <c r="H45" t="s">
        <v>13</v>
      </c>
      <c r="I45">
        <v>1E-3</v>
      </c>
      <c r="J45" t="s">
        <v>3</v>
      </c>
      <c r="K45">
        <v>0.99993410000000005</v>
      </c>
      <c r="L45" t="s">
        <v>2</v>
      </c>
      <c r="M45">
        <v>1.6334700000000001E-2</v>
      </c>
      <c r="N45" t="s">
        <v>6</v>
      </c>
      <c r="O45">
        <v>9</v>
      </c>
      <c r="P45" t="s">
        <v>0</v>
      </c>
      <c r="Q45">
        <v>198.6</v>
      </c>
      <c r="R45" t="s">
        <v>8</v>
      </c>
      <c r="S45">
        <v>4</v>
      </c>
      <c r="T45" t="s">
        <v>9</v>
      </c>
      <c r="U45">
        <v>192</v>
      </c>
      <c r="V45" t="s">
        <v>7</v>
      </c>
      <c r="W45">
        <v>100119</v>
      </c>
      <c r="X45" t="s">
        <v>1</v>
      </c>
      <c r="Y45" t="s">
        <v>1260</v>
      </c>
      <c r="Z45" t="s">
        <v>16</v>
      </c>
      <c r="AA45" s="7" t="s">
        <v>1261</v>
      </c>
      <c r="AB45" t="s">
        <v>256</v>
      </c>
      <c r="AC45" s="3">
        <v>9.9999999999999998E-17</v>
      </c>
      <c r="AD45" t="s">
        <v>976</v>
      </c>
      <c r="AE45" t="s">
        <v>977</v>
      </c>
      <c r="AF45" t="s">
        <v>978</v>
      </c>
      <c r="AG45">
        <v>0.01</v>
      </c>
      <c r="AH45" t="s">
        <v>979</v>
      </c>
      <c r="AI45" t="b">
        <v>0</v>
      </c>
      <c r="AJ45" t="s">
        <v>5</v>
      </c>
      <c r="AK45">
        <v>0.99997957000000004</v>
      </c>
      <c r="AL45" t="s">
        <v>4</v>
      </c>
      <c r="AM45">
        <v>9.1798499999999998E-3</v>
      </c>
    </row>
    <row r="46" spans="1:39" x14ac:dyDescent="0.25">
      <c r="A46" t="s">
        <v>62</v>
      </c>
      <c r="B46" t="s">
        <v>10</v>
      </c>
      <c r="C46">
        <v>300</v>
      </c>
      <c r="D46" t="s">
        <v>11</v>
      </c>
      <c r="E46">
        <v>100000</v>
      </c>
      <c r="F46" t="s">
        <v>12</v>
      </c>
      <c r="G46">
        <v>23654</v>
      </c>
      <c r="H46" t="s">
        <v>13</v>
      </c>
      <c r="I46">
        <v>1E-3</v>
      </c>
      <c r="J46" t="s">
        <v>3</v>
      </c>
      <c r="K46">
        <v>0.99997159999999996</v>
      </c>
      <c r="L46" t="s">
        <v>2</v>
      </c>
      <c r="M46">
        <v>1.6428000000000002E-2</v>
      </c>
      <c r="N46" t="s">
        <v>6</v>
      </c>
      <c r="O46">
        <v>12</v>
      </c>
      <c r="P46" t="s">
        <v>0</v>
      </c>
      <c r="Q46">
        <v>211.6</v>
      </c>
      <c r="R46" t="s">
        <v>8</v>
      </c>
      <c r="S46">
        <v>4</v>
      </c>
      <c r="T46" t="s">
        <v>9</v>
      </c>
      <c r="U46">
        <v>189</v>
      </c>
      <c r="V46" t="s">
        <v>7</v>
      </c>
      <c r="W46">
        <v>100197</v>
      </c>
      <c r="X46" t="s">
        <v>1</v>
      </c>
      <c r="Y46" t="s">
        <v>1262</v>
      </c>
      <c r="Z46" t="s">
        <v>16</v>
      </c>
      <c r="AA46" s="7" t="s">
        <v>1263</v>
      </c>
      <c r="AB46" t="s">
        <v>256</v>
      </c>
      <c r="AC46" s="3">
        <v>9.9999999999999998E-17</v>
      </c>
      <c r="AD46" t="s">
        <v>976</v>
      </c>
      <c r="AE46" t="s">
        <v>977</v>
      </c>
      <c r="AF46" t="s">
        <v>978</v>
      </c>
      <c r="AG46">
        <v>0.01</v>
      </c>
      <c r="AH46" t="s">
        <v>979</v>
      </c>
      <c r="AI46" t="b">
        <v>0</v>
      </c>
      <c r="AJ46" t="s">
        <v>5</v>
      </c>
      <c r="AK46">
        <v>0.99999784999999997</v>
      </c>
      <c r="AL46" t="s">
        <v>4</v>
      </c>
      <c r="AM46">
        <v>4.48797E-3</v>
      </c>
    </row>
    <row r="47" spans="1:39" x14ac:dyDescent="0.25">
      <c r="A47" t="s">
        <v>63</v>
      </c>
      <c r="B47" t="s">
        <v>10</v>
      </c>
      <c r="C47">
        <v>300</v>
      </c>
      <c r="D47" t="s">
        <v>11</v>
      </c>
      <c r="E47">
        <v>100000</v>
      </c>
      <c r="F47" t="s">
        <v>12</v>
      </c>
      <c r="G47">
        <v>23654</v>
      </c>
      <c r="H47" t="s">
        <v>13</v>
      </c>
      <c r="I47">
        <v>1E-3</v>
      </c>
      <c r="J47" t="s">
        <v>3</v>
      </c>
      <c r="K47">
        <v>0.999996</v>
      </c>
      <c r="L47" t="s">
        <v>2</v>
      </c>
      <c r="M47">
        <v>5.2557699999999999E-2</v>
      </c>
      <c r="N47" t="s">
        <v>6</v>
      </c>
      <c r="O47">
        <v>11</v>
      </c>
      <c r="P47" t="s">
        <v>0</v>
      </c>
      <c r="Q47">
        <v>251.5</v>
      </c>
      <c r="R47" t="s">
        <v>8</v>
      </c>
      <c r="S47">
        <v>6</v>
      </c>
      <c r="T47" t="s">
        <v>9</v>
      </c>
      <c r="U47">
        <v>180</v>
      </c>
      <c r="V47" t="s">
        <v>7</v>
      </c>
      <c r="W47">
        <v>100183</v>
      </c>
      <c r="X47" t="s">
        <v>1</v>
      </c>
      <c r="Y47" t="s">
        <v>1264</v>
      </c>
      <c r="Z47" t="s">
        <v>16</v>
      </c>
      <c r="AA47" s="7" t="s">
        <v>1265</v>
      </c>
      <c r="AB47" t="s">
        <v>256</v>
      </c>
      <c r="AC47" s="3">
        <v>9.9999999999999998E-17</v>
      </c>
      <c r="AD47" t="s">
        <v>976</v>
      </c>
      <c r="AE47" t="s">
        <v>977</v>
      </c>
      <c r="AF47" t="s">
        <v>978</v>
      </c>
      <c r="AG47">
        <v>0.01</v>
      </c>
      <c r="AH47" t="s">
        <v>979</v>
      </c>
      <c r="AI47" t="b">
        <v>0</v>
      </c>
      <c r="AJ47" t="s">
        <v>5</v>
      </c>
      <c r="AK47">
        <v>0.99999983000000003</v>
      </c>
      <c r="AL47" t="s">
        <v>4</v>
      </c>
      <c r="AM47">
        <v>1.083691E-2</v>
      </c>
    </row>
    <row r="48" spans="1:39" x14ac:dyDescent="0.25">
      <c r="A48" t="s">
        <v>64</v>
      </c>
      <c r="B48" t="s">
        <v>10</v>
      </c>
      <c r="C48">
        <v>300</v>
      </c>
      <c r="D48" t="s">
        <v>11</v>
      </c>
      <c r="E48">
        <v>100000</v>
      </c>
      <c r="F48" t="s">
        <v>12</v>
      </c>
      <c r="G48">
        <v>23654</v>
      </c>
      <c r="H48" t="s">
        <v>13</v>
      </c>
      <c r="I48">
        <v>1E-3</v>
      </c>
      <c r="J48" t="s">
        <v>3</v>
      </c>
      <c r="K48">
        <v>0.99999769999999999</v>
      </c>
      <c r="L48" t="s">
        <v>2</v>
      </c>
      <c r="M48">
        <v>8.0619999999999997E-4</v>
      </c>
      <c r="N48" t="s">
        <v>6</v>
      </c>
      <c r="O48">
        <v>9</v>
      </c>
      <c r="P48" t="s">
        <v>0</v>
      </c>
      <c r="Q48">
        <v>219.4</v>
      </c>
      <c r="R48" t="s">
        <v>8</v>
      </c>
      <c r="S48">
        <v>8</v>
      </c>
      <c r="T48" t="s">
        <v>9</v>
      </c>
      <c r="U48">
        <v>174</v>
      </c>
      <c r="V48" t="s">
        <v>7</v>
      </c>
      <c r="W48">
        <v>100093</v>
      </c>
      <c r="X48" t="s">
        <v>1</v>
      </c>
      <c r="Y48" t="s">
        <v>1266</v>
      </c>
      <c r="Z48" t="s">
        <v>16</v>
      </c>
      <c r="AA48" s="7" t="s">
        <v>1267</v>
      </c>
      <c r="AB48" t="s">
        <v>256</v>
      </c>
      <c r="AC48" s="3">
        <v>9.9999999999999998E-17</v>
      </c>
      <c r="AD48" t="s">
        <v>976</v>
      </c>
      <c r="AE48" t="s">
        <v>977</v>
      </c>
      <c r="AF48" t="s">
        <v>978</v>
      </c>
      <c r="AG48">
        <v>0.01</v>
      </c>
      <c r="AH48" t="s">
        <v>979</v>
      </c>
      <c r="AI48" t="b">
        <v>0</v>
      </c>
      <c r="AJ48" t="s">
        <v>5</v>
      </c>
      <c r="AK48">
        <v>1</v>
      </c>
      <c r="AL48" t="s">
        <v>4</v>
      </c>
      <c r="AM48">
        <v>2.6769999999999999E-5</v>
      </c>
    </row>
    <row r="49" spans="1:39" x14ac:dyDescent="0.25">
      <c r="A49" t="s">
        <v>65</v>
      </c>
      <c r="B49" t="s">
        <v>10</v>
      </c>
      <c r="C49">
        <v>300</v>
      </c>
      <c r="D49" t="s">
        <v>11</v>
      </c>
      <c r="E49">
        <v>100000</v>
      </c>
      <c r="F49" t="s">
        <v>12</v>
      </c>
      <c r="G49">
        <v>23654</v>
      </c>
      <c r="H49" t="s">
        <v>13</v>
      </c>
      <c r="I49">
        <v>1E-3</v>
      </c>
      <c r="J49" t="s">
        <v>3</v>
      </c>
      <c r="K49">
        <v>0.99999700000000002</v>
      </c>
      <c r="L49" t="s">
        <v>2</v>
      </c>
      <c r="M49">
        <v>1.8259999999999999E-3</v>
      </c>
      <c r="N49" t="s">
        <v>6</v>
      </c>
      <c r="O49">
        <v>8</v>
      </c>
      <c r="P49" t="s">
        <v>0</v>
      </c>
      <c r="Q49">
        <v>210.8</v>
      </c>
      <c r="R49" t="s">
        <v>8</v>
      </c>
      <c r="S49">
        <v>8</v>
      </c>
      <c r="T49" t="s">
        <v>9</v>
      </c>
      <c r="U49">
        <v>195</v>
      </c>
      <c r="V49" t="s">
        <v>7</v>
      </c>
      <c r="W49">
        <v>100030</v>
      </c>
      <c r="X49" t="s">
        <v>1</v>
      </c>
      <c r="Y49" t="s">
        <v>1268</v>
      </c>
      <c r="Z49" t="s">
        <v>16</v>
      </c>
      <c r="AA49" s="7" t="s">
        <v>1269</v>
      </c>
      <c r="AB49" t="s">
        <v>256</v>
      </c>
      <c r="AC49" s="3">
        <v>9.9999999999999998E-17</v>
      </c>
      <c r="AD49" t="s">
        <v>976</v>
      </c>
      <c r="AE49" t="s">
        <v>977</v>
      </c>
      <c r="AF49" t="s">
        <v>978</v>
      </c>
      <c r="AG49">
        <v>0.01</v>
      </c>
      <c r="AH49" t="s">
        <v>979</v>
      </c>
      <c r="AI49" t="b">
        <v>0</v>
      </c>
      <c r="AJ49" t="s">
        <v>5</v>
      </c>
      <c r="AK49">
        <v>0.99999998000000001</v>
      </c>
      <c r="AL49" t="s">
        <v>4</v>
      </c>
      <c r="AM49">
        <v>1.7149E-4</v>
      </c>
    </row>
    <row r="50" spans="1:39" x14ac:dyDescent="0.25">
      <c r="A50" t="s">
        <v>66</v>
      </c>
      <c r="B50" t="s">
        <v>10</v>
      </c>
      <c r="C50">
        <v>300</v>
      </c>
      <c r="D50" t="s">
        <v>11</v>
      </c>
      <c r="E50">
        <v>100000</v>
      </c>
      <c r="F50" t="s">
        <v>12</v>
      </c>
      <c r="G50">
        <v>23654</v>
      </c>
      <c r="H50" t="s">
        <v>13</v>
      </c>
      <c r="I50">
        <v>1E-3</v>
      </c>
      <c r="J50" t="s">
        <v>3</v>
      </c>
      <c r="K50">
        <v>0.99998480000000001</v>
      </c>
      <c r="L50" t="s">
        <v>2</v>
      </c>
      <c r="M50">
        <v>1.2818E-3</v>
      </c>
      <c r="N50" t="s">
        <v>6</v>
      </c>
      <c r="O50">
        <v>11</v>
      </c>
      <c r="P50" t="s">
        <v>0</v>
      </c>
      <c r="Q50">
        <v>210.8</v>
      </c>
      <c r="R50" t="s">
        <v>8</v>
      </c>
      <c r="S50">
        <v>4</v>
      </c>
      <c r="T50" t="s">
        <v>9</v>
      </c>
      <c r="U50">
        <v>174</v>
      </c>
      <c r="V50" t="s">
        <v>7</v>
      </c>
      <c r="W50">
        <v>100220</v>
      </c>
      <c r="X50" t="s">
        <v>1</v>
      </c>
      <c r="Y50" t="s">
        <v>1270</v>
      </c>
      <c r="Z50" t="s">
        <v>16</v>
      </c>
      <c r="AA50" s="7" t="s">
        <v>1271</v>
      </c>
      <c r="AB50" t="s">
        <v>256</v>
      </c>
      <c r="AC50" s="3">
        <v>9.9999999999999998E-17</v>
      </c>
      <c r="AD50" t="s">
        <v>976</v>
      </c>
      <c r="AE50" t="s">
        <v>977</v>
      </c>
      <c r="AF50" t="s">
        <v>978</v>
      </c>
      <c r="AG50">
        <v>0.01</v>
      </c>
      <c r="AH50" t="s">
        <v>979</v>
      </c>
      <c r="AI50" t="b">
        <v>0</v>
      </c>
      <c r="AJ50" t="s">
        <v>5</v>
      </c>
      <c r="AK50">
        <v>0.99999884000000006</v>
      </c>
      <c r="AL50" t="s">
        <v>4</v>
      </c>
      <c r="AM50">
        <v>3.5760000000000002E-4</v>
      </c>
    </row>
    <row r="51" spans="1:39" x14ac:dyDescent="0.25">
      <c r="A51" t="s">
        <v>67</v>
      </c>
      <c r="B51" t="s">
        <v>10</v>
      </c>
      <c r="C51">
        <v>300</v>
      </c>
      <c r="D51" t="s">
        <v>11</v>
      </c>
      <c r="E51">
        <v>100000</v>
      </c>
      <c r="F51" t="s">
        <v>12</v>
      </c>
      <c r="G51">
        <v>23654</v>
      </c>
      <c r="H51" t="s">
        <v>13</v>
      </c>
      <c r="I51">
        <v>1E-3</v>
      </c>
      <c r="J51" t="s">
        <v>3</v>
      </c>
      <c r="K51">
        <v>0.99986450000000004</v>
      </c>
      <c r="L51" t="s">
        <v>2</v>
      </c>
      <c r="M51">
        <v>5.3027999999999999E-3</v>
      </c>
      <c r="N51" t="s">
        <v>6</v>
      </c>
      <c r="O51">
        <v>14</v>
      </c>
      <c r="P51" t="s">
        <v>0</v>
      </c>
      <c r="Q51">
        <v>221.6</v>
      </c>
      <c r="R51" t="s">
        <v>8</v>
      </c>
      <c r="S51">
        <v>4</v>
      </c>
      <c r="T51" t="s">
        <v>9</v>
      </c>
      <c r="U51">
        <v>239</v>
      </c>
      <c r="V51" t="s">
        <v>7</v>
      </c>
      <c r="W51">
        <v>100420</v>
      </c>
      <c r="X51" t="s">
        <v>1</v>
      </c>
      <c r="Y51" t="s">
        <v>1272</v>
      </c>
      <c r="Z51" t="s">
        <v>16</v>
      </c>
      <c r="AA51" s="7" t="s">
        <v>1273</v>
      </c>
      <c r="AB51" t="s">
        <v>256</v>
      </c>
      <c r="AC51" s="3">
        <v>9.9999999999999998E-17</v>
      </c>
      <c r="AD51" t="s">
        <v>976</v>
      </c>
      <c r="AE51" t="s">
        <v>977</v>
      </c>
      <c r="AF51" t="s">
        <v>978</v>
      </c>
      <c r="AG51">
        <v>0.01</v>
      </c>
      <c r="AH51" t="s">
        <v>979</v>
      </c>
      <c r="AI51" t="b">
        <v>0</v>
      </c>
      <c r="AJ51" t="s">
        <v>5</v>
      </c>
      <c r="AK51">
        <v>0.99986766999999999</v>
      </c>
      <c r="AL51" t="s">
        <v>4</v>
      </c>
      <c r="AM51">
        <v>5.1924299999999996E-3</v>
      </c>
    </row>
    <row r="52" spans="1:39" x14ac:dyDescent="0.25">
      <c r="A52" t="s">
        <v>68</v>
      </c>
      <c r="B52" t="s">
        <v>10</v>
      </c>
      <c r="C52">
        <v>300</v>
      </c>
      <c r="D52" t="s">
        <v>11</v>
      </c>
      <c r="E52">
        <v>100000</v>
      </c>
      <c r="F52" t="s">
        <v>12</v>
      </c>
      <c r="G52">
        <v>23654</v>
      </c>
      <c r="H52" t="s">
        <v>13</v>
      </c>
      <c r="I52">
        <v>1E-3</v>
      </c>
      <c r="J52" t="s">
        <v>3</v>
      </c>
      <c r="K52">
        <v>0.9999979</v>
      </c>
      <c r="L52" t="s">
        <v>2</v>
      </c>
      <c r="M52">
        <v>7.3649999999999996E-4</v>
      </c>
      <c r="N52" t="s">
        <v>6</v>
      </c>
      <c r="O52">
        <v>11</v>
      </c>
      <c r="P52" t="s">
        <v>0</v>
      </c>
      <c r="Q52">
        <v>219.6</v>
      </c>
      <c r="R52" t="s">
        <v>8</v>
      </c>
      <c r="S52">
        <v>2</v>
      </c>
      <c r="T52" t="s">
        <v>9</v>
      </c>
      <c r="U52">
        <v>193</v>
      </c>
      <c r="V52" t="s">
        <v>7</v>
      </c>
      <c r="W52">
        <v>100217</v>
      </c>
      <c r="X52" t="s">
        <v>1</v>
      </c>
      <c r="Y52" t="s">
        <v>1274</v>
      </c>
      <c r="Z52" t="s">
        <v>16</v>
      </c>
      <c r="AA52" s="7" t="s">
        <v>1275</v>
      </c>
      <c r="AB52" t="s">
        <v>256</v>
      </c>
      <c r="AC52" s="3">
        <v>9.9999999999999998E-17</v>
      </c>
      <c r="AD52" t="s">
        <v>976</v>
      </c>
      <c r="AE52" t="s">
        <v>977</v>
      </c>
      <c r="AF52" t="s">
        <v>978</v>
      </c>
      <c r="AG52">
        <v>0.01</v>
      </c>
      <c r="AH52" t="s">
        <v>979</v>
      </c>
      <c r="AI52" t="b">
        <v>0</v>
      </c>
      <c r="AJ52" t="s">
        <v>5</v>
      </c>
      <c r="AK52">
        <v>0.99999976000000002</v>
      </c>
      <c r="AL52" t="s">
        <v>4</v>
      </c>
      <c r="AM52">
        <v>2.4818000000000003E-4</v>
      </c>
    </row>
    <row r="53" spans="1:39" x14ac:dyDescent="0.25">
      <c r="A53" t="s">
        <v>69</v>
      </c>
      <c r="B53" t="s">
        <v>10</v>
      </c>
      <c r="C53">
        <v>300</v>
      </c>
      <c r="D53" t="s">
        <v>11</v>
      </c>
      <c r="E53">
        <v>100000</v>
      </c>
      <c r="F53" t="s">
        <v>12</v>
      </c>
      <c r="G53">
        <v>23654</v>
      </c>
      <c r="H53" t="s">
        <v>13</v>
      </c>
      <c r="I53">
        <v>1E-3</v>
      </c>
      <c r="J53" t="s">
        <v>3</v>
      </c>
      <c r="K53">
        <v>0.9999979</v>
      </c>
      <c r="L53" t="s">
        <v>2</v>
      </c>
      <c r="M53">
        <v>4.35E-4</v>
      </c>
      <c r="N53" t="s">
        <v>6</v>
      </c>
      <c r="O53">
        <v>7</v>
      </c>
      <c r="P53" t="s">
        <v>0</v>
      </c>
      <c r="Q53">
        <v>208.4</v>
      </c>
      <c r="R53" t="s">
        <v>8</v>
      </c>
      <c r="S53">
        <v>4</v>
      </c>
      <c r="T53" t="s">
        <v>9</v>
      </c>
      <c r="U53">
        <v>192</v>
      </c>
      <c r="V53" t="s">
        <v>7</v>
      </c>
      <c r="W53">
        <v>100216</v>
      </c>
      <c r="X53" t="s">
        <v>1</v>
      </c>
      <c r="Y53" t="s">
        <v>318</v>
      </c>
      <c r="Z53" t="s">
        <v>16</v>
      </c>
      <c r="AA53" s="7" t="s">
        <v>319</v>
      </c>
      <c r="AB53" t="s">
        <v>256</v>
      </c>
      <c r="AC53" s="3">
        <v>9.9999999999999998E-17</v>
      </c>
      <c r="AD53" t="s">
        <v>976</v>
      </c>
      <c r="AE53" t="s">
        <v>977</v>
      </c>
      <c r="AF53" t="s">
        <v>978</v>
      </c>
      <c r="AG53">
        <v>0.01</v>
      </c>
      <c r="AH53" t="s">
        <v>979</v>
      </c>
      <c r="AI53" t="b">
        <v>0</v>
      </c>
      <c r="AJ53" t="s">
        <v>5</v>
      </c>
      <c r="AK53">
        <v>1</v>
      </c>
      <c r="AL53" t="s">
        <v>4</v>
      </c>
      <c r="AM53">
        <v>0</v>
      </c>
    </row>
    <row r="54" spans="1:39" x14ac:dyDescent="0.25">
      <c r="A54" t="s">
        <v>70</v>
      </c>
      <c r="B54" t="s">
        <v>10</v>
      </c>
      <c r="C54">
        <v>300</v>
      </c>
      <c r="D54" t="s">
        <v>11</v>
      </c>
      <c r="E54">
        <v>100000</v>
      </c>
      <c r="F54" t="s">
        <v>12</v>
      </c>
      <c r="G54">
        <v>23654</v>
      </c>
      <c r="H54" t="s">
        <v>13</v>
      </c>
      <c r="I54">
        <v>1E-3</v>
      </c>
      <c r="J54" t="s">
        <v>3</v>
      </c>
      <c r="K54">
        <v>0.99999680000000002</v>
      </c>
      <c r="L54" t="s">
        <v>2</v>
      </c>
      <c r="M54">
        <v>1.6696E-3</v>
      </c>
      <c r="N54" t="s">
        <v>6</v>
      </c>
      <c r="O54">
        <v>8</v>
      </c>
      <c r="P54" t="s">
        <v>0</v>
      </c>
      <c r="Q54">
        <v>194.1</v>
      </c>
      <c r="R54" t="s">
        <v>8</v>
      </c>
      <c r="S54">
        <v>7</v>
      </c>
      <c r="T54" t="s">
        <v>9</v>
      </c>
      <c r="U54">
        <v>286</v>
      </c>
      <c r="V54" t="s">
        <v>7</v>
      </c>
      <c r="W54">
        <v>100310</v>
      </c>
      <c r="X54" t="s">
        <v>1</v>
      </c>
      <c r="Y54" t="s">
        <v>1276</v>
      </c>
      <c r="Z54" t="s">
        <v>16</v>
      </c>
      <c r="AA54" s="7" t="s">
        <v>1277</v>
      </c>
      <c r="AB54" t="s">
        <v>256</v>
      </c>
      <c r="AC54" s="3">
        <v>9.9999999999999998E-17</v>
      </c>
      <c r="AD54" t="s">
        <v>976</v>
      </c>
      <c r="AE54" t="s">
        <v>977</v>
      </c>
      <c r="AF54" t="s">
        <v>978</v>
      </c>
      <c r="AG54">
        <v>0.01</v>
      </c>
      <c r="AH54" t="s">
        <v>979</v>
      </c>
      <c r="AI54" t="b">
        <v>0</v>
      </c>
      <c r="AJ54" t="s">
        <v>5</v>
      </c>
      <c r="AK54">
        <v>0.99999972000000004</v>
      </c>
      <c r="AL54" t="s">
        <v>4</v>
      </c>
      <c r="AM54">
        <v>4.8712000000000001E-4</v>
      </c>
    </row>
    <row r="55" spans="1:39" x14ac:dyDescent="0.25">
      <c r="A55" t="s">
        <v>71</v>
      </c>
      <c r="B55" t="s">
        <v>10</v>
      </c>
      <c r="C55">
        <v>300</v>
      </c>
      <c r="D55" t="s">
        <v>11</v>
      </c>
      <c r="E55">
        <v>100000</v>
      </c>
      <c r="F55" t="s">
        <v>12</v>
      </c>
      <c r="G55">
        <v>23654</v>
      </c>
      <c r="H55" t="s">
        <v>13</v>
      </c>
      <c r="I55">
        <v>1E-3</v>
      </c>
      <c r="J55" t="s">
        <v>3</v>
      </c>
      <c r="K55">
        <v>0.99966440000000001</v>
      </c>
      <c r="L55" t="s">
        <v>2</v>
      </c>
      <c r="M55">
        <v>4.5620000000000001E-3</v>
      </c>
      <c r="N55" t="s">
        <v>6</v>
      </c>
      <c r="O55">
        <v>10</v>
      </c>
      <c r="P55" t="s">
        <v>0</v>
      </c>
      <c r="Q55">
        <v>226.3</v>
      </c>
      <c r="R55" t="s">
        <v>8</v>
      </c>
      <c r="S55">
        <v>6</v>
      </c>
      <c r="T55" t="s">
        <v>9</v>
      </c>
      <c r="U55">
        <v>196</v>
      </c>
      <c r="V55" t="s">
        <v>7</v>
      </c>
      <c r="W55">
        <v>100245</v>
      </c>
      <c r="X55" t="s">
        <v>1</v>
      </c>
      <c r="Y55" t="s">
        <v>1278</v>
      </c>
      <c r="Z55" t="s">
        <v>16</v>
      </c>
      <c r="AA55" s="7" t="s">
        <v>1279</v>
      </c>
      <c r="AB55" t="s">
        <v>256</v>
      </c>
      <c r="AC55" s="3">
        <v>9.9999999999999998E-17</v>
      </c>
      <c r="AD55" t="s">
        <v>976</v>
      </c>
      <c r="AE55" t="s">
        <v>977</v>
      </c>
      <c r="AF55" t="s">
        <v>978</v>
      </c>
      <c r="AG55">
        <v>0.01</v>
      </c>
      <c r="AH55" t="s">
        <v>979</v>
      </c>
      <c r="AI55" t="b">
        <v>0</v>
      </c>
      <c r="AJ55" t="s">
        <v>5</v>
      </c>
      <c r="AK55">
        <v>0.99967950000000005</v>
      </c>
      <c r="AL55" t="s">
        <v>4</v>
      </c>
      <c r="AM55">
        <v>4.4894999999999996E-3</v>
      </c>
    </row>
    <row r="56" spans="1:39" x14ac:dyDescent="0.25">
      <c r="A56" t="s">
        <v>72</v>
      </c>
      <c r="B56" t="s">
        <v>10</v>
      </c>
      <c r="C56">
        <v>300</v>
      </c>
      <c r="D56" t="s">
        <v>11</v>
      </c>
      <c r="E56">
        <v>100000</v>
      </c>
      <c r="F56" t="s">
        <v>12</v>
      </c>
      <c r="G56">
        <v>23654</v>
      </c>
      <c r="H56" t="s">
        <v>13</v>
      </c>
      <c r="I56">
        <v>1E-3</v>
      </c>
      <c r="J56" t="s">
        <v>3</v>
      </c>
      <c r="K56">
        <v>0.99992619999999999</v>
      </c>
      <c r="L56" t="s">
        <v>2</v>
      </c>
      <c r="M56">
        <v>2.6449259000000001</v>
      </c>
      <c r="N56" t="s">
        <v>6</v>
      </c>
      <c r="O56">
        <v>12</v>
      </c>
      <c r="P56" t="s">
        <v>0</v>
      </c>
      <c r="Q56">
        <v>190.7</v>
      </c>
      <c r="R56" t="s">
        <v>8</v>
      </c>
      <c r="S56">
        <v>4</v>
      </c>
      <c r="T56" t="s">
        <v>9</v>
      </c>
      <c r="U56">
        <v>315</v>
      </c>
      <c r="V56" t="s">
        <v>7</v>
      </c>
      <c r="W56">
        <v>100873</v>
      </c>
      <c r="X56" t="s">
        <v>1</v>
      </c>
      <c r="Y56" t="s">
        <v>1280</v>
      </c>
      <c r="Z56" t="s">
        <v>16</v>
      </c>
      <c r="AA56" s="7" t="s">
        <v>1281</v>
      </c>
      <c r="AB56" t="s">
        <v>256</v>
      </c>
      <c r="AC56" s="3">
        <v>9.9999999999999998E-17</v>
      </c>
      <c r="AD56" t="s">
        <v>976</v>
      </c>
      <c r="AE56" t="s">
        <v>977</v>
      </c>
      <c r="AF56" t="s">
        <v>978</v>
      </c>
      <c r="AG56">
        <v>0.01</v>
      </c>
      <c r="AH56" t="s">
        <v>979</v>
      </c>
      <c r="AI56" t="b">
        <v>0</v>
      </c>
      <c r="AJ56" t="s">
        <v>5</v>
      </c>
      <c r="AK56">
        <v>0.99992740999999996</v>
      </c>
      <c r="AL56" t="s">
        <v>4</v>
      </c>
      <c r="AM56">
        <v>1.76257525</v>
      </c>
    </row>
    <row r="57" spans="1:39" x14ac:dyDescent="0.25">
      <c r="A57" t="s">
        <v>73</v>
      </c>
      <c r="B57" t="s">
        <v>10</v>
      </c>
      <c r="C57">
        <v>300</v>
      </c>
      <c r="D57" t="s">
        <v>11</v>
      </c>
      <c r="E57">
        <v>100000</v>
      </c>
      <c r="F57" t="s">
        <v>12</v>
      </c>
      <c r="G57">
        <v>23654</v>
      </c>
      <c r="H57" t="s">
        <v>13</v>
      </c>
      <c r="I57">
        <v>1E-3</v>
      </c>
      <c r="J57" t="s">
        <v>3</v>
      </c>
      <c r="K57">
        <v>0.99999899999999997</v>
      </c>
      <c r="L57" t="s">
        <v>2</v>
      </c>
      <c r="M57">
        <v>2.6657E-2</v>
      </c>
      <c r="N57" t="s">
        <v>6</v>
      </c>
      <c r="O57">
        <v>7</v>
      </c>
      <c r="P57" t="s">
        <v>0</v>
      </c>
      <c r="Q57">
        <v>138.80000000000001</v>
      </c>
      <c r="R57" t="s">
        <v>8</v>
      </c>
      <c r="S57">
        <v>3</v>
      </c>
      <c r="T57" t="s">
        <v>9</v>
      </c>
      <c r="U57">
        <v>228</v>
      </c>
      <c r="V57" t="s">
        <v>7</v>
      </c>
      <c r="W57">
        <v>100591</v>
      </c>
      <c r="X57" t="s">
        <v>1</v>
      </c>
      <c r="Y57" t="s">
        <v>324</v>
      </c>
      <c r="Z57" t="s">
        <v>16</v>
      </c>
      <c r="AA57" s="7" t="s">
        <v>254</v>
      </c>
      <c r="AB57" t="s">
        <v>256</v>
      </c>
      <c r="AC57" s="3">
        <v>9.9999999999999998E-17</v>
      </c>
      <c r="AD57" t="s">
        <v>976</v>
      </c>
      <c r="AE57" t="s">
        <v>977</v>
      </c>
      <c r="AF57" t="s">
        <v>978</v>
      </c>
      <c r="AG57">
        <v>0.01</v>
      </c>
      <c r="AH57" t="s">
        <v>979</v>
      </c>
      <c r="AI57" t="b">
        <v>0</v>
      </c>
      <c r="AJ57" t="s">
        <v>5</v>
      </c>
      <c r="AK57">
        <v>1</v>
      </c>
      <c r="AL57" t="s">
        <v>4</v>
      </c>
      <c r="AM57">
        <v>0</v>
      </c>
    </row>
    <row r="58" spans="1:39" x14ac:dyDescent="0.25">
      <c r="A58" t="s">
        <v>74</v>
      </c>
      <c r="B58" t="s">
        <v>10</v>
      </c>
      <c r="C58">
        <v>300</v>
      </c>
      <c r="D58" t="s">
        <v>11</v>
      </c>
      <c r="E58">
        <v>100000</v>
      </c>
      <c r="F58" t="s">
        <v>12</v>
      </c>
      <c r="G58">
        <v>23654</v>
      </c>
      <c r="H58" t="s">
        <v>13</v>
      </c>
      <c r="I58">
        <v>1E-3</v>
      </c>
      <c r="J58" t="s">
        <v>3</v>
      </c>
      <c r="K58">
        <v>0.99999649999999995</v>
      </c>
      <c r="L58" t="s">
        <v>2</v>
      </c>
      <c r="M58">
        <v>8.6569999999999995E-4</v>
      </c>
      <c r="N58" t="s">
        <v>6</v>
      </c>
      <c r="O58">
        <v>7</v>
      </c>
      <c r="P58" t="s">
        <v>0</v>
      </c>
      <c r="Q58">
        <v>150.5</v>
      </c>
      <c r="R58" t="s">
        <v>8</v>
      </c>
      <c r="S58">
        <v>3</v>
      </c>
      <c r="T58" t="s">
        <v>9</v>
      </c>
      <c r="U58">
        <v>205</v>
      </c>
      <c r="V58" t="s">
        <v>7</v>
      </c>
      <c r="W58">
        <v>100242</v>
      </c>
      <c r="X58" t="s">
        <v>1</v>
      </c>
      <c r="Y58" t="s">
        <v>325</v>
      </c>
      <c r="Z58" t="s">
        <v>16</v>
      </c>
      <c r="AA58" s="7" t="s">
        <v>1045</v>
      </c>
      <c r="AB58" t="s">
        <v>256</v>
      </c>
      <c r="AC58" s="3">
        <v>9.9999999999999998E-17</v>
      </c>
      <c r="AD58" t="s">
        <v>976</v>
      </c>
      <c r="AE58" t="s">
        <v>977</v>
      </c>
      <c r="AF58" t="s">
        <v>978</v>
      </c>
      <c r="AG58">
        <v>0.01</v>
      </c>
      <c r="AH58" t="s">
        <v>979</v>
      </c>
      <c r="AI58" t="b">
        <v>0</v>
      </c>
      <c r="AJ58" t="s">
        <v>5</v>
      </c>
      <c r="AK58">
        <v>1</v>
      </c>
      <c r="AL58" t="s">
        <v>4</v>
      </c>
      <c r="AM58">
        <v>0</v>
      </c>
    </row>
    <row r="59" spans="1:39" x14ac:dyDescent="0.25">
      <c r="A59" t="s">
        <v>75</v>
      </c>
      <c r="B59" t="s">
        <v>10</v>
      </c>
      <c r="C59">
        <v>300</v>
      </c>
      <c r="D59" t="s">
        <v>11</v>
      </c>
      <c r="E59">
        <v>100000</v>
      </c>
      <c r="F59" t="s">
        <v>12</v>
      </c>
      <c r="G59">
        <v>23654</v>
      </c>
      <c r="H59" t="s">
        <v>13</v>
      </c>
      <c r="I59">
        <v>1E-3</v>
      </c>
      <c r="J59" t="s">
        <v>3</v>
      </c>
      <c r="K59">
        <v>0.99999660000000001</v>
      </c>
      <c r="L59" t="s">
        <v>2</v>
      </c>
      <c r="M59">
        <v>5.7700000000000004E-4</v>
      </c>
      <c r="N59" t="s">
        <v>6</v>
      </c>
      <c r="O59">
        <v>7</v>
      </c>
      <c r="P59" t="s">
        <v>0</v>
      </c>
      <c r="Q59">
        <v>148.9</v>
      </c>
      <c r="R59" t="s">
        <v>8</v>
      </c>
      <c r="S59">
        <v>3</v>
      </c>
      <c r="T59" t="s">
        <v>9</v>
      </c>
      <c r="U59">
        <v>197</v>
      </c>
      <c r="V59" t="s">
        <v>7</v>
      </c>
      <c r="W59">
        <v>100327</v>
      </c>
      <c r="X59" t="s">
        <v>1</v>
      </c>
      <c r="Y59" t="s">
        <v>326</v>
      </c>
      <c r="Z59" t="s">
        <v>16</v>
      </c>
      <c r="AA59" s="7" t="s">
        <v>1046</v>
      </c>
      <c r="AB59" t="s">
        <v>256</v>
      </c>
      <c r="AC59" s="3">
        <v>9.9999999999999998E-17</v>
      </c>
      <c r="AD59" t="s">
        <v>976</v>
      </c>
      <c r="AE59" t="s">
        <v>977</v>
      </c>
      <c r="AF59" t="s">
        <v>978</v>
      </c>
      <c r="AG59">
        <v>0.01</v>
      </c>
      <c r="AH59" t="s">
        <v>979</v>
      </c>
      <c r="AI59" t="b">
        <v>0</v>
      </c>
      <c r="AJ59" t="s">
        <v>5</v>
      </c>
      <c r="AK59">
        <v>1</v>
      </c>
      <c r="AL59" t="s">
        <v>4</v>
      </c>
      <c r="AM59">
        <v>0</v>
      </c>
    </row>
    <row r="60" spans="1:39" x14ac:dyDescent="0.25">
      <c r="A60" t="s">
        <v>76</v>
      </c>
      <c r="B60" t="s">
        <v>10</v>
      </c>
      <c r="C60">
        <v>300</v>
      </c>
      <c r="D60" t="s">
        <v>11</v>
      </c>
      <c r="E60">
        <v>100000</v>
      </c>
      <c r="F60" t="s">
        <v>12</v>
      </c>
      <c r="G60">
        <v>23654</v>
      </c>
      <c r="H60" t="s">
        <v>13</v>
      </c>
      <c r="I60">
        <v>1E-3</v>
      </c>
      <c r="J60" t="s">
        <v>3</v>
      </c>
      <c r="K60">
        <v>0.9999962</v>
      </c>
      <c r="L60" t="s">
        <v>2</v>
      </c>
      <c r="M60">
        <v>1.1383000000000001E-3</v>
      </c>
      <c r="N60" t="s">
        <v>6</v>
      </c>
      <c r="O60">
        <v>7</v>
      </c>
      <c r="P60" t="s">
        <v>0</v>
      </c>
      <c r="Q60">
        <v>156.69999999999999</v>
      </c>
      <c r="R60" t="s">
        <v>8</v>
      </c>
      <c r="S60">
        <v>3</v>
      </c>
      <c r="T60" t="s">
        <v>9</v>
      </c>
      <c r="U60">
        <v>208</v>
      </c>
      <c r="V60" t="s">
        <v>7</v>
      </c>
      <c r="W60">
        <v>100295</v>
      </c>
      <c r="X60" t="s">
        <v>1</v>
      </c>
      <c r="Y60" t="s">
        <v>327</v>
      </c>
      <c r="Z60" t="s">
        <v>16</v>
      </c>
      <c r="AA60" s="7" t="s">
        <v>1047</v>
      </c>
      <c r="AB60" t="s">
        <v>256</v>
      </c>
      <c r="AC60" s="3">
        <v>9.9999999999999998E-17</v>
      </c>
      <c r="AD60" t="s">
        <v>976</v>
      </c>
      <c r="AE60" t="s">
        <v>977</v>
      </c>
      <c r="AF60" t="s">
        <v>978</v>
      </c>
      <c r="AG60">
        <v>0.01</v>
      </c>
      <c r="AH60" t="s">
        <v>979</v>
      </c>
      <c r="AI60" t="b">
        <v>0</v>
      </c>
      <c r="AJ60" t="s">
        <v>5</v>
      </c>
      <c r="AK60">
        <v>1</v>
      </c>
      <c r="AL60" t="s">
        <v>4</v>
      </c>
      <c r="AM60">
        <v>0</v>
      </c>
    </row>
    <row r="61" spans="1:39" x14ac:dyDescent="0.25">
      <c r="A61" t="s">
        <v>77</v>
      </c>
      <c r="B61" t="s">
        <v>10</v>
      </c>
      <c r="C61">
        <v>300</v>
      </c>
      <c r="D61" t="s">
        <v>11</v>
      </c>
      <c r="E61">
        <v>100000</v>
      </c>
      <c r="F61" t="s">
        <v>12</v>
      </c>
      <c r="G61">
        <v>23654</v>
      </c>
      <c r="H61" t="s">
        <v>13</v>
      </c>
      <c r="I61">
        <v>1E-3</v>
      </c>
      <c r="J61" t="s">
        <v>3</v>
      </c>
      <c r="K61">
        <v>0.99708350000000001</v>
      </c>
      <c r="L61" t="s">
        <v>2</v>
      </c>
      <c r="M61">
        <v>1.06234E-2</v>
      </c>
      <c r="N61" t="s">
        <v>6</v>
      </c>
      <c r="O61">
        <v>9</v>
      </c>
      <c r="P61" t="s">
        <v>0</v>
      </c>
      <c r="Q61">
        <v>123.6</v>
      </c>
      <c r="R61" t="s">
        <v>8</v>
      </c>
      <c r="S61">
        <v>5</v>
      </c>
      <c r="T61" t="s">
        <v>9</v>
      </c>
      <c r="U61">
        <v>223</v>
      </c>
      <c r="V61" t="s">
        <v>7</v>
      </c>
      <c r="W61">
        <v>100005</v>
      </c>
      <c r="X61" t="s">
        <v>1</v>
      </c>
      <c r="Y61" t="s">
        <v>1282</v>
      </c>
      <c r="Z61" t="s">
        <v>16</v>
      </c>
      <c r="AA61" s="7" t="s">
        <v>1283</v>
      </c>
      <c r="AB61" t="s">
        <v>256</v>
      </c>
      <c r="AC61" s="3">
        <v>9.9999999999999998E-17</v>
      </c>
      <c r="AD61" t="s">
        <v>976</v>
      </c>
      <c r="AE61" t="s">
        <v>977</v>
      </c>
      <c r="AF61" t="s">
        <v>978</v>
      </c>
      <c r="AG61">
        <v>0.01</v>
      </c>
      <c r="AH61" t="s">
        <v>979</v>
      </c>
      <c r="AI61" t="b">
        <v>0</v>
      </c>
      <c r="AJ61" t="s">
        <v>5</v>
      </c>
      <c r="AK61">
        <v>0.99978372000000004</v>
      </c>
      <c r="AL61" t="s">
        <v>4</v>
      </c>
      <c r="AM61">
        <v>2.9416300000000002E-3</v>
      </c>
    </row>
    <row r="62" spans="1:39" x14ac:dyDescent="0.25">
      <c r="A62" t="s">
        <v>78</v>
      </c>
      <c r="B62" t="s">
        <v>10</v>
      </c>
      <c r="C62">
        <v>300</v>
      </c>
      <c r="D62" t="s">
        <v>11</v>
      </c>
      <c r="E62">
        <v>100000</v>
      </c>
      <c r="F62" t="s">
        <v>12</v>
      </c>
      <c r="G62">
        <v>23654</v>
      </c>
      <c r="H62" t="s">
        <v>13</v>
      </c>
      <c r="I62">
        <v>1E-3</v>
      </c>
      <c r="J62" t="s">
        <v>3</v>
      </c>
      <c r="K62">
        <v>0.9995368</v>
      </c>
      <c r="L62" t="s">
        <v>2</v>
      </c>
      <c r="M62">
        <v>6.1833000000000001E-3</v>
      </c>
      <c r="N62" t="s">
        <v>6</v>
      </c>
      <c r="O62">
        <v>5</v>
      </c>
      <c r="P62" t="s">
        <v>0</v>
      </c>
      <c r="Q62">
        <v>107.3</v>
      </c>
      <c r="R62" t="s">
        <v>8</v>
      </c>
      <c r="S62">
        <v>11</v>
      </c>
      <c r="T62" t="s">
        <v>9</v>
      </c>
      <c r="U62">
        <v>404</v>
      </c>
      <c r="V62" t="s">
        <v>7</v>
      </c>
      <c r="W62">
        <v>100091</v>
      </c>
      <c r="X62" t="s">
        <v>1</v>
      </c>
      <c r="Y62" t="s">
        <v>1284</v>
      </c>
      <c r="Z62" t="s">
        <v>16</v>
      </c>
      <c r="AA62" s="7" t="s">
        <v>1285</v>
      </c>
      <c r="AB62" t="s">
        <v>256</v>
      </c>
      <c r="AC62" s="3">
        <v>9.9999999999999998E-17</v>
      </c>
      <c r="AD62" t="s">
        <v>976</v>
      </c>
      <c r="AE62" t="s">
        <v>977</v>
      </c>
      <c r="AF62" t="s">
        <v>978</v>
      </c>
      <c r="AG62">
        <v>0.01</v>
      </c>
      <c r="AH62" t="s">
        <v>979</v>
      </c>
      <c r="AI62" t="b">
        <v>0</v>
      </c>
      <c r="AJ62" t="s">
        <v>5</v>
      </c>
      <c r="AK62">
        <v>0.99996887999999995</v>
      </c>
      <c r="AL62" t="s">
        <v>4</v>
      </c>
      <c r="AM62">
        <v>1.6349400000000001E-3</v>
      </c>
    </row>
    <row r="63" spans="1:39" x14ac:dyDescent="0.25">
      <c r="A63" t="s">
        <v>79</v>
      </c>
      <c r="B63" t="s">
        <v>10</v>
      </c>
      <c r="C63">
        <v>300</v>
      </c>
      <c r="D63" t="s">
        <v>11</v>
      </c>
      <c r="E63">
        <v>100000</v>
      </c>
      <c r="F63" t="s">
        <v>12</v>
      </c>
      <c r="G63">
        <v>23654</v>
      </c>
      <c r="H63" t="s">
        <v>13</v>
      </c>
      <c r="I63">
        <v>1E-3</v>
      </c>
      <c r="J63" t="s">
        <v>3</v>
      </c>
      <c r="K63">
        <v>0.99986240000000004</v>
      </c>
      <c r="L63" t="s">
        <v>2</v>
      </c>
      <c r="M63">
        <v>1.6835999999999999E-3</v>
      </c>
      <c r="N63" t="s">
        <v>6</v>
      </c>
      <c r="O63">
        <v>7</v>
      </c>
      <c r="P63" t="s">
        <v>0</v>
      </c>
      <c r="Q63">
        <v>152.19999999999999</v>
      </c>
      <c r="R63" t="s">
        <v>8</v>
      </c>
      <c r="S63">
        <v>4</v>
      </c>
      <c r="T63" t="s">
        <v>9</v>
      </c>
      <c r="U63">
        <v>233</v>
      </c>
      <c r="V63" t="s">
        <v>7</v>
      </c>
      <c r="W63">
        <v>100035</v>
      </c>
      <c r="X63" t="s">
        <v>1</v>
      </c>
      <c r="Y63" t="s">
        <v>1286</v>
      </c>
      <c r="Z63" t="s">
        <v>16</v>
      </c>
      <c r="AA63" s="7" t="s">
        <v>1287</v>
      </c>
      <c r="AB63" t="s">
        <v>256</v>
      </c>
      <c r="AC63" s="3">
        <v>9.9999999999999998E-17</v>
      </c>
      <c r="AD63" t="s">
        <v>976</v>
      </c>
      <c r="AE63" t="s">
        <v>977</v>
      </c>
      <c r="AF63" t="s">
        <v>978</v>
      </c>
      <c r="AG63">
        <v>0.01</v>
      </c>
      <c r="AH63" t="s">
        <v>979</v>
      </c>
      <c r="AI63" t="b">
        <v>0</v>
      </c>
      <c r="AJ63" t="s">
        <v>5</v>
      </c>
      <c r="AK63">
        <v>0.99985997999999998</v>
      </c>
      <c r="AL63" t="s">
        <v>4</v>
      </c>
      <c r="AM63">
        <v>1.7174899999999999E-3</v>
      </c>
    </row>
    <row r="64" spans="1:39" x14ac:dyDescent="0.25">
      <c r="A64" t="s">
        <v>80</v>
      </c>
      <c r="B64" t="s">
        <v>10</v>
      </c>
      <c r="C64">
        <v>300</v>
      </c>
      <c r="D64" t="s">
        <v>11</v>
      </c>
      <c r="E64">
        <v>100000</v>
      </c>
      <c r="F64" t="s">
        <v>12</v>
      </c>
      <c r="G64">
        <v>23654</v>
      </c>
      <c r="H64" t="s">
        <v>13</v>
      </c>
      <c r="I64">
        <v>1E-3</v>
      </c>
      <c r="J64" t="s">
        <v>3</v>
      </c>
      <c r="K64">
        <v>-4.72915E-2</v>
      </c>
      <c r="L64" t="s">
        <v>2</v>
      </c>
      <c r="M64">
        <v>2679392.1825897</v>
      </c>
      <c r="N64" t="s">
        <v>6</v>
      </c>
      <c r="O64">
        <v>20</v>
      </c>
      <c r="P64" t="s">
        <v>0</v>
      </c>
      <c r="Q64">
        <v>205.1</v>
      </c>
      <c r="R64" t="s">
        <v>8</v>
      </c>
      <c r="S64">
        <v>4</v>
      </c>
      <c r="T64" t="s">
        <v>9</v>
      </c>
      <c r="U64">
        <v>280</v>
      </c>
      <c r="V64" t="s">
        <v>7</v>
      </c>
      <c r="W64">
        <v>100432</v>
      </c>
      <c r="X64" t="s">
        <v>1</v>
      </c>
      <c r="Y64" t="s">
        <v>1288</v>
      </c>
      <c r="Z64" t="s">
        <v>16</v>
      </c>
      <c r="AA64" s="7" t="s">
        <v>1289</v>
      </c>
      <c r="AB64" t="s">
        <v>256</v>
      </c>
      <c r="AC64" s="3">
        <v>9.9999999999999998E-17</v>
      </c>
      <c r="AD64" t="s">
        <v>976</v>
      </c>
      <c r="AE64" t="s">
        <v>977</v>
      </c>
      <c r="AF64" t="s">
        <v>978</v>
      </c>
      <c r="AG64">
        <v>0.01</v>
      </c>
      <c r="AH64" t="s">
        <v>979</v>
      </c>
      <c r="AI64" t="b">
        <v>0</v>
      </c>
      <c r="AJ64" t="s">
        <v>5</v>
      </c>
      <c r="AK64">
        <v>-0.20270961000000001</v>
      </c>
      <c r="AL64" t="s">
        <v>4</v>
      </c>
      <c r="AM64">
        <v>385042.44992206001</v>
      </c>
    </row>
    <row r="65" spans="1:39" x14ac:dyDescent="0.25">
      <c r="A65" t="s">
        <v>81</v>
      </c>
      <c r="B65" t="s">
        <v>10</v>
      </c>
      <c r="C65">
        <v>300</v>
      </c>
      <c r="D65" t="s">
        <v>11</v>
      </c>
      <c r="E65">
        <v>100000</v>
      </c>
      <c r="F65" t="s">
        <v>12</v>
      </c>
      <c r="G65">
        <v>23654</v>
      </c>
      <c r="H65" t="s">
        <v>13</v>
      </c>
      <c r="I65">
        <v>1E-3</v>
      </c>
      <c r="J65" t="s">
        <v>3</v>
      </c>
      <c r="K65">
        <v>0.99998980000000004</v>
      </c>
      <c r="L65" t="s">
        <v>2</v>
      </c>
      <c r="M65">
        <v>1.4109999999999999E-3</v>
      </c>
      <c r="N65" t="s">
        <v>6</v>
      </c>
      <c r="O65">
        <v>8</v>
      </c>
      <c r="P65" t="s">
        <v>0</v>
      </c>
      <c r="Q65">
        <v>183.6</v>
      </c>
      <c r="R65" t="s">
        <v>8</v>
      </c>
      <c r="S65">
        <v>4</v>
      </c>
      <c r="T65" t="s">
        <v>9</v>
      </c>
      <c r="U65">
        <v>317</v>
      </c>
      <c r="V65" t="s">
        <v>7</v>
      </c>
      <c r="W65">
        <v>100420</v>
      </c>
      <c r="X65" t="s">
        <v>1</v>
      </c>
      <c r="Y65" t="s">
        <v>1290</v>
      </c>
      <c r="Z65" t="s">
        <v>16</v>
      </c>
      <c r="AA65" s="7" t="s">
        <v>1291</v>
      </c>
      <c r="AB65" t="s">
        <v>256</v>
      </c>
      <c r="AC65" s="3">
        <v>9.9999999999999998E-17</v>
      </c>
      <c r="AD65" t="s">
        <v>976</v>
      </c>
      <c r="AE65" t="s">
        <v>977</v>
      </c>
      <c r="AF65" t="s">
        <v>978</v>
      </c>
      <c r="AG65">
        <v>0.01</v>
      </c>
      <c r="AH65" t="s">
        <v>979</v>
      </c>
      <c r="AI65" t="b">
        <v>0</v>
      </c>
      <c r="AJ65" t="s">
        <v>5</v>
      </c>
      <c r="AK65">
        <v>0.99999936</v>
      </c>
      <c r="AL65" t="s">
        <v>4</v>
      </c>
      <c r="AM65">
        <v>3.5905000000000003E-4</v>
      </c>
    </row>
    <row r="66" spans="1:39" x14ac:dyDescent="0.25">
      <c r="A66" t="s">
        <v>82</v>
      </c>
      <c r="B66" t="s">
        <v>10</v>
      </c>
      <c r="C66">
        <v>300</v>
      </c>
      <c r="D66" t="s">
        <v>11</v>
      </c>
      <c r="E66">
        <v>100000</v>
      </c>
      <c r="F66" t="s">
        <v>12</v>
      </c>
      <c r="G66">
        <v>23654</v>
      </c>
      <c r="H66" t="s">
        <v>13</v>
      </c>
      <c r="I66">
        <v>1E-3</v>
      </c>
      <c r="J66" t="s">
        <v>3</v>
      </c>
      <c r="K66">
        <v>0.99999879999999997</v>
      </c>
      <c r="L66" t="s">
        <v>2</v>
      </c>
      <c r="M66">
        <v>1.4744800000000001E-2</v>
      </c>
      <c r="N66" t="s">
        <v>6</v>
      </c>
      <c r="O66">
        <v>17</v>
      </c>
      <c r="P66" t="s">
        <v>0</v>
      </c>
      <c r="Q66">
        <v>271</v>
      </c>
      <c r="R66" t="s">
        <v>8</v>
      </c>
      <c r="S66">
        <v>5</v>
      </c>
      <c r="T66" t="s">
        <v>9</v>
      </c>
      <c r="U66">
        <v>201</v>
      </c>
      <c r="V66" t="s">
        <v>7</v>
      </c>
      <c r="W66">
        <v>100309</v>
      </c>
      <c r="X66" t="s">
        <v>1</v>
      </c>
      <c r="Y66" t="s">
        <v>1292</v>
      </c>
      <c r="Z66" t="s">
        <v>16</v>
      </c>
      <c r="AA66" s="7" t="s">
        <v>1293</v>
      </c>
      <c r="AB66" t="s">
        <v>256</v>
      </c>
      <c r="AC66" s="3">
        <v>9.9999999999999998E-17</v>
      </c>
      <c r="AD66" t="s">
        <v>976</v>
      </c>
      <c r="AE66" t="s">
        <v>977</v>
      </c>
      <c r="AF66" t="s">
        <v>978</v>
      </c>
      <c r="AG66">
        <v>0.01</v>
      </c>
      <c r="AH66" t="s">
        <v>979</v>
      </c>
      <c r="AI66" t="b">
        <v>0</v>
      </c>
      <c r="AJ66" t="s">
        <v>5</v>
      </c>
      <c r="AK66">
        <v>0.99999992999999998</v>
      </c>
      <c r="AL66" t="s">
        <v>4</v>
      </c>
      <c r="AM66">
        <v>3.5886500000000001E-3</v>
      </c>
    </row>
    <row r="67" spans="1:39" x14ac:dyDescent="0.25">
      <c r="A67" t="s">
        <v>83</v>
      </c>
      <c r="B67" t="s">
        <v>10</v>
      </c>
      <c r="C67">
        <v>300</v>
      </c>
      <c r="D67" t="s">
        <v>11</v>
      </c>
      <c r="E67">
        <v>100000</v>
      </c>
      <c r="F67" t="s">
        <v>12</v>
      </c>
      <c r="G67">
        <v>23654</v>
      </c>
      <c r="H67" t="s">
        <v>13</v>
      </c>
      <c r="I67">
        <v>1E-3</v>
      </c>
      <c r="J67" t="s">
        <v>3</v>
      </c>
      <c r="K67">
        <v>0.99999839999999995</v>
      </c>
      <c r="L67" t="s">
        <v>2</v>
      </c>
      <c r="M67">
        <v>1.6662000000000001E-3</v>
      </c>
      <c r="N67" t="s">
        <v>6</v>
      </c>
      <c r="O67">
        <v>8</v>
      </c>
      <c r="P67" t="s">
        <v>0</v>
      </c>
      <c r="Q67">
        <v>238.9</v>
      </c>
      <c r="R67" t="s">
        <v>8</v>
      </c>
      <c r="S67">
        <v>4</v>
      </c>
      <c r="T67" t="s">
        <v>9</v>
      </c>
      <c r="U67">
        <v>145</v>
      </c>
      <c r="V67" t="s">
        <v>7</v>
      </c>
      <c r="W67">
        <v>100231</v>
      </c>
      <c r="X67" t="s">
        <v>1</v>
      </c>
      <c r="Y67" t="s">
        <v>1294</v>
      </c>
      <c r="Z67" t="s">
        <v>16</v>
      </c>
      <c r="AA67" s="7" t="s">
        <v>1295</v>
      </c>
      <c r="AB67" t="s">
        <v>256</v>
      </c>
      <c r="AC67" s="3">
        <v>9.9999999999999998E-17</v>
      </c>
      <c r="AD67" t="s">
        <v>976</v>
      </c>
      <c r="AE67" t="s">
        <v>977</v>
      </c>
      <c r="AF67" t="s">
        <v>978</v>
      </c>
      <c r="AG67">
        <v>0.01</v>
      </c>
      <c r="AH67" t="s">
        <v>979</v>
      </c>
      <c r="AI67" t="b">
        <v>0</v>
      </c>
      <c r="AJ67" t="s">
        <v>5</v>
      </c>
      <c r="AK67">
        <v>0.99999992999999998</v>
      </c>
      <c r="AL67" t="s">
        <v>4</v>
      </c>
      <c r="AM67">
        <v>3.6434999999999999E-4</v>
      </c>
    </row>
    <row r="68" spans="1:39" x14ac:dyDescent="0.25">
      <c r="A68" t="s">
        <v>84</v>
      </c>
      <c r="B68" t="s">
        <v>10</v>
      </c>
      <c r="C68">
        <v>300</v>
      </c>
      <c r="D68" t="s">
        <v>11</v>
      </c>
      <c r="E68">
        <v>100000</v>
      </c>
      <c r="F68" t="s">
        <v>12</v>
      </c>
      <c r="G68">
        <v>23654</v>
      </c>
      <c r="H68" t="s">
        <v>13</v>
      </c>
      <c r="I68">
        <v>1E-3</v>
      </c>
      <c r="J68" t="s">
        <v>3</v>
      </c>
      <c r="K68">
        <v>0.9994632</v>
      </c>
      <c r="L68" t="s">
        <v>2</v>
      </c>
      <c r="M68">
        <v>5.8814999999999996E-3</v>
      </c>
      <c r="N68" t="s">
        <v>6</v>
      </c>
      <c r="O68">
        <v>18</v>
      </c>
      <c r="P68" t="s">
        <v>0</v>
      </c>
      <c r="Q68">
        <v>289.39999999999998</v>
      </c>
      <c r="R68" t="s">
        <v>8</v>
      </c>
      <c r="S68">
        <v>3</v>
      </c>
      <c r="T68" t="s">
        <v>9</v>
      </c>
      <c r="U68">
        <v>231</v>
      </c>
      <c r="V68" t="s">
        <v>7</v>
      </c>
      <c r="W68">
        <v>100439</v>
      </c>
      <c r="X68" t="s">
        <v>1</v>
      </c>
      <c r="Y68" t="s">
        <v>1296</v>
      </c>
      <c r="Z68" t="s">
        <v>16</v>
      </c>
      <c r="AA68" s="7" t="s">
        <v>1297</v>
      </c>
      <c r="AB68" t="s">
        <v>256</v>
      </c>
      <c r="AC68" s="3">
        <v>9.9999999999999998E-17</v>
      </c>
      <c r="AD68" t="s">
        <v>976</v>
      </c>
      <c r="AE68" t="s">
        <v>977</v>
      </c>
      <c r="AF68" t="s">
        <v>978</v>
      </c>
      <c r="AG68">
        <v>0.01</v>
      </c>
      <c r="AH68" t="s">
        <v>979</v>
      </c>
      <c r="AI68" t="b">
        <v>0</v>
      </c>
      <c r="AJ68" t="s">
        <v>5</v>
      </c>
      <c r="AK68">
        <v>0.99945035000000004</v>
      </c>
      <c r="AL68" t="s">
        <v>4</v>
      </c>
      <c r="AM68">
        <v>5.7254699999999999E-3</v>
      </c>
    </row>
    <row r="69" spans="1:39" x14ac:dyDescent="0.25">
      <c r="A69" t="s">
        <v>85</v>
      </c>
      <c r="B69" t="s">
        <v>10</v>
      </c>
      <c r="C69">
        <v>300</v>
      </c>
      <c r="D69" t="s">
        <v>11</v>
      </c>
      <c r="E69">
        <v>100000</v>
      </c>
      <c r="F69" t="s">
        <v>12</v>
      </c>
      <c r="G69">
        <v>23654</v>
      </c>
      <c r="H69" t="s">
        <v>13</v>
      </c>
      <c r="I69">
        <v>1E-3</v>
      </c>
      <c r="J69" t="s">
        <v>3</v>
      </c>
      <c r="K69">
        <v>0.99999110000000002</v>
      </c>
      <c r="L69" t="s">
        <v>2</v>
      </c>
      <c r="M69">
        <v>13.0937445</v>
      </c>
      <c r="N69" t="s">
        <v>6</v>
      </c>
      <c r="O69">
        <v>36</v>
      </c>
      <c r="P69" t="s">
        <v>0</v>
      </c>
      <c r="Q69">
        <v>300.60000000000002</v>
      </c>
      <c r="R69" t="s">
        <v>8</v>
      </c>
      <c r="S69">
        <v>6</v>
      </c>
      <c r="T69" t="s">
        <v>9</v>
      </c>
      <c r="U69">
        <v>64</v>
      </c>
      <c r="V69" t="s">
        <v>7</v>
      </c>
      <c r="W69">
        <v>80095</v>
      </c>
      <c r="X69" t="s">
        <v>1</v>
      </c>
      <c r="Y69" t="s">
        <v>1298</v>
      </c>
      <c r="Z69" t="s">
        <v>16</v>
      </c>
      <c r="AA69" s="7" t="s">
        <v>1299</v>
      </c>
      <c r="AB69" t="s">
        <v>256</v>
      </c>
      <c r="AC69" s="3">
        <v>9.9999999999999998E-17</v>
      </c>
      <c r="AD69" t="s">
        <v>976</v>
      </c>
      <c r="AE69" t="s">
        <v>977</v>
      </c>
      <c r="AF69" t="s">
        <v>978</v>
      </c>
      <c r="AG69">
        <v>0.01</v>
      </c>
      <c r="AH69" t="s">
        <v>979</v>
      </c>
      <c r="AI69" t="b">
        <v>0</v>
      </c>
      <c r="AJ69" t="s">
        <v>5</v>
      </c>
      <c r="AK69">
        <v>0.99984759999999995</v>
      </c>
      <c r="AL69" t="s">
        <v>4</v>
      </c>
      <c r="AM69">
        <v>53.208690349999998</v>
      </c>
    </row>
    <row r="70" spans="1:39" x14ac:dyDescent="0.25">
      <c r="A70" t="s">
        <v>86</v>
      </c>
      <c r="B70" t="s">
        <v>10</v>
      </c>
      <c r="C70">
        <v>300</v>
      </c>
      <c r="D70" t="s">
        <v>11</v>
      </c>
      <c r="E70">
        <v>100000</v>
      </c>
      <c r="F70" t="s">
        <v>12</v>
      </c>
      <c r="G70">
        <v>23654</v>
      </c>
      <c r="H70" t="s">
        <v>13</v>
      </c>
      <c r="I70">
        <v>1E-3</v>
      </c>
      <c r="J70" t="s">
        <v>3</v>
      </c>
      <c r="K70">
        <v>0.99860559999999998</v>
      </c>
      <c r="L70" t="s">
        <v>2</v>
      </c>
      <c r="M70">
        <v>4.0144899999999997E-2</v>
      </c>
      <c r="N70" t="s">
        <v>6</v>
      </c>
      <c r="O70">
        <v>18</v>
      </c>
      <c r="P70" t="s">
        <v>0</v>
      </c>
      <c r="Q70">
        <v>300.39999999999998</v>
      </c>
      <c r="R70" t="s">
        <v>8</v>
      </c>
      <c r="S70">
        <v>5</v>
      </c>
      <c r="T70" t="s">
        <v>9</v>
      </c>
      <c r="U70">
        <v>63</v>
      </c>
      <c r="V70" t="s">
        <v>7</v>
      </c>
      <c r="W70">
        <v>87486</v>
      </c>
      <c r="X70" t="s">
        <v>1</v>
      </c>
      <c r="Y70" t="s">
        <v>1300</v>
      </c>
      <c r="Z70" t="s">
        <v>16</v>
      </c>
      <c r="AA70" s="7" t="s">
        <v>1301</v>
      </c>
      <c r="AB70" t="s">
        <v>256</v>
      </c>
      <c r="AC70" s="3">
        <v>9.9999999999999998E-17</v>
      </c>
      <c r="AD70" t="s">
        <v>976</v>
      </c>
      <c r="AE70" t="s">
        <v>977</v>
      </c>
      <c r="AF70" t="s">
        <v>978</v>
      </c>
      <c r="AG70">
        <v>0.01</v>
      </c>
      <c r="AH70" t="s">
        <v>979</v>
      </c>
      <c r="AI70" t="b">
        <v>0</v>
      </c>
      <c r="AJ70" t="s">
        <v>5</v>
      </c>
      <c r="AK70">
        <v>0.99862404999999999</v>
      </c>
      <c r="AL70" t="s">
        <v>4</v>
      </c>
      <c r="AM70">
        <v>3.93441E-2</v>
      </c>
    </row>
    <row r="71" spans="1:39" x14ac:dyDescent="0.25">
      <c r="A71" t="s">
        <v>87</v>
      </c>
      <c r="B71" t="s">
        <v>10</v>
      </c>
      <c r="C71">
        <v>300</v>
      </c>
      <c r="D71" t="s">
        <v>11</v>
      </c>
      <c r="E71">
        <v>100000</v>
      </c>
      <c r="F71" t="s">
        <v>12</v>
      </c>
      <c r="G71">
        <v>23654</v>
      </c>
      <c r="H71" t="s">
        <v>13</v>
      </c>
      <c r="I71">
        <v>1E-3</v>
      </c>
      <c r="J71" t="s">
        <v>3</v>
      </c>
      <c r="K71">
        <v>0.99999890000000002</v>
      </c>
      <c r="L71" t="s">
        <v>2</v>
      </c>
      <c r="M71">
        <v>7.1389999999999995E-4</v>
      </c>
      <c r="N71" t="s">
        <v>6</v>
      </c>
      <c r="O71">
        <v>10</v>
      </c>
      <c r="P71" t="s">
        <v>0</v>
      </c>
      <c r="Q71">
        <v>276.2</v>
      </c>
      <c r="R71" t="s">
        <v>8</v>
      </c>
      <c r="S71">
        <v>5</v>
      </c>
      <c r="T71" t="s">
        <v>9</v>
      </c>
      <c r="U71">
        <v>175</v>
      </c>
      <c r="V71" t="s">
        <v>7</v>
      </c>
      <c r="W71">
        <v>100372</v>
      </c>
      <c r="X71" t="s">
        <v>1</v>
      </c>
      <c r="Y71" t="s">
        <v>1302</v>
      </c>
      <c r="Z71" t="s">
        <v>16</v>
      </c>
      <c r="AA71" s="7" t="s">
        <v>1303</v>
      </c>
      <c r="AB71" t="s">
        <v>256</v>
      </c>
      <c r="AC71" s="3">
        <v>9.9999999999999998E-17</v>
      </c>
      <c r="AD71" t="s">
        <v>976</v>
      </c>
      <c r="AE71" t="s">
        <v>977</v>
      </c>
      <c r="AF71" t="s">
        <v>978</v>
      </c>
      <c r="AG71">
        <v>0.01</v>
      </c>
      <c r="AH71" t="s">
        <v>979</v>
      </c>
      <c r="AI71" t="b">
        <v>0</v>
      </c>
      <c r="AJ71" t="s">
        <v>5</v>
      </c>
      <c r="AK71">
        <v>0.99999996000000002</v>
      </c>
      <c r="AL71" t="s">
        <v>4</v>
      </c>
      <c r="AM71">
        <v>1.2935E-4</v>
      </c>
    </row>
    <row r="72" spans="1:39" x14ac:dyDescent="0.25">
      <c r="A72" t="s">
        <v>88</v>
      </c>
      <c r="B72" t="s">
        <v>10</v>
      </c>
      <c r="C72">
        <v>300</v>
      </c>
      <c r="D72" t="s">
        <v>11</v>
      </c>
      <c r="E72">
        <v>100000</v>
      </c>
      <c r="F72" t="s">
        <v>12</v>
      </c>
      <c r="G72">
        <v>23654</v>
      </c>
      <c r="H72" t="s">
        <v>13</v>
      </c>
      <c r="I72">
        <v>1E-3</v>
      </c>
      <c r="J72" t="s">
        <v>3</v>
      </c>
      <c r="K72">
        <v>0.99936480000000005</v>
      </c>
      <c r="L72" t="s">
        <v>2</v>
      </c>
      <c r="M72">
        <v>1.8734600000000001E-2</v>
      </c>
      <c r="N72" t="s">
        <v>6</v>
      </c>
      <c r="O72">
        <v>24</v>
      </c>
      <c r="P72" t="s">
        <v>0</v>
      </c>
      <c r="Q72">
        <v>299.7</v>
      </c>
      <c r="R72" t="s">
        <v>8</v>
      </c>
      <c r="S72">
        <v>7</v>
      </c>
      <c r="T72" t="s">
        <v>9</v>
      </c>
      <c r="U72">
        <v>353</v>
      </c>
      <c r="V72" t="s">
        <v>7</v>
      </c>
      <c r="W72">
        <v>101170</v>
      </c>
      <c r="X72" t="s">
        <v>1</v>
      </c>
      <c r="Y72" t="s">
        <v>1304</v>
      </c>
      <c r="Z72" t="s">
        <v>16</v>
      </c>
      <c r="AA72" s="7" t="s">
        <v>1305</v>
      </c>
      <c r="AB72" t="s">
        <v>256</v>
      </c>
      <c r="AC72" s="3">
        <v>9.9999999999999998E-17</v>
      </c>
      <c r="AD72" t="s">
        <v>976</v>
      </c>
      <c r="AE72" t="s">
        <v>977</v>
      </c>
      <c r="AF72" t="s">
        <v>978</v>
      </c>
      <c r="AG72">
        <v>0.01</v>
      </c>
      <c r="AH72" t="s">
        <v>979</v>
      </c>
      <c r="AI72" t="b">
        <v>0</v>
      </c>
      <c r="AJ72" t="s">
        <v>5</v>
      </c>
      <c r="AK72">
        <v>0.99939469999999997</v>
      </c>
      <c r="AL72" t="s">
        <v>4</v>
      </c>
      <c r="AM72">
        <v>1.8145290000000001E-2</v>
      </c>
    </row>
    <row r="73" spans="1:39" x14ac:dyDescent="0.25">
      <c r="A73" t="s">
        <v>89</v>
      </c>
      <c r="B73" t="s">
        <v>10</v>
      </c>
      <c r="C73">
        <v>300</v>
      </c>
      <c r="D73" t="s">
        <v>11</v>
      </c>
      <c r="E73">
        <v>100000</v>
      </c>
      <c r="F73" t="s">
        <v>12</v>
      </c>
      <c r="G73">
        <v>23654</v>
      </c>
      <c r="H73" t="s">
        <v>13</v>
      </c>
      <c r="I73">
        <v>1E-3</v>
      </c>
      <c r="J73" t="s">
        <v>3</v>
      </c>
      <c r="K73">
        <v>0.99999090000000002</v>
      </c>
      <c r="L73" t="s">
        <v>2</v>
      </c>
      <c r="M73">
        <v>1.9089E-3</v>
      </c>
      <c r="N73" t="s">
        <v>6</v>
      </c>
      <c r="O73">
        <v>12</v>
      </c>
      <c r="P73" t="s">
        <v>0</v>
      </c>
      <c r="Q73">
        <v>154.19999999999999</v>
      </c>
      <c r="R73" t="s">
        <v>8</v>
      </c>
      <c r="S73">
        <v>2</v>
      </c>
      <c r="T73" t="s">
        <v>9</v>
      </c>
      <c r="U73">
        <v>192</v>
      </c>
      <c r="V73" t="s">
        <v>7</v>
      </c>
      <c r="W73">
        <v>100316</v>
      </c>
      <c r="X73" t="s">
        <v>1</v>
      </c>
      <c r="Y73" t="s">
        <v>1306</v>
      </c>
      <c r="Z73" t="s">
        <v>16</v>
      </c>
      <c r="AA73" s="7" t="s">
        <v>1307</v>
      </c>
      <c r="AB73" t="s">
        <v>256</v>
      </c>
      <c r="AC73" s="3">
        <v>9.9999999999999998E-17</v>
      </c>
      <c r="AD73" t="s">
        <v>976</v>
      </c>
      <c r="AE73" t="s">
        <v>977</v>
      </c>
      <c r="AF73" t="s">
        <v>978</v>
      </c>
      <c r="AG73">
        <v>0.01</v>
      </c>
      <c r="AH73" t="s">
        <v>979</v>
      </c>
      <c r="AI73" t="b">
        <v>0</v>
      </c>
      <c r="AJ73" t="s">
        <v>5</v>
      </c>
      <c r="AK73">
        <v>0.99999899000000003</v>
      </c>
      <c r="AL73" t="s">
        <v>4</v>
      </c>
      <c r="AM73">
        <v>6.3630000000000002E-4</v>
      </c>
    </row>
    <row r="74" spans="1:39" x14ac:dyDescent="0.25">
      <c r="A74" t="s">
        <v>90</v>
      </c>
      <c r="B74" t="s">
        <v>10</v>
      </c>
      <c r="C74">
        <v>300</v>
      </c>
      <c r="D74" t="s">
        <v>11</v>
      </c>
      <c r="E74">
        <v>100000</v>
      </c>
      <c r="F74" t="s">
        <v>12</v>
      </c>
      <c r="G74">
        <v>23654</v>
      </c>
      <c r="H74" t="s">
        <v>13</v>
      </c>
      <c r="I74">
        <v>1E-3</v>
      </c>
      <c r="J74" t="s">
        <v>3</v>
      </c>
      <c r="K74">
        <v>0.99999899999999997</v>
      </c>
      <c r="L74" t="s">
        <v>2</v>
      </c>
      <c r="M74">
        <v>4.8225700000000003E-2</v>
      </c>
      <c r="N74" t="s">
        <v>6</v>
      </c>
      <c r="O74">
        <v>8</v>
      </c>
      <c r="P74" t="s">
        <v>0</v>
      </c>
      <c r="Q74">
        <v>141.1</v>
      </c>
      <c r="R74" t="s">
        <v>8</v>
      </c>
      <c r="S74">
        <v>3</v>
      </c>
      <c r="T74" t="s">
        <v>9</v>
      </c>
      <c r="U74">
        <v>187</v>
      </c>
      <c r="V74" t="s">
        <v>7</v>
      </c>
      <c r="W74">
        <v>100204</v>
      </c>
      <c r="X74" t="s">
        <v>1</v>
      </c>
      <c r="Y74" t="s">
        <v>343</v>
      </c>
      <c r="Z74" t="s">
        <v>16</v>
      </c>
      <c r="AA74" s="7" t="s">
        <v>1059</v>
      </c>
      <c r="AB74" t="s">
        <v>256</v>
      </c>
      <c r="AC74" s="3">
        <v>9.9999999999999998E-17</v>
      </c>
      <c r="AD74" t="s">
        <v>976</v>
      </c>
      <c r="AE74" t="s">
        <v>977</v>
      </c>
      <c r="AF74" t="s">
        <v>978</v>
      </c>
      <c r="AG74">
        <v>0.01</v>
      </c>
      <c r="AH74" t="s">
        <v>979</v>
      </c>
      <c r="AI74" t="b">
        <v>0</v>
      </c>
      <c r="AJ74" t="s">
        <v>5</v>
      </c>
      <c r="AK74">
        <v>1</v>
      </c>
      <c r="AL74" t="s">
        <v>4</v>
      </c>
      <c r="AM74">
        <v>0</v>
      </c>
    </row>
    <row r="75" spans="1:39" x14ac:dyDescent="0.25">
      <c r="A75" t="s">
        <v>91</v>
      </c>
      <c r="B75" t="s">
        <v>10</v>
      </c>
      <c r="C75">
        <v>300</v>
      </c>
      <c r="D75" t="s">
        <v>11</v>
      </c>
      <c r="E75">
        <v>100000</v>
      </c>
      <c r="F75" t="s">
        <v>12</v>
      </c>
      <c r="G75">
        <v>23654</v>
      </c>
      <c r="H75" t="s">
        <v>13</v>
      </c>
      <c r="I75">
        <v>1E-3</v>
      </c>
      <c r="J75" t="s">
        <v>3</v>
      </c>
      <c r="K75">
        <v>0.99999899999999997</v>
      </c>
      <c r="L75" t="s">
        <v>2</v>
      </c>
      <c r="M75">
        <v>7.027E-4</v>
      </c>
      <c r="N75" t="s">
        <v>6</v>
      </c>
      <c r="O75">
        <v>8</v>
      </c>
      <c r="P75" t="s">
        <v>0</v>
      </c>
      <c r="Q75">
        <v>156.69999999999999</v>
      </c>
      <c r="R75" t="s">
        <v>8</v>
      </c>
      <c r="S75">
        <v>7</v>
      </c>
      <c r="T75" t="s">
        <v>9</v>
      </c>
      <c r="U75">
        <v>160</v>
      </c>
      <c r="V75" t="s">
        <v>7</v>
      </c>
      <c r="W75">
        <v>100285</v>
      </c>
      <c r="X75" t="s">
        <v>1</v>
      </c>
      <c r="Y75" t="s">
        <v>1308</v>
      </c>
      <c r="Z75" t="s">
        <v>16</v>
      </c>
      <c r="AA75" s="7" t="s">
        <v>1309</v>
      </c>
      <c r="AB75" t="s">
        <v>256</v>
      </c>
      <c r="AC75" s="3">
        <v>9.9999999999999998E-17</v>
      </c>
      <c r="AD75" t="s">
        <v>976</v>
      </c>
      <c r="AE75" t="s">
        <v>977</v>
      </c>
      <c r="AF75" t="s">
        <v>978</v>
      </c>
      <c r="AG75">
        <v>0.01</v>
      </c>
      <c r="AH75" t="s">
        <v>979</v>
      </c>
      <c r="AI75" t="b">
        <v>0</v>
      </c>
      <c r="AJ75" t="s">
        <v>5</v>
      </c>
      <c r="AK75">
        <v>1</v>
      </c>
      <c r="AL75" t="s">
        <v>4</v>
      </c>
      <c r="AM75">
        <v>0</v>
      </c>
    </row>
    <row r="76" spans="1:39" x14ac:dyDescent="0.25">
      <c r="A76" t="s">
        <v>92</v>
      </c>
      <c r="B76" t="s">
        <v>10</v>
      </c>
      <c r="C76">
        <v>300</v>
      </c>
      <c r="D76" t="s">
        <v>11</v>
      </c>
      <c r="E76">
        <v>100000</v>
      </c>
      <c r="F76" t="s">
        <v>12</v>
      </c>
      <c r="G76">
        <v>23654</v>
      </c>
      <c r="H76" t="s">
        <v>13</v>
      </c>
      <c r="I76">
        <v>1E-3</v>
      </c>
      <c r="J76" t="s">
        <v>3</v>
      </c>
      <c r="K76">
        <v>0.96756200000000003</v>
      </c>
      <c r="L76" t="s">
        <v>2</v>
      </c>
      <c r="M76">
        <v>5.6814200000000002E-2</v>
      </c>
      <c r="N76" t="s">
        <v>6</v>
      </c>
      <c r="O76">
        <v>38</v>
      </c>
      <c r="P76" t="s">
        <v>0</v>
      </c>
      <c r="Q76">
        <v>241.9</v>
      </c>
      <c r="R76" t="s">
        <v>8</v>
      </c>
      <c r="S76">
        <v>5</v>
      </c>
      <c r="T76" t="s">
        <v>9</v>
      </c>
      <c r="U76">
        <v>46</v>
      </c>
      <c r="V76" t="s">
        <v>7</v>
      </c>
      <c r="W76">
        <v>100075</v>
      </c>
      <c r="X76" t="s">
        <v>1</v>
      </c>
      <c r="Y76" t="s">
        <v>1310</v>
      </c>
      <c r="Z76" t="s">
        <v>16</v>
      </c>
      <c r="AA76" s="7" t="s">
        <v>1311</v>
      </c>
      <c r="AB76" t="s">
        <v>256</v>
      </c>
      <c r="AC76" s="3">
        <v>9.9999999999999998E-17</v>
      </c>
      <c r="AD76" t="s">
        <v>976</v>
      </c>
      <c r="AE76" t="s">
        <v>977</v>
      </c>
      <c r="AF76" t="s">
        <v>978</v>
      </c>
      <c r="AG76">
        <v>0.01</v>
      </c>
      <c r="AH76" t="s">
        <v>979</v>
      </c>
      <c r="AI76" t="b">
        <v>0</v>
      </c>
      <c r="AJ76" t="s">
        <v>5</v>
      </c>
      <c r="AK76">
        <v>0.96942448000000003</v>
      </c>
      <c r="AL76" t="s">
        <v>4</v>
      </c>
      <c r="AM76">
        <v>5.4662080000000002E-2</v>
      </c>
    </row>
    <row r="77" spans="1:39" x14ac:dyDescent="0.25">
      <c r="A77" t="s">
        <v>93</v>
      </c>
      <c r="B77" t="s">
        <v>10</v>
      </c>
      <c r="C77">
        <v>300</v>
      </c>
      <c r="D77" t="s">
        <v>11</v>
      </c>
      <c r="E77">
        <v>100000</v>
      </c>
      <c r="F77" t="s">
        <v>12</v>
      </c>
      <c r="G77">
        <v>23654</v>
      </c>
      <c r="H77" t="s">
        <v>13</v>
      </c>
      <c r="I77">
        <v>1E-3</v>
      </c>
      <c r="J77" t="s">
        <v>3</v>
      </c>
      <c r="K77">
        <v>0.99999879999999997</v>
      </c>
      <c r="L77" t="s">
        <v>2</v>
      </c>
      <c r="M77">
        <v>0.13519970000000001</v>
      </c>
      <c r="N77" t="s">
        <v>6</v>
      </c>
      <c r="O77">
        <v>11</v>
      </c>
      <c r="P77" t="s">
        <v>0</v>
      </c>
      <c r="Q77">
        <v>157.30000000000001</v>
      </c>
      <c r="R77" t="s">
        <v>8</v>
      </c>
      <c r="S77">
        <v>3</v>
      </c>
      <c r="T77" t="s">
        <v>9</v>
      </c>
      <c r="U77">
        <v>264</v>
      </c>
      <c r="V77" t="s">
        <v>7</v>
      </c>
      <c r="W77">
        <v>100629</v>
      </c>
      <c r="X77" t="s">
        <v>1</v>
      </c>
      <c r="Y77" t="s">
        <v>1312</v>
      </c>
      <c r="Z77" t="s">
        <v>16</v>
      </c>
      <c r="AA77" s="7" t="s">
        <v>1313</v>
      </c>
      <c r="AB77" t="s">
        <v>256</v>
      </c>
      <c r="AC77" s="3">
        <v>9.9999999999999998E-17</v>
      </c>
      <c r="AD77" t="s">
        <v>976</v>
      </c>
      <c r="AE77" t="s">
        <v>977</v>
      </c>
      <c r="AF77" t="s">
        <v>978</v>
      </c>
      <c r="AG77">
        <v>0.01</v>
      </c>
      <c r="AH77" t="s">
        <v>979</v>
      </c>
      <c r="AI77" t="b">
        <v>0</v>
      </c>
      <c r="AJ77" t="s">
        <v>5</v>
      </c>
      <c r="AK77">
        <v>0.99999921000000003</v>
      </c>
      <c r="AL77" t="s">
        <v>4</v>
      </c>
      <c r="AM77">
        <v>3.191476E-2</v>
      </c>
    </row>
    <row r="78" spans="1:39" x14ac:dyDescent="0.25">
      <c r="A78" t="s">
        <v>94</v>
      </c>
      <c r="B78" t="s">
        <v>10</v>
      </c>
      <c r="C78">
        <v>300</v>
      </c>
      <c r="D78" t="s">
        <v>11</v>
      </c>
      <c r="E78">
        <v>100000</v>
      </c>
      <c r="F78" t="s">
        <v>12</v>
      </c>
      <c r="G78">
        <v>23654</v>
      </c>
      <c r="H78" t="s">
        <v>13</v>
      </c>
      <c r="I78">
        <v>1E-3</v>
      </c>
      <c r="J78" t="s">
        <v>3</v>
      </c>
      <c r="K78">
        <v>0.9999981</v>
      </c>
      <c r="L78" t="s">
        <v>2</v>
      </c>
      <c r="M78">
        <v>4.0220000000000002E-4</v>
      </c>
      <c r="N78" t="s">
        <v>6</v>
      </c>
      <c r="O78">
        <v>8</v>
      </c>
      <c r="P78" t="s">
        <v>0</v>
      </c>
      <c r="Q78">
        <v>163</v>
      </c>
      <c r="R78" t="s">
        <v>8</v>
      </c>
      <c r="S78">
        <v>3</v>
      </c>
      <c r="T78" t="s">
        <v>9</v>
      </c>
      <c r="U78">
        <v>289</v>
      </c>
      <c r="V78" t="s">
        <v>7</v>
      </c>
      <c r="W78">
        <v>100823</v>
      </c>
      <c r="X78" t="s">
        <v>1</v>
      </c>
      <c r="Y78" t="s">
        <v>347</v>
      </c>
      <c r="Z78" t="s">
        <v>16</v>
      </c>
      <c r="AA78" s="7" t="s">
        <v>1062</v>
      </c>
      <c r="AB78" t="s">
        <v>256</v>
      </c>
      <c r="AC78" s="3">
        <v>9.9999999999999998E-17</v>
      </c>
      <c r="AD78" t="s">
        <v>976</v>
      </c>
      <c r="AE78" t="s">
        <v>977</v>
      </c>
      <c r="AF78" t="s">
        <v>978</v>
      </c>
      <c r="AG78">
        <v>0.01</v>
      </c>
      <c r="AH78" t="s">
        <v>979</v>
      </c>
      <c r="AI78" t="b">
        <v>0</v>
      </c>
      <c r="AJ78" t="s">
        <v>5</v>
      </c>
      <c r="AK78">
        <v>1</v>
      </c>
      <c r="AL78" t="s">
        <v>4</v>
      </c>
      <c r="AM78">
        <v>0</v>
      </c>
    </row>
    <row r="79" spans="1:39" x14ac:dyDescent="0.25">
      <c r="A79" t="s">
        <v>95</v>
      </c>
      <c r="B79" t="s">
        <v>10</v>
      </c>
      <c r="C79">
        <v>300</v>
      </c>
      <c r="D79" t="s">
        <v>11</v>
      </c>
      <c r="E79">
        <v>100000</v>
      </c>
      <c r="F79" t="s">
        <v>12</v>
      </c>
      <c r="G79">
        <v>23654</v>
      </c>
      <c r="H79" t="s">
        <v>13</v>
      </c>
      <c r="I79">
        <v>1E-3</v>
      </c>
      <c r="J79" t="s">
        <v>3</v>
      </c>
      <c r="K79">
        <v>0.99999890000000002</v>
      </c>
      <c r="L79" t="s">
        <v>2</v>
      </c>
      <c r="M79">
        <v>6.3239999999999998E-4</v>
      </c>
      <c r="N79" t="s">
        <v>6</v>
      </c>
      <c r="O79">
        <v>20</v>
      </c>
      <c r="P79" t="s">
        <v>0</v>
      </c>
      <c r="Q79">
        <v>177.5</v>
      </c>
      <c r="R79" t="s">
        <v>8</v>
      </c>
      <c r="S79">
        <v>4</v>
      </c>
      <c r="T79" t="s">
        <v>9</v>
      </c>
      <c r="U79">
        <v>389</v>
      </c>
      <c r="V79" t="s">
        <v>7</v>
      </c>
      <c r="W79">
        <v>101110</v>
      </c>
      <c r="X79" t="s">
        <v>1</v>
      </c>
      <c r="Y79" t="s">
        <v>1314</v>
      </c>
      <c r="Z79" t="s">
        <v>16</v>
      </c>
      <c r="AA79" s="7" t="s">
        <v>1315</v>
      </c>
      <c r="AB79" t="s">
        <v>256</v>
      </c>
      <c r="AC79" s="3">
        <v>9.9999999999999998E-17</v>
      </c>
      <c r="AD79" t="s">
        <v>976</v>
      </c>
      <c r="AE79" t="s">
        <v>977</v>
      </c>
      <c r="AF79" t="s">
        <v>978</v>
      </c>
      <c r="AG79">
        <v>0.01</v>
      </c>
      <c r="AH79" t="s">
        <v>979</v>
      </c>
      <c r="AI79" t="b">
        <v>0</v>
      </c>
      <c r="AJ79" t="s">
        <v>5</v>
      </c>
      <c r="AK79">
        <v>0.99999992000000004</v>
      </c>
      <c r="AL79" t="s">
        <v>4</v>
      </c>
      <c r="AM79">
        <v>1.697E-4</v>
      </c>
    </row>
    <row r="80" spans="1:39" x14ac:dyDescent="0.25">
      <c r="A80" t="s">
        <v>96</v>
      </c>
      <c r="B80" t="s">
        <v>10</v>
      </c>
      <c r="C80">
        <v>300</v>
      </c>
      <c r="D80" t="s">
        <v>11</v>
      </c>
      <c r="E80">
        <v>100000</v>
      </c>
      <c r="F80" t="s">
        <v>12</v>
      </c>
      <c r="G80">
        <v>23654</v>
      </c>
      <c r="H80" t="s">
        <v>13</v>
      </c>
      <c r="I80">
        <v>1E-3</v>
      </c>
      <c r="J80" t="s">
        <v>3</v>
      </c>
      <c r="K80">
        <v>0.99998799999999999</v>
      </c>
      <c r="L80" t="s">
        <v>2</v>
      </c>
      <c r="M80">
        <v>1.5057E-3</v>
      </c>
      <c r="N80" t="s">
        <v>6</v>
      </c>
      <c r="O80">
        <v>13</v>
      </c>
      <c r="P80" t="s">
        <v>0</v>
      </c>
      <c r="Q80">
        <v>156</v>
      </c>
      <c r="R80" t="s">
        <v>8</v>
      </c>
      <c r="S80">
        <v>6</v>
      </c>
      <c r="T80" t="s">
        <v>9</v>
      </c>
      <c r="U80">
        <v>232</v>
      </c>
      <c r="V80" t="s">
        <v>7</v>
      </c>
      <c r="W80">
        <v>100430</v>
      </c>
      <c r="X80" t="s">
        <v>1</v>
      </c>
      <c r="Y80" t="s">
        <v>1316</v>
      </c>
      <c r="Z80" t="s">
        <v>16</v>
      </c>
      <c r="AA80" s="7" t="s">
        <v>1317</v>
      </c>
      <c r="AB80" t="s">
        <v>256</v>
      </c>
      <c r="AC80" s="3">
        <v>9.9999999999999998E-17</v>
      </c>
      <c r="AD80" t="s">
        <v>976</v>
      </c>
      <c r="AE80" t="s">
        <v>977</v>
      </c>
      <c r="AF80" t="s">
        <v>978</v>
      </c>
      <c r="AG80">
        <v>0.01</v>
      </c>
      <c r="AH80" t="s">
        <v>979</v>
      </c>
      <c r="AI80" t="b">
        <v>0</v>
      </c>
      <c r="AJ80" t="s">
        <v>5</v>
      </c>
      <c r="AK80">
        <v>0.99999916</v>
      </c>
      <c r="AL80" t="s">
        <v>4</v>
      </c>
      <c r="AM80">
        <v>4.0152999999999999E-4</v>
      </c>
    </row>
    <row r="81" spans="1:39" x14ac:dyDescent="0.25">
      <c r="A81" t="s">
        <v>97</v>
      </c>
      <c r="B81" t="s">
        <v>10</v>
      </c>
      <c r="C81">
        <v>300</v>
      </c>
      <c r="D81" t="s">
        <v>11</v>
      </c>
      <c r="E81">
        <v>100000</v>
      </c>
      <c r="F81" t="s">
        <v>12</v>
      </c>
      <c r="G81">
        <v>23654</v>
      </c>
      <c r="H81" t="s">
        <v>13</v>
      </c>
      <c r="I81">
        <v>1E-3</v>
      </c>
      <c r="J81" t="s">
        <v>3</v>
      </c>
      <c r="K81">
        <v>0.99938870000000002</v>
      </c>
      <c r="L81" t="s">
        <v>2</v>
      </c>
      <c r="M81">
        <v>1.9802000000000001E-3</v>
      </c>
      <c r="N81" t="s">
        <v>6</v>
      </c>
      <c r="O81">
        <v>8</v>
      </c>
      <c r="P81" t="s">
        <v>0</v>
      </c>
      <c r="Q81">
        <v>126.2</v>
      </c>
      <c r="R81" t="s">
        <v>8</v>
      </c>
      <c r="S81">
        <v>4</v>
      </c>
      <c r="T81" t="s">
        <v>9</v>
      </c>
      <c r="U81">
        <v>242</v>
      </c>
      <c r="V81" t="s">
        <v>7</v>
      </c>
      <c r="W81">
        <v>100087</v>
      </c>
      <c r="X81" t="s">
        <v>1</v>
      </c>
      <c r="Y81" t="s">
        <v>1318</v>
      </c>
      <c r="Z81" t="s">
        <v>16</v>
      </c>
      <c r="AA81" s="7" t="s">
        <v>1319</v>
      </c>
      <c r="AB81" t="s">
        <v>256</v>
      </c>
      <c r="AC81" s="3">
        <v>9.9999999999999998E-17</v>
      </c>
      <c r="AD81" t="s">
        <v>976</v>
      </c>
      <c r="AE81" t="s">
        <v>977</v>
      </c>
      <c r="AF81" t="s">
        <v>978</v>
      </c>
      <c r="AG81">
        <v>0.01</v>
      </c>
      <c r="AH81" t="s">
        <v>979</v>
      </c>
      <c r="AI81" t="b">
        <v>0</v>
      </c>
      <c r="AJ81" t="s">
        <v>5</v>
      </c>
      <c r="AK81">
        <v>0.99941442999999996</v>
      </c>
      <c r="AL81" t="s">
        <v>4</v>
      </c>
      <c r="AM81">
        <v>1.9911199999999999E-3</v>
      </c>
    </row>
    <row r="82" spans="1:39" x14ac:dyDescent="0.25">
      <c r="A82" t="s">
        <v>98</v>
      </c>
      <c r="B82" t="s">
        <v>10</v>
      </c>
      <c r="C82">
        <v>300</v>
      </c>
      <c r="D82" t="s">
        <v>11</v>
      </c>
      <c r="E82">
        <v>100000</v>
      </c>
      <c r="F82" t="s">
        <v>12</v>
      </c>
      <c r="G82">
        <v>23654</v>
      </c>
      <c r="H82" t="s">
        <v>13</v>
      </c>
      <c r="I82">
        <v>1E-3</v>
      </c>
      <c r="J82" t="s">
        <v>3</v>
      </c>
      <c r="K82">
        <v>0.9999979</v>
      </c>
      <c r="L82" t="s">
        <v>2</v>
      </c>
      <c r="M82">
        <v>1.5579000000000001E-3</v>
      </c>
      <c r="N82" t="s">
        <v>6</v>
      </c>
      <c r="O82">
        <v>8</v>
      </c>
      <c r="P82" t="s">
        <v>0</v>
      </c>
      <c r="Q82">
        <v>131.9</v>
      </c>
      <c r="R82" t="s">
        <v>8</v>
      </c>
      <c r="S82">
        <v>3</v>
      </c>
      <c r="T82" t="s">
        <v>9</v>
      </c>
      <c r="U82">
        <v>226</v>
      </c>
      <c r="V82" t="s">
        <v>7</v>
      </c>
      <c r="W82">
        <v>100117</v>
      </c>
      <c r="X82" t="s">
        <v>1</v>
      </c>
      <c r="Y82" t="s">
        <v>1320</v>
      </c>
      <c r="Z82" t="s">
        <v>16</v>
      </c>
      <c r="AA82" s="7" t="s">
        <v>1321</v>
      </c>
      <c r="AB82" t="s">
        <v>256</v>
      </c>
      <c r="AC82" s="3">
        <v>9.9999999999999998E-17</v>
      </c>
      <c r="AD82" t="s">
        <v>976</v>
      </c>
      <c r="AE82" t="s">
        <v>977</v>
      </c>
      <c r="AF82" t="s">
        <v>978</v>
      </c>
      <c r="AG82">
        <v>0.01</v>
      </c>
      <c r="AH82" t="s">
        <v>979</v>
      </c>
      <c r="AI82" t="b">
        <v>0</v>
      </c>
      <c r="AJ82" t="s">
        <v>5</v>
      </c>
      <c r="AK82">
        <v>0.99999987000000001</v>
      </c>
      <c r="AL82" t="s">
        <v>4</v>
      </c>
      <c r="AM82">
        <v>3.9643000000000002E-4</v>
      </c>
    </row>
    <row r="83" spans="1:39" x14ac:dyDescent="0.25">
      <c r="A83" t="s">
        <v>99</v>
      </c>
      <c r="B83" t="s">
        <v>10</v>
      </c>
      <c r="C83">
        <v>300</v>
      </c>
      <c r="D83" t="s">
        <v>11</v>
      </c>
      <c r="E83">
        <v>100000</v>
      </c>
      <c r="F83" t="s">
        <v>12</v>
      </c>
      <c r="G83">
        <v>23654</v>
      </c>
      <c r="H83" t="s">
        <v>13</v>
      </c>
      <c r="I83">
        <v>1E-3</v>
      </c>
      <c r="J83" t="s">
        <v>3</v>
      </c>
      <c r="K83">
        <v>0.9999749</v>
      </c>
      <c r="L83" t="s">
        <v>2</v>
      </c>
      <c r="M83">
        <v>0.76987090000000002</v>
      </c>
      <c r="N83" t="s">
        <v>6</v>
      </c>
      <c r="O83">
        <v>10</v>
      </c>
      <c r="P83" t="s">
        <v>0</v>
      </c>
      <c r="Q83">
        <v>215.9</v>
      </c>
      <c r="R83" t="s">
        <v>8</v>
      </c>
      <c r="S83">
        <v>2</v>
      </c>
      <c r="T83" t="s">
        <v>9</v>
      </c>
      <c r="U83">
        <v>142</v>
      </c>
      <c r="V83" t="s">
        <v>7</v>
      </c>
      <c r="W83">
        <v>100170</v>
      </c>
      <c r="X83" t="s">
        <v>1</v>
      </c>
      <c r="Y83" t="s">
        <v>1322</v>
      </c>
      <c r="Z83" t="s">
        <v>16</v>
      </c>
      <c r="AA83" s="7" t="s">
        <v>1323</v>
      </c>
      <c r="AB83" t="s">
        <v>256</v>
      </c>
      <c r="AC83" s="3">
        <v>9.9999999999999998E-17</v>
      </c>
      <c r="AD83" t="s">
        <v>976</v>
      </c>
      <c r="AE83" t="s">
        <v>977</v>
      </c>
      <c r="AF83" t="s">
        <v>978</v>
      </c>
      <c r="AG83">
        <v>0.01</v>
      </c>
      <c r="AH83" t="s">
        <v>979</v>
      </c>
      <c r="AI83" t="b">
        <v>0</v>
      </c>
      <c r="AJ83" t="s">
        <v>5</v>
      </c>
      <c r="AK83">
        <v>0.99997572999999995</v>
      </c>
      <c r="AL83" t="s">
        <v>4</v>
      </c>
      <c r="AM83">
        <v>5.7407250200000002</v>
      </c>
    </row>
    <row r="84" spans="1:39" x14ac:dyDescent="0.25">
      <c r="A84" t="s">
        <v>100</v>
      </c>
      <c r="B84" t="s">
        <v>10</v>
      </c>
      <c r="C84">
        <v>300</v>
      </c>
      <c r="D84" t="s">
        <v>11</v>
      </c>
      <c r="E84">
        <v>100000</v>
      </c>
      <c r="F84" t="s">
        <v>12</v>
      </c>
      <c r="G84">
        <v>23654</v>
      </c>
      <c r="H84" t="s">
        <v>13</v>
      </c>
      <c r="I84">
        <v>1E-3</v>
      </c>
      <c r="J84" t="s">
        <v>3</v>
      </c>
      <c r="K84">
        <v>0.9968996</v>
      </c>
      <c r="L84" t="s">
        <v>2</v>
      </c>
      <c r="M84">
        <v>1.85478E-2</v>
      </c>
      <c r="N84" t="s">
        <v>6</v>
      </c>
      <c r="O84">
        <v>7</v>
      </c>
      <c r="P84" t="s">
        <v>0</v>
      </c>
      <c r="Q84">
        <v>173.9</v>
      </c>
      <c r="R84" t="s">
        <v>8</v>
      </c>
      <c r="S84">
        <v>9</v>
      </c>
      <c r="T84" t="s">
        <v>9</v>
      </c>
      <c r="U84">
        <v>304</v>
      </c>
      <c r="V84" t="s">
        <v>7</v>
      </c>
      <c r="W84">
        <v>100094</v>
      </c>
      <c r="X84" t="s">
        <v>1</v>
      </c>
      <c r="Y84" t="s">
        <v>1324</v>
      </c>
      <c r="Z84" t="s">
        <v>16</v>
      </c>
      <c r="AA84" s="7" t="s">
        <v>1325</v>
      </c>
      <c r="AB84" t="s">
        <v>256</v>
      </c>
      <c r="AC84" s="3">
        <v>9.9999999999999998E-17</v>
      </c>
      <c r="AD84" t="s">
        <v>976</v>
      </c>
      <c r="AE84" t="s">
        <v>977</v>
      </c>
      <c r="AF84" t="s">
        <v>978</v>
      </c>
      <c r="AG84">
        <v>0.01</v>
      </c>
      <c r="AH84" t="s">
        <v>979</v>
      </c>
      <c r="AI84" t="b">
        <v>0</v>
      </c>
      <c r="AJ84" t="s">
        <v>5</v>
      </c>
      <c r="AK84">
        <v>0.99976787</v>
      </c>
      <c r="AL84" t="s">
        <v>4</v>
      </c>
      <c r="AM84">
        <v>5.2169499999999997E-3</v>
      </c>
    </row>
    <row r="85" spans="1:39" x14ac:dyDescent="0.25">
      <c r="A85" t="s">
        <v>101</v>
      </c>
      <c r="B85" t="s">
        <v>10</v>
      </c>
      <c r="C85">
        <v>300</v>
      </c>
      <c r="D85" t="s">
        <v>11</v>
      </c>
      <c r="E85">
        <v>100000</v>
      </c>
      <c r="F85" t="s">
        <v>12</v>
      </c>
      <c r="G85">
        <v>23654</v>
      </c>
      <c r="H85" t="s">
        <v>13</v>
      </c>
      <c r="I85">
        <v>1E-3</v>
      </c>
      <c r="J85" t="s">
        <v>3</v>
      </c>
      <c r="K85">
        <v>0.99972419999999995</v>
      </c>
      <c r="L85" t="s">
        <v>2</v>
      </c>
      <c r="M85">
        <v>1.5596E-3</v>
      </c>
      <c r="N85" t="s">
        <v>6</v>
      </c>
      <c r="O85">
        <v>6</v>
      </c>
      <c r="P85" t="s">
        <v>0</v>
      </c>
      <c r="Q85">
        <v>171.8</v>
      </c>
      <c r="R85" t="s">
        <v>8</v>
      </c>
      <c r="S85">
        <v>7</v>
      </c>
      <c r="T85" t="s">
        <v>9</v>
      </c>
      <c r="U85">
        <v>320</v>
      </c>
      <c r="V85" t="s">
        <v>7</v>
      </c>
      <c r="W85">
        <v>100129</v>
      </c>
      <c r="X85" t="s">
        <v>1</v>
      </c>
      <c r="Y85" t="s">
        <v>1326</v>
      </c>
      <c r="Z85" t="s">
        <v>16</v>
      </c>
      <c r="AA85" s="7" t="s">
        <v>1327</v>
      </c>
      <c r="AB85" t="s">
        <v>256</v>
      </c>
      <c r="AC85" s="3">
        <v>9.9999999999999998E-17</v>
      </c>
      <c r="AD85" t="s">
        <v>976</v>
      </c>
      <c r="AE85" t="s">
        <v>977</v>
      </c>
      <c r="AF85" t="s">
        <v>978</v>
      </c>
      <c r="AG85">
        <v>0.01</v>
      </c>
      <c r="AH85" t="s">
        <v>979</v>
      </c>
      <c r="AI85" t="b">
        <v>0</v>
      </c>
      <c r="AJ85" t="s">
        <v>5</v>
      </c>
      <c r="AK85">
        <v>0.99977939000000005</v>
      </c>
      <c r="AL85" t="s">
        <v>4</v>
      </c>
      <c r="AM85">
        <v>1.4260900000000001E-3</v>
      </c>
    </row>
    <row r="86" spans="1:39" x14ac:dyDescent="0.25">
      <c r="A86" t="s">
        <v>102</v>
      </c>
      <c r="B86" t="s">
        <v>10</v>
      </c>
      <c r="C86">
        <v>300</v>
      </c>
      <c r="D86" t="s">
        <v>11</v>
      </c>
      <c r="E86">
        <v>100000</v>
      </c>
      <c r="F86" t="s">
        <v>12</v>
      </c>
      <c r="G86">
        <v>23654</v>
      </c>
      <c r="H86" t="s">
        <v>13</v>
      </c>
      <c r="I86">
        <v>1E-3</v>
      </c>
      <c r="J86" t="s">
        <v>3</v>
      </c>
      <c r="K86">
        <v>0.9999979</v>
      </c>
      <c r="L86" t="s">
        <v>2</v>
      </c>
      <c r="M86">
        <v>0.17967849999999999</v>
      </c>
      <c r="N86" t="s">
        <v>6</v>
      </c>
      <c r="O86">
        <v>9</v>
      </c>
      <c r="P86" t="s">
        <v>0</v>
      </c>
      <c r="Q86">
        <v>208.7</v>
      </c>
      <c r="R86" t="s">
        <v>8</v>
      </c>
      <c r="S86">
        <v>2</v>
      </c>
      <c r="T86" t="s">
        <v>9</v>
      </c>
      <c r="U86">
        <v>182</v>
      </c>
      <c r="V86" t="s">
        <v>7</v>
      </c>
      <c r="W86">
        <v>100128</v>
      </c>
      <c r="X86" t="s">
        <v>1</v>
      </c>
      <c r="Y86" t="s">
        <v>1328</v>
      </c>
      <c r="Z86" t="s">
        <v>16</v>
      </c>
      <c r="AA86" s="7" t="s">
        <v>1329</v>
      </c>
      <c r="AB86" t="s">
        <v>256</v>
      </c>
      <c r="AC86" s="3">
        <v>9.9999999999999998E-17</v>
      </c>
      <c r="AD86" t="s">
        <v>976</v>
      </c>
      <c r="AE86" t="s">
        <v>977</v>
      </c>
      <c r="AF86" t="s">
        <v>978</v>
      </c>
      <c r="AG86">
        <v>0.01</v>
      </c>
      <c r="AH86" t="s">
        <v>979</v>
      </c>
      <c r="AI86" t="b">
        <v>0</v>
      </c>
      <c r="AJ86" t="s">
        <v>5</v>
      </c>
      <c r="AK86">
        <v>0.99999987000000001</v>
      </c>
      <c r="AL86" t="s">
        <v>4</v>
      </c>
      <c r="AM86">
        <v>4.3704750000000001E-2</v>
      </c>
    </row>
    <row r="87" spans="1:39" x14ac:dyDescent="0.25">
      <c r="A87" t="s">
        <v>103</v>
      </c>
      <c r="B87" t="s">
        <v>10</v>
      </c>
      <c r="C87">
        <v>300</v>
      </c>
      <c r="D87" t="s">
        <v>11</v>
      </c>
      <c r="E87">
        <v>100000</v>
      </c>
      <c r="F87" t="s">
        <v>12</v>
      </c>
      <c r="G87">
        <v>23654</v>
      </c>
      <c r="H87" t="s">
        <v>13</v>
      </c>
      <c r="I87">
        <v>1E-3</v>
      </c>
      <c r="J87" t="s">
        <v>3</v>
      </c>
      <c r="K87">
        <v>0.99737319999999996</v>
      </c>
      <c r="L87" t="s">
        <v>2</v>
      </c>
      <c r="M87">
        <v>1.4312200000000001E-2</v>
      </c>
      <c r="N87" t="s">
        <v>6</v>
      </c>
      <c r="O87">
        <v>14</v>
      </c>
      <c r="P87" t="s">
        <v>0</v>
      </c>
      <c r="Q87">
        <v>251.8</v>
      </c>
      <c r="R87" t="s">
        <v>8</v>
      </c>
      <c r="S87">
        <v>8</v>
      </c>
      <c r="T87" t="s">
        <v>9</v>
      </c>
      <c r="U87">
        <v>111</v>
      </c>
      <c r="V87" t="s">
        <v>7</v>
      </c>
      <c r="W87">
        <v>100145</v>
      </c>
      <c r="X87" t="s">
        <v>1</v>
      </c>
      <c r="Y87" t="s">
        <v>1330</v>
      </c>
      <c r="Z87" t="s">
        <v>16</v>
      </c>
      <c r="AA87" s="7" t="s">
        <v>1331</v>
      </c>
      <c r="AB87" t="s">
        <v>256</v>
      </c>
      <c r="AC87" s="3">
        <v>9.9999999999999998E-17</v>
      </c>
      <c r="AD87" t="s">
        <v>976</v>
      </c>
      <c r="AE87" t="s">
        <v>977</v>
      </c>
      <c r="AF87" t="s">
        <v>978</v>
      </c>
      <c r="AG87">
        <v>0.01</v>
      </c>
      <c r="AH87" t="s">
        <v>979</v>
      </c>
      <c r="AI87" t="b">
        <v>0</v>
      </c>
      <c r="AJ87" t="s">
        <v>5</v>
      </c>
      <c r="AK87">
        <v>0.99725631000000003</v>
      </c>
      <c r="AL87" t="s">
        <v>4</v>
      </c>
      <c r="AM87">
        <v>1.4277150000000001E-2</v>
      </c>
    </row>
    <row r="88" spans="1:39" x14ac:dyDescent="0.25">
      <c r="A88" t="s">
        <v>104</v>
      </c>
      <c r="B88" t="s">
        <v>10</v>
      </c>
      <c r="C88">
        <v>300</v>
      </c>
      <c r="D88" t="s">
        <v>11</v>
      </c>
      <c r="E88">
        <v>100000</v>
      </c>
      <c r="F88" t="s">
        <v>12</v>
      </c>
      <c r="G88">
        <v>23654</v>
      </c>
      <c r="H88" t="s">
        <v>13</v>
      </c>
      <c r="I88">
        <v>1E-3</v>
      </c>
      <c r="J88" t="s">
        <v>3</v>
      </c>
      <c r="K88">
        <v>0.9999979</v>
      </c>
      <c r="L88" t="s">
        <v>2</v>
      </c>
      <c r="M88">
        <v>2.6449999999999998E-4</v>
      </c>
      <c r="N88" t="s">
        <v>6</v>
      </c>
      <c r="O88">
        <v>10</v>
      </c>
      <c r="P88" t="s">
        <v>0</v>
      </c>
      <c r="Q88">
        <v>225.1</v>
      </c>
      <c r="R88" t="s">
        <v>8</v>
      </c>
      <c r="S88">
        <v>5</v>
      </c>
      <c r="T88" t="s">
        <v>9</v>
      </c>
      <c r="U88">
        <v>195</v>
      </c>
      <c r="V88" t="s">
        <v>7</v>
      </c>
      <c r="W88">
        <v>100248</v>
      </c>
      <c r="X88" t="s">
        <v>1</v>
      </c>
      <c r="Y88" t="s">
        <v>1332</v>
      </c>
      <c r="Z88" t="s">
        <v>16</v>
      </c>
      <c r="AA88" s="7" t="s">
        <v>1333</v>
      </c>
      <c r="AB88" t="s">
        <v>256</v>
      </c>
      <c r="AC88" s="3">
        <v>9.9999999999999998E-17</v>
      </c>
      <c r="AD88" t="s">
        <v>976</v>
      </c>
      <c r="AE88" t="s">
        <v>977</v>
      </c>
      <c r="AF88" t="s">
        <v>978</v>
      </c>
      <c r="AG88">
        <v>0.01</v>
      </c>
      <c r="AH88" t="s">
        <v>979</v>
      </c>
      <c r="AI88" t="b">
        <v>0</v>
      </c>
      <c r="AJ88" t="s">
        <v>5</v>
      </c>
      <c r="AK88">
        <v>0.99999994999999997</v>
      </c>
      <c r="AL88" t="s">
        <v>4</v>
      </c>
      <c r="AM88">
        <v>4.0479999999999999E-5</v>
      </c>
    </row>
    <row r="89" spans="1:39" x14ac:dyDescent="0.25">
      <c r="A89" t="s">
        <v>105</v>
      </c>
      <c r="B89" t="s">
        <v>10</v>
      </c>
      <c r="C89">
        <v>300</v>
      </c>
      <c r="D89" t="s">
        <v>11</v>
      </c>
      <c r="E89">
        <v>100000</v>
      </c>
      <c r="F89" t="s">
        <v>12</v>
      </c>
      <c r="G89">
        <v>23654</v>
      </c>
      <c r="H89" t="s">
        <v>13</v>
      </c>
      <c r="I89">
        <v>1E-3</v>
      </c>
      <c r="J89" t="s">
        <v>3</v>
      </c>
      <c r="K89">
        <v>0.99970409999999998</v>
      </c>
      <c r="L89" t="s">
        <v>2</v>
      </c>
      <c r="M89">
        <v>9.7938999999999995E-3</v>
      </c>
      <c r="N89" t="s">
        <v>6</v>
      </c>
      <c r="O89">
        <v>11</v>
      </c>
      <c r="P89" t="s">
        <v>0</v>
      </c>
      <c r="Q89">
        <v>202.7</v>
      </c>
      <c r="R89" t="s">
        <v>8</v>
      </c>
      <c r="S89">
        <v>2</v>
      </c>
      <c r="T89" t="s">
        <v>9</v>
      </c>
      <c r="U89">
        <v>186</v>
      </c>
      <c r="V89" t="s">
        <v>7</v>
      </c>
      <c r="W89">
        <v>100236</v>
      </c>
      <c r="X89" t="s">
        <v>1</v>
      </c>
      <c r="Y89" t="s">
        <v>1334</v>
      </c>
      <c r="Z89" t="s">
        <v>16</v>
      </c>
      <c r="AA89" s="7" t="s">
        <v>1335</v>
      </c>
      <c r="AB89" t="s">
        <v>256</v>
      </c>
      <c r="AC89" s="3">
        <v>9.9999999999999998E-17</v>
      </c>
      <c r="AD89" t="s">
        <v>976</v>
      </c>
      <c r="AE89" t="s">
        <v>977</v>
      </c>
      <c r="AF89" t="s">
        <v>978</v>
      </c>
      <c r="AG89">
        <v>0.01</v>
      </c>
      <c r="AH89" t="s">
        <v>979</v>
      </c>
      <c r="AI89" t="b">
        <v>0</v>
      </c>
      <c r="AJ89" t="s">
        <v>5</v>
      </c>
      <c r="AK89">
        <v>0.99998271999999999</v>
      </c>
      <c r="AL89" t="s">
        <v>4</v>
      </c>
      <c r="AM89">
        <v>2.42267E-3</v>
      </c>
    </row>
    <row r="90" spans="1:39" x14ac:dyDescent="0.25">
      <c r="A90" t="s">
        <v>106</v>
      </c>
      <c r="B90" t="s">
        <v>10</v>
      </c>
      <c r="C90">
        <v>300</v>
      </c>
      <c r="D90" t="s">
        <v>11</v>
      </c>
      <c r="E90">
        <v>100000</v>
      </c>
      <c r="F90" t="s">
        <v>12</v>
      </c>
      <c r="G90">
        <v>23654</v>
      </c>
      <c r="H90" t="s">
        <v>13</v>
      </c>
      <c r="I90">
        <v>1E-3</v>
      </c>
      <c r="J90" t="s">
        <v>3</v>
      </c>
      <c r="K90">
        <v>0.99997329999999995</v>
      </c>
      <c r="L90" t="s">
        <v>2</v>
      </c>
      <c r="M90">
        <v>1.877E-3</v>
      </c>
      <c r="N90" t="s">
        <v>6</v>
      </c>
      <c r="O90">
        <v>8</v>
      </c>
      <c r="P90" t="s">
        <v>0</v>
      </c>
      <c r="Q90">
        <v>180.3</v>
      </c>
      <c r="R90" t="s">
        <v>8</v>
      </c>
      <c r="S90">
        <v>8</v>
      </c>
      <c r="T90" t="s">
        <v>9</v>
      </c>
      <c r="U90">
        <v>274</v>
      </c>
      <c r="V90" t="s">
        <v>7</v>
      </c>
      <c r="W90">
        <v>100279</v>
      </c>
      <c r="X90" t="s">
        <v>1</v>
      </c>
      <c r="Y90" t="s">
        <v>1336</v>
      </c>
      <c r="Z90" t="s">
        <v>16</v>
      </c>
      <c r="AA90" s="7" t="s">
        <v>1337</v>
      </c>
      <c r="AB90" t="s">
        <v>256</v>
      </c>
      <c r="AC90" s="3">
        <v>9.9999999999999998E-17</v>
      </c>
      <c r="AD90" t="s">
        <v>976</v>
      </c>
      <c r="AE90" t="s">
        <v>977</v>
      </c>
      <c r="AF90" t="s">
        <v>978</v>
      </c>
      <c r="AG90">
        <v>0.01</v>
      </c>
      <c r="AH90" t="s">
        <v>979</v>
      </c>
      <c r="AI90" t="b">
        <v>0</v>
      </c>
      <c r="AJ90" t="s">
        <v>5</v>
      </c>
      <c r="AK90">
        <v>0.99999837000000003</v>
      </c>
      <c r="AL90" t="s">
        <v>4</v>
      </c>
      <c r="AM90">
        <v>4.6225999999999998E-4</v>
      </c>
    </row>
    <row r="91" spans="1:39" x14ac:dyDescent="0.25">
      <c r="A91" t="s">
        <v>107</v>
      </c>
      <c r="B91" t="s">
        <v>10</v>
      </c>
      <c r="C91">
        <v>300</v>
      </c>
      <c r="D91" t="s">
        <v>11</v>
      </c>
      <c r="E91">
        <v>100000</v>
      </c>
      <c r="F91" t="s">
        <v>12</v>
      </c>
      <c r="G91">
        <v>23654</v>
      </c>
      <c r="H91" t="s">
        <v>13</v>
      </c>
      <c r="I91">
        <v>1E-3</v>
      </c>
      <c r="J91" t="s">
        <v>3</v>
      </c>
      <c r="K91">
        <v>0.99999000000000005</v>
      </c>
      <c r="L91" t="s">
        <v>2</v>
      </c>
      <c r="M91">
        <v>1.9446999999999999E-3</v>
      </c>
      <c r="N91" t="s">
        <v>6</v>
      </c>
      <c r="O91">
        <v>13</v>
      </c>
      <c r="P91" t="s">
        <v>0</v>
      </c>
      <c r="Q91">
        <v>227.4</v>
      </c>
      <c r="R91" t="s">
        <v>8</v>
      </c>
      <c r="S91">
        <v>2</v>
      </c>
      <c r="T91" t="s">
        <v>9</v>
      </c>
      <c r="U91">
        <v>201</v>
      </c>
      <c r="V91" t="s">
        <v>7</v>
      </c>
      <c r="W91">
        <v>100335</v>
      </c>
      <c r="X91" t="s">
        <v>1</v>
      </c>
      <c r="Y91" t="s">
        <v>1338</v>
      </c>
      <c r="Z91" t="s">
        <v>16</v>
      </c>
      <c r="AA91" s="7" t="s">
        <v>1339</v>
      </c>
      <c r="AB91" t="s">
        <v>256</v>
      </c>
      <c r="AC91" s="3">
        <v>9.9999999999999998E-17</v>
      </c>
      <c r="AD91" t="s">
        <v>976</v>
      </c>
      <c r="AE91" t="s">
        <v>977</v>
      </c>
      <c r="AF91" t="s">
        <v>978</v>
      </c>
      <c r="AG91">
        <v>0.01</v>
      </c>
      <c r="AH91" t="s">
        <v>979</v>
      </c>
      <c r="AI91" t="b">
        <v>0</v>
      </c>
      <c r="AJ91" t="s">
        <v>5</v>
      </c>
      <c r="AK91">
        <v>0.99999886999999998</v>
      </c>
      <c r="AL91" t="s">
        <v>4</v>
      </c>
      <c r="AM91">
        <v>6.5538E-4</v>
      </c>
    </row>
    <row r="92" spans="1:39" x14ac:dyDescent="0.25">
      <c r="A92" t="s">
        <v>108</v>
      </c>
      <c r="B92" t="s">
        <v>10</v>
      </c>
      <c r="C92">
        <v>300</v>
      </c>
      <c r="D92" t="s">
        <v>11</v>
      </c>
      <c r="E92">
        <v>100000</v>
      </c>
      <c r="F92" t="s">
        <v>12</v>
      </c>
      <c r="G92">
        <v>23654</v>
      </c>
      <c r="H92" t="s">
        <v>13</v>
      </c>
      <c r="I92">
        <v>1E-3</v>
      </c>
      <c r="J92" t="s">
        <v>3</v>
      </c>
      <c r="K92">
        <v>0.99999550000000004</v>
      </c>
      <c r="L92" t="s">
        <v>2</v>
      </c>
      <c r="M92">
        <v>2.1675000000000002E-3</v>
      </c>
      <c r="N92" t="s">
        <v>6</v>
      </c>
      <c r="O92">
        <v>9</v>
      </c>
      <c r="P92" t="s">
        <v>0</v>
      </c>
      <c r="Q92">
        <v>210.2</v>
      </c>
      <c r="R92" t="s">
        <v>8</v>
      </c>
      <c r="S92">
        <v>4</v>
      </c>
      <c r="T92" t="s">
        <v>9</v>
      </c>
      <c r="U92">
        <v>169</v>
      </c>
      <c r="V92" t="s">
        <v>7</v>
      </c>
      <c r="W92">
        <v>100188</v>
      </c>
      <c r="X92" t="s">
        <v>1</v>
      </c>
      <c r="Y92" t="s">
        <v>363</v>
      </c>
      <c r="Z92" t="s">
        <v>16</v>
      </c>
      <c r="AA92" s="7" t="s">
        <v>1073</v>
      </c>
      <c r="AB92" t="s">
        <v>256</v>
      </c>
      <c r="AC92" s="3">
        <v>9.9999999999999998E-17</v>
      </c>
      <c r="AD92" t="s">
        <v>976</v>
      </c>
      <c r="AE92" t="s">
        <v>977</v>
      </c>
      <c r="AF92" t="s">
        <v>978</v>
      </c>
      <c r="AG92">
        <v>0.01</v>
      </c>
      <c r="AH92" t="s">
        <v>979</v>
      </c>
      <c r="AI92" t="b">
        <v>0</v>
      </c>
      <c r="AJ92" t="s">
        <v>5</v>
      </c>
      <c r="AK92">
        <v>1</v>
      </c>
      <c r="AL92" t="s">
        <v>4</v>
      </c>
      <c r="AM92">
        <v>0</v>
      </c>
    </row>
    <row r="93" spans="1:39" x14ac:dyDescent="0.25">
      <c r="A93" t="s">
        <v>109</v>
      </c>
      <c r="B93" t="s">
        <v>10</v>
      </c>
      <c r="C93">
        <v>300</v>
      </c>
      <c r="D93" t="s">
        <v>11</v>
      </c>
      <c r="E93">
        <v>100000</v>
      </c>
      <c r="F93" t="s">
        <v>12</v>
      </c>
      <c r="G93">
        <v>23654</v>
      </c>
      <c r="H93" t="s">
        <v>13</v>
      </c>
      <c r="I93">
        <v>1E-3</v>
      </c>
      <c r="J93" t="s">
        <v>3</v>
      </c>
      <c r="K93">
        <v>0.9928825</v>
      </c>
      <c r="L93" t="s">
        <v>2</v>
      </c>
      <c r="M93">
        <v>3.23904E-2</v>
      </c>
      <c r="N93" t="s">
        <v>6</v>
      </c>
      <c r="O93">
        <v>20</v>
      </c>
      <c r="P93" t="s">
        <v>0</v>
      </c>
      <c r="Q93">
        <v>278.60000000000002</v>
      </c>
      <c r="R93" t="s">
        <v>8</v>
      </c>
      <c r="S93">
        <v>3</v>
      </c>
      <c r="T93" t="s">
        <v>9</v>
      </c>
      <c r="U93">
        <v>347</v>
      </c>
      <c r="V93" t="s">
        <v>7</v>
      </c>
      <c r="W93">
        <v>100848</v>
      </c>
      <c r="X93" t="s">
        <v>1</v>
      </c>
      <c r="Y93" t="s">
        <v>1340</v>
      </c>
      <c r="Z93" t="s">
        <v>16</v>
      </c>
      <c r="AA93" s="7" t="s">
        <v>1341</v>
      </c>
      <c r="AB93" t="s">
        <v>256</v>
      </c>
      <c r="AC93" s="3">
        <v>9.9999999999999998E-17</v>
      </c>
      <c r="AD93" t="s">
        <v>976</v>
      </c>
      <c r="AE93" t="s">
        <v>977</v>
      </c>
      <c r="AF93" t="s">
        <v>978</v>
      </c>
      <c r="AG93">
        <v>0.01</v>
      </c>
      <c r="AH93" t="s">
        <v>979</v>
      </c>
      <c r="AI93" t="b">
        <v>0</v>
      </c>
      <c r="AJ93" t="s">
        <v>5</v>
      </c>
      <c r="AK93">
        <v>0.99275254000000002</v>
      </c>
      <c r="AL93" t="s">
        <v>4</v>
      </c>
      <c r="AM93">
        <v>3.2483779999999997E-2</v>
      </c>
    </row>
    <row r="94" spans="1:39" x14ac:dyDescent="0.25">
      <c r="A94" t="s">
        <v>110</v>
      </c>
      <c r="B94" t="s">
        <v>10</v>
      </c>
      <c r="C94">
        <v>300</v>
      </c>
      <c r="D94" t="s">
        <v>11</v>
      </c>
      <c r="E94">
        <v>100000</v>
      </c>
      <c r="F94" t="s">
        <v>12</v>
      </c>
      <c r="G94">
        <v>23654</v>
      </c>
      <c r="H94" t="s">
        <v>13</v>
      </c>
      <c r="I94">
        <v>1E-3</v>
      </c>
      <c r="J94" t="s">
        <v>3</v>
      </c>
      <c r="K94">
        <v>0.99999349999999998</v>
      </c>
      <c r="L94" t="s">
        <v>2</v>
      </c>
      <c r="M94">
        <v>1.5439E-3</v>
      </c>
      <c r="N94" t="s">
        <v>6</v>
      </c>
      <c r="O94">
        <v>18</v>
      </c>
      <c r="P94" t="s">
        <v>0</v>
      </c>
      <c r="Q94">
        <v>266.7</v>
      </c>
      <c r="R94" t="s">
        <v>8</v>
      </c>
      <c r="S94">
        <v>11</v>
      </c>
      <c r="T94" t="s">
        <v>9</v>
      </c>
      <c r="U94">
        <v>266</v>
      </c>
      <c r="V94" t="s">
        <v>7</v>
      </c>
      <c r="W94">
        <v>100662</v>
      </c>
      <c r="X94" t="s">
        <v>1</v>
      </c>
      <c r="Y94" t="s">
        <v>1342</v>
      </c>
      <c r="Z94" t="s">
        <v>16</v>
      </c>
      <c r="AA94" s="7" t="s">
        <v>1343</v>
      </c>
      <c r="AB94" t="s">
        <v>256</v>
      </c>
      <c r="AC94" s="3">
        <v>9.9999999999999998E-17</v>
      </c>
      <c r="AD94" t="s">
        <v>976</v>
      </c>
      <c r="AE94" t="s">
        <v>977</v>
      </c>
      <c r="AF94" t="s">
        <v>978</v>
      </c>
      <c r="AG94">
        <v>0.01</v>
      </c>
      <c r="AH94" t="s">
        <v>979</v>
      </c>
      <c r="AI94" t="b">
        <v>0</v>
      </c>
      <c r="AJ94" t="s">
        <v>5</v>
      </c>
      <c r="AK94">
        <v>0.99999439000000001</v>
      </c>
      <c r="AL94" t="s">
        <v>4</v>
      </c>
      <c r="AM94">
        <v>1.3995800000000001E-3</v>
      </c>
    </row>
    <row r="95" spans="1:39" x14ac:dyDescent="0.25">
      <c r="A95" t="s">
        <v>111</v>
      </c>
      <c r="B95" t="s">
        <v>10</v>
      </c>
      <c r="C95">
        <v>300</v>
      </c>
      <c r="D95" t="s">
        <v>11</v>
      </c>
      <c r="E95">
        <v>100000</v>
      </c>
      <c r="F95" t="s">
        <v>12</v>
      </c>
      <c r="G95">
        <v>23654</v>
      </c>
      <c r="H95" t="s">
        <v>13</v>
      </c>
      <c r="I95">
        <v>1E-3</v>
      </c>
      <c r="J95" t="s">
        <v>3</v>
      </c>
      <c r="K95">
        <v>0.99999720000000003</v>
      </c>
      <c r="L95" t="s">
        <v>2</v>
      </c>
      <c r="M95">
        <v>5.8290000000000002E-4</v>
      </c>
      <c r="N95" t="s">
        <v>6</v>
      </c>
      <c r="O95">
        <v>9</v>
      </c>
      <c r="P95" t="s">
        <v>0</v>
      </c>
      <c r="Q95">
        <v>236.2</v>
      </c>
      <c r="R95" t="s">
        <v>8</v>
      </c>
      <c r="S95">
        <v>3</v>
      </c>
      <c r="T95" t="s">
        <v>9</v>
      </c>
      <c r="U95">
        <v>186</v>
      </c>
      <c r="V95" t="s">
        <v>7</v>
      </c>
      <c r="W95">
        <v>100232</v>
      </c>
      <c r="X95" t="s">
        <v>1</v>
      </c>
      <c r="Y95" t="s">
        <v>366</v>
      </c>
      <c r="Z95" t="s">
        <v>16</v>
      </c>
      <c r="AA95" s="7" t="s">
        <v>1076</v>
      </c>
      <c r="AB95" t="s">
        <v>256</v>
      </c>
      <c r="AC95" s="3">
        <v>9.9999999999999998E-17</v>
      </c>
      <c r="AD95" t="s">
        <v>976</v>
      </c>
      <c r="AE95" t="s">
        <v>977</v>
      </c>
      <c r="AF95" t="s">
        <v>978</v>
      </c>
      <c r="AG95">
        <v>0.01</v>
      </c>
      <c r="AH95" t="s">
        <v>979</v>
      </c>
      <c r="AI95" t="b">
        <v>0</v>
      </c>
      <c r="AJ95" t="s">
        <v>5</v>
      </c>
      <c r="AK95">
        <v>1</v>
      </c>
      <c r="AL95" t="s">
        <v>4</v>
      </c>
      <c r="AM95">
        <v>0</v>
      </c>
    </row>
    <row r="96" spans="1:39" x14ac:dyDescent="0.25">
      <c r="A96" t="s">
        <v>112</v>
      </c>
      <c r="B96" t="s">
        <v>10</v>
      </c>
      <c r="C96">
        <v>300</v>
      </c>
      <c r="D96" t="s">
        <v>11</v>
      </c>
      <c r="E96">
        <v>100000</v>
      </c>
      <c r="F96" t="s">
        <v>12</v>
      </c>
      <c r="G96">
        <v>23654</v>
      </c>
      <c r="H96" t="s">
        <v>13</v>
      </c>
      <c r="I96">
        <v>1E-3</v>
      </c>
      <c r="J96" t="s">
        <v>3</v>
      </c>
      <c r="K96">
        <v>0.99999890000000002</v>
      </c>
      <c r="L96" t="s">
        <v>2</v>
      </c>
      <c r="M96">
        <v>1.8071000000000001E-3</v>
      </c>
      <c r="N96" t="s">
        <v>6</v>
      </c>
      <c r="O96">
        <v>15</v>
      </c>
      <c r="P96" t="s">
        <v>0</v>
      </c>
      <c r="Q96">
        <v>226.9</v>
      </c>
      <c r="R96" t="s">
        <v>8</v>
      </c>
      <c r="S96">
        <v>4</v>
      </c>
      <c r="T96" t="s">
        <v>9</v>
      </c>
      <c r="U96">
        <v>271</v>
      </c>
      <c r="V96" t="s">
        <v>7</v>
      </c>
      <c r="W96">
        <v>100595</v>
      </c>
      <c r="X96" t="s">
        <v>1</v>
      </c>
      <c r="Y96" t="s">
        <v>1344</v>
      </c>
      <c r="Z96" t="s">
        <v>16</v>
      </c>
      <c r="AA96" s="7" t="s">
        <v>1345</v>
      </c>
      <c r="AB96" t="s">
        <v>256</v>
      </c>
      <c r="AC96" s="3">
        <v>9.9999999999999998E-17</v>
      </c>
      <c r="AD96" t="s">
        <v>976</v>
      </c>
      <c r="AE96" t="s">
        <v>977</v>
      </c>
      <c r="AF96" t="s">
        <v>978</v>
      </c>
      <c r="AG96">
        <v>0.01</v>
      </c>
      <c r="AH96" t="s">
        <v>979</v>
      </c>
      <c r="AI96" t="b">
        <v>0</v>
      </c>
      <c r="AJ96" t="s">
        <v>5</v>
      </c>
      <c r="AK96">
        <v>1</v>
      </c>
      <c r="AL96" t="s">
        <v>4</v>
      </c>
      <c r="AM96">
        <v>7.0850000000000001E-5</v>
      </c>
    </row>
    <row r="97" spans="1:39" x14ac:dyDescent="0.25">
      <c r="A97" t="s">
        <v>113</v>
      </c>
      <c r="B97" t="s">
        <v>10</v>
      </c>
      <c r="C97">
        <v>300</v>
      </c>
      <c r="D97" t="s">
        <v>11</v>
      </c>
      <c r="E97">
        <v>100000</v>
      </c>
      <c r="F97" t="s">
        <v>12</v>
      </c>
      <c r="G97">
        <v>23654</v>
      </c>
      <c r="H97" t="s">
        <v>13</v>
      </c>
      <c r="I97">
        <v>1E-3</v>
      </c>
      <c r="J97" t="s">
        <v>3</v>
      </c>
      <c r="K97">
        <v>0.99998710000000002</v>
      </c>
      <c r="L97" t="s">
        <v>2</v>
      </c>
      <c r="M97">
        <v>1.6416E-3</v>
      </c>
      <c r="N97" t="s">
        <v>6</v>
      </c>
      <c r="O97">
        <v>14</v>
      </c>
      <c r="P97" t="s">
        <v>0</v>
      </c>
      <c r="Q97">
        <v>242.7</v>
      </c>
      <c r="R97" t="s">
        <v>8</v>
      </c>
      <c r="S97">
        <v>2</v>
      </c>
      <c r="T97" t="s">
        <v>9</v>
      </c>
      <c r="U97">
        <v>233</v>
      </c>
      <c r="V97" t="s">
        <v>7</v>
      </c>
      <c r="W97">
        <v>100469</v>
      </c>
      <c r="X97" t="s">
        <v>1</v>
      </c>
      <c r="Y97" t="s">
        <v>1346</v>
      </c>
      <c r="Z97" t="s">
        <v>16</v>
      </c>
      <c r="AA97" s="7" t="s">
        <v>1347</v>
      </c>
      <c r="AB97" t="s">
        <v>256</v>
      </c>
      <c r="AC97" s="3">
        <v>9.9999999999999998E-17</v>
      </c>
      <c r="AD97" t="s">
        <v>976</v>
      </c>
      <c r="AE97" t="s">
        <v>977</v>
      </c>
      <c r="AF97" t="s">
        <v>978</v>
      </c>
      <c r="AG97">
        <v>0.01</v>
      </c>
      <c r="AH97" t="s">
        <v>979</v>
      </c>
      <c r="AI97" t="b">
        <v>0</v>
      </c>
      <c r="AJ97" t="s">
        <v>5</v>
      </c>
      <c r="AK97">
        <v>0.99999961999999998</v>
      </c>
      <c r="AL97" t="s">
        <v>4</v>
      </c>
      <c r="AM97">
        <v>2.7908000000000002E-4</v>
      </c>
    </row>
    <row r="98" spans="1:39" x14ac:dyDescent="0.25">
      <c r="A98" t="s">
        <v>114</v>
      </c>
      <c r="B98" t="s">
        <v>10</v>
      </c>
      <c r="C98">
        <v>300</v>
      </c>
      <c r="D98" t="s">
        <v>11</v>
      </c>
      <c r="E98">
        <v>100000</v>
      </c>
      <c r="F98" t="s">
        <v>12</v>
      </c>
      <c r="G98">
        <v>23654</v>
      </c>
      <c r="H98" t="s">
        <v>13</v>
      </c>
      <c r="I98">
        <v>1E-3</v>
      </c>
      <c r="J98" t="s">
        <v>3</v>
      </c>
      <c r="K98">
        <v>0.99999539999999998</v>
      </c>
      <c r="L98" t="s">
        <v>2</v>
      </c>
      <c r="M98">
        <v>8.2100000000000001E-4</v>
      </c>
      <c r="N98" t="s">
        <v>6</v>
      </c>
      <c r="O98">
        <v>9</v>
      </c>
      <c r="P98" t="s">
        <v>0</v>
      </c>
      <c r="Q98">
        <v>264.5</v>
      </c>
      <c r="R98" t="s">
        <v>8</v>
      </c>
      <c r="S98">
        <v>7</v>
      </c>
      <c r="T98" t="s">
        <v>9</v>
      </c>
      <c r="U98">
        <v>217</v>
      </c>
      <c r="V98" t="s">
        <v>7</v>
      </c>
      <c r="W98">
        <v>100413</v>
      </c>
      <c r="X98" t="s">
        <v>1</v>
      </c>
      <c r="Y98" t="s">
        <v>369</v>
      </c>
      <c r="Z98" t="s">
        <v>16</v>
      </c>
      <c r="AA98" s="7" t="s">
        <v>1079</v>
      </c>
      <c r="AB98" t="s">
        <v>256</v>
      </c>
      <c r="AC98" s="3">
        <v>9.9999999999999998E-17</v>
      </c>
      <c r="AD98" t="s">
        <v>976</v>
      </c>
      <c r="AE98" t="s">
        <v>977</v>
      </c>
      <c r="AF98" t="s">
        <v>978</v>
      </c>
      <c r="AG98">
        <v>0.01</v>
      </c>
      <c r="AH98" t="s">
        <v>979</v>
      </c>
      <c r="AI98" t="b">
        <v>0</v>
      </c>
      <c r="AJ98" t="s">
        <v>5</v>
      </c>
      <c r="AK98">
        <v>1</v>
      </c>
      <c r="AL98" t="s">
        <v>4</v>
      </c>
      <c r="AM98">
        <v>0</v>
      </c>
    </row>
    <row r="99" spans="1:39" x14ac:dyDescent="0.25">
      <c r="A99" t="s">
        <v>115</v>
      </c>
      <c r="B99" t="s">
        <v>10</v>
      </c>
      <c r="C99">
        <v>300</v>
      </c>
      <c r="D99" t="s">
        <v>11</v>
      </c>
      <c r="E99">
        <v>100000</v>
      </c>
      <c r="F99" t="s">
        <v>12</v>
      </c>
      <c r="G99">
        <v>23654</v>
      </c>
      <c r="H99" t="s">
        <v>13</v>
      </c>
      <c r="I99">
        <v>1E-3</v>
      </c>
      <c r="J99" t="s">
        <v>3</v>
      </c>
      <c r="K99">
        <v>0.99879379999999995</v>
      </c>
      <c r="L99" t="s">
        <v>2</v>
      </c>
      <c r="M99">
        <v>3.2437800000000003E-2</v>
      </c>
      <c r="N99" t="s">
        <v>6</v>
      </c>
      <c r="O99">
        <v>15</v>
      </c>
      <c r="P99" t="s">
        <v>0</v>
      </c>
      <c r="Q99">
        <v>245.2</v>
      </c>
      <c r="R99" t="s">
        <v>8</v>
      </c>
      <c r="S99">
        <v>5</v>
      </c>
      <c r="T99" t="s">
        <v>9</v>
      </c>
      <c r="U99">
        <v>237</v>
      </c>
      <c r="V99" t="s">
        <v>7</v>
      </c>
      <c r="W99">
        <v>100499</v>
      </c>
      <c r="X99" t="s">
        <v>1</v>
      </c>
      <c r="Y99" t="s">
        <v>1348</v>
      </c>
      <c r="Z99" t="s">
        <v>16</v>
      </c>
      <c r="AA99" s="7" t="s">
        <v>1349</v>
      </c>
      <c r="AB99" t="s">
        <v>256</v>
      </c>
      <c r="AC99" s="3">
        <v>9.9999999999999998E-17</v>
      </c>
      <c r="AD99" t="s">
        <v>976</v>
      </c>
      <c r="AE99" t="s">
        <v>977</v>
      </c>
      <c r="AF99" t="s">
        <v>978</v>
      </c>
      <c r="AG99">
        <v>0.01</v>
      </c>
      <c r="AH99" t="s">
        <v>979</v>
      </c>
      <c r="AI99" t="b">
        <v>0</v>
      </c>
      <c r="AJ99" t="s">
        <v>5</v>
      </c>
      <c r="AK99">
        <v>0.99878641000000001</v>
      </c>
      <c r="AL99" t="s">
        <v>4</v>
      </c>
      <c r="AM99">
        <v>3.282438E-2</v>
      </c>
    </row>
    <row r="100" spans="1:39" x14ac:dyDescent="0.25">
      <c r="A100" t="s">
        <v>116</v>
      </c>
      <c r="B100" t="s">
        <v>10</v>
      </c>
      <c r="C100">
        <v>300</v>
      </c>
      <c r="D100" t="s">
        <v>11</v>
      </c>
      <c r="E100">
        <v>100000</v>
      </c>
      <c r="F100" t="s">
        <v>12</v>
      </c>
      <c r="G100">
        <v>23654</v>
      </c>
      <c r="H100" t="s">
        <v>13</v>
      </c>
      <c r="I100">
        <v>1E-3</v>
      </c>
      <c r="J100" t="s">
        <v>3</v>
      </c>
      <c r="K100">
        <v>0.99874629999999998</v>
      </c>
      <c r="L100" t="s">
        <v>2</v>
      </c>
      <c r="M100">
        <v>1.2507799999999999E-2</v>
      </c>
      <c r="N100" t="s">
        <v>6</v>
      </c>
      <c r="O100">
        <v>22</v>
      </c>
      <c r="P100" t="s">
        <v>0</v>
      </c>
      <c r="Q100">
        <v>300.60000000000002</v>
      </c>
      <c r="R100" t="s">
        <v>8</v>
      </c>
      <c r="S100">
        <v>9</v>
      </c>
      <c r="T100" t="s">
        <v>9</v>
      </c>
      <c r="U100">
        <v>40</v>
      </c>
      <c r="V100" t="s">
        <v>7</v>
      </c>
      <c r="W100">
        <v>84471</v>
      </c>
      <c r="X100" t="s">
        <v>1</v>
      </c>
      <c r="Y100" t="s">
        <v>1350</v>
      </c>
      <c r="Z100" t="s">
        <v>16</v>
      </c>
      <c r="AA100" s="7" t="s">
        <v>1351</v>
      </c>
      <c r="AB100" t="s">
        <v>256</v>
      </c>
      <c r="AC100" s="3">
        <v>9.9999999999999998E-17</v>
      </c>
      <c r="AD100" t="s">
        <v>976</v>
      </c>
      <c r="AE100" t="s">
        <v>977</v>
      </c>
      <c r="AF100" t="s">
        <v>978</v>
      </c>
      <c r="AG100">
        <v>0.01</v>
      </c>
      <c r="AH100" t="s">
        <v>979</v>
      </c>
      <c r="AI100" t="b">
        <v>0</v>
      </c>
      <c r="AJ100" t="s">
        <v>5</v>
      </c>
      <c r="AK100">
        <v>0.99877766000000001</v>
      </c>
      <c r="AL100" t="s">
        <v>4</v>
      </c>
      <c r="AM100">
        <v>1.202486E-2</v>
      </c>
    </row>
    <row r="101" spans="1:39" x14ac:dyDescent="0.25">
      <c r="A101" t="s">
        <v>117</v>
      </c>
      <c r="B101" t="s">
        <v>10</v>
      </c>
      <c r="C101">
        <v>300</v>
      </c>
      <c r="D101" t="s">
        <v>11</v>
      </c>
      <c r="E101">
        <v>100000</v>
      </c>
      <c r="F101" t="s">
        <v>12</v>
      </c>
      <c r="G101">
        <v>23654</v>
      </c>
      <c r="H101" t="s">
        <v>13</v>
      </c>
      <c r="I101">
        <v>1E-3</v>
      </c>
      <c r="J101" t="s">
        <v>3</v>
      </c>
      <c r="K101">
        <v>0.99994090000000002</v>
      </c>
      <c r="L101" t="s">
        <v>2</v>
      </c>
      <c r="M101">
        <v>4.8499399999999998E-2</v>
      </c>
      <c r="N101" t="s">
        <v>6</v>
      </c>
      <c r="O101">
        <v>11</v>
      </c>
      <c r="P101" t="s">
        <v>0</v>
      </c>
      <c r="Q101">
        <v>206.2</v>
      </c>
      <c r="R101" t="s">
        <v>8</v>
      </c>
      <c r="S101">
        <v>5</v>
      </c>
      <c r="T101" t="s">
        <v>9</v>
      </c>
      <c r="U101">
        <v>248</v>
      </c>
      <c r="V101" t="s">
        <v>7</v>
      </c>
      <c r="W101">
        <v>100208</v>
      </c>
      <c r="X101" t="s">
        <v>1</v>
      </c>
      <c r="Y101" t="s">
        <v>1352</v>
      </c>
      <c r="Z101" t="s">
        <v>16</v>
      </c>
      <c r="AA101" s="7" t="s">
        <v>1353</v>
      </c>
      <c r="AB101" t="s">
        <v>256</v>
      </c>
      <c r="AC101" s="3">
        <v>9.9999999999999998E-17</v>
      </c>
      <c r="AD101" t="s">
        <v>976</v>
      </c>
      <c r="AE101" t="s">
        <v>977</v>
      </c>
      <c r="AF101" t="s">
        <v>978</v>
      </c>
      <c r="AG101">
        <v>0.01</v>
      </c>
      <c r="AH101" t="s">
        <v>979</v>
      </c>
      <c r="AI101" t="b">
        <v>0</v>
      </c>
      <c r="AJ101" t="s">
        <v>5</v>
      </c>
      <c r="AK101">
        <v>0.99999444999999998</v>
      </c>
      <c r="AL101" t="s">
        <v>4</v>
      </c>
      <c r="AM101">
        <v>1.517427E-2</v>
      </c>
    </row>
    <row r="102" spans="1:39" x14ac:dyDescent="0.25">
      <c r="A102" t="s">
        <v>118</v>
      </c>
      <c r="B102" t="s">
        <v>10</v>
      </c>
      <c r="C102">
        <v>300</v>
      </c>
      <c r="D102" t="s">
        <v>11</v>
      </c>
      <c r="E102">
        <v>100000</v>
      </c>
      <c r="F102" t="s">
        <v>12</v>
      </c>
      <c r="G102">
        <v>23654</v>
      </c>
      <c r="H102" t="s">
        <v>13</v>
      </c>
      <c r="I102">
        <v>1E-3</v>
      </c>
      <c r="J102" t="s">
        <v>3</v>
      </c>
      <c r="K102">
        <v>0.99988600000000005</v>
      </c>
      <c r="L102" t="s">
        <v>2</v>
      </c>
      <c r="M102">
        <v>1.26953E-2</v>
      </c>
      <c r="N102" t="s">
        <v>6</v>
      </c>
      <c r="O102">
        <v>6</v>
      </c>
      <c r="P102" t="s">
        <v>0</v>
      </c>
      <c r="Q102">
        <v>156.30000000000001</v>
      </c>
      <c r="R102" t="s">
        <v>8</v>
      </c>
      <c r="S102">
        <v>7</v>
      </c>
      <c r="T102" t="s">
        <v>9</v>
      </c>
      <c r="U102">
        <v>344</v>
      </c>
      <c r="V102" t="s">
        <v>7</v>
      </c>
      <c r="W102">
        <v>100260</v>
      </c>
      <c r="X102" t="s">
        <v>1</v>
      </c>
      <c r="Y102" t="s">
        <v>1354</v>
      </c>
      <c r="Z102" t="s">
        <v>16</v>
      </c>
      <c r="AA102" s="7" t="s">
        <v>1355</v>
      </c>
      <c r="AB102" t="s">
        <v>256</v>
      </c>
      <c r="AC102" s="3">
        <v>9.9999999999999998E-17</v>
      </c>
      <c r="AD102" t="s">
        <v>976</v>
      </c>
      <c r="AE102" t="s">
        <v>977</v>
      </c>
      <c r="AF102" t="s">
        <v>978</v>
      </c>
      <c r="AG102">
        <v>0.01</v>
      </c>
      <c r="AH102" t="s">
        <v>979</v>
      </c>
      <c r="AI102" t="b">
        <v>0</v>
      </c>
      <c r="AJ102" t="s">
        <v>5</v>
      </c>
      <c r="AK102">
        <v>0.99998942000000002</v>
      </c>
      <c r="AL102" t="s">
        <v>4</v>
      </c>
      <c r="AM102">
        <v>4.1347700000000003E-3</v>
      </c>
    </row>
    <row r="103" spans="1:39" x14ac:dyDescent="0.25">
      <c r="A103" t="s">
        <v>119</v>
      </c>
      <c r="B103" t="s">
        <v>10</v>
      </c>
      <c r="C103">
        <v>300</v>
      </c>
      <c r="D103" t="s">
        <v>11</v>
      </c>
      <c r="E103">
        <v>100000</v>
      </c>
      <c r="F103" t="s">
        <v>12</v>
      </c>
      <c r="G103">
        <v>23654</v>
      </c>
      <c r="H103" t="s">
        <v>13</v>
      </c>
      <c r="I103">
        <v>1E-3</v>
      </c>
      <c r="J103" t="s">
        <v>3</v>
      </c>
      <c r="K103">
        <v>-13.6218054</v>
      </c>
      <c r="L103" t="s">
        <v>2</v>
      </c>
      <c r="M103">
        <v>2.6977723999999998</v>
      </c>
      <c r="N103" t="s">
        <v>6</v>
      </c>
      <c r="O103">
        <v>23</v>
      </c>
      <c r="P103" t="s">
        <v>0</v>
      </c>
      <c r="Q103">
        <v>228.7</v>
      </c>
      <c r="R103" t="s">
        <v>8</v>
      </c>
      <c r="S103">
        <v>11</v>
      </c>
      <c r="T103" t="s">
        <v>9</v>
      </c>
      <c r="U103">
        <v>155</v>
      </c>
      <c r="V103" t="s">
        <v>7</v>
      </c>
      <c r="W103">
        <v>100125</v>
      </c>
      <c r="X103" t="s">
        <v>1</v>
      </c>
      <c r="Y103" t="s">
        <v>1356</v>
      </c>
      <c r="Z103" t="s">
        <v>16</v>
      </c>
      <c r="AA103" s="7" t="s">
        <v>1357</v>
      </c>
      <c r="AB103" t="s">
        <v>256</v>
      </c>
      <c r="AC103" s="3">
        <v>9.9999999999999998E-17</v>
      </c>
      <c r="AD103" t="s">
        <v>976</v>
      </c>
      <c r="AE103" t="s">
        <v>977</v>
      </c>
      <c r="AF103" t="s">
        <v>978</v>
      </c>
      <c r="AG103">
        <v>0.01</v>
      </c>
      <c r="AH103" t="s">
        <v>979</v>
      </c>
      <c r="AI103" t="b">
        <v>0</v>
      </c>
      <c r="AJ103" t="s">
        <v>5</v>
      </c>
      <c r="AK103">
        <v>-6.0759850699999998</v>
      </c>
      <c r="AL103" t="s">
        <v>4</v>
      </c>
      <c r="AM103">
        <v>1.87236727</v>
      </c>
    </row>
    <row r="104" spans="1:39" x14ac:dyDescent="0.25">
      <c r="A104" t="s">
        <v>120</v>
      </c>
      <c r="B104" t="s">
        <v>10</v>
      </c>
      <c r="C104">
        <v>300</v>
      </c>
      <c r="D104" t="s">
        <v>11</v>
      </c>
      <c r="E104">
        <v>100000</v>
      </c>
      <c r="F104" t="s">
        <v>12</v>
      </c>
      <c r="G104">
        <v>23654</v>
      </c>
      <c r="H104" t="s">
        <v>13</v>
      </c>
      <c r="I104">
        <v>1E-3</v>
      </c>
      <c r="J104" t="s">
        <v>3</v>
      </c>
      <c r="K104">
        <v>-4.7291100000000003E-2</v>
      </c>
      <c r="L104" t="s">
        <v>2</v>
      </c>
      <c r="M104">
        <v>123348779.20914701</v>
      </c>
      <c r="N104" t="s">
        <v>6</v>
      </c>
      <c r="O104">
        <v>20</v>
      </c>
      <c r="P104" t="s">
        <v>0</v>
      </c>
      <c r="Q104">
        <v>204.3</v>
      </c>
      <c r="R104" t="s">
        <v>8</v>
      </c>
      <c r="S104">
        <v>4</v>
      </c>
      <c r="T104" t="s">
        <v>9</v>
      </c>
      <c r="U104">
        <v>280</v>
      </c>
      <c r="V104" t="s">
        <v>7</v>
      </c>
      <c r="W104">
        <v>100432</v>
      </c>
      <c r="X104" t="s">
        <v>1</v>
      </c>
      <c r="Y104" t="s">
        <v>1358</v>
      </c>
      <c r="Z104" t="s">
        <v>16</v>
      </c>
      <c r="AA104" s="7" t="s">
        <v>1359</v>
      </c>
      <c r="AB104" t="s">
        <v>256</v>
      </c>
      <c r="AC104" s="3">
        <v>9.9999999999999998E-17</v>
      </c>
      <c r="AD104" t="s">
        <v>976</v>
      </c>
      <c r="AE104" t="s">
        <v>977</v>
      </c>
      <c r="AF104" t="s">
        <v>978</v>
      </c>
      <c r="AG104">
        <v>0.01</v>
      </c>
      <c r="AH104" t="s">
        <v>979</v>
      </c>
      <c r="AI104" t="b">
        <v>0</v>
      </c>
      <c r="AJ104" t="s">
        <v>5</v>
      </c>
      <c r="AK104">
        <v>-0.20270774</v>
      </c>
      <c r="AL104" t="s">
        <v>4</v>
      </c>
      <c r="AM104">
        <v>17725844.327497698</v>
      </c>
    </row>
    <row r="105" spans="1:39" x14ac:dyDescent="0.25">
      <c r="A105" t="s">
        <v>121</v>
      </c>
      <c r="B105" t="s">
        <v>10</v>
      </c>
      <c r="C105">
        <v>300</v>
      </c>
      <c r="D105" t="s">
        <v>11</v>
      </c>
      <c r="E105">
        <v>100000</v>
      </c>
      <c r="F105" t="s">
        <v>12</v>
      </c>
      <c r="G105">
        <v>23654</v>
      </c>
      <c r="H105" t="s">
        <v>13</v>
      </c>
      <c r="I105">
        <v>1E-3</v>
      </c>
      <c r="J105" t="s">
        <v>3</v>
      </c>
      <c r="K105">
        <v>0.99871580000000004</v>
      </c>
      <c r="L105" t="s">
        <v>2</v>
      </c>
      <c r="M105">
        <v>1.0941E-3</v>
      </c>
      <c r="N105" t="s">
        <v>6</v>
      </c>
      <c r="O105">
        <v>7</v>
      </c>
      <c r="P105" t="s">
        <v>0</v>
      </c>
      <c r="Q105">
        <v>173.6</v>
      </c>
      <c r="R105" t="s">
        <v>8</v>
      </c>
      <c r="S105">
        <v>9</v>
      </c>
      <c r="T105" t="s">
        <v>9</v>
      </c>
      <c r="U105">
        <v>307</v>
      </c>
      <c r="V105" t="s">
        <v>7</v>
      </c>
      <c r="W105">
        <v>100185</v>
      </c>
      <c r="X105" t="s">
        <v>1</v>
      </c>
      <c r="Y105" t="s">
        <v>1360</v>
      </c>
      <c r="Z105" t="s">
        <v>16</v>
      </c>
      <c r="AA105" s="7" t="s">
        <v>1361</v>
      </c>
      <c r="AB105" t="s">
        <v>256</v>
      </c>
      <c r="AC105" s="3">
        <v>9.9999999999999998E-17</v>
      </c>
      <c r="AD105" t="s">
        <v>976</v>
      </c>
      <c r="AE105" t="s">
        <v>977</v>
      </c>
      <c r="AF105" t="s">
        <v>978</v>
      </c>
      <c r="AG105">
        <v>0.01</v>
      </c>
      <c r="AH105" t="s">
        <v>979</v>
      </c>
      <c r="AI105" t="b">
        <v>0</v>
      </c>
      <c r="AJ105" t="s">
        <v>5</v>
      </c>
      <c r="AK105">
        <v>0.99861451000000001</v>
      </c>
      <c r="AL105" t="s">
        <v>4</v>
      </c>
      <c r="AM105">
        <v>1.17117E-3</v>
      </c>
    </row>
    <row r="106" spans="1:39" x14ac:dyDescent="0.25">
      <c r="A106" t="s">
        <v>122</v>
      </c>
      <c r="B106" t="s">
        <v>10</v>
      </c>
      <c r="C106">
        <v>300</v>
      </c>
      <c r="D106" t="s">
        <v>11</v>
      </c>
      <c r="E106">
        <v>100000</v>
      </c>
      <c r="F106" t="s">
        <v>12</v>
      </c>
      <c r="G106">
        <v>23654</v>
      </c>
      <c r="H106" t="s">
        <v>13</v>
      </c>
      <c r="I106">
        <v>1E-3</v>
      </c>
      <c r="J106" t="s">
        <v>3</v>
      </c>
      <c r="K106">
        <v>0.97438930000000001</v>
      </c>
      <c r="L106" t="s">
        <v>2</v>
      </c>
      <c r="M106">
        <v>0.1065499</v>
      </c>
      <c r="N106" t="s">
        <v>6</v>
      </c>
      <c r="O106">
        <v>36</v>
      </c>
      <c r="P106" t="s">
        <v>0</v>
      </c>
      <c r="Q106">
        <v>289.39999999999998</v>
      </c>
      <c r="R106" t="s">
        <v>8</v>
      </c>
      <c r="S106">
        <v>4</v>
      </c>
      <c r="T106" t="s">
        <v>9</v>
      </c>
      <c r="U106">
        <v>203</v>
      </c>
      <c r="V106" t="s">
        <v>7</v>
      </c>
      <c r="W106">
        <v>100416</v>
      </c>
      <c r="X106" t="s">
        <v>1</v>
      </c>
      <c r="Y106" t="s">
        <v>1362</v>
      </c>
      <c r="Z106" t="s">
        <v>16</v>
      </c>
      <c r="AA106" s="7" t="s">
        <v>1363</v>
      </c>
      <c r="AB106" t="s">
        <v>256</v>
      </c>
      <c r="AC106" s="3">
        <v>9.9999999999999998E-17</v>
      </c>
      <c r="AD106" t="s">
        <v>976</v>
      </c>
      <c r="AE106" t="s">
        <v>977</v>
      </c>
      <c r="AF106" t="s">
        <v>978</v>
      </c>
      <c r="AG106">
        <v>0.01</v>
      </c>
      <c r="AH106" t="s">
        <v>979</v>
      </c>
      <c r="AI106" t="b">
        <v>0</v>
      </c>
      <c r="AJ106" t="s">
        <v>5</v>
      </c>
      <c r="AK106">
        <v>0.97687990000000002</v>
      </c>
      <c r="AL106" t="s">
        <v>4</v>
      </c>
      <c r="AM106">
        <v>0.10006796</v>
      </c>
    </row>
    <row r="107" spans="1:39" x14ac:dyDescent="0.25">
      <c r="A107" t="s">
        <v>123</v>
      </c>
      <c r="B107" t="s">
        <v>10</v>
      </c>
      <c r="C107">
        <v>300</v>
      </c>
      <c r="D107" t="s">
        <v>11</v>
      </c>
      <c r="E107">
        <v>100000</v>
      </c>
      <c r="F107" t="s">
        <v>12</v>
      </c>
      <c r="G107">
        <v>23654</v>
      </c>
      <c r="H107" t="s">
        <v>13</v>
      </c>
      <c r="I107">
        <v>1E-3</v>
      </c>
      <c r="J107" t="s">
        <v>3</v>
      </c>
      <c r="K107">
        <v>0.9997007</v>
      </c>
      <c r="L107" t="s">
        <v>2</v>
      </c>
      <c r="M107">
        <v>8.0450000000000001E-3</v>
      </c>
      <c r="N107" t="s">
        <v>6</v>
      </c>
      <c r="O107">
        <v>20</v>
      </c>
      <c r="P107" t="s">
        <v>0</v>
      </c>
      <c r="Q107">
        <v>290.7</v>
      </c>
      <c r="R107" t="s">
        <v>8</v>
      </c>
      <c r="S107">
        <v>7</v>
      </c>
      <c r="T107" t="s">
        <v>9</v>
      </c>
      <c r="U107">
        <v>265</v>
      </c>
      <c r="V107" t="s">
        <v>7</v>
      </c>
      <c r="W107">
        <v>100791</v>
      </c>
      <c r="X107" t="s">
        <v>1</v>
      </c>
      <c r="Y107" t="s">
        <v>1364</v>
      </c>
      <c r="Z107" t="s">
        <v>16</v>
      </c>
      <c r="AA107" s="7" t="s">
        <v>1365</v>
      </c>
      <c r="AB107" t="s">
        <v>256</v>
      </c>
      <c r="AC107" s="3">
        <v>9.9999999999999998E-17</v>
      </c>
      <c r="AD107" t="s">
        <v>976</v>
      </c>
      <c r="AE107" t="s">
        <v>977</v>
      </c>
      <c r="AF107" t="s">
        <v>978</v>
      </c>
      <c r="AG107">
        <v>0.01</v>
      </c>
      <c r="AH107" t="s">
        <v>979</v>
      </c>
      <c r="AI107" t="b">
        <v>0</v>
      </c>
      <c r="AJ107" t="s">
        <v>5</v>
      </c>
      <c r="AK107">
        <v>0.99969724000000004</v>
      </c>
      <c r="AL107" t="s">
        <v>4</v>
      </c>
      <c r="AM107">
        <v>7.83762E-3</v>
      </c>
    </row>
    <row r="108" spans="1:39" x14ac:dyDescent="0.25">
      <c r="A108" t="s">
        <v>124</v>
      </c>
      <c r="B108" t="s">
        <v>10</v>
      </c>
      <c r="C108">
        <v>300</v>
      </c>
      <c r="D108" t="s">
        <v>11</v>
      </c>
      <c r="E108">
        <v>100000</v>
      </c>
      <c r="F108" t="s">
        <v>12</v>
      </c>
      <c r="G108">
        <v>23654</v>
      </c>
      <c r="H108" t="s">
        <v>13</v>
      </c>
      <c r="I108">
        <v>1E-3</v>
      </c>
      <c r="J108" t="s">
        <v>3</v>
      </c>
      <c r="K108">
        <v>0.99634650000000002</v>
      </c>
      <c r="L108" t="s">
        <v>2</v>
      </c>
      <c r="M108">
        <v>6.1343999999999999E-3</v>
      </c>
      <c r="N108" t="s">
        <v>6</v>
      </c>
      <c r="O108">
        <v>10</v>
      </c>
      <c r="P108" t="s">
        <v>0</v>
      </c>
      <c r="Q108">
        <v>191.6</v>
      </c>
      <c r="R108" t="s">
        <v>8</v>
      </c>
      <c r="S108">
        <v>3</v>
      </c>
      <c r="T108" t="s">
        <v>9</v>
      </c>
      <c r="U108">
        <v>196</v>
      </c>
      <c r="V108" t="s">
        <v>7</v>
      </c>
      <c r="W108">
        <v>100187</v>
      </c>
      <c r="X108" t="s">
        <v>1</v>
      </c>
      <c r="Y108" t="s">
        <v>1366</v>
      </c>
      <c r="Z108" t="s">
        <v>16</v>
      </c>
      <c r="AA108" s="7" t="s">
        <v>1367</v>
      </c>
      <c r="AB108" t="s">
        <v>256</v>
      </c>
      <c r="AC108" s="3">
        <v>9.9999999999999998E-17</v>
      </c>
      <c r="AD108" t="s">
        <v>976</v>
      </c>
      <c r="AE108" t="s">
        <v>977</v>
      </c>
      <c r="AF108" t="s">
        <v>978</v>
      </c>
      <c r="AG108">
        <v>0.01</v>
      </c>
      <c r="AH108" t="s">
        <v>979</v>
      </c>
      <c r="AI108" t="b">
        <v>0</v>
      </c>
      <c r="AJ108" t="s">
        <v>5</v>
      </c>
      <c r="AK108">
        <v>0.99708408999999998</v>
      </c>
      <c r="AL108" t="s">
        <v>4</v>
      </c>
      <c r="AM108">
        <v>5.09699E-3</v>
      </c>
    </row>
    <row r="109" spans="1:39" x14ac:dyDescent="0.25">
      <c r="A109" t="s">
        <v>125</v>
      </c>
      <c r="B109" t="s">
        <v>10</v>
      </c>
      <c r="C109">
        <v>300</v>
      </c>
      <c r="D109" t="s">
        <v>11</v>
      </c>
      <c r="E109">
        <v>100000</v>
      </c>
      <c r="F109" t="s">
        <v>12</v>
      </c>
      <c r="G109">
        <v>23654</v>
      </c>
      <c r="H109" t="s">
        <v>13</v>
      </c>
      <c r="I109">
        <v>1E-3</v>
      </c>
      <c r="J109" t="s">
        <v>3</v>
      </c>
      <c r="K109">
        <v>0.87357450000000003</v>
      </c>
      <c r="L109" t="s">
        <v>2</v>
      </c>
      <c r="M109">
        <v>2.7957477000000002</v>
      </c>
      <c r="N109" t="s">
        <v>6</v>
      </c>
      <c r="O109">
        <v>43</v>
      </c>
      <c r="P109" t="s">
        <v>0</v>
      </c>
      <c r="Q109">
        <v>300.39999999999998</v>
      </c>
      <c r="R109" t="s">
        <v>8</v>
      </c>
      <c r="S109">
        <v>4</v>
      </c>
      <c r="T109" t="s">
        <v>9</v>
      </c>
      <c r="U109">
        <v>36</v>
      </c>
      <c r="V109" t="s">
        <v>7</v>
      </c>
      <c r="W109">
        <v>82276</v>
      </c>
      <c r="X109" t="s">
        <v>1</v>
      </c>
      <c r="Y109" t="s">
        <v>1368</v>
      </c>
      <c r="Z109" t="s">
        <v>16</v>
      </c>
      <c r="AA109" s="7" t="s">
        <v>1369</v>
      </c>
      <c r="AB109" t="s">
        <v>256</v>
      </c>
      <c r="AC109" s="3">
        <v>9.9999999999999998E-17</v>
      </c>
      <c r="AD109" t="s">
        <v>976</v>
      </c>
      <c r="AE109" t="s">
        <v>977</v>
      </c>
      <c r="AF109" t="s">
        <v>978</v>
      </c>
      <c r="AG109">
        <v>0.01</v>
      </c>
      <c r="AH109" t="s">
        <v>979</v>
      </c>
      <c r="AI109" t="b">
        <v>0</v>
      </c>
      <c r="AJ109" t="s">
        <v>5</v>
      </c>
      <c r="AK109">
        <v>-1.60059449</v>
      </c>
      <c r="AL109" t="s">
        <v>4</v>
      </c>
      <c r="AM109">
        <v>13.21559074</v>
      </c>
    </row>
    <row r="110" spans="1:39" x14ac:dyDescent="0.25">
      <c r="A110" t="s">
        <v>126</v>
      </c>
      <c r="B110" t="s">
        <v>10</v>
      </c>
      <c r="C110">
        <v>300</v>
      </c>
      <c r="D110" t="s">
        <v>11</v>
      </c>
      <c r="E110">
        <v>100000</v>
      </c>
      <c r="F110" t="s">
        <v>12</v>
      </c>
      <c r="G110">
        <v>23654</v>
      </c>
      <c r="H110" t="s">
        <v>13</v>
      </c>
      <c r="I110">
        <v>1E-3</v>
      </c>
      <c r="J110" t="s">
        <v>3</v>
      </c>
      <c r="K110">
        <v>0.99609360000000002</v>
      </c>
      <c r="L110" t="s">
        <v>2</v>
      </c>
      <c r="M110">
        <v>6.1834000000000004E-3</v>
      </c>
      <c r="N110" t="s">
        <v>6</v>
      </c>
      <c r="O110">
        <v>13</v>
      </c>
      <c r="P110" t="s">
        <v>0</v>
      </c>
      <c r="Q110">
        <v>226.9</v>
      </c>
      <c r="R110" t="s">
        <v>8</v>
      </c>
      <c r="S110">
        <v>4</v>
      </c>
      <c r="T110" t="s">
        <v>9</v>
      </c>
      <c r="U110">
        <v>189</v>
      </c>
      <c r="V110" t="s">
        <v>7</v>
      </c>
      <c r="W110">
        <v>100274</v>
      </c>
      <c r="X110" t="s">
        <v>1</v>
      </c>
      <c r="Y110" t="s">
        <v>1370</v>
      </c>
      <c r="Z110" t="s">
        <v>16</v>
      </c>
      <c r="AA110" s="7" t="s">
        <v>1371</v>
      </c>
      <c r="AB110" t="s">
        <v>256</v>
      </c>
      <c r="AC110" s="3">
        <v>9.9999999999999998E-17</v>
      </c>
      <c r="AD110" t="s">
        <v>976</v>
      </c>
      <c r="AE110" t="s">
        <v>977</v>
      </c>
      <c r="AF110" t="s">
        <v>978</v>
      </c>
      <c r="AG110">
        <v>0.01</v>
      </c>
      <c r="AH110" t="s">
        <v>979</v>
      </c>
      <c r="AI110" t="b">
        <v>0</v>
      </c>
      <c r="AJ110" t="s">
        <v>5</v>
      </c>
      <c r="AK110">
        <v>0.99605500000000002</v>
      </c>
      <c r="AL110" t="s">
        <v>4</v>
      </c>
      <c r="AM110">
        <v>6.2389400000000001E-3</v>
      </c>
    </row>
    <row r="111" spans="1:39" x14ac:dyDescent="0.25">
      <c r="A111" t="s">
        <v>127</v>
      </c>
      <c r="B111" t="s">
        <v>10</v>
      </c>
      <c r="C111">
        <v>300</v>
      </c>
      <c r="D111" t="s">
        <v>11</v>
      </c>
      <c r="E111">
        <v>100000</v>
      </c>
      <c r="F111" t="s">
        <v>12</v>
      </c>
      <c r="G111">
        <v>23654</v>
      </c>
      <c r="H111" t="s">
        <v>13</v>
      </c>
      <c r="I111">
        <v>1E-3</v>
      </c>
      <c r="J111" t="s">
        <v>3</v>
      </c>
      <c r="K111">
        <v>-2147233978.38538</v>
      </c>
      <c r="L111" t="s">
        <v>2</v>
      </c>
      <c r="M111">
        <v>27857.4909573</v>
      </c>
      <c r="N111" t="s">
        <v>6</v>
      </c>
      <c r="O111">
        <v>61</v>
      </c>
      <c r="P111" t="s">
        <v>0</v>
      </c>
      <c r="Q111">
        <v>301</v>
      </c>
      <c r="R111" t="s">
        <v>8</v>
      </c>
      <c r="S111">
        <v>3</v>
      </c>
      <c r="T111" t="s">
        <v>9</v>
      </c>
      <c r="U111">
        <v>34</v>
      </c>
      <c r="V111" t="s">
        <v>7</v>
      </c>
      <c r="W111">
        <v>76853</v>
      </c>
      <c r="X111" t="s">
        <v>1</v>
      </c>
      <c r="Y111" t="s">
        <v>1372</v>
      </c>
      <c r="Z111" t="s">
        <v>16</v>
      </c>
      <c r="AA111" s="7" t="s">
        <v>1373</v>
      </c>
      <c r="AB111" t="s">
        <v>256</v>
      </c>
      <c r="AC111" s="3">
        <v>9.9999999999999998E-17</v>
      </c>
      <c r="AD111" t="s">
        <v>976</v>
      </c>
      <c r="AE111" t="s">
        <v>977</v>
      </c>
      <c r="AF111" t="s">
        <v>978</v>
      </c>
      <c r="AG111">
        <v>0.01</v>
      </c>
      <c r="AH111" t="s">
        <v>979</v>
      </c>
      <c r="AI111" t="b">
        <v>0</v>
      </c>
      <c r="AJ111" t="s">
        <v>5</v>
      </c>
      <c r="AK111">
        <v>-288416827.846488</v>
      </c>
      <c r="AL111" t="s">
        <v>4</v>
      </c>
      <c r="AM111">
        <v>10279.475954039999</v>
      </c>
    </row>
    <row r="112" spans="1:39" x14ac:dyDescent="0.25">
      <c r="A112" t="s">
        <v>128</v>
      </c>
      <c r="B112" t="s">
        <v>10</v>
      </c>
      <c r="C112">
        <v>300</v>
      </c>
      <c r="D112" t="s">
        <v>11</v>
      </c>
      <c r="E112">
        <v>100000</v>
      </c>
      <c r="F112" t="s">
        <v>12</v>
      </c>
      <c r="G112">
        <v>23654</v>
      </c>
      <c r="H112" t="s">
        <v>13</v>
      </c>
      <c r="I112">
        <v>1E-3</v>
      </c>
      <c r="J112" t="s">
        <v>3</v>
      </c>
      <c r="K112">
        <v>0.99810600000000005</v>
      </c>
      <c r="L112" t="s">
        <v>2</v>
      </c>
      <c r="M112">
        <v>1.3252999999999999E-2</v>
      </c>
      <c r="N112" t="s">
        <v>6</v>
      </c>
      <c r="O112">
        <v>12</v>
      </c>
      <c r="P112" t="s">
        <v>0</v>
      </c>
      <c r="Q112">
        <v>213.2</v>
      </c>
      <c r="R112" t="s">
        <v>8</v>
      </c>
      <c r="S112">
        <v>2</v>
      </c>
      <c r="T112" t="s">
        <v>9</v>
      </c>
      <c r="U112">
        <v>215</v>
      </c>
      <c r="V112" t="s">
        <v>7</v>
      </c>
      <c r="W112">
        <v>100315</v>
      </c>
      <c r="X112" t="s">
        <v>1</v>
      </c>
      <c r="Y112" t="s">
        <v>1374</v>
      </c>
      <c r="Z112" t="s">
        <v>16</v>
      </c>
      <c r="AA112" s="7" t="s">
        <v>1375</v>
      </c>
      <c r="AB112" t="s">
        <v>256</v>
      </c>
      <c r="AC112" s="3">
        <v>9.9999999999999998E-17</v>
      </c>
      <c r="AD112" t="s">
        <v>976</v>
      </c>
      <c r="AE112" t="s">
        <v>977</v>
      </c>
      <c r="AF112" t="s">
        <v>978</v>
      </c>
      <c r="AG112">
        <v>0.01</v>
      </c>
      <c r="AH112" t="s">
        <v>979</v>
      </c>
      <c r="AI112" t="b">
        <v>0</v>
      </c>
      <c r="AJ112" t="s">
        <v>5</v>
      </c>
      <c r="AK112">
        <v>0.99789950999999999</v>
      </c>
      <c r="AL112" t="s">
        <v>4</v>
      </c>
      <c r="AM112">
        <v>1.382312E-2</v>
      </c>
    </row>
    <row r="113" spans="1:39" x14ac:dyDescent="0.25">
      <c r="A113" t="s">
        <v>129</v>
      </c>
      <c r="B113" t="s">
        <v>10</v>
      </c>
      <c r="C113">
        <v>300</v>
      </c>
      <c r="D113" t="s">
        <v>11</v>
      </c>
      <c r="E113">
        <v>100000</v>
      </c>
      <c r="F113" t="s">
        <v>12</v>
      </c>
      <c r="G113">
        <v>23654</v>
      </c>
      <c r="H113" t="s">
        <v>13</v>
      </c>
      <c r="I113">
        <v>1E-3</v>
      </c>
      <c r="J113" t="s">
        <v>3</v>
      </c>
      <c r="K113">
        <v>0.99999729999999998</v>
      </c>
      <c r="L113" t="s">
        <v>2</v>
      </c>
      <c r="M113">
        <v>1.887E-3</v>
      </c>
      <c r="N113" t="s">
        <v>6</v>
      </c>
      <c r="O113">
        <v>19</v>
      </c>
      <c r="P113" t="s">
        <v>0</v>
      </c>
      <c r="Q113">
        <v>242.8</v>
      </c>
      <c r="R113" t="s">
        <v>8</v>
      </c>
      <c r="S113">
        <v>4</v>
      </c>
      <c r="T113" t="s">
        <v>9</v>
      </c>
      <c r="U113">
        <v>302</v>
      </c>
      <c r="V113" t="s">
        <v>7</v>
      </c>
      <c r="W113">
        <v>100690</v>
      </c>
      <c r="X113" t="s">
        <v>1</v>
      </c>
      <c r="Y113" t="s">
        <v>1376</v>
      </c>
      <c r="Z113" t="s">
        <v>16</v>
      </c>
      <c r="AA113" s="7" t="s">
        <v>1377</v>
      </c>
      <c r="AB113" t="s">
        <v>256</v>
      </c>
      <c r="AC113" s="3">
        <v>9.9999999999999998E-17</v>
      </c>
      <c r="AD113" t="s">
        <v>976</v>
      </c>
      <c r="AE113" t="s">
        <v>977</v>
      </c>
      <c r="AF113" t="s">
        <v>978</v>
      </c>
      <c r="AG113">
        <v>0.01</v>
      </c>
      <c r="AH113" t="s">
        <v>979</v>
      </c>
      <c r="AI113" t="b">
        <v>0</v>
      </c>
      <c r="AJ113" t="s">
        <v>5</v>
      </c>
      <c r="AK113">
        <v>0.99999954999999996</v>
      </c>
      <c r="AL113" t="s">
        <v>4</v>
      </c>
      <c r="AM113">
        <v>7.7822999999999998E-4</v>
      </c>
    </row>
    <row r="114" spans="1:39" x14ac:dyDescent="0.25">
      <c r="A114" t="s">
        <v>130</v>
      </c>
      <c r="B114" t="s">
        <v>10</v>
      </c>
      <c r="C114">
        <v>300</v>
      </c>
      <c r="D114" t="s">
        <v>11</v>
      </c>
      <c r="E114">
        <v>100000</v>
      </c>
      <c r="F114" t="s">
        <v>12</v>
      </c>
      <c r="G114">
        <v>23654</v>
      </c>
      <c r="H114" t="s">
        <v>13</v>
      </c>
      <c r="I114">
        <v>1E-3</v>
      </c>
      <c r="J114" t="s">
        <v>3</v>
      </c>
      <c r="K114">
        <v>0.99743740000000003</v>
      </c>
      <c r="L114" t="s">
        <v>2</v>
      </c>
      <c r="M114">
        <v>4.9107999999999999E-3</v>
      </c>
      <c r="N114" t="s">
        <v>6</v>
      </c>
      <c r="O114">
        <v>17</v>
      </c>
      <c r="P114" t="s">
        <v>0</v>
      </c>
      <c r="Q114">
        <v>269.3</v>
      </c>
      <c r="R114" t="s">
        <v>8</v>
      </c>
      <c r="S114">
        <v>6</v>
      </c>
      <c r="T114" t="s">
        <v>9</v>
      </c>
      <c r="U114">
        <v>313</v>
      </c>
      <c r="V114" t="s">
        <v>7</v>
      </c>
      <c r="W114">
        <v>100828</v>
      </c>
      <c r="X114" t="s">
        <v>1</v>
      </c>
      <c r="Y114" t="s">
        <v>1378</v>
      </c>
      <c r="Z114" t="s">
        <v>16</v>
      </c>
      <c r="AA114" s="7" t="s">
        <v>1379</v>
      </c>
      <c r="AB114" t="s">
        <v>256</v>
      </c>
      <c r="AC114" s="3">
        <v>9.9999999999999998E-17</v>
      </c>
      <c r="AD114" t="s">
        <v>976</v>
      </c>
      <c r="AE114" t="s">
        <v>977</v>
      </c>
      <c r="AF114" t="s">
        <v>978</v>
      </c>
      <c r="AG114">
        <v>0.01</v>
      </c>
      <c r="AH114" t="s">
        <v>979</v>
      </c>
      <c r="AI114" t="b">
        <v>0</v>
      </c>
      <c r="AJ114" t="s">
        <v>5</v>
      </c>
      <c r="AK114">
        <v>0.99719983000000001</v>
      </c>
      <c r="AL114" t="s">
        <v>4</v>
      </c>
      <c r="AM114">
        <v>5.1635700000000001E-3</v>
      </c>
    </row>
    <row r="115" spans="1:39" x14ac:dyDescent="0.25">
      <c r="A115" t="s">
        <v>131</v>
      </c>
      <c r="B115" t="s">
        <v>10</v>
      </c>
      <c r="C115">
        <v>300</v>
      </c>
      <c r="D115" t="s">
        <v>11</v>
      </c>
      <c r="E115">
        <v>100000</v>
      </c>
      <c r="F115" t="s">
        <v>12</v>
      </c>
      <c r="G115">
        <v>23654</v>
      </c>
      <c r="H115" t="s">
        <v>13</v>
      </c>
      <c r="I115">
        <v>1E-3</v>
      </c>
      <c r="J115" t="s">
        <v>3</v>
      </c>
      <c r="K115">
        <v>0.9999962</v>
      </c>
      <c r="L115" t="s">
        <v>2</v>
      </c>
      <c r="M115">
        <v>1.3656E-3</v>
      </c>
      <c r="N115" t="s">
        <v>6</v>
      </c>
      <c r="O115">
        <v>11</v>
      </c>
      <c r="P115" t="s">
        <v>0</v>
      </c>
      <c r="Q115">
        <v>246.2</v>
      </c>
      <c r="R115" t="s">
        <v>8</v>
      </c>
      <c r="S115">
        <v>5</v>
      </c>
      <c r="T115" t="s">
        <v>9</v>
      </c>
      <c r="U115">
        <v>224</v>
      </c>
      <c r="V115" t="s">
        <v>7</v>
      </c>
      <c r="W115">
        <v>100522</v>
      </c>
      <c r="X115" t="s">
        <v>1</v>
      </c>
      <c r="Y115" t="s">
        <v>1380</v>
      </c>
      <c r="Z115" t="s">
        <v>16</v>
      </c>
      <c r="AA115" s="7" t="s">
        <v>1381</v>
      </c>
      <c r="AB115" t="s">
        <v>256</v>
      </c>
      <c r="AC115" s="3">
        <v>9.9999999999999998E-17</v>
      </c>
      <c r="AD115" t="s">
        <v>976</v>
      </c>
      <c r="AE115" t="s">
        <v>977</v>
      </c>
      <c r="AF115" t="s">
        <v>978</v>
      </c>
      <c r="AG115">
        <v>0.01</v>
      </c>
      <c r="AH115" t="s">
        <v>979</v>
      </c>
      <c r="AI115" t="b">
        <v>0</v>
      </c>
      <c r="AJ115" t="s">
        <v>5</v>
      </c>
      <c r="AK115">
        <v>0.99999724999999995</v>
      </c>
      <c r="AL115" t="s">
        <v>4</v>
      </c>
      <c r="AM115">
        <v>1.1475599999999999E-3</v>
      </c>
    </row>
    <row r="116" spans="1:39" x14ac:dyDescent="0.25">
      <c r="A116" t="s">
        <v>132</v>
      </c>
      <c r="B116" t="s">
        <v>10</v>
      </c>
      <c r="C116">
        <v>300</v>
      </c>
      <c r="D116" t="s">
        <v>11</v>
      </c>
      <c r="E116">
        <v>100000</v>
      </c>
      <c r="F116" t="s">
        <v>12</v>
      </c>
      <c r="G116">
        <v>23654</v>
      </c>
      <c r="H116" t="s">
        <v>13</v>
      </c>
      <c r="I116">
        <v>1E-3</v>
      </c>
      <c r="J116" t="s">
        <v>3</v>
      </c>
      <c r="K116">
        <v>-120.3647337</v>
      </c>
      <c r="L116" t="s">
        <v>2</v>
      </c>
      <c r="M116">
        <v>5.4644101000000003</v>
      </c>
      <c r="N116" t="s">
        <v>6</v>
      </c>
      <c r="O116">
        <v>47</v>
      </c>
      <c r="P116" t="s">
        <v>0</v>
      </c>
      <c r="Q116">
        <v>301.39999999999998</v>
      </c>
      <c r="R116" t="s">
        <v>8</v>
      </c>
      <c r="S116">
        <v>4</v>
      </c>
      <c r="T116" t="s">
        <v>9</v>
      </c>
      <c r="U116">
        <v>36</v>
      </c>
      <c r="V116" t="s">
        <v>7</v>
      </c>
      <c r="W116">
        <v>88189</v>
      </c>
      <c r="X116" t="s">
        <v>1</v>
      </c>
      <c r="Y116" t="s">
        <v>1382</v>
      </c>
      <c r="Z116" t="s">
        <v>16</v>
      </c>
      <c r="AA116" s="7" t="s">
        <v>1383</v>
      </c>
      <c r="AB116" t="s">
        <v>256</v>
      </c>
      <c r="AC116" s="3">
        <v>9.9999999999999998E-17</v>
      </c>
      <c r="AD116" t="s">
        <v>976</v>
      </c>
      <c r="AE116" t="s">
        <v>977</v>
      </c>
      <c r="AF116" t="s">
        <v>978</v>
      </c>
      <c r="AG116">
        <v>0.01</v>
      </c>
      <c r="AH116" t="s">
        <v>979</v>
      </c>
      <c r="AI116" t="b">
        <v>0</v>
      </c>
      <c r="AJ116" t="s">
        <v>5</v>
      </c>
      <c r="AK116">
        <v>-14.68700361</v>
      </c>
      <c r="AL116" t="s">
        <v>4</v>
      </c>
      <c r="AM116">
        <v>1.8625012400000001</v>
      </c>
    </row>
    <row r="117" spans="1:39" x14ac:dyDescent="0.25">
      <c r="A117" t="s">
        <v>133</v>
      </c>
      <c r="B117" t="s">
        <v>10</v>
      </c>
      <c r="C117">
        <v>300</v>
      </c>
      <c r="D117" t="s">
        <v>11</v>
      </c>
      <c r="E117">
        <v>100000</v>
      </c>
      <c r="F117" t="s">
        <v>12</v>
      </c>
      <c r="G117">
        <v>23654</v>
      </c>
      <c r="H117" t="s">
        <v>13</v>
      </c>
      <c r="I117">
        <v>1E-3</v>
      </c>
      <c r="J117" t="s">
        <v>3</v>
      </c>
      <c r="K117">
        <v>-0.38444040000000002</v>
      </c>
      <c r="L117" t="s">
        <v>2</v>
      </c>
      <c r="M117">
        <v>0.72065820000000003</v>
      </c>
      <c r="N117" t="s">
        <v>6</v>
      </c>
      <c r="O117">
        <v>79</v>
      </c>
      <c r="P117" t="s">
        <v>0</v>
      </c>
      <c r="Q117">
        <v>300.39999999999998</v>
      </c>
      <c r="R117" t="s">
        <v>8</v>
      </c>
      <c r="S117">
        <v>2</v>
      </c>
      <c r="T117" t="s">
        <v>9</v>
      </c>
      <c r="U117">
        <v>22</v>
      </c>
      <c r="V117" t="s">
        <v>7</v>
      </c>
      <c r="W117">
        <v>63010</v>
      </c>
      <c r="X117" t="s">
        <v>1</v>
      </c>
      <c r="Y117" t="s">
        <v>1384</v>
      </c>
      <c r="Z117" t="s">
        <v>16</v>
      </c>
      <c r="AA117" s="7" t="s">
        <v>1385</v>
      </c>
      <c r="AB117" t="s">
        <v>256</v>
      </c>
      <c r="AC117" s="3">
        <v>9.9999999999999998E-17</v>
      </c>
      <c r="AD117" t="s">
        <v>976</v>
      </c>
      <c r="AE117" t="s">
        <v>977</v>
      </c>
      <c r="AF117" t="s">
        <v>978</v>
      </c>
      <c r="AG117">
        <v>0.01</v>
      </c>
      <c r="AH117" t="s">
        <v>979</v>
      </c>
      <c r="AI117" t="b">
        <v>0</v>
      </c>
      <c r="AJ117" t="s">
        <v>5</v>
      </c>
      <c r="AK117">
        <v>-5.3424235700000002</v>
      </c>
      <c r="AL117" t="s">
        <v>4</v>
      </c>
      <c r="AM117">
        <v>1.5528469899999999</v>
      </c>
    </row>
    <row r="118" spans="1:39" x14ac:dyDescent="0.25">
      <c r="A118" t="s">
        <v>135</v>
      </c>
      <c r="B118" t="s">
        <v>10</v>
      </c>
      <c r="C118">
        <v>300</v>
      </c>
      <c r="D118" t="s">
        <v>11</v>
      </c>
      <c r="E118">
        <v>100000</v>
      </c>
      <c r="F118" t="s">
        <v>12</v>
      </c>
      <c r="G118">
        <v>23654</v>
      </c>
      <c r="H118" t="s">
        <v>13</v>
      </c>
      <c r="I118">
        <v>1E-3</v>
      </c>
      <c r="J118" t="s">
        <v>3</v>
      </c>
      <c r="K118">
        <v>-3578.9977782999999</v>
      </c>
      <c r="L118" t="s">
        <v>2</v>
      </c>
      <c r="M118">
        <v>34.301662200000003</v>
      </c>
      <c r="N118" t="s">
        <v>6</v>
      </c>
      <c r="O118">
        <v>37</v>
      </c>
      <c r="P118" t="s">
        <v>0</v>
      </c>
      <c r="Q118">
        <v>300.39999999999998</v>
      </c>
      <c r="R118" t="s">
        <v>8</v>
      </c>
      <c r="S118">
        <v>2</v>
      </c>
      <c r="T118" t="s">
        <v>9</v>
      </c>
      <c r="U118">
        <v>32</v>
      </c>
      <c r="V118" t="s">
        <v>7</v>
      </c>
      <c r="W118">
        <v>75326</v>
      </c>
      <c r="X118" t="s">
        <v>1</v>
      </c>
      <c r="Y118" t="s">
        <v>1386</v>
      </c>
      <c r="Z118" t="s">
        <v>16</v>
      </c>
      <c r="AA118" s="7" t="s">
        <v>1387</v>
      </c>
      <c r="AB118" t="s">
        <v>256</v>
      </c>
      <c r="AC118" s="3">
        <v>9.9999999999999998E-17</v>
      </c>
      <c r="AD118" t="s">
        <v>976</v>
      </c>
      <c r="AE118" t="s">
        <v>977</v>
      </c>
      <c r="AF118" t="s">
        <v>978</v>
      </c>
      <c r="AG118">
        <v>0.01</v>
      </c>
      <c r="AH118" t="s">
        <v>979</v>
      </c>
      <c r="AI118" t="b">
        <v>0</v>
      </c>
      <c r="AJ118" t="s">
        <v>5</v>
      </c>
      <c r="AK118">
        <v>-7024.5320204</v>
      </c>
      <c r="AL118" t="s">
        <v>4</v>
      </c>
      <c r="AM118">
        <v>47.15678862</v>
      </c>
    </row>
    <row r="119" spans="1:39" x14ac:dyDescent="0.25">
      <c r="A119" t="s">
        <v>136</v>
      </c>
      <c r="B119" t="s">
        <v>10</v>
      </c>
      <c r="C119">
        <v>300</v>
      </c>
      <c r="D119" t="s">
        <v>11</v>
      </c>
      <c r="E119">
        <v>100000</v>
      </c>
      <c r="F119" t="s">
        <v>12</v>
      </c>
      <c r="G119">
        <v>23654</v>
      </c>
      <c r="H119" t="s">
        <v>13</v>
      </c>
      <c r="I119">
        <v>1E-3</v>
      </c>
      <c r="J119" t="s">
        <v>3</v>
      </c>
      <c r="K119">
        <v>-2.616215</v>
      </c>
      <c r="L119" t="s">
        <v>2</v>
      </c>
      <c r="M119">
        <v>0.40137129999999999</v>
      </c>
      <c r="N119" t="s">
        <v>6</v>
      </c>
      <c r="O119">
        <v>27</v>
      </c>
      <c r="P119" t="s">
        <v>0</v>
      </c>
      <c r="Q119">
        <v>300.2</v>
      </c>
      <c r="R119" t="s">
        <v>8</v>
      </c>
      <c r="S119">
        <v>3</v>
      </c>
      <c r="T119" t="s">
        <v>9</v>
      </c>
      <c r="U119">
        <v>31</v>
      </c>
      <c r="V119" t="s">
        <v>7</v>
      </c>
      <c r="W119">
        <v>77489</v>
      </c>
      <c r="X119" t="s">
        <v>1</v>
      </c>
      <c r="Y119" t="s">
        <v>1388</v>
      </c>
      <c r="Z119" t="s">
        <v>16</v>
      </c>
      <c r="AA119" s="7" t="s">
        <v>1389</v>
      </c>
      <c r="AB119" t="s">
        <v>256</v>
      </c>
      <c r="AC119" s="3">
        <v>9.9999999999999998E-17</v>
      </c>
      <c r="AD119" t="s">
        <v>976</v>
      </c>
      <c r="AE119" t="s">
        <v>977</v>
      </c>
      <c r="AF119" t="s">
        <v>978</v>
      </c>
      <c r="AG119">
        <v>0.01</v>
      </c>
      <c r="AH119" t="s">
        <v>979</v>
      </c>
      <c r="AI119" t="b">
        <v>0</v>
      </c>
      <c r="AJ119" t="s">
        <v>5</v>
      </c>
      <c r="AK119">
        <v>-3.6098444299999999</v>
      </c>
      <c r="AL119" t="s">
        <v>4</v>
      </c>
      <c r="AM119">
        <v>0.45671864000000001</v>
      </c>
    </row>
    <row r="120" spans="1:39" x14ac:dyDescent="0.25">
      <c r="A120" t="s">
        <v>137</v>
      </c>
      <c r="B120" t="s">
        <v>10</v>
      </c>
      <c r="C120">
        <v>300</v>
      </c>
      <c r="D120" t="s">
        <v>11</v>
      </c>
      <c r="E120">
        <v>100000</v>
      </c>
      <c r="F120" t="s">
        <v>12</v>
      </c>
      <c r="G120">
        <v>23654</v>
      </c>
      <c r="H120" t="s">
        <v>13</v>
      </c>
      <c r="I120">
        <v>1E-3</v>
      </c>
      <c r="J120" t="s">
        <v>3</v>
      </c>
      <c r="K120">
        <v>0.99754129999999996</v>
      </c>
      <c r="L120" t="s">
        <v>2</v>
      </c>
      <c r="M120">
        <v>6.6042999999999996E-3</v>
      </c>
      <c r="N120" t="s">
        <v>6</v>
      </c>
      <c r="O120">
        <v>18</v>
      </c>
      <c r="P120" t="s">
        <v>0</v>
      </c>
      <c r="Q120">
        <v>260.60000000000002</v>
      </c>
      <c r="R120" t="s">
        <v>8</v>
      </c>
      <c r="S120">
        <v>2</v>
      </c>
      <c r="T120" t="s">
        <v>9</v>
      </c>
      <c r="U120">
        <v>360</v>
      </c>
      <c r="V120" t="s">
        <v>7</v>
      </c>
      <c r="W120">
        <v>100920</v>
      </c>
      <c r="X120" t="s">
        <v>1</v>
      </c>
      <c r="Y120" t="s">
        <v>1390</v>
      </c>
      <c r="Z120" t="s">
        <v>16</v>
      </c>
      <c r="AA120" s="7" t="s">
        <v>1391</v>
      </c>
      <c r="AB120" t="s">
        <v>256</v>
      </c>
      <c r="AC120" s="3">
        <v>9.9999999999999998E-17</v>
      </c>
      <c r="AD120" t="s">
        <v>976</v>
      </c>
      <c r="AE120" t="s">
        <v>977</v>
      </c>
      <c r="AF120" t="s">
        <v>978</v>
      </c>
      <c r="AG120">
        <v>0.01</v>
      </c>
      <c r="AH120" t="s">
        <v>979</v>
      </c>
      <c r="AI120" t="b">
        <v>0</v>
      </c>
      <c r="AJ120" t="s">
        <v>5</v>
      </c>
      <c r="AK120">
        <v>0.99742103000000004</v>
      </c>
      <c r="AL120" t="s">
        <v>4</v>
      </c>
      <c r="AM120">
        <v>6.7343899999999998E-3</v>
      </c>
    </row>
    <row r="121" spans="1:39" x14ac:dyDescent="0.25">
      <c r="A121" t="s">
        <v>138</v>
      </c>
      <c r="B121" t="s">
        <v>10</v>
      </c>
      <c r="C121">
        <v>300</v>
      </c>
      <c r="D121" t="s">
        <v>11</v>
      </c>
      <c r="E121">
        <v>100000</v>
      </c>
      <c r="F121" t="s">
        <v>12</v>
      </c>
      <c r="G121">
        <v>23654</v>
      </c>
      <c r="H121" t="s">
        <v>13</v>
      </c>
      <c r="I121">
        <v>1E-3</v>
      </c>
      <c r="J121" t="s">
        <v>3</v>
      </c>
      <c r="K121">
        <v>-1.8855E-3</v>
      </c>
      <c r="L121" t="s">
        <v>2</v>
      </c>
      <c r="M121">
        <v>4437426490905280</v>
      </c>
      <c r="N121" t="s">
        <v>6</v>
      </c>
      <c r="O121">
        <v>20</v>
      </c>
      <c r="P121" t="s">
        <v>0</v>
      </c>
      <c r="Q121">
        <v>226.6</v>
      </c>
      <c r="R121" t="s">
        <v>8</v>
      </c>
      <c r="S121">
        <v>5</v>
      </c>
      <c r="T121" t="s">
        <v>9</v>
      </c>
      <c r="U121">
        <v>251</v>
      </c>
      <c r="V121" t="s">
        <v>7</v>
      </c>
      <c r="W121">
        <v>100449</v>
      </c>
      <c r="X121" t="s">
        <v>1</v>
      </c>
      <c r="Y121" t="s">
        <v>957</v>
      </c>
      <c r="Z121" t="s">
        <v>16</v>
      </c>
      <c r="AA121" s="7" t="s">
        <v>1392</v>
      </c>
      <c r="AB121" t="s">
        <v>256</v>
      </c>
      <c r="AC121" s="3">
        <v>9.9999999999999998E-17</v>
      </c>
      <c r="AD121" t="s">
        <v>976</v>
      </c>
      <c r="AE121" t="s">
        <v>977</v>
      </c>
      <c r="AF121" t="s">
        <v>978</v>
      </c>
      <c r="AG121">
        <v>0.01</v>
      </c>
      <c r="AH121" t="s">
        <v>979</v>
      </c>
      <c r="AI121" t="b">
        <v>0</v>
      </c>
      <c r="AJ121" t="s">
        <v>5</v>
      </c>
      <c r="AK121">
        <v>-1159064.05912843</v>
      </c>
      <c r="AL121" t="s">
        <v>4</v>
      </c>
      <c r="AM121">
        <v>102025476878649</v>
      </c>
    </row>
    <row r="122" spans="1:39" x14ac:dyDescent="0.25">
      <c r="A122" t="s">
        <v>139</v>
      </c>
      <c r="B122" t="s">
        <v>10</v>
      </c>
      <c r="C122">
        <v>300</v>
      </c>
      <c r="D122" t="s">
        <v>11</v>
      </c>
      <c r="E122">
        <v>100000</v>
      </c>
      <c r="F122" t="s">
        <v>12</v>
      </c>
      <c r="G122">
        <v>23654</v>
      </c>
      <c r="H122" t="s">
        <v>13</v>
      </c>
      <c r="I122">
        <v>1E-3</v>
      </c>
      <c r="J122" t="s">
        <v>3</v>
      </c>
      <c r="K122">
        <v>0.99984569999999995</v>
      </c>
      <c r="L122" t="s">
        <v>2</v>
      </c>
      <c r="M122">
        <v>1.8452E-3</v>
      </c>
      <c r="N122" t="s">
        <v>6</v>
      </c>
      <c r="O122">
        <v>7</v>
      </c>
      <c r="P122" t="s">
        <v>0</v>
      </c>
      <c r="Q122">
        <v>182</v>
      </c>
      <c r="R122" t="s">
        <v>8</v>
      </c>
      <c r="S122">
        <v>6</v>
      </c>
      <c r="T122" t="s">
        <v>9</v>
      </c>
      <c r="U122">
        <v>256</v>
      </c>
      <c r="V122" t="s">
        <v>7</v>
      </c>
      <c r="W122">
        <v>100091</v>
      </c>
      <c r="X122" t="s">
        <v>1</v>
      </c>
      <c r="Y122" t="s">
        <v>1393</v>
      </c>
      <c r="Z122" t="s">
        <v>16</v>
      </c>
      <c r="AA122" s="7" t="s">
        <v>1394</v>
      </c>
      <c r="AB122" t="s">
        <v>256</v>
      </c>
      <c r="AC122" s="3">
        <v>9.9999999999999998E-17</v>
      </c>
      <c r="AD122" t="s">
        <v>976</v>
      </c>
      <c r="AE122" t="s">
        <v>977</v>
      </c>
      <c r="AF122" t="s">
        <v>978</v>
      </c>
      <c r="AG122">
        <v>0.01</v>
      </c>
      <c r="AH122" t="s">
        <v>979</v>
      </c>
      <c r="AI122" t="b">
        <v>0</v>
      </c>
      <c r="AJ122" t="s">
        <v>5</v>
      </c>
      <c r="AK122">
        <v>0.99985106999999995</v>
      </c>
      <c r="AL122" t="s">
        <v>4</v>
      </c>
      <c r="AM122">
        <v>1.8126800000000001E-3</v>
      </c>
    </row>
    <row r="123" spans="1:39" x14ac:dyDescent="0.25">
      <c r="A123" t="s">
        <v>140</v>
      </c>
      <c r="B123" t="s">
        <v>10</v>
      </c>
      <c r="C123">
        <v>300</v>
      </c>
      <c r="D123" t="s">
        <v>11</v>
      </c>
      <c r="E123">
        <v>100000</v>
      </c>
      <c r="F123" t="s">
        <v>12</v>
      </c>
      <c r="G123">
        <v>23654</v>
      </c>
      <c r="H123" t="s">
        <v>13</v>
      </c>
      <c r="I123">
        <v>1E-3</v>
      </c>
      <c r="J123" t="s">
        <v>3</v>
      </c>
      <c r="K123">
        <v>0.99954699999999996</v>
      </c>
      <c r="L123" t="s">
        <v>2</v>
      </c>
      <c r="M123">
        <v>6.7894000000000001E-3</v>
      </c>
      <c r="N123" t="s">
        <v>6</v>
      </c>
      <c r="O123">
        <v>9</v>
      </c>
      <c r="P123" t="s">
        <v>0</v>
      </c>
      <c r="Q123">
        <v>186</v>
      </c>
      <c r="R123" t="s">
        <v>8</v>
      </c>
      <c r="S123">
        <v>5</v>
      </c>
      <c r="T123" t="s">
        <v>9</v>
      </c>
      <c r="U123">
        <v>254</v>
      </c>
      <c r="V123" t="s">
        <v>7</v>
      </c>
      <c r="W123">
        <v>100107</v>
      </c>
      <c r="X123" t="s">
        <v>1</v>
      </c>
      <c r="Y123" t="s">
        <v>1395</v>
      </c>
      <c r="Z123" t="s">
        <v>16</v>
      </c>
      <c r="AA123" s="7" t="s">
        <v>1396</v>
      </c>
      <c r="AB123" t="s">
        <v>256</v>
      </c>
      <c r="AC123" s="3">
        <v>9.9999999999999998E-17</v>
      </c>
      <c r="AD123" t="s">
        <v>976</v>
      </c>
      <c r="AE123" t="s">
        <v>977</v>
      </c>
      <c r="AF123" t="s">
        <v>978</v>
      </c>
      <c r="AG123">
        <v>0.01</v>
      </c>
      <c r="AH123" t="s">
        <v>979</v>
      </c>
      <c r="AI123" t="b">
        <v>0</v>
      </c>
      <c r="AJ123" t="s">
        <v>5</v>
      </c>
      <c r="AK123">
        <v>0.99971966000000001</v>
      </c>
      <c r="AL123" t="s">
        <v>4</v>
      </c>
      <c r="AM123">
        <v>5.4642099999999997E-3</v>
      </c>
    </row>
    <row r="124" spans="1:39" x14ac:dyDescent="0.25">
      <c r="A124" t="s">
        <v>141</v>
      </c>
      <c r="B124" t="s">
        <v>10</v>
      </c>
      <c r="C124">
        <v>300</v>
      </c>
      <c r="D124" t="s">
        <v>11</v>
      </c>
      <c r="E124">
        <v>100000</v>
      </c>
      <c r="F124" t="s">
        <v>12</v>
      </c>
      <c r="G124">
        <v>23654</v>
      </c>
      <c r="H124" t="s">
        <v>13</v>
      </c>
      <c r="I124">
        <v>1E-3</v>
      </c>
      <c r="J124" t="s">
        <v>3</v>
      </c>
      <c r="K124">
        <v>0.99913339999999995</v>
      </c>
      <c r="L124" t="s">
        <v>2</v>
      </c>
      <c r="M124">
        <v>1.2435E-3</v>
      </c>
      <c r="N124" t="s">
        <v>6</v>
      </c>
      <c r="O124">
        <v>6</v>
      </c>
      <c r="P124" t="s">
        <v>0</v>
      </c>
      <c r="Q124">
        <v>170.4</v>
      </c>
      <c r="R124" t="s">
        <v>8</v>
      </c>
      <c r="S124">
        <v>7</v>
      </c>
      <c r="T124" t="s">
        <v>9</v>
      </c>
      <c r="U124">
        <v>327</v>
      </c>
      <c r="V124" t="s">
        <v>7</v>
      </c>
      <c r="W124">
        <v>100160</v>
      </c>
      <c r="X124" t="s">
        <v>1</v>
      </c>
      <c r="Y124" t="s">
        <v>1397</v>
      </c>
      <c r="Z124" t="s">
        <v>16</v>
      </c>
      <c r="AA124" s="7" t="s">
        <v>1398</v>
      </c>
      <c r="AB124" t="s">
        <v>256</v>
      </c>
      <c r="AC124" s="3">
        <v>9.9999999999999998E-17</v>
      </c>
      <c r="AD124" t="s">
        <v>976</v>
      </c>
      <c r="AE124" t="s">
        <v>977</v>
      </c>
      <c r="AF124" t="s">
        <v>978</v>
      </c>
      <c r="AG124">
        <v>0.01</v>
      </c>
      <c r="AH124" t="s">
        <v>979</v>
      </c>
      <c r="AI124" t="b">
        <v>0</v>
      </c>
      <c r="AJ124" t="s">
        <v>5</v>
      </c>
      <c r="AK124">
        <v>0.99950013000000004</v>
      </c>
      <c r="AL124" t="s">
        <v>4</v>
      </c>
      <c r="AM124">
        <v>9.5644999999999997E-4</v>
      </c>
    </row>
    <row r="125" spans="1:39" x14ac:dyDescent="0.25">
      <c r="A125" t="s">
        <v>142</v>
      </c>
      <c r="B125" t="s">
        <v>10</v>
      </c>
      <c r="C125">
        <v>300</v>
      </c>
      <c r="D125" t="s">
        <v>11</v>
      </c>
      <c r="E125">
        <v>100000</v>
      </c>
      <c r="F125" t="s">
        <v>12</v>
      </c>
      <c r="G125">
        <v>23654</v>
      </c>
      <c r="H125" t="s">
        <v>13</v>
      </c>
      <c r="I125">
        <v>1E-3</v>
      </c>
      <c r="J125" t="s">
        <v>3</v>
      </c>
      <c r="K125">
        <v>0.99997389999999997</v>
      </c>
      <c r="L125" t="s">
        <v>2</v>
      </c>
      <c r="M125">
        <v>0.20174800000000001</v>
      </c>
      <c r="N125" t="s">
        <v>6</v>
      </c>
      <c r="O125">
        <v>14</v>
      </c>
      <c r="P125" t="s">
        <v>0</v>
      </c>
      <c r="Q125">
        <v>230.1</v>
      </c>
      <c r="R125" t="s">
        <v>8</v>
      </c>
      <c r="S125">
        <v>4</v>
      </c>
      <c r="T125" t="s">
        <v>9</v>
      </c>
      <c r="U125">
        <v>182</v>
      </c>
      <c r="V125" t="s">
        <v>7</v>
      </c>
      <c r="W125">
        <v>100194</v>
      </c>
      <c r="X125" t="s">
        <v>1</v>
      </c>
      <c r="Y125" t="s">
        <v>1399</v>
      </c>
      <c r="Z125" t="s">
        <v>16</v>
      </c>
      <c r="AA125" s="7" t="s">
        <v>1400</v>
      </c>
      <c r="AB125" t="s">
        <v>256</v>
      </c>
      <c r="AC125" s="3">
        <v>9.9999999999999998E-17</v>
      </c>
      <c r="AD125" t="s">
        <v>976</v>
      </c>
      <c r="AE125" t="s">
        <v>977</v>
      </c>
      <c r="AF125" t="s">
        <v>978</v>
      </c>
      <c r="AG125">
        <v>0.01</v>
      </c>
      <c r="AH125" t="s">
        <v>979</v>
      </c>
      <c r="AI125" t="b">
        <v>0</v>
      </c>
      <c r="AJ125" t="s">
        <v>5</v>
      </c>
      <c r="AK125">
        <v>0.99999442000000005</v>
      </c>
      <c r="AL125" t="s">
        <v>4</v>
      </c>
      <c r="AM125">
        <v>9.5645800000000003E-2</v>
      </c>
    </row>
    <row r="126" spans="1:39" x14ac:dyDescent="0.25">
      <c r="A126" t="s">
        <v>143</v>
      </c>
      <c r="B126" t="s">
        <v>10</v>
      </c>
      <c r="C126">
        <v>300</v>
      </c>
      <c r="D126" t="s">
        <v>11</v>
      </c>
      <c r="E126">
        <v>100000</v>
      </c>
      <c r="F126" t="s">
        <v>12</v>
      </c>
      <c r="G126">
        <v>23654</v>
      </c>
      <c r="H126" t="s">
        <v>13</v>
      </c>
      <c r="I126">
        <v>1E-3</v>
      </c>
      <c r="J126" t="s">
        <v>3</v>
      </c>
      <c r="K126">
        <v>0.99995619999999996</v>
      </c>
      <c r="L126" t="s">
        <v>2</v>
      </c>
      <c r="M126">
        <v>1.35598E-2</v>
      </c>
      <c r="N126" t="s">
        <v>6</v>
      </c>
      <c r="O126">
        <v>20</v>
      </c>
      <c r="P126" t="s">
        <v>0</v>
      </c>
      <c r="Q126">
        <v>240.6</v>
      </c>
      <c r="R126" t="s">
        <v>8</v>
      </c>
      <c r="S126">
        <v>9</v>
      </c>
      <c r="T126" t="s">
        <v>9</v>
      </c>
      <c r="U126">
        <v>285</v>
      </c>
      <c r="V126" t="s">
        <v>7</v>
      </c>
      <c r="W126">
        <v>100513</v>
      </c>
      <c r="X126" t="s">
        <v>1</v>
      </c>
      <c r="Y126" t="s">
        <v>1401</v>
      </c>
      <c r="Z126" t="s">
        <v>16</v>
      </c>
      <c r="AA126" s="7" t="s">
        <v>1402</v>
      </c>
      <c r="AB126" t="s">
        <v>256</v>
      </c>
      <c r="AC126" s="3">
        <v>9.9999999999999998E-17</v>
      </c>
      <c r="AD126" t="s">
        <v>976</v>
      </c>
      <c r="AE126" t="s">
        <v>977</v>
      </c>
      <c r="AF126" t="s">
        <v>978</v>
      </c>
      <c r="AG126">
        <v>0.01</v>
      </c>
      <c r="AH126" t="s">
        <v>979</v>
      </c>
      <c r="AI126" t="b">
        <v>0</v>
      </c>
      <c r="AJ126" t="s">
        <v>5</v>
      </c>
      <c r="AK126">
        <v>0.99996806000000005</v>
      </c>
      <c r="AL126" t="s">
        <v>4</v>
      </c>
      <c r="AM126">
        <v>1.191565E-2</v>
      </c>
    </row>
    <row r="127" spans="1:39" x14ac:dyDescent="0.25">
      <c r="A127" t="s">
        <v>144</v>
      </c>
      <c r="B127" t="s">
        <v>10</v>
      </c>
      <c r="C127">
        <v>300</v>
      </c>
      <c r="D127" t="s">
        <v>11</v>
      </c>
      <c r="E127">
        <v>100000</v>
      </c>
      <c r="F127" t="s">
        <v>12</v>
      </c>
      <c r="G127">
        <v>23654</v>
      </c>
      <c r="H127" t="s">
        <v>13</v>
      </c>
      <c r="I127">
        <v>1E-3</v>
      </c>
      <c r="J127" t="s">
        <v>3</v>
      </c>
      <c r="K127">
        <v>0.99976129999999996</v>
      </c>
      <c r="L127" t="s">
        <v>2</v>
      </c>
      <c r="M127">
        <v>7.3010000000000002E-4</v>
      </c>
      <c r="N127" t="s">
        <v>6</v>
      </c>
      <c r="O127">
        <v>11</v>
      </c>
      <c r="P127" t="s">
        <v>0</v>
      </c>
      <c r="Q127">
        <v>198</v>
      </c>
      <c r="R127" t="s">
        <v>8</v>
      </c>
      <c r="S127">
        <v>3</v>
      </c>
      <c r="T127" t="s">
        <v>9</v>
      </c>
      <c r="U127">
        <v>189</v>
      </c>
      <c r="V127" t="s">
        <v>7</v>
      </c>
      <c r="W127">
        <v>100099</v>
      </c>
      <c r="X127" t="s">
        <v>1</v>
      </c>
      <c r="Y127" t="s">
        <v>1403</v>
      </c>
      <c r="Z127" t="s">
        <v>16</v>
      </c>
      <c r="AA127" s="7" t="s">
        <v>1404</v>
      </c>
      <c r="AB127" t="s">
        <v>256</v>
      </c>
      <c r="AC127" s="3">
        <v>9.9999999999999998E-17</v>
      </c>
      <c r="AD127" t="s">
        <v>976</v>
      </c>
      <c r="AE127" t="s">
        <v>977</v>
      </c>
      <c r="AF127" t="s">
        <v>978</v>
      </c>
      <c r="AG127">
        <v>0.01</v>
      </c>
      <c r="AH127" t="s">
        <v>979</v>
      </c>
      <c r="AI127" t="b">
        <v>0</v>
      </c>
      <c r="AJ127" t="s">
        <v>5</v>
      </c>
      <c r="AK127">
        <v>0.99994232000000005</v>
      </c>
      <c r="AL127" t="s">
        <v>4</v>
      </c>
      <c r="AM127">
        <v>3.3436000000000002E-4</v>
      </c>
    </row>
    <row r="128" spans="1:39" x14ac:dyDescent="0.25">
      <c r="A128" t="s">
        <v>145</v>
      </c>
      <c r="B128" t="s">
        <v>10</v>
      </c>
      <c r="C128">
        <v>300</v>
      </c>
      <c r="D128" t="s">
        <v>11</v>
      </c>
      <c r="E128">
        <v>100000</v>
      </c>
      <c r="F128" t="s">
        <v>12</v>
      </c>
      <c r="G128">
        <v>23654</v>
      </c>
      <c r="H128" t="s">
        <v>13</v>
      </c>
      <c r="I128">
        <v>1E-3</v>
      </c>
      <c r="J128" t="s">
        <v>3</v>
      </c>
      <c r="K128">
        <v>0.96855199999999997</v>
      </c>
      <c r="L128" t="s">
        <v>2</v>
      </c>
      <c r="M128">
        <v>3.2566000000000001E-3</v>
      </c>
      <c r="N128" t="s">
        <v>6</v>
      </c>
      <c r="O128">
        <v>25</v>
      </c>
      <c r="P128" t="s">
        <v>0</v>
      </c>
      <c r="Q128">
        <v>267.8</v>
      </c>
      <c r="R128" t="s">
        <v>8</v>
      </c>
      <c r="S128">
        <v>9</v>
      </c>
      <c r="T128" t="s">
        <v>9</v>
      </c>
      <c r="U128">
        <v>348</v>
      </c>
      <c r="V128" t="s">
        <v>7</v>
      </c>
      <c r="W128">
        <v>100790</v>
      </c>
      <c r="X128" t="s">
        <v>1</v>
      </c>
      <c r="Y128" t="s">
        <v>1405</v>
      </c>
      <c r="Z128" t="s">
        <v>16</v>
      </c>
      <c r="AA128" s="7" t="s">
        <v>1406</v>
      </c>
      <c r="AB128" t="s">
        <v>256</v>
      </c>
      <c r="AC128" s="3">
        <v>9.9999999999999998E-17</v>
      </c>
      <c r="AD128" t="s">
        <v>976</v>
      </c>
      <c r="AE128" t="s">
        <v>977</v>
      </c>
      <c r="AF128" t="s">
        <v>978</v>
      </c>
      <c r="AG128">
        <v>0.01</v>
      </c>
      <c r="AH128" t="s">
        <v>979</v>
      </c>
      <c r="AI128" t="b">
        <v>0</v>
      </c>
      <c r="AJ128" t="s">
        <v>5</v>
      </c>
      <c r="AK128">
        <v>0.97016849999999999</v>
      </c>
      <c r="AL128" t="s">
        <v>4</v>
      </c>
      <c r="AM128">
        <v>3.0882599999999998E-3</v>
      </c>
    </row>
    <row r="129" spans="1:39" x14ac:dyDescent="0.25">
      <c r="A129" t="s">
        <v>146</v>
      </c>
      <c r="B129" t="s">
        <v>10</v>
      </c>
      <c r="C129">
        <v>300</v>
      </c>
      <c r="D129" t="s">
        <v>11</v>
      </c>
      <c r="E129">
        <v>100000</v>
      </c>
      <c r="F129" t="s">
        <v>12</v>
      </c>
      <c r="G129">
        <v>23654</v>
      </c>
      <c r="H129" t="s">
        <v>13</v>
      </c>
      <c r="I129">
        <v>1E-3</v>
      </c>
      <c r="J129" t="s">
        <v>3</v>
      </c>
      <c r="K129">
        <v>0.99982979999999999</v>
      </c>
      <c r="L129" t="s">
        <v>2</v>
      </c>
      <c r="M129">
        <v>3.2613999999999998E-3</v>
      </c>
      <c r="N129" t="s">
        <v>6</v>
      </c>
      <c r="O129">
        <v>11</v>
      </c>
      <c r="P129" t="s">
        <v>0</v>
      </c>
      <c r="Q129">
        <v>193.9</v>
      </c>
      <c r="R129" t="s">
        <v>8</v>
      </c>
      <c r="S129">
        <v>5</v>
      </c>
      <c r="T129" t="s">
        <v>9</v>
      </c>
      <c r="U129">
        <v>196</v>
      </c>
      <c r="V129" t="s">
        <v>7</v>
      </c>
      <c r="W129">
        <v>100068</v>
      </c>
      <c r="X129" t="s">
        <v>1</v>
      </c>
      <c r="Y129" t="s">
        <v>1407</v>
      </c>
      <c r="Z129" t="s">
        <v>16</v>
      </c>
      <c r="AA129" s="7" t="s">
        <v>1408</v>
      </c>
      <c r="AB129" t="s">
        <v>256</v>
      </c>
      <c r="AC129" s="3">
        <v>9.9999999999999998E-17</v>
      </c>
      <c r="AD129" t="s">
        <v>976</v>
      </c>
      <c r="AE129" t="s">
        <v>977</v>
      </c>
      <c r="AF129" t="s">
        <v>978</v>
      </c>
      <c r="AG129">
        <v>0.01</v>
      </c>
      <c r="AH129" t="s">
        <v>979</v>
      </c>
      <c r="AI129" t="b">
        <v>0</v>
      </c>
      <c r="AJ129" t="s">
        <v>5</v>
      </c>
      <c r="AK129">
        <v>0.99998838999999995</v>
      </c>
      <c r="AL129" t="s">
        <v>4</v>
      </c>
      <c r="AM129">
        <v>8.4774999999999998E-4</v>
      </c>
    </row>
    <row r="130" spans="1:39" x14ac:dyDescent="0.25">
      <c r="A130" t="s">
        <v>147</v>
      </c>
      <c r="B130" t="s">
        <v>10</v>
      </c>
      <c r="C130">
        <v>300</v>
      </c>
      <c r="D130" t="s">
        <v>11</v>
      </c>
      <c r="E130">
        <v>100000</v>
      </c>
      <c r="F130" t="s">
        <v>12</v>
      </c>
      <c r="G130">
        <v>23654</v>
      </c>
      <c r="H130" t="s">
        <v>13</v>
      </c>
      <c r="I130">
        <v>1E-3</v>
      </c>
      <c r="J130" t="s">
        <v>3</v>
      </c>
      <c r="K130">
        <v>0.98537649999999999</v>
      </c>
      <c r="L130" t="s">
        <v>2</v>
      </c>
      <c r="M130">
        <v>8.0127599999999993E-2</v>
      </c>
      <c r="N130" t="s">
        <v>6</v>
      </c>
      <c r="O130">
        <v>15</v>
      </c>
      <c r="P130" t="s">
        <v>0</v>
      </c>
      <c r="Q130">
        <v>264.5</v>
      </c>
      <c r="R130" t="s">
        <v>8</v>
      </c>
      <c r="S130">
        <v>5</v>
      </c>
      <c r="T130" t="s">
        <v>9</v>
      </c>
      <c r="U130">
        <v>209</v>
      </c>
      <c r="V130" t="s">
        <v>7</v>
      </c>
      <c r="W130">
        <v>100323</v>
      </c>
      <c r="X130" t="s">
        <v>1</v>
      </c>
      <c r="Y130" t="s">
        <v>1409</v>
      </c>
      <c r="Z130" t="s">
        <v>16</v>
      </c>
      <c r="AA130" s="7" t="s">
        <v>1410</v>
      </c>
      <c r="AB130" t="s">
        <v>256</v>
      </c>
      <c r="AC130" s="3">
        <v>9.9999999999999998E-17</v>
      </c>
      <c r="AD130" t="s">
        <v>976</v>
      </c>
      <c r="AE130" t="s">
        <v>977</v>
      </c>
      <c r="AF130" t="s">
        <v>978</v>
      </c>
      <c r="AG130">
        <v>0.01</v>
      </c>
      <c r="AH130" t="s">
        <v>979</v>
      </c>
      <c r="AI130" t="b">
        <v>0</v>
      </c>
      <c r="AJ130" t="s">
        <v>5</v>
      </c>
      <c r="AK130">
        <v>0.98719204999999999</v>
      </c>
      <c r="AL130" t="s">
        <v>4</v>
      </c>
      <c r="AM130">
        <v>7.6815320000000006E-2</v>
      </c>
    </row>
    <row r="131" spans="1:39" x14ac:dyDescent="0.25">
      <c r="A131" t="s">
        <v>148</v>
      </c>
      <c r="B131" t="s">
        <v>10</v>
      </c>
      <c r="C131">
        <v>300</v>
      </c>
      <c r="D131" t="s">
        <v>11</v>
      </c>
      <c r="E131">
        <v>100000</v>
      </c>
      <c r="F131" t="s">
        <v>12</v>
      </c>
      <c r="G131">
        <v>23654</v>
      </c>
      <c r="H131" t="s">
        <v>13</v>
      </c>
      <c r="I131">
        <v>1E-3</v>
      </c>
      <c r="J131" t="s">
        <v>3</v>
      </c>
      <c r="K131">
        <v>0.9999905</v>
      </c>
      <c r="L131" t="s">
        <v>2</v>
      </c>
      <c r="M131">
        <v>3.5688999999999999E-3</v>
      </c>
      <c r="N131" t="s">
        <v>6</v>
      </c>
      <c r="O131">
        <v>13</v>
      </c>
      <c r="P131" t="s">
        <v>0</v>
      </c>
      <c r="Q131">
        <v>218.8</v>
      </c>
      <c r="R131" t="s">
        <v>8</v>
      </c>
      <c r="S131">
        <v>3</v>
      </c>
      <c r="T131" t="s">
        <v>9</v>
      </c>
      <c r="U131">
        <v>213</v>
      </c>
      <c r="V131" t="s">
        <v>7</v>
      </c>
      <c r="W131">
        <v>100443</v>
      </c>
      <c r="X131" t="s">
        <v>1</v>
      </c>
      <c r="Y131" t="s">
        <v>1411</v>
      </c>
      <c r="Z131" t="s">
        <v>16</v>
      </c>
      <c r="AA131" s="7" t="s">
        <v>1412</v>
      </c>
      <c r="AB131" t="s">
        <v>256</v>
      </c>
      <c r="AC131" s="3">
        <v>9.9999999999999998E-17</v>
      </c>
      <c r="AD131" t="s">
        <v>976</v>
      </c>
      <c r="AE131" t="s">
        <v>977</v>
      </c>
      <c r="AF131" t="s">
        <v>978</v>
      </c>
      <c r="AG131">
        <v>0.01</v>
      </c>
      <c r="AH131" t="s">
        <v>979</v>
      </c>
      <c r="AI131" t="b">
        <v>0</v>
      </c>
      <c r="AJ131" t="s">
        <v>5</v>
      </c>
      <c r="AK131">
        <v>0.99999916</v>
      </c>
      <c r="AL131" t="s">
        <v>4</v>
      </c>
      <c r="AM131">
        <v>1.0646500000000001E-3</v>
      </c>
    </row>
    <row r="132" spans="1:39" x14ac:dyDescent="0.25">
      <c r="A132" t="s">
        <v>149</v>
      </c>
      <c r="B132" t="s">
        <v>10</v>
      </c>
      <c r="C132">
        <v>300</v>
      </c>
      <c r="D132" t="s">
        <v>11</v>
      </c>
      <c r="E132">
        <v>100000</v>
      </c>
      <c r="F132" t="s">
        <v>12</v>
      </c>
      <c r="G132">
        <v>23654</v>
      </c>
      <c r="H132" t="s">
        <v>13</v>
      </c>
      <c r="I132">
        <v>1E-3</v>
      </c>
      <c r="J132" t="s">
        <v>3</v>
      </c>
      <c r="K132">
        <v>0.99690009999999996</v>
      </c>
      <c r="L132" t="s">
        <v>2</v>
      </c>
      <c r="M132">
        <v>13903.1290197</v>
      </c>
      <c r="N132" t="s">
        <v>6</v>
      </c>
      <c r="O132">
        <v>29</v>
      </c>
      <c r="P132" t="s">
        <v>0</v>
      </c>
      <c r="Q132">
        <v>272.5</v>
      </c>
      <c r="R132" t="s">
        <v>8</v>
      </c>
      <c r="S132">
        <v>9</v>
      </c>
      <c r="T132" t="s">
        <v>9</v>
      </c>
      <c r="U132">
        <v>77</v>
      </c>
      <c r="V132" t="s">
        <v>7</v>
      </c>
      <c r="W132">
        <v>100021</v>
      </c>
      <c r="X132" t="s">
        <v>1</v>
      </c>
      <c r="Y132" t="s">
        <v>1413</v>
      </c>
      <c r="Z132" t="s">
        <v>16</v>
      </c>
      <c r="AA132" s="7" t="s">
        <v>1414</v>
      </c>
      <c r="AB132" t="s">
        <v>256</v>
      </c>
      <c r="AC132" s="3">
        <v>9.9999999999999998E-17</v>
      </c>
      <c r="AD132" t="s">
        <v>976</v>
      </c>
      <c r="AE132" t="s">
        <v>977</v>
      </c>
      <c r="AF132" t="s">
        <v>978</v>
      </c>
      <c r="AG132">
        <v>0.01</v>
      </c>
      <c r="AH132" t="s">
        <v>979</v>
      </c>
      <c r="AI132" t="b">
        <v>0</v>
      </c>
      <c r="AJ132" t="s">
        <v>5</v>
      </c>
      <c r="AK132">
        <v>0.85791443000000001</v>
      </c>
      <c r="AL132" t="s">
        <v>4</v>
      </c>
      <c r="AM132">
        <v>5167.9018295300002</v>
      </c>
    </row>
    <row r="133" spans="1:39" x14ac:dyDescent="0.25">
      <c r="A133" t="s">
        <v>150</v>
      </c>
      <c r="B133" t="s">
        <v>10</v>
      </c>
      <c r="C133">
        <v>300</v>
      </c>
      <c r="D133" t="s">
        <v>11</v>
      </c>
      <c r="E133">
        <v>100000</v>
      </c>
      <c r="F133" t="s">
        <v>12</v>
      </c>
      <c r="G133">
        <v>23654</v>
      </c>
      <c r="H133" t="s">
        <v>13</v>
      </c>
      <c r="I133">
        <v>1E-3</v>
      </c>
      <c r="J133" t="s">
        <v>3</v>
      </c>
      <c r="K133">
        <v>0.99998480000000001</v>
      </c>
      <c r="L133" t="s">
        <v>2</v>
      </c>
      <c r="M133">
        <v>2.1814E-3</v>
      </c>
      <c r="N133" t="s">
        <v>6</v>
      </c>
      <c r="O133">
        <v>15</v>
      </c>
      <c r="P133" t="s">
        <v>0</v>
      </c>
      <c r="Q133">
        <v>236.3</v>
      </c>
      <c r="R133" t="s">
        <v>8</v>
      </c>
      <c r="S133">
        <v>2</v>
      </c>
      <c r="T133" t="s">
        <v>9</v>
      </c>
      <c r="U133">
        <v>220</v>
      </c>
      <c r="V133" t="s">
        <v>7</v>
      </c>
      <c r="W133">
        <v>100344</v>
      </c>
      <c r="X133" t="s">
        <v>1</v>
      </c>
      <c r="Y133" t="s">
        <v>1415</v>
      </c>
      <c r="Z133" t="s">
        <v>16</v>
      </c>
      <c r="AA133" s="7" t="s">
        <v>1416</v>
      </c>
      <c r="AB133" t="s">
        <v>256</v>
      </c>
      <c r="AC133" s="3">
        <v>9.9999999999999998E-17</v>
      </c>
      <c r="AD133" t="s">
        <v>976</v>
      </c>
      <c r="AE133" t="s">
        <v>977</v>
      </c>
      <c r="AF133" t="s">
        <v>978</v>
      </c>
      <c r="AG133">
        <v>0.01</v>
      </c>
      <c r="AH133" t="s">
        <v>979</v>
      </c>
      <c r="AI133" t="b">
        <v>0</v>
      </c>
      <c r="AJ133" t="s">
        <v>5</v>
      </c>
      <c r="AK133">
        <v>0.99999839000000001</v>
      </c>
      <c r="AL133" t="s">
        <v>4</v>
      </c>
      <c r="AM133">
        <v>6.9700000000000003E-4</v>
      </c>
    </row>
    <row r="134" spans="1:39" x14ac:dyDescent="0.25">
      <c r="A134" t="s">
        <v>151</v>
      </c>
      <c r="B134" t="s">
        <v>10</v>
      </c>
      <c r="C134">
        <v>300</v>
      </c>
      <c r="D134" t="s">
        <v>11</v>
      </c>
      <c r="E134">
        <v>100000</v>
      </c>
      <c r="F134" t="s">
        <v>12</v>
      </c>
      <c r="G134">
        <v>23654</v>
      </c>
      <c r="H134" t="s">
        <v>13</v>
      </c>
      <c r="I134">
        <v>1E-3</v>
      </c>
      <c r="J134" t="s">
        <v>3</v>
      </c>
      <c r="K134">
        <v>0.99944060000000001</v>
      </c>
      <c r="L134" t="s">
        <v>2</v>
      </c>
      <c r="M134">
        <v>0.13795850000000001</v>
      </c>
      <c r="N134" t="s">
        <v>6</v>
      </c>
      <c r="O134">
        <v>29</v>
      </c>
      <c r="P134" t="s">
        <v>0</v>
      </c>
      <c r="Q134">
        <v>300.3</v>
      </c>
      <c r="R134" t="s">
        <v>8</v>
      </c>
      <c r="S134">
        <v>5</v>
      </c>
      <c r="T134" t="s">
        <v>9</v>
      </c>
      <c r="U134">
        <v>38</v>
      </c>
      <c r="V134" t="s">
        <v>7</v>
      </c>
      <c r="W134">
        <v>82144</v>
      </c>
      <c r="X134" t="s">
        <v>1</v>
      </c>
      <c r="Y134" t="s">
        <v>1417</v>
      </c>
      <c r="Z134" t="s">
        <v>16</v>
      </c>
      <c r="AA134" s="7" t="s">
        <v>1418</v>
      </c>
      <c r="AB134" t="s">
        <v>256</v>
      </c>
      <c r="AC134" s="3">
        <v>9.9999999999999998E-17</v>
      </c>
      <c r="AD134" t="s">
        <v>976</v>
      </c>
      <c r="AE134" t="s">
        <v>977</v>
      </c>
      <c r="AF134" t="s">
        <v>978</v>
      </c>
      <c r="AG134">
        <v>0.01</v>
      </c>
      <c r="AH134" t="s">
        <v>979</v>
      </c>
      <c r="AI134" t="b">
        <v>0</v>
      </c>
      <c r="AJ134" t="s">
        <v>5</v>
      </c>
      <c r="AK134">
        <v>0.99949491999999995</v>
      </c>
      <c r="AL134" t="s">
        <v>4</v>
      </c>
      <c r="AM134">
        <v>0.10627852</v>
      </c>
    </row>
    <row r="135" spans="1:39" x14ac:dyDescent="0.25">
      <c r="A135" t="s">
        <v>152</v>
      </c>
      <c r="B135" t="s">
        <v>10</v>
      </c>
      <c r="C135">
        <v>300</v>
      </c>
      <c r="D135" t="s">
        <v>11</v>
      </c>
      <c r="E135">
        <v>100000</v>
      </c>
      <c r="F135" t="s">
        <v>12</v>
      </c>
      <c r="G135">
        <v>23654</v>
      </c>
      <c r="H135" t="s">
        <v>13</v>
      </c>
      <c r="I135">
        <v>1E-3</v>
      </c>
      <c r="J135" t="s">
        <v>3</v>
      </c>
      <c r="K135">
        <v>0.99492040000000004</v>
      </c>
      <c r="L135" t="s">
        <v>2</v>
      </c>
      <c r="M135">
        <v>2.9784100000000001E-2</v>
      </c>
      <c r="N135" t="s">
        <v>6</v>
      </c>
      <c r="O135">
        <v>13</v>
      </c>
      <c r="P135" t="s">
        <v>0</v>
      </c>
      <c r="Q135">
        <v>225.3</v>
      </c>
      <c r="R135" t="s">
        <v>8</v>
      </c>
      <c r="S135">
        <v>2</v>
      </c>
      <c r="T135" t="s">
        <v>9</v>
      </c>
      <c r="U135">
        <v>196</v>
      </c>
      <c r="V135" t="s">
        <v>7</v>
      </c>
      <c r="W135">
        <v>100250</v>
      </c>
      <c r="X135" t="s">
        <v>1</v>
      </c>
      <c r="Y135" t="s">
        <v>1419</v>
      </c>
      <c r="Z135" t="s">
        <v>16</v>
      </c>
      <c r="AA135" s="7" t="s">
        <v>1420</v>
      </c>
      <c r="AB135" t="s">
        <v>256</v>
      </c>
      <c r="AC135" s="3">
        <v>9.9999999999999998E-17</v>
      </c>
      <c r="AD135" t="s">
        <v>976</v>
      </c>
      <c r="AE135" t="s">
        <v>977</v>
      </c>
      <c r="AF135" t="s">
        <v>978</v>
      </c>
      <c r="AG135">
        <v>0.01</v>
      </c>
      <c r="AH135" t="s">
        <v>979</v>
      </c>
      <c r="AI135" t="b">
        <v>0</v>
      </c>
      <c r="AJ135" t="s">
        <v>5</v>
      </c>
      <c r="AK135">
        <v>0.99528112000000002</v>
      </c>
      <c r="AL135" t="s">
        <v>4</v>
      </c>
      <c r="AM135">
        <v>2.8650829999999999E-2</v>
      </c>
    </row>
    <row r="136" spans="1:39" x14ac:dyDescent="0.25">
      <c r="A136" t="s">
        <v>153</v>
      </c>
      <c r="B136" t="s">
        <v>10</v>
      </c>
      <c r="C136">
        <v>300</v>
      </c>
      <c r="D136" t="s">
        <v>11</v>
      </c>
      <c r="E136">
        <v>100000</v>
      </c>
      <c r="F136" t="s">
        <v>12</v>
      </c>
      <c r="G136">
        <v>23654</v>
      </c>
      <c r="H136" t="s">
        <v>13</v>
      </c>
      <c r="I136">
        <v>1E-3</v>
      </c>
      <c r="J136" t="s">
        <v>3</v>
      </c>
      <c r="K136">
        <v>0.99118600000000001</v>
      </c>
      <c r="L136" t="s">
        <v>2</v>
      </c>
      <c r="M136">
        <v>3.5163E-3</v>
      </c>
      <c r="N136" t="s">
        <v>6</v>
      </c>
      <c r="O136">
        <v>29</v>
      </c>
      <c r="P136" t="s">
        <v>0</v>
      </c>
      <c r="Q136">
        <v>300.3</v>
      </c>
      <c r="R136" t="s">
        <v>8</v>
      </c>
      <c r="S136">
        <v>8</v>
      </c>
      <c r="T136" t="s">
        <v>9</v>
      </c>
      <c r="U136">
        <v>119</v>
      </c>
      <c r="V136" t="s">
        <v>7</v>
      </c>
      <c r="W136">
        <v>100273</v>
      </c>
      <c r="X136" t="s">
        <v>1</v>
      </c>
      <c r="Y136" t="s">
        <v>1421</v>
      </c>
      <c r="Z136" t="s">
        <v>16</v>
      </c>
      <c r="AA136" s="7" t="s">
        <v>1422</v>
      </c>
      <c r="AB136" t="s">
        <v>256</v>
      </c>
      <c r="AC136" s="3">
        <v>9.9999999999999998E-17</v>
      </c>
      <c r="AD136" t="s">
        <v>976</v>
      </c>
      <c r="AE136" t="s">
        <v>977</v>
      </c>
      <c r="AF136" t="s">
        <v>978</v>
      </c>
      <c r="AG136">
        <v>0.01</v>
      </c>
      <c r="AH136" t="s">
        <v>979</v>
      </c>
      <c r="AI136" t="b">
        <v>0</v>
      </c>
      <c r="AJ136" t="s">
        <v>5</v>
      </c>
      <c r="AK136">
        <v>0.99229964999999998</v>
      </c>
      <c r="AL136" t="s">
        <v>4</v>
      </c>
      <c r="AM136">
        <v>3.3683699999999999E-3</v>
      </c>
    </row>
    <row r="137" spans="1:39" x14ac:dyDescent="0.25">
      <c r="A137" t="s">
        <v>154</v>
      </c>
      <c r="B137" t="s">
        <v>10</v>
      </c>
      <c r="C137">
        <v>300</v>
      </c>
      <c r="D137" t="s">
        <v>11</v>
      </c>
      <c r="E137">
        <v>100000</v>
      </c>
      <c r="F137" t="s">
        <v>12</v>
      </c>
      <c r="G137">
        <v>23654</v>
      </c>
      <c r="H137" t="s">
        <v>13</v>
      </c>
      <c r="I137">
        <v>1E-3</v>
      </c>
      <c r="J137" t="s">
        <v>3</v>
      </c>
      <c r="K137">
        <v>0.99997999999999998</v>
      </c>
      <c r="L137" t="s">
        <v>2</v>
      </c>
      <c r="M137">
        <v>2.5550999999999998E-3</v>
      </c>
      <c r="N137" t="s">
        <v>6</v>
      </c>
      <c r="O137">
        <v>14</v>
      </c>
      <c r="P137" t="s">
        <v>0</v>
      </c>
      <c r="Q137">
        <v>240.6</v>
      </c>
      <c r="R137" t="s">
        <v>8</v>
      </c>
      <c r="S137">
        <v>4</v>
      </c>
      <c r="T137" t="s">
        <v>9</v>
      </c>
      <c r="U137">
        <v>209</v>
      </c>
      <c r="V137" t="s">
        <v>7</v>
      </c>
      <c r="W137">
        <v>100443</v>
      </c>
      <c r="X137" t="s">
        <v>1</v>
      </c>
      <c r="Y137" t="s">
        <v>1423</v>
      </c>
      <c r="Z137" t="s">
        <v>16</v>
      </c>
      <c r="AA137" s="7" t="s">
        <v>1424</v>
      </c>
      <c r="AB137" t="s">
        <v>256</v>
      </c>
      <c r="AC137" s="3">
        <v>9.9999999999999998E-17</v>
      </c>
      <c r="AD137" t="s">
        <v>976</v>
      </c>
      <c r="AE137" t="s">
        <v>977</v>
      </c>
      <c r="AF137" t="s">
        <v>978</v>
      </c>
      <c r="AG137">
        <v>0.01</v>
      </c>
      <c r="AH137" t="s">
        <v>979</v>
      </c>
      <c r="AI137" t="b">
        <v>0</v>
      </c>
      <c r="AJ137" t="s">
        <v>5</v>
      </c>
      <c r="AK137">
        <v>0.99999366000000001</v>
      </c>
      <c r="AL137" t="s">
        <v>4</v>
      </c>
      <c r="AM137">
        <v>1.44713E-3</v>
      </c>
    </row>
    <row r="138" spans="1:39" x14ac:dyDescent="0.25">
      <c r="A138" t="s">
        <v>155</v>
      </c>
      <c r="B138" t="s">
        <v>10</v>
      </c>
      <c r="C138">
        <v>300</v>
      </c>
      <c r="D138" t="s">
        <v>11</v>
      </c>
      <c r="E138">
        <v>100000</v>
      </c>
      <c r="F138" t="s">
        <v>12</v>
      </c>
      <c r="G138">
        <v>23654</v>
      </c>
      <c r="H138" t="s">
        <v>13</v>
      </c>
      <c r="I138">
        <v>1E-3</v>
      </c>
      <c r="J138" t="s">
        <v>3</v>
      </c>
      <c r="K138">
        <v>0.99856990000000001</v>
      </c>
      <c r="L138" t="s">
        <v>2</v>
      </c>
      <c r="M138">
        <v>1.6334899999999999E-2</v>
      </c>
      <c r="N138" t="s">
        <v>6</v>
      </c>
      <c r="O138">
        <v>28</v>
      </c>
      <c r="P138" t="s">
        <v>0</v>
      </c>
      <c r="Q138">
        <v>300.2</v>
      </c>
      <c r="R138" t="s">
        <v>8</v>
      </c>
      <c r="S138">
        <v>5</v>
      </c>
      <c r="T138" t="s">
        <v>9</v>
      </c>
      <c r="U138">
        <v>56</v>
      </c>
      <c r="V138" t="s">
        <v>7</v>
      </c>
      <c r="W138">
        <v>96027</v>
      </c>
      <c r="X138" t="s">
        <v>1</v>
      </c>
      <c r="Y138" t="s">
        <v>1425</v>
      </c>
      <c r="Z138" t="s">
        <v>16</v>
      </c>
      <c r="AA138" s="7" t="s">
        <v>1426</v>
      </c>
      <c r="AB138" t="s">
        <v>256</v>
      </c>
      <c r="AC138" s="3">
        <v>9.9999999999999998E-17</v>
      </c>
      <c r="AD138" t="s">
        <v>976</v>
      </c>
      <c r="AE138" t="s">
        <v>977</v>
      </c>
      <c r="AF138" t="s">
        <v>978</v>
      </c>
      <c r="AG138">
        <v>0.01</v>
      </c>
      <c r="AH138" t="s">
        <v>979</v>
      </c>
      <c r="AI138" t="b">
        <v>0</v>
      </c>
      <c r="AJ138" t="s">
        <v>5</v>
      </c>
      <c r="AK138">
        <v>0.99858345999999998</v>
      </c>
      <c r="AL138" t="s">
        <v>4</v>
      </c>
      <c r="AM138">
        <v>1.599983E-2</v>
      </c>
    </row>
    <row r="139" spans="1:39" x14ac:dyDescent="0.25">
      <c r="A139" t="s">
        <v>156</v>
      </c>
      <c r="B139" t="s">
        <v>10</v>
      </c>
      <c r="C139">
        <v>300</v>
      </c>
      <c r="D139" t="s">
        <v>11</v>
      </c>
      <c r="E139">
        <v>100000</v>
      </c>
      <c r="F139" t="s">
        <v>12</v>
      </c>
      <c r="G139">
        <v>23654</v>
      </c>
      <c r="H139" t="s">
        <v>13</v>
      </c>
      <c r="I139">
        <v>1E-3</v>
      </c>
      <c r="J139" t="s">
        <v>3</v>
      </c>
      <c r="K139">
        <v>0.97472259999999999</v>
      </c>
      <c r="L139" t="s">
        <v>2</v>
      </c>
      <c r="M139">
        <v>5.4010500000000003E-2</v>
      </c>
      <c r="N139" t="s">
        <v>6</v>
      </c>
      <c r="O139">
        <v>34</v>
      </c>
      <c r="P139" t="s">
        <v>0</v>
      </c>
      <c r="Q139">
        <v>300.60000000000002</v>
      </c>
      <c r="R139" t="s">
        <v>8</v>
      </c>
      <c r="S139">
        <v>5</v>
      </c>
      <c r="T139" t="s">
        <v>9</v>
      </c>
      <c r="U139">
        <v>49</v>
      </c>
      <c r="V139" t="s">
        <v>7</v>
      </c>
      <c r="W139">
        <v>88167</v>
      </c>
      <c r="X139" t="s">
        <v>1</v>
      </c>
      <c r="Y139" t="s">
        <v>1427</v>
      </c>
      <c r="Z139" t="s">
        <v>16</v>
      </c>
      <c r="AA139" s="7" t="s">
        <v>1428</v>
      </c>
      <c r="AB139" t="s">
        <v>256</v>
      </c>
      <c r="AC139" s="3">
        <v>9.9999999999999998E-17</v>
      </c>
      <c r="AD139" t="s">
        <v>976</v>
      </c>
      <c r="AE139" t="s">
        <v>977</v>
      </c>
      <c r="AF139" t="s">
        <v>978</v>
      </c>
      <c r="AG139">
        <v>0.01</v>
      </c>
      <c r="AH139" t="s">
        <v>979</v>
      </c>
      <c r="AI139" t="b">
        <v>0</v>
      </c>
      <c r="AJ139" t="s">
        <v>5</v>
      </c>
      <c r="AK139">
        <v>0.91819485000000001</v>
      </c>
      <c r="AL139" t="s">
        <v>4</v>
      </c>
      <c r="AM139">
        <v>9.7701739999999995E-2</v>
      </c>
    </row>
    <row r="140" spans="1:39" x14ac:dyDescent="0.25">
      <c r="A140" t="s">
        <v>157</v>
      </c>
      <c r="B140" t="s">
        <v>10</v>
      </c>
      <c r="C140">
        <v>300</v>
      </c>
      <c r="D140" t="s">
        <v>11</v>
      </c>
      <c r="E140">
        <v>100000</v>
      </c>
      <c r="F140" t="s">
        <v>12</v>
      </c>
      <c r="G140">
        <v>23654</v>
      </c>
      <c r="H140" t="s">
        <v>13</v>
      </c>
      <c r="I140">
        <v>1E-3</v>
      </c>
      <c r="J140" t="s">
        <v>3</v>
      </c>
      <c r="K140">
        <v>0.97370290000000004</v>
      </c>
      <c r="L140" t="s">
        <v>2</v>
      </c>
      <c r="M140">
        <v>4.7284E-2</v>
      </c>
      <c r="N140" t="s">
        <v>6</v>
      </c>
      <c r="O140">
        <v>16</v>
      </c>
      <c r="P140" t="s">
        <v>0</v>
      </c>
      <c r="Q140">
        <v>242.8</v>
      </c>
      <c r="R140" t="s">
        <v>8</v>
      </c>
      <c r="S140">
        <v>3</v>
      </c>
      <c r="T140" t="s">
        <v>9</v>
      </c>
      <c r="U140">
        <v>342</v>
      </c>
      <c r="V140" t="s">
        <v>7</v>
      </c>
      <c r="W140">
        <v>100967</v>
      </c>
      <c r="X140" t="s">
        <v>1</v>
      </c>
      <c r="Y140" t="s">
        <v>1429</v>
      </c>
      <c r="Z140" t="s">
        <v>16</v>
      </c>
      <c r="AA140" s="7" t="s">
        <v>1430</v>
      </c>
      <c r="AB140" t="s">
        <v>256</v>
      </c>
      <c r="AC140" s="3">
        <v>9.9999999999999998E-17</v>
      </c>
      <c r="AD140" t="s">
        <v>976</v>
      </c>
      <c r="AE140" t="s">
        <v>977</v>
      </c>
      <c r="AF140" t="s">
        <v>978</v>
      </c>
      <c r="AG140">
        <v>0.01</v>
      </c>
      <c r="AH140" t="s">
        <v>979</v>
      </c>
      <c r="AI140" t="b">
        <v>0</v>
      </c>
      <c r="AJ140" t="s">
        <v>5</v>
      </c>
      <c r="AK140">
        <v>0.97103616999999998</v>
      </c>
      <c r="AL140" t="s">
        <v>4</v>
      </c>
      <c r="AM140">
        <v>4.9510579999999998E-2</v>
      </c>
    </row>
    <row r="141" spans="1:39" x14ac:dyDescent="0.25">
      <c r="A141" t="s">
        <v>158</v>
      </c>
      <c r="B141" t="s">
        <v>10</v>
      </c>
      <c r="C141">
        <v>300</v>
      </c>
      <c r="D141" t="s">
        <v>11</v>
      </c>
      <c r="E141">
        <v>100000</v>
      </c>
      <c r="F141" t="s">
        <v>12</v>
      </c>
      <c r="G141">
        <v>23654</v>
      </c>
      <c r="H141" t="s">
        <v>13</v>
      </c>
      <c r="I141">
        <v>1E-3</v>
      </c>
      <c r="J141" t="s">
        <v>3</v>
      </c>
      <c r="K141">
        <v>0.9999905</v>
      </c>
      <c r="L141" t="s">
        <v>2</v>
      </c>
      <c r="M141">
        <v>2.176E-3</v>
      </c>
      <c r="N141" t="s">
        <v>6</v>
      </c>
      <c r="O141">
        <v>10</v>
      </c>
      <c r="P141" t="s">
        <v>0</v>
      </c>
      <c r="Q141">
        <v>193.8</v>
      </c>
      <c r="R141" t="s">
        <v>8</v>
      </c>
      <c r="S141">
        <v>6</v>
      </c>
      <c r="T141" t="s">
        <v>9</v>
      </c>
      <c r="U141">
        <v>252</v>
      </c>
      <c r="V141" t="s">
        <v>7</v>
      </c>
      <c r="W141">
        <v>100093</v>
      </c>
      <c r="X141" t="s">
        <v>1</v>
      </c>
      <c r="Y141" t="s">
        <v>1431</v>
      </c>
      <c r="Z141" t="s">
        <v>16</v>
      </c>
      <c r="AA141" s="7" t="s">
        <v>1432</v>
      </c>
      <c r="AB141" t="s">
        <v>256</v>
      </c>
      <c r="AC141" s="3">
        <v>9.9999999999999998E-17</v>
      </c>
      <c r="AD141" t="s">
        <v>976</v>
      </c>
      <c r="AE141" t="s">
        <v>977</v>
      </c>
      <c r="AF141" t="s">
        <v>978</v>
      </c>
      <c r="AG141">
        <v>0.01</v>
      </c>
      <c r="AH141" t="s">
        <v>979</v>
      </c>
      <c r="AI141" t="b">
        <v>0</v>
      </c>
      <c r="AJ141" t="s">
        <v>5</v>
      </c>
      <c r="AK141">
        <v>0.99999899999999997</v>
      </c>
      <c r="AL141" t="s">
        <v>4</v>
      </c>
      <c r="AM141">
        <v>7.2088000000000002E-4</v>
      </c>
    </row>
    <row r="142" spans="1:39" x14ac:dyDescent="0.25">
      <c r="A142" t="s">
        <v>159</v>
      </c>
      <c r="B142" t="s">
        <v>10</v>
      </c>
      <c r="C142">
        <v>300</v>
      </c>
      <c r="D142" t="s">
        <v>11</v>
      </c>
      <c r="E142">
        <v>100000</v>
      </c>
      <c r="F142" t="s">
        <v>12</v>
      </c>
      <c r="G142">
        <v>23654</v>
      </c>
      <c r="H142" t="s">
        <v>13</v>
      </c>
      <c r="I142">
        <v>1E-3</v>
      </c>
      <c r="J142" t="s">
        <v>3</v>
      </c>
      <c r="K142">
        <v>-2.2653998</v>
      </c>
      <c r="L142" t="s">
        <v>2</v>
      </c>
      <c r="M142">
        <v>1.2897928000000001</v>
      </c>
      <c r="N142" t="s">
        <v>6</v>
      </c>
      <c r="O142">
        <v>20</v>
      </c>
      <c r="P142" t="s">
        <v>0</v>
      </c>
      <c r="Q142">
        <v>198.6</v>
      </c>
      <c r="R142" t="s">
        <v>8</v>
      </c>
      <c r="S142">
        <v>4</v>
      </c>
      <c r="T142" t="s">
        <v>9</v>
      </c>
      <c r="U142">
        <v>249</v>
      </c>
      <c r="V142" t="s">
        <v>7</v>
      </c>
      <c r="W142">
        <v>100355</v>
      </c>
      <c r="X142" t="s">
        <v>1</v>
      </c>
      <c r="Y142" t="s">
        <v>1433</v>
      </c>
      <c r="Z142" t="s">
        <v>16</v>
      </c>
      <c r="AA142" s="7" t="s">
        <v>1434</v>
      </c>
      <c r="AB142" t="s">
        <v>256</v>
      </c>
      <c r="AC142" s="3">
        <v>9.9999999999999998E-17</v>
      </c>
      <c r="AD142" t="s">
        <v>976</v>
      </c>
      <c r="AE142" t="s">
        <v>977</v>
      </c>
      <c r="AF142" t="s">
        <v>978</v>
      </c>
      <c r="AG142">
        <v>0.01</v>
      </c>
      <c r="AH142" t="s">
        <v>979</v>
      </c>
      <c r="AI142" t="b">
        <v>0</v>
      </c>
      <c r="AJ142" t="s">
        <v>5</v>
      </c>
      <c r="AK142">
        <v>-36.174604700000003</v>
      </c>
      <c r="AL142" t="s">
        <v>4</v>
      </c>
      <c r="AM142">
        <v>4.2800758999999999</v>
      </c>
    </row>
    <row r="143" spans="1:39" x14ac:dyDescent="0.25">
      <c r="A143" t="s">
        <v>160</v>
      </c>
      <c r="B143" t="s">
        <v>10</v>
      </c>
      <c r="C143">
        <v>300</v>
      </c>
      <c r="D143" t="s">
        <v>11</v>
      </c>
      <c r="E143">
        <v>100000</v>
      </c>
      <c r="F143" t="s">
        <v>12</v>
      </c>
      <c r="G143">
        <v>23654</v>
      </c>
      <c r="H143" t="s">
        <v>13</v>
      </c>
      <c r="I143">
        <v>1E-3</v>
      </c>
      <c r="J143" t="s">
        <v>3</v>
      </c>
      <c r="K143">
        <v>0.39801710000000001</v>
      </c>
      <c r="L143" t="s">
        <v>2</v>
      </c>
      <c r="M143">
        <v>1.1162500000000001E-2</v>
      </c>
      <c r="N143" t="s">
        <v>6</v>
      </c>
      <c r="O143">
        <v>6</v>
      </c>
      <c r="P143" t="s">
        <v>0</v>
      </c>
      <c r="Q143">
        <v>157.4</v>
      </c>
      <c r="R143" t="s">
        <v>8</v>
      </c>
      <c r="S143">
        <v>7</v>
      </c>
      <c r="T143" t="s">
        <v>9</v>
      </c>
      <c r="U143">
        <v>339</v>
      </c>
      <c r="V143" t="s">
        <v>7</v>
      </c>
      <c r="W143">
        <v>100074</v>
      </c>
      <c r="X143" t="s">
        <v>1</v>
      </c>
      <c r="Y143" t="s">
        <v>1435</v>
      </c>
      <c r="Z143" t="s">
        <v>16</v>
      </c>
      <c r="AA143" s="7" t="s">
        <v>1436</v>
      </c>
      <c r="AB143" t="s">
        <v>256</v>
      </c>
      <c r="AC143" s="3">
        <v>9.9999999999999998E-17</v>
      </c>
      <c r="AD143" t="s">
        <v>976</v>
      </c>
      <c r="AE143" t="s">
        <v>977</v>
      </c>
      <c r="AF143" t="s">
        <v>978</v>
      </c>
      <c r="AG143">
        <v>0.01</v>
      </c>
      <c r="AH143" t="s">
        <v>979</v>
      </c>
      <c r="AI143" t="b">
        <v>0</v>
      </c>
      <c r="AJ143" t="s">
        <v>5</v>
      </c>
      <c r="AK143">
        <v>0.68421257000000002</v>
      </c>
      <c r="AL143" t="s">
        <v>4</v>
      </c>
      <c r="AM143">
        <v>6.0788700000000001E-3</v>
      </c>
    </row>
    <row r="144" spans="1:39" x14ac:dyDescent="0.25">
      <c r="A144" t="s">
        <v>161</v>
      </c>
      <c r="B144" t="s">
        <v>10</v>
      </c>
      <c r="C144">
        <v>300</v>
      </c>
      <c r="D144" t="s">
        <v>11</v>
      </c>
      <c r="E144">
        <v>100000</v>
      </c>
      <c r="F144" t="s">
        <v>12</v>
      </c>
      <c r="G144">
        <v>23654</v>
      </c>
      <c r="H144" t="s">
        <v>13</v>
      </c>
      <c r="I144">
        <v>1E-3</v>
      </c>
      <c r="J144" t="s">
        <v>3</v>
      </c>
      <c r="K144">
        <v>0.99996289999999999</v>
      </c>
      <c r="L144" t="s">
        <v>2</v>
      </c>
      <c r="M144">
        <v>1.6014E-3</v>
      </c>
      <c r="N144" t="s">
        <v>6</v>
      </c>
      <c r="O144">
        <v>9</v>
      </c>
      <c r="P144" t="s">
        <v>0</v>
      </c>
      <c r="Q144">
        <v>126.8</v>
      </c>
      <c r="R144" t="s">
        <v>8</v>
      </c>
      <c r="S144">
        <v>5</v>
      </c>
      <c r="T144" t="s">
        <v>9</v>
      </c>
      <c r="U144">
        <v>294</v>
      </c>
      <c r="V144" t="s">
        <v>7</v>
      </c>
      <c r="W144">
        <v>100361</v>
      </c>
      <c r="X144" t="s">
        <v>1</v>
      </c>
      <c r="Y144" t="s">
        <v>1437</v>
      </c>
      <c r="Z144" t="s">
        <v>16</v>
      </c>
      <c r="AA144" s="7" t="s">
        <v>1438</v>
      </c>
      <c r="AB144" t="s">
        <v>256</v>
      </c>
      <c r="AC144" s="3">
        <v>9.9999999999999998E-17</v>
      </c>
      <c r="AD144" t="s">
        <v>976</v>
      </c>
      <c r="AE144" t="s">
        <v>977</v>
      </c>
      <c r="AF144" t="s">
        <v>978</v>
      </c>
      <c r="AG144">
        <v>0.01</v>
      </c>
      <c r="AH144" t="s">
        <v>979</v>
      </c>
      <c r="AI144" t="b">
        <v>0</v>
      </c>
      <c r="AJ144" t="s">
        <v>5</v>
      </c>
      <c r="AK144">
        <v>0.99998944999999995</v>
      </c>
      <c r="AL144" t="s">
        <v>4</v>
      </c>
      <c r="AM144">
        <v>8.7200000000000005E-4</v>
      </c>
    </row>
    <row r="145" spans="1:39" x14ac:dyDescent="0.25">
      <c r="A145" t="s">
        <v>162</v>
      </c>
      <c r="B145" t="s">
        <v>10</v>
      </c>
      <c r="C145">
        <v>300</v>
      </c>
      <c r="D145" t="s">
        <v>11</v>
      </c>
      <c r="E145">
        <v>100000</v>
      </c>
      <c r="F145" t="s">
        <v>12</v>
      </c>
      <c r="G145">
        <v>23654</v>
      </c>
      <c r="H145" t="s">
        <v>13</v>
      </c>
      <c r="I145">
        <v>1E-3</v>
      </c>
      <c r="J145" t="s">
        <v>3</v>
      </c>
      <c r="K145">
        <v>2.0369999999999999E-4</v>
      </c>
      <c r="L145" t="s">
        <v>2</v>
      </c>
      <c r="M145">
        <v>6349245.0708215004</v>
      </c>
      <c r="N145" t="s">
        <v>6</v>
      </c>
      <c r="O145">
        <v>24</v>
      </c>
      <c r="P145" t="s">
        <v>0</v>
      </c>
      <c r="Q145">
        <v>173.7</v>
      </c>
      <c r="R145" t="s">
        <v>8</v>
      </c>
      <c r="S145">
        <v>4</v>
      </c>
      <c r="T145" t="s">
        <v>9</v>
      </c>
      <c r="U145">
        <v>240</v>
      </c>
      <c r="V145" t="s">
        <v>7</v>
      </c>
      <c r="W145">
        <v>100494</v>
      </c>
      <c r="X145" t="s">
        <v>1</v>
      </c>
      <c r="Y145" t="s">
        <v>1439</v>
      </c>
      <c r="Z145" t="s">
        <v>16</v>
      </c>
      <c r="AA145" s="7" t="s">
        <v>1440</v>
      </c>
      <c r="AB145" t="s">
        <v>256</v>
      </c>
      <c r="AC145" s="3">
        <v>9.9999999999999998E-17</v>
      </c>
      <c r="AD145" t="s">
        <v>976</v>
      </c>
      <c r="AE145" t="s">
        <v>977</v>
      </c>
      <c r="AF145" t="s">
        <v>978</v>
      </c>
      <c r="AG145">
        <v>0.01</v>
      </c>
      <c r="AH145" t="s">
        <v>979</v>
      </c>
      <c r="AI145" t="b">
        <v>0</v>
      </c>
      <c r="AJ145" t="s">
        <v>5</v>
      </c>
      <c r="AK145">
        <v>3.1512100000000002E-3</v>
      </c>
      <c r="AL145" t="s">
        <v>4</v>
      </c>
      <c r="AM145">
        <v>1045750.86311128</v>
      </c>
    </row>
    <row r="146" spans="1:39" x14ac:dyDescent="0.25">
      <c r="A146" t="s">
        <v>163</v>
      </c>
      <c r="B146" t="s">
        <v>10</v>
      </c>
      <c r="C146">
        <v>300</v>
      </c>
      <c r="D146" t="s">
        <v>11</v>
      </c>
      <c r="E146">
        <v>100000</v>
      </c>
      <c r="F146" t="s">
        <v>12</v>
      </c>
      <c r="G146">
        <v>23654</v>
      </c>
      <c r="H146" t="s">
        <v>13</v>
      </c>
      <c r="I146">
        <v>1E-3</v>
      </c>
      <c r="J146" t="s">
        <v>3</v>
      </c>
      <c r="K146">
        <v>0.99993299999999996</v>
      </c>
      <c r="L146" t="s">
        <v>2</v>
      </c>
      <c r="M146">
        <v>4.1255196999999999</v>
      </c>
      <c r="N146" t="s">
        <v>6</v>
      </c>
      <c r="O146">
        <v>24</v>
      </c>
      <c r="P146" t="s">
        <v>0</v>
      </c>
      <c r="Q146">
        <v>159.5</v>
      </c>
      <c r="R146" t="s">
        <v>8</v>
      </c>
      <c r="S146">
        <v>6</v>
      </c>
      <c r="T146" t="s">
        <v>9</v>
      </c>
      <c r="U146">
        <v>308</v>
      </c>
      <c r="V146" t="s">
        <v>7</v>
      </c>
      <c r="W146">
        <v>100666</v>
      </c>
      <c r="X146" t="s">
        <v>1</v>
      </c>
      <c r="Y146" t="s">
        <v>1441</v>
      </c>
      <c r="Z146" t="s">
        <v>16</v>
      </c>
      <c r="AA146" s="7" t="s">
        <v>1442</v>
      </c>
      <c r="AB146" t="s">
        <v>256</v>
      </c>
      <c r="AC146" s="3">
        <v>9.9999999999999998E-17</v>
      </c>
      <c r="AD146" t="s">
        <v>976</v>
      </c>
      <c r="AE146" t="s">
        <v>977</v>
      </c>
      <c r="AF146" t="s">
        <v>978</v>
      </c>
      <c r="AG146">
        <v>0.01</v>
      </c>
      <c r="AH146" t="s">
        <v>979</v>
      </c>
      <c r="AI146" t="b">
        <v>0</v>
      </c>
      <c r="AJ146" t="s">
        <v>5</v>
      </c>
      <c r="AK146">
        <v>0.99999236000000002</v>
      </c>
      <c r="AL146" t="s">
        <v>4</v>
      </c>
      <c r="AM146">
        <v>1.3912773899999999</v>
      </c>
    </row>
    <row r="147" spans="1:39" x14ac:dyDescent="0.25">
      <c r="A147" t="s">
        <v>164</v>
      </c>
      <c r="B147" t="s">
        <v>10</v>
      </c>
      <c r="C147">
        <v>300</v>
      </c>
      <c r="D147" t="s">
        <v>11</v>
      </c>
      <c r="E147">
        <v>100000</v>
      </c>
      <c r="F147" t="s">
        <v>12</v>
      </c>
      <c r="G147">
        <v>23654</v>
      </c>
      <c r="H147" t="s">
        <v>13</v>
      </c>
      <c r="I147">
        <v>1E-3</v>
      </c>
      <c r="J147" t="s">
        <v>3</v>
      </c>
      <c r="K147">
        <v>0.99750720000000004</v>
      </c>
      <c r="L147" t="s">
        <v>2</v>
      </c>
      <c r="M147">
        <v>4.9769000000000002E-3</v>
      </c>
      <c r="N147" t="s">
        <v>6</v>
      </c>
      <c r="O147">
        <v>11</v>
      </c>
      <c r="P147" t="s">
        <v>0</v>
      </c>
      <c r="Q147">
        <v>134.30000000000001</v>
      </c>
      <c r="R147" t="s">
        <v>8</v>
      </c>
      <c r="S147">
        <v>3</v>
      </c>
      <c r="T147" t="s">
        <v>9</v>
      </c>
      <c r="U147">
        <v>211</v>
      </c>
      <c r="V147" t="s">
        <v>7</v>
      </c>
      <c r="W147">
        <v>100182</v>
      </c>
      <c r="X147" t="s">
        <v>1</v>
      </c>
      <c r="Y147" t="s">
        <v>1443</v>
      </c>
      <c r="Z147" t="s">
        <v>16</v>
      </c>
      <c r="AA147" s="7" t="s">
        <v>1444</v>
      </c>
      <c r="AB147" t="s">
        <v>256</v>
      </c>
      <c r="AC147" s="3">
        <v>9.9999999999999998E-17</v>
      </c>
      <c r="AD147" t="s">
        <v>976</v>
      </c>
      <c r="AE147" t="s">
        <v>977</v>
      </c>
      <c r="AF147" t="s">
        <v>978</v>
      </c>
      <c r="AG147">
        <v>0.01</v>
      </c>
      <c r="AH147" t="s">
        <v>979</v>
      </c>
      <c r="AI147" t="b">
        <v>0</v>
      </c>
      <c r="AJ147" t="s">
        <v>5</v>
      </c>
      <c r="AK147">
        <v>0.99782276999999997</v>
      </c>
      <c r="AL147" t="s">
        <v>4</v>
      </c>
      <c r="AM147">
        <v>4.5894999999999998E-3</v>
      </c>
    </row>
    <row r="148" spans="1:39" x14ac:dyDescent="0.25">
      <c r="A148" t="s">
        <v>165</v>
      </c>
      <c r="B148" t="s">
        <v>10</v>
      </c>
      <c r="C148">
        <v>300</v>
      </c>
      <c r="D148" t="s">
        <v>11</v>
      </c>
      <c r="E148">
        <v>100000</v>
      </c>
      <c r="F148" t="s">
        <v>12</v>
      </c>
      <c r="G148">
        <v>23654</v>
      </c>
      <c r="H148" t="s">
        <v>13</v>
      </c>
      <c r="I148">
        <v>1E-3</v>
      </c>
      <c r="J148" t="s">
        <v>3</v>
      </c>
      <c r="K148">
        <v>-1.4825377</v>
      </c>
      <c r="L148" t="s">
        <v>2</v>
      </c>
      <c r="M148">
        <v>229307309.818647</v>
      </c>
      <c r="N148" t="s">
        <v>6</v>
      </c>
      <c r="O148">
        <v>7</v>
      </c>
      <c r="P148" t="s">
        <v>0</v>
      </c>
      <c r="Q148">
        <v>115.1</v>
      </c>
      <c r="R148" t="s">
        <v>8</v>
      </c>
      <c r="S148">
        <v>4</v>
      </c>
      <c r="T148" t="s">
        <v>9</v>
      </c>
      <c r="U148">
        <v>282</v>
      </c>
      <c r="V148" t="s">
        <v>7</v>
      </c>
      <c r="W148">
        <v>100084</v>
      </c>
      <c r="X148" t="s">
        <v>1</v>
      </c>
      <c r="Y148" t="s">
        <v>1445</v>
      </c>
      <c r="Z148" t="s">
        <v>16</v>
      </c>
      <c r="AA148" s="7" t="s">
        <v>1446</v>
      </c>
      <c r="AB148" t="s">
        <v>256</v>
      </c>
      <c r="AC148" s="3">
        <v>9.9999999999999998E-17</v>
      </c>
      <c r="AD148" t="s">
        <v>976</v>
      </c>
      <c r="AE148" t="s">
        <v>977</v>
      </c>
      <c r="AF148" t="s">
        <v>978</v>
      </c>
      <c r="AG148">
        <v>0.01</v>
      </c>
      <c r="AH148" t="s">
        <v>979</v>
      </c>
      <c r="AI148" t="b">
        <v>0</v>
      </c>
      <c r="AJ148" t="s">
        <v>5</v>
      </c>
      <c r="AK148">
        <v>-0.60817515</v>
      </c>
      <c r="AL148" t="s">
        <v>4</v>
      </c>
      <c r="AM148">
        <v>10952719.333510799</v>
      </c>
    </row>
    <row r="149" spans="1:39" x14ac:dyDescent="0.25">
      <c r="A149" t="s">
        <v>166</v>
      </c>
      <c r="B149" t="s">
        <v>10</v>
      </c>
      <c r="C149">
        <v>300</v>
      </c>
      <c r="D149" t="s">
        <v>11</v>
      </c>
      <c r="E149">
        <v>100000</v>
      </c>
      <c r="F149" t="s">
        <v>12</v>
      </c>
      <c r="G149">
        <v>23654</v>
      </c>
      <c r="H149" t="s">
        <v>13</v>
      </c>
      <c r="I149">
        <v>1E-3</v>
      </c>
      <c r="J149" t="s">
        <v>3</v>
      </c>
      <c r="K149">
        <v>0.99999830000000001</v>
      </c>
      <c r="L149" t="s">
        <v>2</v>
      </c>
      <c r="M149">
        <v>0.80573519999999998</v>
      </c>
      <c r="N149" t="s">
        <v>6</v>
      </c>
      <c r="O149">
        <v>11</v>
      </c>
      <c r="P149" t="s">
        <v>0</v>
      </c>
      <c r="Q149">
        <v>141.30000000000001</v>
      </c>
      <c r="R149" t="s">
        <v>8</v>
      </c>
      <c r="S149">
        <v>4</v>
      </c>
      <c r="T149" t="s">
        <v>9</v>
      </c>
      <c r="U149">
        <v>223</v>
      </c>
      <c r="V149" t="s">
        <v>7</v>
      </c>
      <c r="W149">
        <v>100283</v>
      </c>
      <c r="X149" t="s">
        <v>1</v>
      </c>
      <c r="Y149" t="s">
        <v>1447</v>
      </c>
      <c r="Z149" t="s">
        <v>16</v>
      </c>
      <c r="AA149" s="7" t="s">
        <v>1448</v>
      </c>
      <c r="AB149" t="s">
        <v>256</v>
      </c>
      <c r="AC149" s="3">
        <v>9.9999999999999998E-17</v>
      </c>
      <c r="AD149" t="s">
        <v>976</v>
      </c>
      <c r="AE149" t="s">
        <v>977</v>
      </c>
      <c r="AF149" t="s">
        <v>978</v>
      </c>
      <c r="AG149">
        <v>0.01</v>
      </c>
      <c r="AH149" t="s">
        <v>979</v>
      </c>
      <c r="AI149" t="b">
        <v>0</v>
      </c>
      <c r="AJ149" t="s">
        <v>5</v>
      </c>
      <c r="AK149">
        <v>0.99999884000000006</v>
      </c>
      <c r="AL149" t="s">
        <v>4</v>
      </c>
      <c r="AM149">
        <v>0.20857010000000001</v>
      </c>
    </row>
    <row r="150" spans="1:39" x14ac:dyDescent="0.25">
      <c r="A150" t="s">
        <v>167</v>
      </c>
      <c r="B150" t="s">
        <v>10</v>
      </c>
      <c r="C150">
        <v>300</v>
      </c>
      <c r="D150" t="s">
        <v>11</v>
      </c>
      <c r="E150">
        <v>100000</v>
      </c>
      <c r="F150" t="s">
        <v>12</v>
      </c>
      <c r="G150">
        <v>23654</v>
      </c>
      <c r="H150" t="s">
        <v>13</v>
      </c>
      <c r="I150">
        <v>1E-3</v>
      </c>
      <c r="J150" t="s">
        <v>3</v>
      </c>
      <c r="K150">
        <v>0.99998290000000001</v>
      </c>
      <c r="L150" t="s">
        <v>2</v>
      </c>
      <c r="M150">
        <v>1.464E-3</v>
      </c>
      <c r="N150" t="s">
        <v>6</v>
      </c>
      <c r="O150">
        <v>12</v>
      </c>
      <c r="P150" t="s">
        <v>0</v>
      </c>
      <c r="Q150">
        <v>137.30000000000001</v>
      </c>
      <c r="R150" t="s">
        <v>8</v>
      </c>
      <c r="S150">
        <v>2</v>
      </c>
      <c r="T150" t="s">
        <v>9</v>
      </c>
      <c r="U150">
        <v>207</v>
      </c>
      <c r="V150" t="s">
        <v>7</v>
      </c>
      <c r="W150">
        <v>100121</v>
      </c>
      <c r="X150" t="s">
        <v>1</v>
      </c>
      <c r="Y150" t="s">
        <v>1449</v>
      </c>
      <c r="Z150" t="s">
        <v>16</v>
      </c>
      <c r="AA150" s="7" t="s">
        <v>1450</v>
      </c>
      <c r="AB150" t="s">
        <v>256</v>
      </c>
      <c r="AC150" s="3">
        <v>9.9999999999999998E-17</v>
      </c>
      <c r="AD150" t="s">
        <v>976</v>
      </c>
      <c r="AE150" t="s">
        <v>977</v>
      </c>
      <c r="AF150" t="s">
        <v>978</v>
      </c>
      <c r="AG150">
        <v>0.01</v>
      </c>
      <c r="AH150" t="s">
        <v>979</v>
      </c>
      <c r="AI150" t="b">
        <v>0</v>
      </c>
      <c r="AJ150" t="s">
        <v>5</v>
      </c>
      <c r="AK150">
        <v>0.99999901000000002</v>
      </c>
      <c r="AL150" t="s">
        <v>4</v>
      </c>
      <c r="AM150">
        <v>3.5909000000000001E-4</v>
      </c>
    </row>
    <row r="151" spans="1:39" x14ac:dyDescent="0.25">
      <c r="A151" t="s">
        <v>168</v>
      </c>
      <c r="B151" t="s">
        <v>10</v>
      </c>
      <c r="C151">
        <v>300</v>
      </c>
      <c r="D151" t="s">
        <v>11</v>
      </c>
      <c r="E151">
        <v>100000</v>
      </c>
      <c r="F151" t="s">
        <v>12</v>
      </c>
      <c r="G151">
        <v>23654</v>
      </c>
      <c r="H151" t="s">
        <v>13</v>
      </c>
      <c r="I151">
        <v>1E-3</v>
      </c>
      <c r="J151" t="s">
        <v>3</v>
      </c>
      <c r="K151">
        <v>0.27851500000000001</v>
      </c>
      <c r="L151" t="s">
        <v>2</v>
      </c>
      <c r="M151">
        <v>0.60123550000000003</v>
      </c>
      <c r="N151" t="s">
        <v>6</v>
      </c>
      <c r="O151">
        <v>47</v>
      </c>
      <c r="P151" t="s">
        <v>0</v>
      </c>
      <c r="Q151">
        <v>206.4</v>
      </c>
      <c r="R151" t="s">
        <v>8</v>
      </c>
      <c r="S151">
        <v>4</v>
      </c>
      <c r="T151" t="s">
        <v>9</v>
      </c>
      <c r="U151">
        <v>53</v>
      </c>
      <c r="V151" t="s">
        <v>7</v>
      </c>
      <c r="W151">
        <v>100054</v>
      </c>
      <c r="X151" t="s">
        <v>1</v>
      </c>
      <c r="Y151" t="s">
        <v>1451</v>
      </c>
      <c r="Z151" t="s">
        <v>16</v>
      </c>
      <c r="AA151" s="7" t="s">
        <v>1452</v>
      </c>
      <c r="AB151" t="s">
        <v>256</v>
      </c>
      <c r="AC151" s="3">
        <v>9.9999999999999998E-17</v>
      </c>
      <c r="AD151" t="s">
        <v>976</v>
      </c>
      <c r="AE151" t="s">
        <v>977</v>
      </c>
      <c r="AF151" t="s">
        <v>978</v>
      </c>
      <c r="AG151">
        <v>0.01</v>
      </c>
      <c r="AH151" t="s">
        <v>979</v>
      </c>
      <c r="AI151" t="b">
        <v>0</v>
      </c>
      <c r="AJ151" t="s">
        <v>5</v>
      </c>
      <c r="AK151">
        <v>0.30088366</v>
      </c>
      <c r="AL151" t="s">
        <v>4</v>
      </c>
      <c r="AM151">
        <v>0.59061050999999998</v>
      </c>
    </row>
    <row r="152" spans="1:39" x14ac:dyDescent="0.25">
      <c r="A152" t="s">
        <v>169</v>
      </c>
      <c r="B152" t="s">
        <v>10</v>
      </c>
      <c r="C152">
        <v>300</v>
      </c>
      <c r="D152" t="s">
        <v>11</v>
      </c>
      <c r="E152">
        <v>100000</v>
      </c>
      <c r="F152" t="s">
        <v>12</v>
      </c>
      <c r="G152">
        <v>23654</v>
      </c>
      <c r="H152" t="s">
        <v>13</v>
      </c>
      <c r="I152">
        <v>1E-3</v>
      </c>
      <c r="J152" t="s">
        <v>3</v>
      </c>
      <c r="K152">
        <v>0.99999899999999997</v>
      </c>
      <c r="L152" t="s">
        <v>2</v>
      </c>
      <c r="M152">
        <v>4.1389999999999998E-4</v>
      </c>
      <c r="N152" t="s">
        <v>6</v>
      </c>
      <c r="O152">
        <v>9</v>
      </c>
      <c r="P152" t="s">
        <v>0</v>
      </c>
      <c r="Q152">
        <v>134.9</v>
      </c>
      <c r="R152" t="s">
        <v>8</v>
      </c>
      <c r="S152">
        <v>3</v>
      </c>
      <c r="T152" t="s">
        <v>9</v>
      </c>
      <c r="U152">
        <v>203</v>
      </c>
      <c r="V152" t="s">
        <v>7</v>
      </c>
      <c r="W152">
        <v>100117</v>
      </c>
      <c r="X152" t="s">
        <v>1</v>
      </c>
      <c r="Y152" t="s">
        <v>414</v>
      </c>
      <c r="Z152" t="s">
        <v>16</v>
      </c>
      <c r="AA152" s="7" t="s">
        <v>1131</v>
      </c>
      <c r="AB152" t="s">
        <v>256</v>
      </c>
      <c r="AC152" s="3">
        <v>9.9999999999999998E-17</v>
      </c>
      <c r="AD152" t="s">
        <v>976</v>
      </c>
      <c r="AE152" t="s">
        <v>977</v>
      </c>
      <c r="AF152" t="s">
        <v>978</v>
      </c>
      <c r="AG152">
        <v>0.01</v>
      </c>
      <c r="AH152" t="s">
        <v>979</v>
      </c>
      <c r="AI152" t="b">
        <v>0</v>
      </c>
      <c r="AJ152" t="s">
        <v>5</v>
      </c>
      <c r="AK152">
        <v>1</v>
      </c>
      <c r="AL152" t="s">
        <v>4</v>
      </c>
      <c r="AM152">
        <v>0</v>
      </c>
    </row>
    <row r="153" spans="1:39" x14ac:dyDescent="0.25">
      <c r="A153" t="s">
        <v>170</v>
      </c>
      <c r="B153" t="s">
        <v>10</v>
      </c>
      <c r="C153">
        <v>300</v>
      </c>
      <c r="D153" t="s">
        <v>11</v>
      </c>
      <c r="E153">
        <v>100000</v>
      </c>
      <c r="F153" t="s">
        <v>12</v>
      </c>
      <c r="G153">
        <v>23654</v>
      </c>
      <c r="H153" t="s">
        <v>13</v>
      </c>
      <c r="I153">
        <v>1E-3</v>
      </c>
      <c r="J153" t="s">
        <v>3</v>
      </c>
      <c r="K153">
        <v>-7.25552E-2</v>
      </c>
      <c r="L153" t="s">
        <v>2</v>
      </c>
      <c r="M153">
        <v>704921.32347900001</v>
      </c>
      <c r="N153" t="s">
        <v>6</v>
      </c>
      <c r="O153">
        <v>35</v>
      </c>
      <c r="P153" t="s">
        <v>0</v>
      </c>
      <c r="Q153">
        <v>219.4</v>
      </c>
      <c r="R153" t="s">
        <v>8</v>
      </c>
      <c r="S153">
        <v>6</v>
      </c>
      <c r="T153" t="s">
        <v>9</v>
      </c>
      <c r="U153">
        <v>557</v>
      </c>
      <c r="V153" t="s">
        <v>7</v>
      </c>
      <c r="W153">
        <v>101530</v>
      </c>
      <c r="X153" t="s">
        <v>1</v>
      </c>
      <c r="Y153" t="s">
        <v>1453</v>
      </c>
      <c r="Z153" t="s">
        <v>16</v>
      </c>
      <c r="AA153" s="7" t="s">
        <v>1454</v>
      </c>
      <c r="AB153" t="s">
        <v>256</v>
      </c>
      <c r="AC153" s="3">
        <v>9.9999999999999998E-17</v>
      </c>
      <c r="AD153" t="s">
        <v>976</v>
      </c>
      <c r="AE153" t="s">
        <v>977</v>
      </c>
      <c r="AF153" t="s">
        <v>978</v>
      </c>
      <c r="AG153">
        <v>0.01</v>
      </c>
      <c r="AH153" t="s">
        <v>979</v>
      </c>
      <c r="AI153" t="b">
        <v>0</v>
      </c>
      <c r="AJ153" t="s">
        <v>5</v>
      </c>
      <c r="AK153">
        <v>-8.7823578700000002</v>
      </c>
      <c r="AL153" t="s">
        <v>4</v>
      </c>
      <c r="AM153">
        <v>4251610.8854590403</v>
      </c>
    </row>
    <row r="154" spans="1:39" x14ac:dyDescent="0.25">
      <c r="A154" t="s">
        <v>171</v>
      </c>
      <c r="B154" t="s">
        <v>10</v>
      </c>
      <c r="C154">
        <v>300</v>
      </c>
      <c r="D154" t="s">
        <v>11</v>
      </c>
      <c r="E154">
        <v>100000</v>
      </c>
      <c r="F154" t="s">
        <v>12</v>
      </c>
      <c r="G154">
        <v>23654</v>
      </c>
      <c r="H154" t="s">
        <v>13</v>
      </c>
      <c r="I154">
        <v>1E-3</v>
      </c>
      <c r="J154" t="s">
        <v>3</v>
      </c>
      <c r="K154">
        <v>0.99914610000000004</v>
      </c>
      <c r="L154" t="s">
        <v>2</v>
      </c>
      <c r="M154">
        <v>6.4832083078294096E+43</v>
      </c>
      <c r="N154" t="s">
        <v>6</v>
      </c>
      <c r="O154">
        <v>19</v>
      </c>
      <c r="P154" t="s">
        <v>0</v>
      </c>
      <c r="Q154">
        <v>133.1</v>
      </c>
      <c r="R154" t="s">
        <v>8</v>
      </c>
      <c r="S154">
        <v>9</v>
      </c>
      <c r="T154" t="s">
        <v>9</v>
      </c>
      <c r="U154">
        <v>112</v>
      </c>
      <c r="V154" t="s">
        <v>7</v>
      </c>
      <c r="W154">
        <v>100029</v>
      </c>
      <c r="X154" t="s">
        <v>1</v>
      </c>
      <c r="Y154" t="s">
        <v>958</v>
      </c>
      <c r="Z154" t="s">
        <v>16</v>
      </c>
      <c r="AA154" s="7" t="s">
        <v>1455</v>
      </c>
      <c r="AB154" t="s">
        <v>256</v>
      </c>
      <c r="AC154" s="3">
        <v>9.9999999999999998E-17</v>
      </c>
      <c r="AD154" t="s">
        <v>976</v>
      </c>
      <c r="AE154" t="s">
        <v>977</v>
      </c>
      <c r="AF154" t="s">
        <v>978</v>
      </c>
      <c r="AG154">
        <v>0.01</v>
      </c>
      <c r="AH154" t="s">
        <v>979</v>
      </c>
      <c r="AI154" t="b">
        <v>0</v>
      </c>
      <c r="AJ154" t="s">
        <v>5</v>
      </c>
      <c r="AK154">
        <v>0.99981808000000005</v>
      </c>
      <c r="AL154" t="s">
        <v>4</v>
      </c>
      <c r="AM154">
        <v>4.7438370314509699E+43</v>
      </c>
    </row>
    <row r="155" spans="1:39" x14ac:dyDescent="0.25">
      <c r="A155" t="s">
        <v>172</v>
      </c>
      <c r="B155" t="s">
        <v>10</v>
      </c>
      <c r="C155">
        <v>300</v>
      </c>
      <c r="D155" t="s">
        <v>11</v>
      </c>
      <c r="E155">
        <v>100000</v>
      </c>
      <c r="F155" t="s">
        <v>12</v>
      </c>
      <c r="G155">
        <v>23654</v>
      </c>
      <c r="H155" t="s">
        <v>13</v>
      </c>
      <c r="I155">
        <v>1E-3</v>
      </c>
      <c r="J155" t="s">
        <v>3</v>
      </c>
      <c r="K155">
        <v>0.99999260000000001</v>
      </c>
      <c r="L155" t="s">
        <v>2</v>
      </c>
      <c r="M155">
        <v>3.8847E-3</v>
      </c>
      <c r="N155" t="s">
        <v>6</v>
      </c>
      <c r="O155">
        <v>13</v>
      </c>
      <c r="P155" t="s">
        <v>0</v>
      </c>
      <c r="Q155">
        <v>134</v>
      </c>
      <c r="R155" t="s">
        <v>8</v>
      </c>
      <c r="S155">
        <v>7</v>
      </c>
      <c r="T155" t="s">
        <v>9</v>
      </c>
      <c r="U155">
        <v>206</v>
      </c>
      <c r="V155" t="s">
        <v>7</v>
      </c>
      <c r="W155">
        <v>100265</v>
      </c>
      <c r="X155" t="s">
        <v>1</v>
      </c>
      <c r="Y155" t="s">
        <v>1456</v>
      </c>
      <c r="Z155" t="s">
        <v>16</v>
      </c>
      <c r="AA155" s="7" t="s">
        <v>1457</v>
      </c>
      <c r="AB155" t="s">
        <v>256</v>
      </c>
      <c r="AC155" s="3">
        <v>9.9999999999999998E-17</v>
      </c>
      <c r="AD155" t="s">
        <v>976</v>
      </c>
      <c r="AE155" t="s">
        <v>977</v>
      </c>
      <c r="AF155" t="s">
        <v>978</v>
      </c>
      <c r="AG155">
        <v>0.01</v>
      </c>
      <c r="AH155" t="s">
        <v>979</v>
      </c>
      <c r="AI155" t="b">
        <v>0</v>
      </c>
      <c r="AJ155" t="s">
        <v>5</v>
      </c>
      <c r="AK155">
        <v>0.99999903000000001</v>
      </c>
      <c r="AL155" t="s">
        <v>4</v>
      </c>
      <c r="AM155">
        <v>1.40795E-3</v>
      </c>
    </row>
    <row r="156" spans="1:39" x14ac:dyDescent="0.25">
      <c r="A156" t="s">
        <v>173</v>
      </c>
      <c r="B156" t="s">
        <v>10</v>
      </c>
      <c r="C156">
        <v>300</v>
      </c>
      <c r="D156" t="s">
        <v>11</v>
      </c>
      <c r="E156">
        <v>100000</v>
      </c>
      <c r="F156" t="s">
        <v>12</v>
      </c>
      <c r="G156">
        <v>23654</v>
      </c>
      <c r="H156" t="s">
        <v>13</v>
      </c>
      <c r="I156">
        <v>1E-3</v>
      </c>
      <c r="J156" t="s">
        <v>3</v>
      </c>
      <c r="K156">
        <v>0.99997689999999995</v>
      </c>
      <c r="L156" t="s">
        <v>2</v>
      </c>
      <c r="M156">
        <v>1.6934999999999999E-3</v>
      </c>
      <c r="N156" t="s">
        <v>6</v>
      </c>
      <c r="O156">
        <v>15</v>
      </c>
      <c r="P156" t="s">
        <v>0</v>
      </c>
      <c r="Q156">
        <v>159.69999999999999</v>
      </c>
      <c r="R156" t="s">
        <v>8</v>
      </c>
      <c r="S156">
        <v>3</v>
      </c>
      <c r="T156" t="s">
        <v>9</v>
      </c>
      <c r="U156">
        <v>270</v>
      </c>
      <c r="V156" t="s">
        <v>7</v>
      </c>
      <c r="W156">
        <v>100587</v>
      </c>
      <c r="X156" t="s">
        <v>1</v>
      </c>
      <c r="Y156" t="s">
        <v>1458</v>
      </c>
      <c r="Z156" t="s">
        <v>16</v>
      </c>
      <c r="AA156" s="7" t="s">
        <v>1459</v>
      </c>
      <c r="AB156" t="s">
        <v>256</v>
      </c>
      <c r="AC156" s="3">
        <v>9.9999999999999998E-17</v>
      </c>
      <c r="AD156" t="s">
        <v>976</v>
      </c>
      <c r="AE156" t="s">
        <v>977</v>
      </c>
      <c r="AF156" t="s">
        <v>978</v>
      </c>
      <c r="AG156">
        <v>0.01</v>
      </c>
      <c r="AH156" t="s">
        <v>979</v>
      </c>
      <c r="AI156" t="b">
        <v>0</v>
      </c>
      <c r="AJ156" t="s">
        <v>5</v>
      </c>
      <c r="AK156">
        <v>0.99999431000000005</v>
      </c>
      <c r="AL156" t="s">
        <v>4</v>
      </c>
      <c r="AM156">
        <v>8.4625E-4</v>
      </c>
    </row>
    <row r="157" spans="1:39" x14ac:dyDescent="0.25">
      <c r="A157" t="s">
        <v>174</v>
      </c>
      <c r="B157" t="s">
        <v>10</v>
      </c>
      <c r="C157">
        <v>300</v>
      </c>
      <c r="D157" t="s">
        <v>11</v>
      </c>
      <c r="E157">
        <v>100000</v>
      </c>
      <c r="F157" t="s">
        <v>12</v>
      </c>
      <c r="G157">
        <v>23654</v>
      </c>
      <c r="H157" t="s">
        <v>13</v>
      </c>
      <c r="I157">
        <v>1E-3</v>
      </c>
      <c r="J157" t="s">
        <v>3</v>
      </c>
      <c r="K157">
        <v>-2665.0352628000001</v>
      </c>
      <c r="L157" t="s">
        <v>2</v>
      </c>
      <c r="M157">
        <v>2.3519960000000002</v>
      </c>
      <c r="N157" t="s">
        <v>6</v>
      </c>
      <c r="O157">
        <v>35</v>
      </c>
      <c r="P157" t="s">
        <v>0</v>
      </c>
      <c r="Q157">
        <v>206.2</v>
      </c>
      <c r="R157" t="s">
        <v>8</v>
      </c>
      <c r="S157">
        <v>5</v>
      </c>
      <c r="T157" t="s">
        <v>9</v>
      </c>
      <c r="U157">
        <v>729</v>
      </c>
      <c r="V157" t="s">
        <v>7</v>
      </c>
      <c r="W157">
        <v>102247</v>
      </c>
      <c r="X157" t="s">
        <v>1</v>
      </c>
      <c r="Y157" t="s">
        <v>1460</v>
      </c>
      <c r="Z157" t="s">
        <v>16</v>
      </c>
      <c r="AA157" s="7" t="s">
        <v>1461</v>
      </c>
      <c r="AB157" t="s">
        <v>256</v>
      </c>
      <c r="AC157" s="3">
        <v>9.9999999999999998E-17</v>
      </c>
      <c r="AD157" t="s">
        <v>976</v>
      </c>
      <c r="AE157" t="s">
        <v>977</v>
      </c>
      <c r="AF157" t="s">
        <v>978</v>
      </c>
      <c r="AG157">
        <v>0.01</v>
      </c>
      <c r="AH157" t="s">
        <v>979</v>
      </c>
      <c r="AI157" t="b">
        <v>0</v>
      </c>
      <c r="AJ157" t="s">
        <v>5</v>
      </c>
      <c r="AK157">
        <v>-5561.1358857599998</v>
      </c>
      <c r="AL157" t="s">
        <v>4</v>
      </c>
      <c r="AM157">
        <v>3.1046070800000001</v>
      </c>
    </row>
    <row r="158" spans="1:39" x14ac:dyDescent="0.25">
      <c r="A158" t="s">
        <v>175</v>
      </c>
      <c r="B158" t="s">
        <v>10</v>
      </c>
      <c r="C158">
        <v>300</v>
      </c>
      <c r="D158" t="s">
        <v>11</v>
      </c>
      <c r="E158">
        <v>100000</v>
      </c>
      <c r="F158" t="s">
        <v>12</v>
      </c>
      <c r="G158">
        <v>23654</v>
      </c>
      <c r="H158" t="s">
        <v>13</v>
      </c>
      <c r="I158">
        <v>1E-3</v>
      </c>
      <c r="J158" t="s">
        <v>3</v>
      </c>
      <c r="K158">
        <v>-4471.9786581999997</v>
      </c>
      <c r="L158" t="s">
        <v>2</v>
      </c>
      <c r="M158">
        <v>300.52866349999999</v>
      </c>
      <c r="N158" t="s">
        <v>6</v>
      </c>
      <c r="O158">
        <v>65</v>
      </c>
      <c r="P158" t="s">
        <v>0</v>
      </c>
      <c r="Q158">
        <v>300.8</v>
      </c>
      <c r="R158" t="s">
        <v>8</v>
      </c>
      <c r="S158">
        <v>5</v>
      </c>
      <c r="T158" t="s">
        <v>9</v>
      </c>
      <c r="U158">
        <v>426</v>
      </c>
      <c r="V158" t="s">
        <v>7</v>
      </c>
      <c r="W158">
        <v>101434</v>
      </c>
      <c r="X158" t="s">
        <v>1</v>
      </c>
      <c r="Y158" t="s">
        <v>1462</v>
      </c>
      <c r="Z158" t="s">
        <v>16</v>
      </c>
      <c r="AA158" s="7" t="s">
        <v>1463</v>
      </c>
      <c r="AB158" t="s">
        <v>256</v>
      </c>
      <c r="AC158" s="3">
        <v>9.9999999999999998E-17</v>
      </c>
      <c r="AD158" t="s">
        <v>976</v>
      </c>
      <c r="AE158" t="s">
        <v>977</v>
      </c>
      <c r="AF158" t="s">
        <v>978</v>
      </c>
      <c r="AG158">
        <v>0.01</v>
      </c>
      <c r="AH158" t="s">
        <v>979</v>
      </c>
      <c r="AI158" t="b">
        <v>0</v>
      </c>
      <c r="AJ158" t="s">
        <v>5</v>
      </c>
      <c r="AK158">
        <v>-135.19198524999999</v>
      </c>
      <c r="AL158" t="s">
        <v>4</v>
      </c>
      <c r="AM158">
        <v>55.361661589999997</v>
      </c>
    </row>
    <row r="159" spans="1:39" x14ac:dyDescent="0.25">
      <c r="A159" t="s">
        <v>176</v>
      </c>
      <c r="B159" t="s">
        <v>10</v>
      </c>
      <c r="C159">
        <v>300</v>
      </c>
      <c r="D159" t="s">
        <v>11</v>
      </c>
      <c r="E159">
        <v>100000</v>
      </c>
      <c r="F159" t="s">
        <v>12</v>
      </c>
      <c r="G159">
        <v>23654</v>
      </c>
      <c r="H159" t="s">
        <v>13</v>
      </c>
      <c r="I159">
        <v>1E-3</v>
      </c>
      <c r="J159" t="s">
        <v>3</v>
      </c>
      <c r="K159">
        <v>0.86599320000000002</v>
      </c>
      <c r="L159" t="s">
        <v>2</v>
      </c>
      <c r="M159">
        <v>3.3743200000000001E-2</v>
      </c>
      <c r="N159" t="s">
        <v>6</v>
      </c>
      <c r="O159">
        <v>42</v>
      </c>
      <c r="P159" t="s">
        <v>0</v>
      </c>
      <c r="Q159">
        <v>225.7</v>
      </c>
      <c r="R159" t="s">
        <v>8</v>
      </c>
      <c r="S159">
        <v>4</v>
      </c>
      <c r="T159" t="s">
        <v>9</v>
      </c>
      <c r="U159">
        <v>787</v>
      </c>
      <c r="V159" t="s">
        <v>7</v>
      </c>
      <c r="W159">
        <v>102251</v>
      </c>
      <c r="X159" t="s">
        <v>1</v>
      </c>
      <c r="Y159" t="s">
        <v>1464</v>
      </c>
      <c r="Z159" t="s">
        <v>16</v>
      </c>
      <c r="AA159" s="7" t="s">
        <v>1465</v>
      </c>
      <c r="AB159" t="s">
        <v>256</v>
      </c>
      <c r="AC159" s="3">
        <v>9.9999999999999998E-17</v>
      </c>
      <c r="AD159" t="s">
        <v>976</v>
      </c>
      <c r="AE159" t="s">
        <v>977</v>
      </c>
      <c r="AF159" t="s">
        <v>978</v>
      </c>
      <c r="AG159">
        <v>0.01</v>
      </c>
      <c r="AH159" t="s">
        <v>979</v>
      </c>
      <c r="AI159" t="b">
        <v>0</v>
      </c>
      <c r="AJ159" t="s">
        <v>5</v>
      </c>
      <c r="AK159">
        <v>0.88136291</v>
      </c>
      <c r="AL159" t="s">
        <v>4</v>
      </c>
      <c r="AM159">
        <v>3.263315E-2</v>
      </c>
    </row>
    <row r="160" spans="1:39" x14ac:dyDescent="0.25">
      <c r="A160" t="s">
        <v>177</v>
      </c>
      <c r="B160" t="s">
        <v>10</v>
      </c>
      <c r="C160">
        <v>300</v>
      </c>
      <c r="D160" t="s">
        <v>11</v>
      </c>
      <c r="E160">
        <v>100000</v>
      </c>
      <c r="F160" t="s">
        <v>12</v>
      </c>
      <c r="G160">
        <v>23654</v>
      </c>
      <c r="H160" t="s">
        <v>13</v>
      </c>
      <c r="I160">
        <v>1E-3</v>
      </c>
      <c r="J160" t="s">
        <v>3</v>
      </c>
      <c r="K160">
        <v>0.99747390000000002</v>
      </c>
      <c r="L160" t="s">
        <v>2</v>
      </c>
      <c r="M160">
        <v>1.05288E-2</v>
      </c>
      <c r="N160" t="s">
        <v>6</v>
      </c>
      <c r="O160">
        <v>15</v>
      </c>
      <c r="P160" t="s">
        <v>0</v>
      </c>
      <c r="Q160">
        <v>152.6</v>
      </c>
      <c r="R160" t="s">
        <v>8</v>
      </c>
      <c r="S160">
        <v>5</v>
      </c>
      <c r="T160" t="s">
        <v>9</v>
      </c>
      <c r="U160">
        <v>262</v>
      </c>
      <c r="V160" t="s">
        <v>7</v>
      </c>
      <c r="W160">
        <v>100718</v>
      </c>
      <c r="X160" t="s">
        <v>1</v>
      </c>
      <c r="Y160" t="s">
        <v>1466</v>
      </c>
      <c r="Z160" t="s">
        <v>16</v>
      </c>
      <c r="AA160" s="7" t="s">
        <v>1467</v>
      </c>
      <c r="AB160" t="s">
        <v>256</v>
      </c>
      <c r="AC160" s="3">
        <v>9.9999999999999998E-17</v>
      </c>
      <c r="AD160" t="s">
        <v>976</v>
      </c>
      <c r="AE160" t="s">
        <v>977</v>
      </c>
      <c r="AF160" t="s">
        <v>978</v>
      </c>
      <c r="AG160">
        <v>0.01</v>
      </c>
      <c r="AH160" t="s">
        <v>979</v>
      </c>
      <c r="AI160" t="b">
        <v>0</v>
      </c>
      <c r="AJ160" t="s">
        <v>5</v>
      </c>
      <c r="AK160">
        <v>0.99771158000000004</v>
      </c>
      <c r="AL160" t="s">
        <v>4</v>
      </c>
      <c r="AM160">
        <v>1.013434E-2</v>
      </c>
    </row>
    <row r="161" spans="1:39" x14ac:dyDescent="0.25">
      <c r="A161" t="s">
        <v>178</v>
      </c>
      <c r="B161" t="s">
        <v>10</v>
      </c>
      <c r="C161">
        <v>300</v>
      </c>
      <c r="D161" t="s">
        <v>11</v>
      </c>
      <c r="E161">
        <v>100000</v>
      </c>
      <c r="F161" t="s">
        <v>12</v>
      </c>
      <c r="G161">
        <v>23654</v>
      </c>
      <c r="H161" t="s">
        <v>13</v>
      </c>
      <c r="I161">
        <v>1E-3</v>
      </c>
      <c r="J161" t="s">
        <v>3</v>
      </c>
      <c r="K161">
        <v>0.99920659999999994</v>
      </c>
      <c r="L161" t="s">
        <v>2</v>
      </c>
      <c r="M161">
        <v>3.5936000000000002E-3</v>
      </c>
      <c r="N161" t="s">
        <v>6</v>
      </c>
      <c r="O161">
        <v>7</v>
      </c>
      <c r="P161" t="s">
        <v>0</v>
      </c>
      <c r="Q161">
        <v>128</v>
      </c>
      <c r="R161" t="s">
        <v>8</v>
      </c>
      <c r="S161">
        <v>12</v>
      </c>
      <c r="T161" t="s">
        <v>9</v>
      </c>
      <c r="U161">
        <v>266</v>
      </c>
      <c r="V161" t="s">
        <v>7</v>
      </c>
      <c r="W161">
        <v>100105</v>
      </c>
      <c r="X161" t="s">
        <v>1</v>
      </c>
      <c r="Y161" t="s">
        <v>1468</v>
      </c>
      <c r="Z161" t="s">
        <v>16</v>
      </c>
      <c r="AA161" s="7" t="s">
        <v>1469</v>
      </c>
      <c r="AB161" t="s">
        <v>256</v>
      </c>
      <c r="AC161" s="3">
        <v>9.9999999999999998E-17</v>
      </c>
      <c r="AD161" t="s">
        <v>976</v>
      </c>
      <c r="AE161" t="s">
        <v>977</v>
      </c>
      <c r="AF161" t="s">
        <v>978</v>
      </c>
      <c r="AG161">
        <v>0.01</v>
      </c>
      <c r="AH161" t="s">
        <v>979</v>
      </c>
      <c r="AI161" t="b">
        <v>0</v>
      </c>
      <c r="AJ161" t="s">
        <v>5</v>
      </c>
      <c r="AK161">
        <v>0.99935295999999996</v>
      </c>
      <c r="AL161" t="s">
        <v>4</v>
      </c>
      <c r="AM161">
        <v>3.2611599999999999E-3</v>
      </c>
    </row>
    <row r="162" spans="1:39" x14ac:dyDescent="0.25">
      <c r="A162" t="s">
        <v>179</v>
      </c>
      <c r="B162" t="s">
        <v>10</v>
      </c>
      <c r="C162">
        <v>300</v>
      </c>
      <c r="D162" t="s">
        <v>11</v>
      </c>
      <c r="E162">
        <v>100000</v>
      </c>
      <c r="F162" t="s">
        <v>12</v>
      </c>
      <c r="G162">
        <v>23654</v>
      </c>
      <c r="H162" t="s">
        <v>13</v>
      </c>
      <c r="I162">
        <v>1E-3</v>
      </c>
      <c r="J162" t="s">
        <v>3</v>
      </c>
      <c r="K162">
        <v>0.99990939999999995</v>
      </c>
      <c r="L162" t="s">
        <v>2</v>
      </c>
      <c r="M162">
        <v>1.9900000000000001E-4</v>
      </c>
      <c r="N162" t="s">
        <v>6</v>
      </c>
      <c r="O162">
        <v>7</v>
      </c>
      <c r="P162" t="s">
        <v>0</v>
      </c>
      <c r="Q162">
        <v>114.3</v>
      </c>
      <c r="R162" t="s">
        <v>8</v>
      </c>
      <c r="S162">
        <v>10</v>
      </c>
      <c r="T162" t="s">
        <v>9</v>
      </c>
      <c r="U162">
        <v>308</v>
      </c>
      <c r="V162" t="s">
        <v>7</v>
      </c>
      <c r="W162">
        <v>100045</v>
      </c>
      <c r="X162" t="s">
        <v>1</v>
      </c>
      <c r="Y162" t="s">
        <v>1470</v>
      </c>
      <c r="Z162" t="s">
        <v>16</v>
      </c>
      <c r="AA162" s="7" t="s">
        <v>1471</v>
      </c>
      <c r="AB162" t="s">
        <v>256</v>
      </c>
      <c r="AC162" s="3">
        <v>9.9999999999999998E-17</v>
      </c>
      <c r="AD162" t="s">
        <v>976</v>
      </c>
      <c r="AE162" t="s">
        <v>977</v>
      </c>
      <c r="AF162" t="s">
        <v>978</v>
      </c>
      <c r="AG162">
        <v>0.01</v>
      </c>
      <c r="AH162" t="s">
        <v>979</v>
      </c>
      <c r="AI162" t="b">
        <v>0</v>
      </c>
      <c r="AJ162" t="s">
        <v>5</v>
      </c>
      <c r="AK162">
        <v>0.99993734000000001</v>
      </c>
      <c r="AL162" t="s">
        <v>4</v>
      </c>
      <c r="AM162">
        <v>1.6752999999999999E-4</v>
      </c>
    </row>
    <row r="163" spans="1:39" x14ac:dyDescent="0.25">
      <c r="A163" t="s">
        <v>180</v>
      </c>
      <c r="B163" t="s">
        <v>10</v>
      </c>
      <c r="C163">
        <v>300</v>
      </c>
      <c r="D163" t="s">
        <v>11</v>
      </c>
      <c r="E163">
        <v>100000</v>
      </c>
      <c r="F163" t="s">
        <v>12</v>
      </c>
      <c r="G163">
        <v>23654</v>
      </c>
      <c r="H163" t="s">
        <v>13</v>
      </c>
      <c r="I163">
        <v>1E-3</v>
      </c>
      <c r="J163" t="s">
        <v>3</v>
      </c>
      <c r="K163">
        <v>0.99967439999999996</v>
      </c>
      <c r="L163" t="s">
        <v>2</v>
      </c>
      <c r="M163">
        <v>2.7999999999999999E-6</v>
      </c>
      <c r="N163" t="s">
        <v>6</v>
      </c>
      <c r="O163">
        <v>5</v>
      </c>
      <c r="P163" t="s">
        <v>0</v>
      </c>
      <c r="Q163">
        <v>105.4</v>
      </c>
      <c r="R163" t="s">
        <v>8</v>
      </c>
      <c r="S163">
        <v>11</v>
      </c>
      <c r="T163" t="s">
        <v>9</v>
      </c>
      <c r="U163">
        <v>407</v>
      </c>
      <c r="V163" t="s">
        <v>7</v>
      </c>
      <c r="W163">
        <v>100088</v>
      </c>
      <c r="X163" t="s">
        <v>1</v>
      </c>
      <c r="Y163" t="s">
        <v>1472</v>
      </c>
      <c r="Z163" t="s">
        <v>16</v>
      </c>
      <c r="AA163" s="7" t="s">
        <v>1473</v>
      </c>
      <c r="AB163" t="s">
        <v>256</v>
      </c>
      <c r="AC163" s="3">
        <v>9.9999999999999998E-17</v>
      </c>
      <c r="AD163" t="s">
        <v>976</v>
      </c>
      <c r="AE163" t="s">
        <v>977</v>
      </c>
      <c r="AF163" t="s">
        <v>978</v>
      </c>
      <c r="AG163">
        <v>0.01</v>
      </c>
      <c r="AH163" t="s">
        <v>979</v>
      </c>
      <c r="AI163" t="b">
        <v>0</v>
      </c>
      <c r="AJ163" t="s">
        <v>5</v>
      </c>
      <c r="AK163">
        <v>0.99997789999999998</v>
      </c>
      <c r="AL163" t="s">
        <v>4</v>
      </c>
      <c r="AM163">
        <v>7.4000000000000001E-7</v>
      </c>
    </row>
    <row r="164" spans="1:39" x14ac:dyDescent="0.25">
      <c r="A164" t="s">
        <v>181</v>
      </c>
      <c r="B164" t="s">
        <v>10</v>
      </c>
      <c r="C164">
        <v>300</v>
      </c>
      <c r="D164" t="s">
        <v>11</v>
      </c>
      <c r="E164">
        <v>100000</v>
      </c>
      <c r="F164" t="s">
        <v>12</v>
      </c>
      <c r="G164">
        <v>23654</v>
      </c>
      <c r="H164" t="s">
        <v>13</v>
      </c>
      <c r="I164">
        <v>1E-3</v>
      </c>
      <c r="J164" t="s">
        <v>3</v>
      </c>
      <c r="K164" t="e" cm="1">
        <f t="array" ref="K164">-inf</f>
        <v>#NAME?</v>
      </c>
      <c r="L164" t="s">
        <v>2</v>
      </c>
      <c r="M164" t="s">
        <v>15</v>
      </c>
      <c r="N164" t="s">
        <v>6</v>
      </c>
      <c r="O164">
        <v>14</v>
      </c>
      <c r="P164" t="s">
        <v>0</v>
      </c>
      <c r="Q164">
        <v>139.6</v>
      </c>
      <c r="R164" t="s">
        <v>8</v>
      </c>
      <c r="S164">
        <v>3</v>
      </c>
      <c r="T164" t="s">
        <v>9</v>
      </c>
      <c r="U164">
        <v>159</v>
      </c>
      <c r="V164" t="s">
        <v>7</v>
      </c>
      <c r="W164">
        <v>100085</v>
      </c>
      <c r="X164" t="s">
        <v>1</v>
      </c>
      <c r="Y164" t="s">
        <v>1474</v>
      </c>
      <c r="Z164" t="s">
        <v>16</v>
      </c>
      <c r="AA164" s="7" t="s">
        <v>1475</v>
      </c>
      <c r="AB164" t="s">
        <v>256</v>
      </c>
      <c r="AC164" s="3">
        <v>9.9999999999999998E-17</v>
      </c>
      <c r="AD164" t="s">
        <v>976</v>
      </c>
      <c r="AE164" t="s">
        <v>977</v>
      </c>
      <c r="AF164" t="s">
        <v>978</v>
      </c>
      <c r="AG164">
        <v>0.01</v>
      </c>
      <c r="AH164" t="s">
        <v>979</v>
      </c>
      <c r="AI164" t="b">
        <v>0</v>
      </c>
      <c r="AJ164" t="s">
        <v>5</v>
      </c>
      <c r="AK164">
        <v>-1</v>
      </c>
      <c r="AL164" t="s">
        <v>4</v>
      </c>
      <c r="AM164">
        <v>-1</v>
      </c>
    </row>
    <row r="165" spans="1:39" x14ac:dyDescent="0.25">
      <c r="A165" t="s">
        <v>182</v>
      </c>
      <c r="B165" t="s">
        <v>10</v>
      </c>
      <c r="C165">
        <v>300</v>
      </c>
      <c r="D165" t="s">
        <v>11</v>
      </c>
      <c r="E165">
        <v>100000</v>
      </c>
      <c r="F165" t="s">
        <v>12</v>
      </c>
      <c r="G165">
        <v>23654</v>
      </c>
      <c r="H165" t="s">
        <v>13</v>
      </c>
      <c r="I165">
        <v>1E-3</v>
      </c>
      <c r="J165" t="s">
        <v>3</v>
      </c>
      <c r="K165">
        <v>0.99984410000000001</v>
      </c>
      <c r="L165" t="s">
        <v>2</v>
      </c>
      <c r="M165">
        <v>2.7809000000000002E-3</v>
      </c>
      <c r="N165" t="s">
        <v>6</v>
      </c>
      <c r="O165">
        <v>10</v>
      </c>
      <c r="P165" t="s">
        <v>0</v>
      </c>
      <c r="Q165">
        <v>132.6</v>
      </c>
      <c r="R165" t="s">
        <v>8</v>
      </c>
      <c r="S165">
        <v>7</v>
      </c>
      <c r="T165" t="s">
        <v>9</v>
      </c>
      <c r="U165">
        <v>271</v>
      </c>
      <c r="V165" t="s">
        <v>7</v>
      </c>
      <c r="W165">
        <v>100422</v>
      </c>
      <c r="X165" t="s">
        <v>1</v>
      </c>
      <c r="Y165" t="s">
        <v>1476</v>
      </c>
      <c r="Z165" t="s">
        <v>16</v>
      </c>
      <c r="AA165" s="7" t="s">
        <v>1477</v>
      </c>
      <c r="AB165" t="s">
        <v>256</v>
      </c>
      <c r="AC165" s="3">
        <v>9.9999999999999998E-17</v>
      </c>
      <c r="AD165" t="s">
        <v>976</v>
      </c>
      <c r="AE165" t="s">
        <v>977</v>
      </c>
      <c r="AF165" t="s">
        <v>978</v>
      </c>
      <c r="AG165">
        <v>0.01</v>
      </c>
      <c r="AH165" t="s">
        <v>979</v>
      </c>
      <c r="AI165" t="b">
        <v>0</v>
      </c>
      <c r="AJ165" t="s">
        <v>5</v>
      </c>
      <c r="AK165">
        <v>0.99993829000000001</v>
      </c>
      <c r="AL165" t="s">
        <v>4</v>
      </c>
      <c r="AM165">
        <v>1.77242E-3</v>
      </c>
    </row>
    <row r="166" spans="1:39" x14ac:dyDescent="0.25">
      <c r="A166" t="s">
        <v>183</v>
      </c>
      <c r="B166" t="s">
        <v>10</v>
      </c>
      <c r="C166">
        <v>300</v>
      </c>
      <c r="D166" t="s">
        <v>11</v>
      </c>
      <c r="E166">
        <v>100000</v>
      </c>
      <c r="F166" t="s">
        <v>12</v>
      </c>
      <c r="G166">
        <v>23654</v>
      </c>
      <c r="H166" t="s">
        <v>13</v>
      </c>
      <c r="I166">
        <v>1E-3</v>
      </c>
      <c r="J166" t="s">
        <v>3</v>
      </c>
      <c r="K166">
        <v>0.99002869999999998</v>
      </c>
      <c r="L166" t="s">
        <v>2</v>
      </c>
      <c r="M166">
        <v>3.6066500000000001E-2</v>
      </c>
      <c r="N166" t="s">
        <v>6</v>
      </c>
      <c r="O166">
        <v>21</v>
      </c>
      <c r="P166" t="s">
        <v>0</v>
      </c>
      <c r="Q166">
        <v>167.2</v>
      </c>
      <c r="R166" t="s">
        <v>8</v>
      </c>
      <c r="S166">
        <v>5</v>
      </c>
      <c r="T166" t="s">
        <v>9</v>
      </c>
      <c r="U166">
        <v>242</v>
      </c>
      <c r="V166" t="s">
        <v>7</v>
      </c>
      <c r="W166">
        <v>100492</v>
      </c>
      <c r="X166" t="s">
        <v>1</v>
      </c>
      <c r="Y166" t="s">
        <v>1478</v>
      </c>
      <c r="Z166" t="s">
        <v>16</v>
      </c>
      <c r="AA166" s="7" t="s">
        <v>1479</v>
      </c>
      <c r="AB166" t="s">
        <v>256</v>
      </c>
      <c r="AC166" s="3">
        <v>9.9999999999999998E-17</v>
      </c>
      <c r="AD166" t="s">
        <v>976</v>
      </c>
      <c r="AE166" t="s">
        <v>977</v>
      </c>
      <c r="AF166" t="s">
        <v>978</v>
      </c>
      <c r="AG166">
        <v>0.01</v>
      </c>
      <c r="AH166" t="s">
        <v>979</v>
      </c>
      <c r="AI166" t="b">
        <v>0</v>
      </c>
      <c r="AJ166" t="s">
        <v>5</v>
      </c>
      <c r="AK166">
        <v>0.99593408000000005</v>
      </c>
      <c r="AL166" t="s">
        <v>4</v>
      </c>
      <c r="AM166">
        <v>2.3155269999999999E-2</v>
      </c>
    </row>
    <row r="167" spans="1:39" x14ac:dyDescent="0.25">
      <c r="A167" t="s">
        <v>184</v>
      </c>
      <c r="B167" t="s">
        <v>10</v>
      </c>
      <c r="C167">
        <v>300</v>
      </c>
      <c r="D167" t="s">
        <v>11</v>
      </c>
      <c r="E167">
        <v>100000</v>
      </c>
      <c r="F167" t="s">
        <v>12</v>
      </c>
      <c r="G167">
        <v>23654</v>
      </c>
      <c r="H167" t="s">
        <v>13</v>
      </c>
      <c r="I167">
        <v>1E-3</v>
      </c>
      <c r="J167" t="s">
        <v>3</v>
      </c>
      <c r="K167">
        <v>-2.0039239000000002</v>
      </c>
      <c r="L167" t="s">
        <v>2</v>
      </c>
      <c r="M167">
        <v>264974963.895448</v>
      </c>
      <c r="N167" t="s">
        <v>6</v>
      </c>
      <c r="O167">
        <v>16</v>
      </c>
      <c r="P167" t="s">
        <v>0</v>
      </c>
      <c r="Q167">
        <v>124.2</v>
      </c>
      <c r="R167" t="s">
        <v>8</v>
      </c>
      <c r="S167">
        <v>7</v>
      </c>
      <c r="T167" t="s">
        <v>9</v>
      </c>
      <c r="U167">
        <v>213</v>
      </c>
      <c r="V167" t="s">
        <v>7</v>
      </c>
      <c r="W167">
        <v>100281</v>
      </c>
      <c r="X167" t="s">
        <v>1</v>
      </c>
      <c r="Y167" t="s">
        <v>1480</v>
      </c>
      <c r="Z167" t="s">
        <v>16</v>
      </c>
      <c r="AA167" s="7" t="s">
        <v>1481</v>
      </c>
      <c r="AB167" t="s">
        <v>256</v>
      </c>
      <c r="AC167" s="3">
        <v>9.9999999999999998E-17</v>
      </c>
      <c r="AD167" t="s">
        <v>976</v>
      </c>
      <c r="AE167" t="s">
        <v>977</v>
      </c>
      <c r="AF167" t="s">
        <v>978</v>
      </c>
      <c r="AG167">
        <v>0.01</v>
      </c>
      <c r="AH167" t="s">
        <v>979</v>
      </c>
      <c r="AI167" t="b">
        <v>0</v>
      </c>
      <c r="AJ167" t="s">
        <v>5</v>
      </c>
      <c r="AK167">
        <v>-1.01525496</v>
      </c>
      <c r="AL167" t="s">
        <v>4</v>
      </c>
      <c r="AM167">
        <v>11770055.436674099</v>
      </c>
    </row>
    <row r="168" spans="1:39" x14ac:dyDescent="0.25">
      <c r="A168" t="s">
        <v>185</v>
      </c>
      <c r="B168" t="s">
        <v>10</v>
      </c>
      <c r="C168">
        <v>300</v>
      </c>
      <c r="D168" t="s">
        <v>11</v>
      </c>
      <c r="E168">
        <v>100000</v>
      </c>
      <c r="F168" t="s">
        <v>12</v>
      </c>
      <c r="G168">
        <v>23654</v>
      </c>
      <c r="H168" t="s">
        <v>13</v>
      </c>
      <c r="I168">
        <v>1E-3</v>
      </c>
      <c r="J168" t="s">
        <v>3</v>
      </c>
      <c r="K168">
        <v>0.99994289999999997</v>
      </c>
      <c r="L168" t="s">
        <v>2</v>
      </c>
      <c r="M168">
        <v>6.5638100000000005E-2</v>
      </c>
      <c r="N168" t="s">
        <v>6</v>
      </c>
      <c r="O168">
        <v>19</v>
      </c>
      <c r="P168" t="s">
        <v>0</v>
      </c>
      <c r="Q168">
        <v>170.8</v>
      </c>
      <c r="R168" t="s">
        <v>8</v>
      </c>
      <c r="S168">
        <v>4</v>
      </c>
      <c r="T168" t="s">
        <v>9</v>
      </c>
      <c r="U168">
        <v>254</v>
      </c>
      <c r="V168" t="s">
        <v>7</v>
      </c>
      <c r="W168">
        <v>100512</v>
      </c>
      <c r="X168" t="s">
        <v>1</v>
      </c>
      <c r="Y168" t="s">
        <v>1482</v>
      </c>
      <c r="Z168" t="s">
        <v>16</v>
      </c>
      <c r="AA168" s="7" t="s">
        <v>1483</v>
      </c>
      <c r="AB168" t="s">
        <v>256</v>
      </c>
      <c r="AC168" s="3">
        <v>9.9999999999999998E-17</v>
      </c>
      <c r="AD168" t="s">
        <v>976</v>
      </c>
      <c r="AE168" t="s">
        <v>977</v>
      </c>
      <c r="AF168" t="s">
        <v>978</v>
      </c>
      <c r="AG168">
        <v>0.01</v>
      </c>
      <c r="AH168" t="s">
        <v>979</v>
      </c>
      <c r="AI168" t="b">
        <v>0</v>
      </c>
      <c r="AJ168" t="s">
        <v>5</v>
      </c>
      <c r="AK168">
        <v>0.99998953999999995</v>
      </c>
      <c r="AL168" t="s">
        <v>4</v>
      </c>
      <c r="AM168">
        <v>2.872953E-2</v>
      </c>
    </row>
    <row r="169" spans="1:39" x14ac:dyDescent="0.25">
      <c r="A169" t="s">
        <v>186</v>
      </c>
      <c r="B169" t="s">
        <v>10</v>
      </c>
      <c r="C169">
        <v>300</v>
      </c>
      <c r="D169" t="s">
        <v>11</v>
      </c>
      <c r="E169">
        <v>100000</v>
      </c>
      <c r="F169" t="s">
        <v>12</v>
      </c>
      <c r="G169">
        <v>23654</v>
      </c>
      <c r="H169" t="s">
        <v>13</v>
      </c>
      <c r="I169">
        <v>1E-3</v>
      </c>
      <c r="J169" t="s">
        <v>3</v>
      </c>
      <c r="K169">
        <v>0.99997060000000004</v>
      </c>
      <c r="L169" t="s">
        <v>2</v>
      </c>
      <c r="M169">
        <v>3.9300000000000003E-3</v>
      </c>
      <c r="N169" t="s">
        <v>6</v>
      </c>
      <c r="O169">
        <v>19</v>
      </c>
      <c r="P169" t="s">
        <v>0</v>
      </c>
      <c r="Q169">
        <v>159.5</v>
      </c>
      <c r="R169" t="s">
        <v>8</v>
      </c>
      <c r="S169">
        <v>5</v>
      </c>
      <c r="T169" t="s">
        <v>9</v>
      </c>
      <c r="U169">
        <v>259</v>
      </c>
      <c r="V169" t="s">
        <v>7</v>
      </c>
      <c r="W169">
        <v>100547</v>
      </c>
      <c r="X169" t="s">
        <v>1</v>
      </c>
      <c r="Y169" t="s">
        <v>1484</v>
      </c>
      <c r="Z169" t="s">
        <v>16</v>
      </c>
      <c r="AA169" s="7" t="s">
        <v>1485</v>
      </c>
      <c r="AB169" t="s">
        <v>256</v>
      </c>
      <c r="AC169" s="3">
        <v>9.9999999999999998E-17</v>
      </c>
      <c r="AD169" t="s">
        <v>976</v>
      </c>
      <c r="AE169" t="s">
        <v>977</v>
      </c>
      <c r="AF169" t="s">
        <v>978</v>
      </c>
      <c r="AG169">
        <v>0.01</v>
      </c>
      <c r="AH169" t="s">
        <v>979</v>
      </c>
      <c r="AI169" t="b">
        <v>0</v>
      </c>
      <c r="AJ169" t="s">
        <v>5</v>
      </c>
      <c r="AK169">
        <v>0.99997318000000002</v>
      </c>
      <c r="AL169" t="s">
        <v>4</v>
      </c>
      <c r="AM169">
        <v>3.679E-3</v>
      </c>
    </row>
    <row r="170" spans="1:39" x14ac:dyDescent="0.25">
      <c r="A170" t="s">
        <v>187</v>
      </c>
      <c r="B170" t="s">
        <v>10</v>
      </c>
      <c r="C170">
        <v>300</v>
      </c>
      <c r="D170" t="s">
        <v>11</v>
      </c>
      <c r="E170">
        <v>100000</v>
      </c>
      <c r="F170" t="s">
        <v>12</v>
      </c>
      <c r="G170">
        <v>23654</v>
      </c>
      <c r="H170" t="s">
        <v>13</v>
      </c>
      <c r="I170">
        <v>1E-3</v>
      </c>
      <c r="J170" t="s">
        <v>3</v>
      </c>
      <c r="K170">
        <v>0.99978389999999995</v>
      </c>
      <c r="L170" t="s">
        <v>2</v>
      </c>
      <c r="M170">
        <v>1.42851E-2</v>
      </c>
      <c r="N170" t="s">
        <v>6</v>
      </c>
      <c r="O170">
        <v>27</v>
      </c>
      <c r="P170" t="s">
        <v>0</v>
      </c>
      <c r="Q170">
        <v>181.1</v>
      </c>
      <c r="R170" t="s">
        <v>8</v>
      </c>
      <c r="S170">
        <v>5</v>
      </c>
      <c r="T170" t="s">
        <v>9</v>
      </c>
      <c r="U170">
        <v>340</v>
      </c>
      <c r="V170" t="s">
        <v>7</v>
      </c>
      <c r="W170">
        <v>100964</v>
      </c>
      <c r="X170" t="s">
        <v>1</v>
      </c>
      <c r="Y170" t="s">
        <v>1486</v>
      </c>
      <c r="Z170" t="s">
        <v>16</v>
      </c>
      <c r="AA170" s="7" t="s">
        <v>1487</v>
      </c>
      <c r="AB170" t="s">
        <v>256</v>
      </c>
      <c r="AC170" s="3">
        <v>9.9999999999999998E-17</v>
      </c>
      <c r="AD170" t="s">
        <v>976</v>
      </c>
      <c r="AE170" t="s">
        <v>977</v>
      </c>
      <c r="AF170" t="s">
        <v>978</v>
      </c>
      <c r="AG170">
        <v>0.01</v>
      </c>
      <c r="AH170" t="s">
        <v>979</v>
      </c>
      <c r="AI170" t="b">
        <v>0</v>
      </c>
      <c r="AJ170" t="s">
        <v>5</v>
      </c>
      <c r="AK170">
        <v>0.99989011000000005</v>
      </c>
      <c r="AL170" t="s">
        <v>4</v>
      </c>
      <c r="AM170">
        <v>1.034407E-2</v>
      </c>
    </row>
    <row r="171" spans="1:39" x14ac:dyDescent="0.25">
      <c r="A171" t="s">
        <v>188</v>
      </c>
      <c r="B171" t="s">
        <v>10</v>
      </c>
      <c r="C171">
        <v>300</v>
      </c>
      <c r="D171" t="s">
        <v>11</v>
      </c>
      <c r="E171">
        <v>100000</v>
      </c>
      <c r="F171" t="s">
        <v>12</v>
      </c>
      <c r="G171">
        <v>23654</v>
      </c>
      <c r="H171" t="s">
        <v>13</v>
      </c>
      <c r="I171">
        <v>1E-3</v>
      </c>
      <c r="J171" t="s">
        <v>3</v>
      </c>
      <c r="K171">
        <v>0.99965459999999995</v>
      </c>
      <c r="L171" t="s">
        <v>2</v>
      </c>
      <c r="M171">
        <v>7.2896000000000002E-3</v>
      </c>
      <c r="N171" t="s">
        <v>6</v>
      </c>
      <c r="O171">
        <v>14</v>
      </c>
      <c r="P171" t="s">
        <v>0</v>
      </c>
      <c r="Q171">
        <v>151</v>
      </c>
      <c r="R171" t="s">
        <v>8</v>
      </c>
      <c r="S171">
        <v>2</v>
      </c>
      <c r="T171" t="s">
        <v>9</v>
      </c>
      <c r="U171">
        <v>218</v>
      </c>
      <c r="V171" t="s">
        <v>7</v>
      </c>
      <c r="W171">
        <v>100349</v>
      </c>
      <c r="X171" t="s">
        <v>1</v>
      </c>
      <c r="Y171" t="s">
        <v>1488</v>
      </c>
      <c r="Z171" t="s">
        <v>16</v>
      </c>
      <c r="AA171" s="7" t="s">
        <v>1489</v>
      </c>
      <c r="AB171" t="s">
        <v>256</v>
      </c>
      <c r="AC171" s="3">
        <v>9.9999999999999998E-17</v>
      </c>
      <c r="AD171" t="s">
        <v>976</v>
      </c>
      <c r="AE171" t="s">
        <v>977</v>
      </c>
      <c r="AF171" t="s">
        <v>978</v>
      </c>
      <c r="AG171">
        <v>0.01</v>
      </c>
      <c r="AH171" t="s">
        <v>979</v>
      </c>
      <c r="AI171" t="b">
        <v>0</v>
      </c>
      <c r="AJ171" t="s">
        <v>5</v>
      </c>
      <c r="AK171">
        <v>0.99994660000000002</v>
      </c>
      <c r="AL171" t="s">
        <v>4</v>
      </c>
      <c r="AM171">
        <v>2.8757600000000002E-3</v>
      </c>
    </row>
    <row r="172" spans="1:39" x14ac:dyDescent="0.25">
      <c r="A172" t="s">
        <v>189</v>
      </c>
      <c r="B172" t="s">
        <v>10</v>
      </c>
      <c r="C172">
        <v>300</v>
      </c>
      <c r="D172" t="s">
        <v>11</v>
      </c>
      <c r="E172">
        <v>100000</v>
      </c>
      <c r="F172" t="s">
        <v>12</v>
      </c>
      <c r="G172">
        <v>23654</v>
      </c>
      <c r="H172" t="s">
        <v>13</v>
      </c>
      <c r="I172">
        <v>1E-3</v>
      </c>
      <c r="J172" t="s">
        <v>3</v>
      </c>
      <c r="K172">
        <v>0.99996359999999995</v>
      </c>
      <c r="L172" t="s">
        <v>2</v>
      </c>
      <c r="M172">
        <v>1.3659680000000001</v>
      </c>
      <c r="N172" t="s">
        <v>6</v>
      </c>
      <c r="O172">
        <v>12</v>
      </c>
      <c r="P172" t="s">
        <v>0</v>
      </c>
      <c r="Q172">
        <v>160.5</v>
      </c>
      <c r="R172" t="s">
        <v>8</v>
      </c>
      <c r="S172">
        <v>2</v>
      </c>
      <c r="T172" t="s">
        <v>9</v>
      </c>
      <c r="U172">
        <v>185</v>
      </c>
      <c r="V172" t="s">
        <v>7</v>
      </c>
      <c r="W172">
        <v>100554</v>
      </c>
      <c r="X172" t="s">
        <v>1</v>
      </c>
      <c r="Y172" t="s">
        <v>1490</v>
      </c>
      <c r="Z172" t="s">
        <v>16</v>
      </c>
      <c r="AA172" s="7" t="s">
        <v>1491</v>
      </c>
      <c r="AB172" t="s">
        <v>256</v>
      </c>
      <c r="AC172" s="3">
        <v>9.9999999999999998E-17</v>
      </c>
      <c r="AD172" t="s">
        <v>976</v>
      </c>
      <c r="AE172" t="s">
        <v>977</v>
      </c>
      <c r="AF172" t="s">
        <v>978</v>
      </c>
      <c r="AG172">
        <v>0.01</v>
      </c>
      <c r="AH172" t="s">
        <v>979</v>
      </c>
      <c r="AI172" t="b">
        <v>0</v>
      </c>
      <c r="AJ172" t="s">
        <v>5</v>
      </c>
      <c r="AK172">
        <v>0.99996465000000001</v>
      </c>
      <c r="AL172" t="s">
        <v>4</v>
      </c>
      <c r="AM172">
        <v>5.0533804699999996</v>
      </c>
    </row>
    <row r="173" spans="1:39" x14ac:dyDescent="0.25">
      <c r="A173" t="s">
        <v>190</v>
      </c>
      <c r="B173" t="s">
        <v>10</v>
      </c>
      <c r="C173">
        <v>300</v>
      </c>
      <c r="D173" t="s">
        <v>11</v>
      </c>
      <c r="E173">
        <v>100000</v>
      </c>
      <c r="F173" t="s">
        <v>12</v>
      </c>
      <c r="G173">
        <v>23654</v>
      </c>
      <c r="H173" t="s">
        <v>13</v>
      </c>
      <c r="I173">
        <v>1E-3</v>
      </c>
      <c r="J173" t="s">
        <v>3</v>
      </c>
      <c r="K173">
        <v>0.99999870000000002</v>
      </c>
      <c r="L173" t="s">
        <v>2</v>
      </c>
      <c r="M173">
        <v>1.9805000000000001E-3</v>
      </c>
      <c r="N173" t="s">
        <v>6</v>
      </c>
      <c r="O173">
        <v>15</v>
      </c>
      <c r="P173" t="s">
        <v>0</v>
      </c>
      <c r="Q173">
        <v>146.69999999999999</v>
      </c>
      <c r="R173" t="s">
        <v>8</v>
      </c>
      <c r="S173">
        <v>2</v>
      </c>
      <c r="T173" t="s">
        <v>9</v>
      </c>
      <c r="U173">
        <v>219</v>
      </c>
      <c r="V173" t="s">
        <v>7</v>
      </c>
      <c r="W173">
        <v>100342</v>
      </c>
      <c r="X173" t="s">
        <v>1</v>
      </c>
      <c r="Y173" t="s">
        <v>1492</v>
      </c>
      <c r="Z173" t="s">
        <v>16</v>
      </c>
      <c r="AA173" s="7" t="s">
        <v>1493</v>
      </c>
      <c r="AB173" t="s">
        <v>256</v>
      </c>
      <c r="AC173" s="3">
        <v>9.9999999999999998E-17</v>
      </c>
      <c r="AD173" t="s">
        <v>976</v>
      </c>
      <c r="AE173" t="s">
        <v>977</v>
      </c>
      <c r="AF173" t="s">
        <v>978</v>
      </c>
      <c r="AG173">
        <v>0.01</v>
      </c>
      <c r="AH173" t="s">
        <v>979</v>
      </c>
      <c r="AI173" t="b">
        <v>0</v>
      </c>
      <c r="AJ173" t="s">
        <v>5</v>
      </c>
      <c r="AK173">
        <v>0.99999987000000001</v>
      </c>
      <c r="AL173" t="s">
        <v>4</v>
      </c>
      <c r="AM173">
        <v>6.3608000000000002E-4</v>
      </c>
    </row>
    <row r="174" spans="1:39" x14ac:dyDescent="0.25">
      <c r="A174" t="s">
        <v>191</v>
      </c>
      <c r="B174" t="s">
        <v>10</v>
      </c>
      <c r="C174">
        <v>300</v>
      </c>
      <c r="D174" t="s">
        <v>11</v>
      </c>
      <c r="E174">
        <v>100000</v>
      </c>
      <c r="F174" t="s">
        <v>12</v>
      </c>
      <c r="G174">
        <v>23654</v>
      </c>
      <c r="H174" t="s">
        <v>13</v>
      </c>
      <c r="I174">
        <v>1E-3</v>
      </c>
      <c r="J174" t="s">
        <v>3</v>
      </c>
      <c r="K174">
        <v>0.99752589999999997</v>
      </c>
      <c r="L174" t="s">
        <v>2</v>
      </c>
      <c r="M174">
        <v>2.8902799999999999E-2</v>
      </c>
      <c r="N174" t="s">
        <v>6</v>
      </c>
      <c r="O174">
        <v>32</v>
      </c>
      <c r="P174" t="s">
        <v>0</v>
      </c>
      <c r="Q174">
        <v>213.4</v>
      </c>
      <c r="R174" t="s">
        <v>8</v>
      </c>
      <c r="S174">
        <v>8</v>
      </c>
      <c r="T174" t="s">
        <v>9</v>
      </c>
      <c r="U174">
        <v>550</v>
      </c>
      <c r="V174" t="s">
        <v>7</v>
      </c>
      <c r="W174">
        <v>101729</v>
      </c>
      <c r="X174" t="s">
        <v>1</v>
      </c>
      <c r="Y174" t="s">
        <v>1494</v>
      </c>
      <c r="Z174" t="s">
        <v>16</v>
      </c>
      <c r="AA174" s="7" t="s">
        <v>1495</v>
      </c>
      <c r="AB174" t="s">
        <v>256</v>
      </c>
      <c r="AC174" s="3">
        <v>9.9999999999999998E-17</v>
      </c>
      <c r="AD174" t="s">
        <v>976</v>
      </c>
      <c r="AE174" t="s">
        <v>977</v>
      </c>
      <c r="AF174" t="s">
        <v>978</v>
      </c>
      <c r="AG174">
        <v>0.01</v>
      </c>
      <c r="AH174" t="s">
        <v>979</v>
      </c>
      <c r="AI174" t="b">
        <v>0</v>
      </c>
      <c r="AJ174" t="s">
        <v>5</v>
      </c>
      <c r="AK174">
        <v>0.99768407000000003</v>
      </c>
      <c r="AL174" t="s">
        <v>4</v>
      </c>
      <c r="AM174">
        <v>2.8311949999999999E-2</v>
      </c>
    </row>
    <row r="175" spans="1:39" x14ac:dyDescent="0.25">
      <c r="A175" t="s">
        <v>192</v>
      </c>
      <c r="B175" t="s">
        <v>10</v>
      </c>
      <c r="C175">
        <v>300</v>
      </c>
      <c r="D175" t="s">
        <v>11</v>
      </c>
      <c r="E175">
        <v>100000</v>
      </c>
      <c r="F175" t="s">
        <v>12</v>
      </c>
      <c r="G175">
        <v>23654</v>
      </c>
      <c r="H175" t="s">
        <v>13</v>
      </c>
      <c r="I175">
        <v>1E-3</v>
      </c>
      <c r="J175" t="s">
        <v>3</v>
      </c>
      <c r="K175">
        <v>1</v>
      </c>
      <c r="L175" t="s">
        <v>2</v>
      </c>
      <c r="M175">
        <v>0</v>
      </c>
      <c r="N175" t="s">
        <v>6</v>
      </c>
      <c r="O175">
        <v>1</v>
      </c>
      <c r="P175" t="s">
        <v>0</v>
      </c>
      <c r="Q175">
        <v>5.6</v>
      </c>
      <c r="R175" t="s">
        <v>8</v>
      </c>
      <c r="S175">
        <v>1</v>
      </c>
      <c r="T175" t="s">
        <v>9</v>
      </c>
      <c r="U175">
        <v>42</v>
      </c>
      <c r="V175" t="s">
        <v>7</v>
      </c>
      <c r="W175">
        <v>6242</v>
      </c>
      <c r="X175" t="s">
        <v>1</v>
      </c>
      <c r="Y175">
        <v>0</v>
      </c>
      <c r="Z175" t="s">
        <v>16</v>
      </c>
      <c r="AA175" s="7" t="s">
        <v>953</v>
      </c>
      <c r="AB175" t="s">
        <v>256</v>
      </c>
      <c r="AC175" s="3">
        <v>9.9999999999999998E-17</v>
      </c>
      <c r="AD175" t="s">
        <v>976</v>
      </c>
      <c r="AE175" t="s">
        <v>977</v>
      </c>
      <c r="AF175" t="s">
        <v>978</v>
      </c>
      <c r="AG175">
        <v>0.01</v>
      </c>
      <c r="AH175" t="s">
        <v>979</v>
      </c>
      <c r="AI175" t="b">
        <v>0</v>
      </c>
      <c r="AJ175" t="s">
        <v>5</v>
      </c>
      <c r="AK175">
        <v>1</v>
      </c>
      <c r="AL175" t="s">
        <v>4</v>
      </c>
      <c r="AM175">
        <v>0</v>
      </c>
    </row>
    <row r="176" spans="1:39" x14ac:dyDescent="0.25">
      <c r="A176" t="s">
        <v>193</v>
      </c>
      <c r="B176" t="s">
        <v>10</v>
      </c>
      <c r="C176">
        <v>300</v>
      </c>
      <c r="D176" t="s">
        <v>11</v>
      </c>
      <c r="E176">
        <v>100000</v>
      </c>
      <c r="F176" t="s">
        <v>12</v>
      </c>
      <c r="G176">
        <v>23654</v>
      </c>
      <c r="H176" t="s">
        <v>13</v>
      </c>
      <c r="I176">
        <v>1E-3</v>
      </c>
      <c r="J176" t="s">
        <v>3</v>
      </c>
      <c r="K176">
        <v>0.93722879999999997</v>
      </c>
      <c r="L176" t="s">
        <v>2</v>
      </c>
      <c r="M176">
        <v>0.29220550000000001</v>
      </c>
      <c r="N176" t="s">
        <v>6</v>
      </c>
      <c r="O176">
        <v>19</v>
      </c>
      <c r="P176" t="s">
        <v>0</v>
      </c>
      <c r="Q176">
        <v>202.5</v>
      </c>
      <c r="R176" t="s">
        <v>8</v>
      </c>
      <c r="S176">
        <v>3</v>
      </c>
      <c r="T176" t="s">
        <v>9</v>
      </c>
      <c r="U176">
        <v>309</v>
      </c>
      <c r="V176" t="s">
        <v>7</v>
      </c>
      <c r="W176">
        <v>100680</v>
      </c>
      <c r="X176" t="s">
        <v>1</v>
      </c>
      <c r="Y176" t="s">
        <v>1496</v>
      </c>
      <c r="Z176" t="s">
        <v>16</v>
      </c>
      <c r="AA176" s="7" t="s">
        <v>1497</v>
      </c>
      <c r="AB176" t="s">
        <v>256</v>
      </c>
      <c r="AC176" s="3">
        <v>9.9999999999999998E-17</v>
      </c>
      <c r="AD176" t="s">
        <v>976</v>
      </c>
      <c r="AE176" t="s">
        <v>977</v>
      </c>
      <c r="AF176" t="s">
        <v>978</v>
      </c>
      <c r="AG176">
        <v>0.01</v>
      </c>
      <c r="AH176" t="s">
        <v>979</v>
      </c>
      <c r="AI176" t="b">
        <v>0</v>
      </c>
      <c r="AJ176" t="s">
        <v>5</v>
      </c>
      <c r="AK176">
        <v>0.91557867999999998</v>
      </c>
      <c r="AL176" t="s">
        <v>4</v>
      </c>
      <c r="AM176">
        <v>0.33840113999999999</v>
      </c>
    </row>
    <row r="177" spans="1:39" x14ac:dyDescent="0.25">
      <c r="A177" t="s">
        <v>194</v>
      </c>
      <c r="B177" t="s">
        <v>10</v>
      </c>
      <c r="C177">
        <v>300</v>
      </c>
      <c r="D177" t="s">
        <v>11</v>
      </c>
      <c r="E177">
        <v>100000</v>
      </c>
      <c r="F177" t="s">
        <v>12</v>
      </c>
      <c r="G177">
        <v>23654</v>
      </c>
      <c r="H177" t="s">
        <v>13</v>
      </c>
      <c r="I177">
        <v>1E-3</v>
      </c>
      <c r="J177" t="s">
        <v>3</v>
      </c>
      <c r="K177">
        <v>0.44936429999999999</v>
      </c>
      <c r="L177" t="s">
        <v>2</v>
      </c>
      <c r="M177">
        <v>0.41687489999999999</v>
      </c>
      <c r="N177" t="s">
        <v>6</v>
      </c>
      <c r="O177">
        <v>22</v>
      </c>
      <c r="P177" t="s">
        <v>0</v>
      </c>
      <c r="Q177">
        <v>258.3</v>
      </c>
      <c r="R177" t="s">
        <v>8</v>
      </c>
      <c r="S177">
        <v>2</v>
      </c>
      <c r="T177" t="s">
        <v>9</v>
      </c>
      <c r="U177">
        <v>382</v>
      </c>
      <c r="V177" t="s">
        <v>7</v>
      </c>
      <c r="W177">
        <v>101128</v>
      </c>
      <c r="X177" t="s">
        <v>1</v>
      </c>
      <c r="Y177" t="s">
        <v>1498</v>
      </c>
      <c r="Z177" t="s">
        <v>16</v>
      </c>
      <c r="AA177" s="7" t="s">
        <v>1499</v>
      </c>
      <c r="AB177" t="s">
        <v>256</v>
      </c>
      <c r="AC177" s="3">
        <v>9.9999999999999998E-17</v>
      </c>
      <c r="AD177" t="s">
        <v>976</v>
      </c>
      <c r="AE177" t="s">
        <v>977</v>
      </c>
      <c r="AF177" t="s">
        <v>978</v>
      </c>
      <c r="AG177">
        <v>0.01</v>
      </c>
      <c r="AH177" t="s">
        <v>979</v>
      </c>
      <c r="AI177" t="b">
        <v>0</v>
      </c>
      <c r="AJ177" t="s">
        <v>5</v>
      </c>
      <c r="AK177">
        <v>0.44721040000000001</v>
      </c>
      <c r="AL177" t="s">
        <v>4</v>
      </c>
      <c r="AM177">
        <v>0.41373958</v>
      </c>
    </row>
    <row r="178" spans="1:39" x14ac:dyDescent="0.25">
      <c r="A178" t="s">
        <v>195</v>
      </c>
      <c r="B178" t="s">
        <v>10</v>
      </c>
      <c r="C178">
        <v>300</v>
      </c>
      <c r="D178" t="s">
        <v>11</v>
      </c>
      <c r="E178">
        <v>100000</v>
      </c>
      <c r="F178" t="s">
        <v>12</v>
      </c>
      <c r="G178">
        <v>23654</v>
      </c>
      <c r="H178" t="s">
        <v>13</v>
      </c>
      <c r="I178">
        <v>1E-3</v>
      </c>
      <c r="J178" t="s">
        <v>3</v>
      </c>
      <c r="K178">
        <v>4.5700999999999997E-3</v>
      </c>
      <c r="L178" t="s">
        <v>2</v>
      </c>
      <c r="M178">
        <v>667081408.18356502</v>
      </c>
      <c r="N178" t="s">
        <v>6</v>
      </c>
      <c r="O178">
        <v>41</v>
      </c>
      <c r="P178" t="s">
        <v>0</v>
      </c>
      <c r="Q178">
        <v>287.89999999999998</v>
      </c>
      <c r="R178" t="s">
        <v>8</v>
      </c>
      <c r="S178">
        <v>9</v>
      </c>
      <c r="T178" t="s">
        <v>9</v>
      </c>
      <c r="U178">
        <v>903</v>
      </c>
      <c r="V178" t="s">
        <v>7</v>
      </c>
      <c r="W178">
        <v>102613</v>
      </c>
      <c r="X178" t="s">
        <v>1</v>
      </c>
      <c r="Y178" t="s">
        <v>1500</v>
      </c>
      <c r="Z178" t="s">
        <v>16</v>
      </c>
      <c r="AA178" s="7" t="s">
        <v>1501</v>
      </c>
      <c r="AB178" t="s">
        <v>256</v>
      </c>
      <c r="AC178" s="3">
        <v>9.9999999999999998E-17</v>
      </c>
      <c r="AD178" t="s">
        <v>976</v>
      </c>
      <c r="AE178" t="s">
        <v>977</v>
      </c>
      <c r="AF178" t="s">
        <v>978</v>
      </c>
      <c r="AG178">
        <v>0.01</v>
      </c>
      <c r="AH178" t="s">
        <v>979</v>
      </c>
      <c r="AI178" t="b">
        <v>0</v>
      </c>
      <c r="AJ178" t="s">
        <v>5</v>
      </c>
      <c r="AK178">
        <v>1.7405299999999999E-3</v>
      </c>
      <c r="AL178" t="s">
        <v>4</v>
      </c>
      <c r="AM178">
        <v>75419441.250480905</v>
      </c>
    </row>
    <row r="179" spans="1:39" x14ac:dyDescent="0.25">
      <c r="A179" t="s">
        <v>196</v>
      </c>
      <c r="B179" t="s">
        <v>10</v>
      </c>
      <c r="C179">
        <v>300</v>
      </c>
      <c r="D179" t="s">
        <v>11</v>
      </c>
      <c r="E179">
        <v>100000</v>
      </c>
      <c r="F179" t="s">
        <v>12</v>
      </c>
      <c r="G179">
        <v>23654</v>
      </c>
      <c r="H179" t="s">
        <v>13</v>
      </c>
      <c r="I179">
        <v>1E-3</v>
      </c>
      <c r="J179" t="s">
        <v>3</v>
      </c>
      <c r="K179">
        <v>0.3199862</v>
      </c>
      <c r="L179" t="s">
        <v>2</v>
      </c>
      <c r="M179">
        <v>0.57066899999999998</v>
      </c>
      <c r="N179" t="s">
        <v>6</v>
      </c>
      <c r="O179">
        <v>26</v>
      </c>
      <c r="P179" t="s">
        <v>0</v>
      </c>
      <c r="Q179">
        <v>301</v>
      </c>
      <c r="R179" t="s">
        <v>8</v>
      </c>
      <c r="S179">
        <v>2</v>
      </c>
      <c r="T179" t="s">
        <v>9</v>
      </c>
      <c r="U179">
        <v>64</v>
      </c>
      <c r="V179" t="s">
        <v>7</v>
      </c>
      <c r="W179">
        <v>99917</v>
      </c>
      <c r="X179" t="s">
        <v>1</v>
      </c>
      <c r="Y179" t="s">
        <v>1502</v>
      </c>
      <c r="Z179" t="s">
        <v>16</v>
      </c>
      <c r="AA179" s="7" t="s">
        <v>1503</v>
      </c>
      <c r="AB179" t="s">
        <v>256</v>
      </c>
      <c r="AC179" s="3">
        <v>9.9999999999999998E-17</v>
      </c>
      <c r="AD179" t="s">
        <v>976</v>
      </c>
      <c r="AE179" t="s">
        <v>977</v>
      </c>
      <c r="AF179" t="s">
        <v>978</v>
      </c>
      <c r="AG179">
        <v>0.01</v>
      </c>
      <c r="AH179" t="s">
        <v>979</v>
      </c>
      <c r="AI179" t="b">
        <v>0</v>
      </c>
      <c r="AJ179" t="s">
        <v>5</v>
      </c>
      <c r="AK179">
        <v>-2.1663429500000002</v>
      </c>
      <c r="AL179" t="s">
        <v>4</v>
      </c>
      <c r="AM179">
        <v>1.25165054</v>
      </c>
    </row>
    <row r="180" spans="1:39" x14ac:dyDescent="0.25">
      <c r="A180" t="s">
        <v>197</v>
      </c>
      <c r="B180" t="s">
        <v>10</v>
      </c>
      <c r="C180">
        <v>300</v>
      </c>
      <c r="D180" t="s">
        <v>11</v>
      </c>
      <c r="E180">
        <v>100000</v>
      </c>
      <c r="F180" t="s">
        <v>12</v>
      </c>
      <c r="G180">
        <v>23654</v>
      </c>
      <c r="H180" t="s">
        <v>13</v>
      </c>
      <c r="I180">
        <v>1E-3</v>
      </c>
      <c r="J180" t="s">
        <v>3</v>
      </c>
      <c r="K180">
        <v>0.94341070000000005</v>
      </c>
      <c r="L180" t="s">
        <v>2</v>
      </c>
      <c r="M180">
        <v>0.16990459999999999</v>
      </c>
      <c r="N180" t="s">
        <v>6</v>
      </c>
      <c r="O180">
        <v>29</v>
      </c>
      <c r="P180" t="s">
        <v>0</v>
      </c>
      <c r="Q180">
        <v>280.39999999999998</v>
      </c>
      <c r="R180" t="s">
        <v>8</v>
      </c>
      <c r="S180">
        <v>3</v>
      </c>
      <c r="T180" t="s">
        <v>9</v>
      </c>
      <c r="U180">
        <v>549</v>
      </c>
      <c r="V180" t="s">
        <v>7</v>
      </c>
      <c r="W180">
        <v>101617</v>
      </c>
      <c r="X180" t="s">
        <v>1</v>
      </c>
      <c r="Y180" t="s">
        <v>1504</v>
      </c>
      <c r="Z180" t="s">
        <v>16</v>
      </c>
      <c r="AA180" s="7" t="s">
        <v>1505</v>
      </c>
      <c r="AB180" t="s">
        <v>256</v>
      </c>
      <c r="AC180" s="3">
        <v>9.9999999999999998E-17</v>
      </c>
      <c r="AD180" t="s">
        <v>976</v>
      </c>
      <c r="AE180" t="s">
        <v>977</v>
      </c>
      <c r="AF180" t="s">
        <v>978</v>
      </c>
      <c r="AG180">
        <v>0.01</v>
      </c>
      <c r="AH180" t="s">
        <v>979</v>
      </c>
      <c r="AI180" t="b">
        <v>0</v>
      </c>
      <c r="AJ180" t="s">
        <v>5</v>
      </c>
      <c r="AK180">
        <v>0.94601800999999996</v>
      </c>
      <c r="AL180" t="s">
        <v>4</v>
      </c>
      <c r="AM180">
        <v>0.16700746999999999</v>
      </c>
    </row>
    <row r="181" spans="1:39" x14ac:dyDescent="0.25">
      <c r="A181" t="s">
        <v>198</v>
      </c>
      <c r="B181" t="s">
        <v>10</v>
      </c>
      <c r="C181">
        <v>300</v>
      </c>
      <c r="D181" t="s">
        <v>11</v>
      </c>
      <c r="E181">
        <v>100000</v>
      </c>
      <c r="F181" t="s">
        <v>12</v>
      </c>
      <c r="G181">
        <v>23654</v>
      </c>
      <c r="H181" t="s">
        <v>13</v>
      </c>
      <c r="I181">
        <v>1E-3</v>
      </c>
      <c r="J181" t="s">
        <v>3</v>
      </c>
      <c r="K181">
        <v>-199.21475770000001</v>
      </c>
      <c r="L181" t="s">
        <v>2</v>
      </c>
      <c r="M181">
        <v>4.2030187999999997</v>
      </c>
      <c r="N181" t="s">
        <v>6</v>
      </c>
      <c r="O181">
        <v>33</v>
      </c>
      <c r="P181" t="s">
        <v>0</v>
      </c>
      <c r="Q181">
        <v>300.39999999999998</v>
      </c>
      <c r="R181" t="s">
        <v>8</v>
      </c>
      <c r="S181">
        <v>4</v>
      </c>
      <c r="T181" t="s">
        <v>9</v>
      </c>
      <c r="U181">
        <v>45</v>
      </c>
      <c r="V181" t="s">
        <v>7</v>
      </c>
      <c r="W181">
        <v>94766</v>
      </c>
      <c r="X181" t="s">
        <v>1</v>
      </c>
      <c r="Y181" t="s">
        <v>1506</v>
      </c>
      <c r="Z181" t="s">
        <v>16</v>
      </c>
      <c r="AA181" s="7" t="s">
        <v>1507</v>
      </c>
      <c r="AB181" t="s">
        <v>256</v>
      </c>
      <c r="AC181" s="3">
        <v>9.9999999999999998E-17</v>
      </c>
      <c r="AD181" t="s">
        <v>976</v>
      </c>
      <c r="AE181" t="s">
        <v>977</v>
      </c>
      <c r="AF181" t="s">
        <v>978</v>
      </c>
      <c r="AG181">
        <v>0.01</v>
      </c>
      <c r="AH181" t="s">
        <v>979</v>
      </c>
      <c r="AI181" t="b">
        <v>0</v>
      </c>
      <c r="AJ181" t="s">
        <v>5</v>
      </c>
      <c r="AK181">
        <v>-1.70602816</v>
      </c>
      <c r="AL181" t="s">
        <v>4</v>
      </c>
      <c r="AM181">
        <v>0.49708026</v>
      </c>
    </row>
    <row r="182" spans="1:39" x14ac:dyDescent="0.25">
      <c r="A182" t="s">
        <v>199</v>
      </c>
      <c r="B182" t="s">
        <v>10</v>
      </c>
      <c r="C182">
        <v>300</v>
      </c>
      <c r="D182" t="s">
        <v>11</v>
      </c>
      <c r="E182">
        <v>100000</v>
      </c>
      <c r="F182" t="s">
        <v>12</v>
      </c>
      <c r="G182">
        <v>23654</v>
      </c>
      <c r="H182" t="s">
        <v>13</v>
      </c>
      <c r="I182">
        <v>1E-3</v>
      </c>
      <c r="J182" t="s">
        <v>3</v>
      </c>
      <c r="K182">
        <v>0.99999830000000001</v>
      </c>
      <c r="L182" t="s">
        <v>2</v>
      </c>
      <c r="M182">
        <v>9.6849999999999996E-4</v>
      </c>
      <c r="N182" t="s">
        <v>6</v>
      </c>
      <c r="O182">
        <v>20</v>
      </c>
      <c r="P182" t="s">
        <v>0</v>
      </c>
      <c r="Q182">
        <v>265.2</v>
      </c>
      <c r="R182" t="s">
        <v>8</v>
      </c>
      <c r="S182">
        <v>4</v>
      </c>
      <c r="T182" t="s">
        <v>9</v>
      </c>
      <c r="U182">
        <v>312</v>
      </c>
      <c r="V182" t="s">
        <v>7</v>
      </c>
      <c r="W182">
        <v>100799</v>
      </c>
      <c r="X182" t="s">
        <v>1</v>
      </c>
      <c r="Y182" t="s">
        <v>1508</v>
      </c>
      <c r="Z182" t="s">
        <v>16</v>
      </c>
      <c r="AA182" s="7" t="s">
        <v>1509</v>
      </c>
      <c r="AB182" t="s">
        <v>256</v>
      </c>
      <c r="AC182" s="3">
        <v>9.9999999999999998E-17</v>
      </c>
      <c r="AD182" t="s">
        <v>976</v>
      </c>
      <c r="AE182" t="s">
        <v>977</v>
      </c>
      <c r="AF182" t="s">
        <v>978</v>
      </c>
      <c r="AG182">
        <v>0.01</v>
      </c>
      <c r="AH182" t="s">
        <v>979</v>
      </c>
      <c r="AI182" t="b">
        <v>0</v>
      </c>
      <c r="AJ182" t="s">
        <v>5</v>
      </c>
      <c r="AK182">
        <v>0.99999967999999995</v>
      </c>
      <c r="AL182" t="s">
        <v>4</v>
      </c>
      <c r="AM182">
        <v>4.2334000000000002E-4</v>
      </c>
    </row>
    <row r="183" spans="1:39" x14ac:dyDescent="0.25">
      <c r="A183" t="s">
        <v>200</v>
      </c>
      <c r="B183" t="s">
        <v>10</v>
      </c>
      <c r="C183">
        <v>300</v>
      </c>
      <c r="D183" t="s">
        <v>11</v>
      </c>
      <c r="E183">
        <v>100000</v>
      </c>
      <c r="F183" t="s">
        <v>12</v>
      </c>
      <c r="G183">
        <v>23654</v>
      </c>
      <c r="H183" t="s">
        <v>13</v>
      </c>
      <c r="I183">
        <v>1E-3</v>
      </c>
      <c r="J183" t="s">
        <v>3</v>
      </c>
      <c r="K183">
        <v>0.87406309999999998</v>
      </c>
      <c r="L183" t="s">
        <v>2</v>
      </c>
      <c r="M183">
        <v>0.119088</v>
      </c>
      <c r="N183" t="s">
        <v>6</v>
      </c>
      <c r="O183">
        <v>44</v>
      </c>
      <c r="P183" t="s">
        <v>0</v>
      </c>
      <c r="Q183">
        <v>300.39999999999998</v>
      </c>
      <c r="R183" t="s">
        <v>8</v>
      </c>
      <c r="S183">
        <v>4</v>
      </c>
      <c r="T183" t="s">
        <v>9</v>
      </c>
      <c r="U183">
        <v>35</v>
      </c>
      <c r="V183" t="s">
        <v>7</v>
      </c>
      <c r="W183">
        <v>89067</v>
      </c>
      <c r="X183" t="s">
        <v>1</v>
      </c>
      <c r="Y183" t="s">
        <v>1510</v>
      </c>
      <c r="Z183" t="s">
        <v>16</v>
      </c>
      <c r="AA183" s="7" t="s">
        <v>1511</v>
      </c>
      <c r="AB183" t="s">
        <v>256</v>
      </c>
      <c r="AC183" s="3">
        <v>9.9999999999999998E-17</v>
      </c>
      <c r="AD183" t="s">
        <v>976</v>
      </c>
      <c r="AE183" t="s">
        <v>977</v>
      </c>
      <c r="AF183" t="s">
        <v>978</v>
      </c>
      <c r="AG183">
        <v>0.01</v>
      </c>
      <c r="AH183" t="s">
        <v>979</v>
      </c>
      <c r="AI183" t="b">
        <v>0</v>
      </c>
      <c r="AJ183" t="s">
        <v>5</v>
      </c>
      <c r="AK183">
        <v>0.87060506000000004</v>
      </c>
      <c r="AL183" t="s">
        <v>4</v>
      </c>
      <c r="AM183">
        <v>0.11962839</v>
      </c>
    </row>
    <row r="184" spans="1:39" x14ac:dyDescent="0.25">
      <c r="A184" t="s">
        <v>201</v>
      </c>
      <c r="B184" t="s">
        <v>10</v>
      </c>
      <c r="C184">
        <v>300</v>
      </c>
      <c r="D184" t="s">
        <v>11</v>
      </c>
      <c r="E184">
        <v>100000</v>
      </c>
      <c r="F184" t="s">
        <v>12</v>
      </c>
      <c r="G184">
        <v>23654</v>
      </c>
      <c r="H184" t="s">
        <v>13</v>
      </c>
      <c r="I184">
        <v>1E-3</v>
      </c>
      <c r="J184" t="s">
        <v>3</v>
      </c>
      <c r="K184">
        <v>0.97488640000000004</v>
      </c>
      <c r="L184" t="s">
        <v>2</v>
      </c>
      <c r="M184">
        <v>3.1821500000000003E-2</v>
      </c>
      <c r="N184" t="s">
        <v>6</v>
      </c>
      <c r="O184">
        <v>24</v>
      </c>
      <c r="P184" t="s">
        <v>0</v>
      </c>
      <c r="Q184">
        <v>264.3</v>
      </c>
      <c r="R184" t="s">
        <v>8</v>
      </c>
      <c r="S184">
        <v>7</v>
      </c>
      <c r="T184" t="s">
        <v>9</v>
      </c>
      <c r="U184">
        <v>605</v>
      </c>
      <c r="V184" t="s">
        <v>7</v>
      </c>
      <c r="W184">
        <v>101840</v>
      </c>
      <c r="X184" t="s">
        <v>1</v>
      </c>
      <c r="Y184" t="s">
        <v>1512</v>
      </c>
      <c r="Z184" t="s">
        <v>16</v>
      </c>
      <c r="AA184" s="7" t="s">
        <v>1513</v>
      </c>
      <c r="AB184" t="s">
        <v>256</v>
      </c>
      <c r="AC184" s="3">
        <v>9.9999999999999998E-17</v>
      </c>
      <c r="AD184" t="s">
        <v>976</v>
      </c>
      <c r="AE184" t="s">
        <v>977</v>
      </c>
      <c r="AF184" t="s">
        <v>978</v>
      </c>
      <c r="AG184">
        <v>0.01</v>
      </c>
      <c r="AH184" t="s">
        <v>979</v>
      </c>
      <c r="AI184" t="b">
        <v>0</v>
      </c>
      <c r="AJ184" t="s">
        <v>5</v>
      </c>
      <c r="AK184">
        <v>0.97586488000000005</v>
      </c>
      <c r="AL184" t="s">
        <v>4</v>
      </c>
      <c r="AM184">
        <v>3.1420799999999999E-2</v>
      </c>
    </row>
    <row r="185" spans="1:39" x14ac:dyDescent="0.25">
      <c r="A185" t="s">
        <v>202</v>
      </c>
      <c r="B185" t="s">
        <v>10</v>
      </c>
      <c r="C185">
        <v>300</v>
      </c>
      <c r="D185" t="s">
        <v>11</v>
      </c>
      <c r="E185">
        <v>100000</v>
      </c>
      <c r="F185" t="s">
        <v>12</v>
      </c>
      <c r="G185">
        <v>23654</v>
      </c>
      <c r="H185" t="s">
        <v>13</v>
      </c>
      <c r="I185">
        <v>1E-3</v>
      </c>
      <c r="J185" t="s">
        <v>3</v>
      </c>
      <c r="K185">
        <v>-3.6230000000000002E-4</v>
      </c>
      <c r="L185" t="s">
        <v>2</v>
      </c>
      <c r="M185">
        <v>8.6020048424904197E+69</v>
      </c>
      <c r="N185" t="s">
        <v>6</v>
      </c>
      <c r="O185">
        <v>57</v>
      </c>
      <c r="P185" t="s">
        <v>0</v>
      </c>
      <c r="Q185">
        <v>301.3</v>
      </c>
      <c r="R185" t="s">
        <v>8</v>
      </c>
      <c r="S185">
        <v>5</v>
      </c>
      <c r="T185" t="s">
        <v>9</v>
      </c>
      <c r="U185">
        <v>52</v>
      </c>
      <c r="V185" t="s">
        <v>7</v>
      </c>
      <c r="W185">
        <v>94764</v>
      </c>
      <c r="X185" t="s">
        <v>1</v>
      </c>
      <c r="Y185" t="s">
        <v>959</v>
      </c>
      <c r="Z185" t="s">
        <v>16</v>
      </c>
      <c r="AA185" s="7" t="s">
        <v>1514</v>
      </c>
      <c r="AB185" t="s">
        <v>256</v>
      </c>
      <c r="AC185" s="3">
        <v>9.9999999999999998E-17</v>
      </c>
      <c r="AD185" t="s">
        <v>976</v>
      </c>
      <c r="AE185" t="s">
        <v>977</v>
      </c>
      <c r="AF185" t="s">
        <v>978</v>
      </c>
      <c r="AG185">
        <v>0.01</v>
      </c>
      <c r="AH185" t="s">
        <v>979</v>
      </c>
      <c r="AI185" t="b">
        <v>0</v>
      </c>
      <c r="AJ185" t="s">
        <v>5</v>
      </c>
      <c r="AK185">
        <v>-3.80577049743852E+119</v>
      </c>
      <c r="AL185" t="s">
        <v>4</v>
      </c>
      <c r="AM185">
        <v>1.3667204163220601E+68</v>
      </c>
    </row>
    <row r="186" spans="1:39" x14ac:dyDescent="0.25">
      <c r="A186" t="s">
        <v>203</v>
      </c>
      <c r="B186" t="s">
        <v>10</v>
      </c>
      <c r="C186">
        <v>300</v>
      </c>
      <c r="D186" t="s">
        <v>11</v>
      </c>
      <c r="E186">
        <v>100000</v>
      </c>
      <c r="F186" t="s">
        <v>12</v>
      </c>
      <c r="G186">
        <v>23654</v>
      </c>
      <c r="H186" t="s">
        <v>13</v>
      </c>
      <c r="I186">
        <v>1E-3</v>
      </c>
      <c r="J186" t="s">
        <v>3</v>
      </c>
      <c r="K186">
        <v>0.99655289999999996</v>
      </c>
      <c r="L186" t="s">
        <v>2</v>
      </c>
      <c r="M186">
        <v>9.8210000000000007E-4</v>
      </c>
      <c r="N186" t="s">
        <v>6</v>
      </c>
      <c r="O186">
        <v>8</v>
      </c>
      <c r="P186" t="s">
        <v>0</v>
      </c>
      <c r="Q186">
        <v>169.7</v>
      </c>
      <c r="R186" t="s">
        <v>8</v>
      </c>
      <c r="S186">
        <v>5</v>
      </c>
      <c r="T186" t="s">
        <v>9</v>
      </c>
      <c r="U186">
        <v>310</v>
      </c>
      <c r="V186" t="s">
        <v>7</v>
      </c>
      <c r="W186">
        <v>100244</v>
      </c>
      <c r="X186" t="s">
        <v>1</v>
      </c>
      <c r="Y186" t="s">
        <v>1515</v>
      </c>
      <c r="Z186" t="s">
        <v>16</v>
      </c>
      <c r="AA186" s="7" t="s">
        <v>1516</v>
      </c>
      <c r="AB186" t="s">
        <v>256</v>
      </c>
      <c r="AC186" s="3">
        <v>9.9999999999999998E-17</v>
      </c>
      <c r="AD186" t="s">
        <v>976</v>
      </c>
      <c r="AE186" t="s">
        <v>977</v>
      </c>
      <c r="AF186" t="s">
        <v>978</v>
      </c>
      <c r="AG186">
        <v>0.01</v>
      </c>
      <c r="AH186" t="s">
        <v>979</v>
      </c>
      <c r="AI186" t="b">
        <v>0</v>
      </c>
      <c r="AJ186" t="s">
        <v>5</v>
      </c>
      <c r="AK186">
        <v>0.99935591999999995</v>
      </c>
      <c r="AL186" t="s">
        <v>4</v>
      </c>
      <c r="AM186">
        <v>4.3745999999999998E-4</v>
      </c>
    </row>
    <row r="187" spans="1:39" x14ac:dyDescent="0.25">
      <c r="A187" t="s">
        <v>204</v>
      </c>
      <c r="B187" t="s">
        <v>10</v>
      </c>
      <c r="C187">
        <v>300</v>
      </c>
      <c r="D187" t="s">
        <v>11</v>
      </c>
      <c r="E187">
        <v>100000</v>
      </c>
      <c r="F187" t="s">
        <v>12</v>
      </c>
      <c r="G187">
        <v>23654</v>
      </c>
      <c r="H187" t="s">
        <v>13</v>
      </c>
      <c r="I187">
        <v>1E-3</v>
      </c>
      <c r="J187" t="s">
        <v>3</v>
      </c>
      <c r="K187">
        <v>-173.3316049</v>
      </c>
      <c r="L187" t="s">
        <v>2</v>
      </c>
      <c r="M187">
        <v>6.6019256999999998</v>
      </c>
      <c r="N187" t="s">
        <v>6</v>
      </c>
      <c r="O187">
        <v>25</v>
      </c>
      <c r="P187" t="s">
        <v>0</v>
      </c>
      <c r="Q187">
        <v>240.4</v>
      </c>
      <c r="R187" t="s">
        <v>8</v>
      </c>
      <c r="S187">
        <v>3</v>
      </c>
      <c r="T187" t="s">
        <v>9</v>
      </c>
      <c r="U187">
        <v>268</v>
      </c>
      <c r="V187" t="s">
        <v>7</v>
      </c>
      <c r="W187">
        <v>100585</v>
      </c>
      <c r="X187" t="s">
        <v>1</v>
      </c>
      <c r="Y187" t="s">
        <v>1517</v>
      </c>
      <c r="Z187" t="s">
        <v>16</v>
      </c>
      <c r="AA187" s="7" t="s">
        <v>1518</v>
      </c>
      <c r="AB187" t="s">
        <v>256</v>
      </c>
      <c r="AC187" s="3">
        <v>9.9999999999999998E-17</v>
      </c>
      <c r="AD187" t="s">
        <v>976</v>
      </c>
      <c r="AE187" t="s">
        <v>977</v>
      </c>
      <c r="AF187" t="s">
        <v>978</v>
      </c>
      <c r="AG187">
        <v>0.01</v>
      </c>
      <c r="AH187" t="s">
        <v>979</v>
      </c>
      <c r="AI187" t="b">
        <v>0</v>
      </c>
      <c r="AJ187" t="s">
        <v>5</v>
      </c>
      <c r="AK187">
        <v>-53.602211910000001</v>
      </c>
      <c r="AL187" t="s">
        <v>4</v>
      </c>
      <c r="AM187">
        <v>3.8060665299999998</v>
      </c>
    </row>
    <row r="188" spans="1:39" x14ac:dyDescent="0.25">
      <c r="A188" t="s">
        <v>205</v>
      </c>
      <c r="B188" t="s">
        <v>10</v>
      </c>
      <c r="C188">
        <v>300</v>
      </c>
      <c r="D188" t="s">
        <v>11</v>
      </c>
      <c r="E188">
        <v>100000</v>
      </c>
      <c r="F188" t="s">
        <v>12</v>
      </c>
      <c r="G188">
        <v>23654</v>
      </c>
      <c r="H188" t="s">
        <v>13</v>
      </c>
      <c r="I188">
        <v>1E-3</v>
      </c>
      <c r="J188" t="s">
        <v>3</v>
      </c>
      <c r="K188">
        <v>0.99968120000000005</v>
      </c>
      <c r="L188" t="s">
        <v>2</v>
      </c>
      <c r="M188">
        <v>7.7327000000000003E-3</v>
      </c>
      <c r="N188" t="s">
        <v>6</v>
      </c>
      <c r="O188">
        <v>9</v>
      </c>
      <c r="P188" t="s">
        <v>0</v>
      </c>
      <c r="Q188">
        <v>175.2</v>
      </c>
      <c r="R188" t="s">
        <v>8</v>
      </c>
      <c r="S188">
        <v>5</v>
      </c>
      <c r="T188" t="s">
        <v>9</v>
      </c>
      <c r="U188">
        <v>263</v>
      </c>
      <c r="V188" t="s">
        <v>7</v>
      </c>
      <c r="W188">
        <v>100179</v>
      </c>
      <c r="X188" t="s">
        <v>1</v>
      </c>
      <c r="Y188" t="s">
        <v>1519</v>
      </c>
      <c r="Z188" t="s">
        <v>16</v>
      </c>
      <c r="AA188" s="7" t="s">
        <v>1520</v>
      </c>
      <c r="AB188" t="s">
        <v>256</v>
      </c>
      <c r="AC188" s="3">
        <v>9.9999999999999998E-17</v>
      </c>
      <c r="AD188" t="s">
        <v>976</v>
      </c>
      <c r="AE188" t="s">
        <v>977</v>
      </c>
      <c r="AF188" t="s">
        <v>978</v>
      </c>
      <c r="AG188">
        <v>0.01</v>
      </c>
      <c r="AH188" t="s">
        <v>979</v>
      </c>
      <c r="AI188" t="b">
        <v>0</v>
      </c>
      <c r="AJ188" t="s">
        <v>5</v>
      </c>
      <c r="AK188">
        <v>0.99964039000000005</v>
      </c>
      <c r="AL188" t="s">
        <v>4</v>
      </c>
      <c r="AM188">
        <v>8.3131999999999998E-3</v>
      </c>
    </row>
    <row r="189" spans="1:39" x14ac:dyDescent="0.25">
      <c r="A189" t="s">
        <v>206</v>
      </c>
      <c r="B189" t="s">
        <v>10</v>
      </c>
      <c r="C189">
        <v>300</v>
      </c>
      <c r="D189" t="s">
        <v>11</v>
      </c>
      <c r="E189">
        <v>100000</v>
      </c>
      <c r="F189" t="s">
        <v>12</v>
      </c>
      <c r="G189">
        <v>23654</v>
      </c>
      <c r="H189" t="s">
        <v>13</v>
      </c>
      <c r="I189">
        <v>1E-3</v>
      </c>
      <c r="J189" t="s">
        <v>3</v>
      </c>
      <c r="K189">
        <v>0.999977</v>
      </c>
      <c r="L189" t="s">
        <v>2</v>
      </c>
      <c r="M189">
        <v>4.462E-4</v>
      </c>
      <c r="N189" t="s">
        <v>6</v>
      </c>
      <c r="O189">
        <v>10</v>
      </c>
      <c r="P189" t="s">
        <v>0</v>
      </c>
      <c r="Q189">
        <v>176.5</v>
      </c>
      <c r="R189" t="s">
        <v>8</v>
      </c>
      <c r="S189">
        <v>3</v>
      </c>
      <c r="T189" t="s">
        <v>9</v>
      </c>
      <c r="U189">
        <v>250</v>
      </c>
      <c r="V189" t="s">
        <v>7</v>
      </c>
      <c r="W189">
        <v>100204</v>
      </c>
      <c r="X189" t="s">
        <v>1</v>
      </c>
      <c r="Y189" t="s">
        <v>1521</v>
      </c>
      <c r="Z189" t="s">
        <v>16</v>
      </c>
      <c r="AA189" s="7" t="s">
        <v>1522</v>
      </c>
      <c r="AB189" t="s">
        <v>256</v>
      </c>
      <c r="AC189" s="3">
        <v>9.9999999999999998E-17</v>
      </c>
      <c r="AD189" t="s">
        <v>976</v>
      </c>
      <c r="AE189" t="s">
        <v>977</v>
      </c>
      <c r="AF189" t="s">
        <v>978</v>
      </c>
      <c r="AG189">
        <v>0.01</v>
      </c>
      <c r="AH189" t="s">
        <v>979</v>
      </c>
      <c r="AI189" t="b">
        <v>0</v>
      </c>
      <c r="AJ189" t="s">
        <v>5</v>
      </c>
      <c r="AK189">
        <v>0.99998339000000003</v>
      </c>
      <c r="AL189" t="s">
        <v>4</v>
      </c>
      <c r="AM189">
        <v>3.8936999999999999E-4</v>
      </c>
    </row>
    <row r="190" spans="1:39" x14ac:dyDescent="0.25">
      <c r="A190" t="s">
        <v>207</v>
      </c>
      <c r="B190" t="s">
        <v>10</v>
      </c>
      <c r="C190">
        <v>300</v>
      </c>
      <c r="D190" t="s">
        <v>11</v>
      </c>
      <c r="E190">
        <v>100000</v>
      </c>
      <c r="F190" t="s">
        <v>12</v>
      </c>
      <c r="G190">
        <v>23654</v>
      </c>
      <c r="H190" t="s">
        <v>13</v>
      </c>
      <c r="I190">
        <v>1E-3</v>
      </c>
      <c r="J190" t="s">
        <v>3</v>
      </c>
      <c r="K190">
        <v>0.72870089999999998</v>
      </c>
      <c r="L190" t="s">
        <v>2</v>
      </c>
      <c r="M190">
        <v>0.20885709999999999</v>
      </c>
      <c r="N190" t="s">
        <v>6</v>
      </c>
      <c r="O190">
        <v>12</v>
      </c>
      <c r="P190" t="s">
        <v>0</v>
      </c>
      <c r="Q190">
        <v>190.4</v>
      </c>
      <c r="R190" t="s">
        <v>8</v>
      </c>
      <c r="S190">
        <v>5</v>
      </c>
      <c r="T190" t="s">
        <v>9</v>
      </c>
      <c r="U190">
        <v>201</v>
      </c>
      <c r="V190" t="s">
        <v>7</v>
      </c>
      <c r="W190">
        <v>100200</v>
      </c>
      <c r="X190" t="s">
        <v>1</v>
      </c>
      <c r="Y190" t="s">
        <v>1523</v>
      </c>
      <c r="Z190" t="s">
        <v>16</v>
      </c>
      <c r="AA190" s="7" t="s">
        <v>1524</v>
      </c>
      <c r="AB190" t="s">
        <v>256</v>
      </c>
      <c r="AC190" s="3">
        <v>9.9999999999999998E-17</v>
      </c>
      <c r="AD190" t="s">
        <v>976</v>
      </c>
      <c r="AE190" t="s">
        <v>977</v>
      </c>
      <c r="AF190" t="s">
        <v>978</v>
      </c>
      <c r="AG190">
        <v>0.01</v>
      </c>
      <c r="AH190" t="s">
        <v>979</v>
      </c>
      <c r="AI190" t="b">
        <v>0</v>
      </c>
      <c r="AJ190" t="s">
        <v>5</v>
      </c>
      <c r="AK190">
        <v>0.67183272000000005</v>
      </c>
      <c r="AL190" t="s">
        <v>4</v>
      </c>
      <c r="AM190">
        <v>0.22071168999999999</v>
      </c>
    </row>
    <row r="191" spans="1:39" x14ac:dyDescent="0.25">
      <c r="A191" t="s">
        <v>208</v>
      </c>
      <c r="B191" t="s">
        <v>10</v>
      </c>
      <c r="C191">
        <v>300</v>
      </c>
      <c r="D191" t="s">
        <v>11</v>
      </c>
      <c r="E191">
        <v>100000</v>
      </c>
      <c r="F191" t="s">
        <v>12</v>
      </c>
      <c r="G191">
        <v>23654</v>
      </c>
      <c r="H191" t="s">
        <v>13</v>
      </c>
      <c r="I191">
        <v>1E-3</v>
      </c>
      <c r="J191" t="s">
        <v>3</v>
      </c>
      <c r="K191">
        <v>0.99964929999999996</v>
      </c>
      <c r="L191" t="s">
        <v>2</v>
      </c>
      <c r="M191">
        <v>1.40696E-2</v>
      </c>
      <c r="N191" t="s">
        <v>6</v>
      </c>
      <c r="O191">
        <v>24</v>
      </c>
      <c r="P191" t="s">
        <v>0</v>
      </c>
      <c r="Q191">
        <v>256.2</v>
      </c>
      <c r="R191" t="s">
        <v>8</v>
      </c>
      <c r="S191">
        <v>10</v>
      </c>
      <c r="T191" t="s">
        <v>9</v>
      </c>
      <c r="U191">
        <v>316</v>
      </c>
      <c r="V191" t="s">
        <v>7</v>
      </c>
      <c r="W191">
        <v>100765</v>
      </c>
      <c r="X191" t="s">
        <v>1</v>
      </c>
      <c r="Y191" t="s">
        <v>1525</v>
      </c>
      <c r="Z191" t="s">
        <v>16</v>
      </c>
      <c r="AA191" s="7" t="s">
        <v>1526</v>
      </c>
      <c r="AB191" t="s">
        <v>256</v>
      </c>
      <c r="AC191" s="3">
        <v>9.9999999999999998E-17</v>
      </c>
      <c r="AD191" t="s">
        <v>976</v>
      </c>
      <c r="AE191" t="s">
        <v>977</v>
      </c>
      <c r="AF191" t="s">
        <v>978</v>
      </c>
      <c r="AG191">
        <v>0.01</v>
      </c>
      <c r="AH191" t="s">
        <v>979</v>
      </c>
      <c r="AI191" t="b">
        <v>0</v>
      </c>
      <c r="AJ191" t="s">
        <v>5</v>
      </c>
      <c r="AK191">
        <v>0.99971007999999995</v>
      </c>
      <c r="AL191" t="s">
        <v>4</v>
      </c>
      <c r="AM191">
        <v>1.272233E-2</v>
      </c>
    </row>
    <row r="192" spans="1:39" x14ac:dyDescent="0.25">
      <c r="A192" t="s">
        <v>209</v>
      </c>
      <c r="B192" t="s">
        <v>10</v>
      </c>
      <c r="C192">
        <v>300</v>
      </c>
      <c r="D192" t="s">
        <v>11</v>
      </c>
      <c r="E192">
        <v>100000</v>
      </c>
      <c r="F192" t="s">
        <v>12</v>
      </c>
      <c r="G192">
        <v>23654</v>
      </c>
      <c r="H192" t="s">
        <v>13</v>
      </c>
      <c r="I192">
        <v>1E-3</v>
      </c>
      <c r="J192" t="s">
        <v>3</v>
      </c>
      <c r="K192">
        <v>0.1400083</v>
      </c>
      <c r="L192" t="s">
        <v>2</v>
      </c>
      <c r="M192">
        <v>0.35339189999999998</v>
      </c>
      <c r="N192" t="s">
        <v>6</v>
      </c>
      <c r="O192">
        <v>20</v>
      </c>
      <c r="P192" t="s">
        <v>0</v>
      </c>
      <c r="Q192">
        <v>248.1</v>
      </c>
      <c r="R192" t="s">
        <v>8</v>
      </c>
      <c r="S192">
        <v>6</v>
      </c>
      <c r="T192" t="s">
        <v>9</v>
      </c>
      <c r="U192">
        <v>243</v>
      </c>
      <c r="V192" t="s">
        <v>7</v>
      </c>
      <c r="W192">
        <v>100499</v>
      </c>
      <c r="X192" t="s">
        <v>1</v>
      </c>
      <c r="Y192" t="s">
        <v>1527</v>
      </c>
      <c r="Z192" t="s">
        <v>16</v>
      </c>
      <c r="AA192" s="7" t="s">
        <v>1528</v>
      </c>
      <c r="AB192" t="s">
        <v>256</v>
      </c>
      <c r="AC192" s="3">
        <v>9.9999999999999998E-17</v>
      </c>
      <c r="AD192" t="s">
        <v>976</v>
      </c>
      <c r="AE192" t="s">
        <v>977</v>
      </c>
      <c r="AF192" t="s">
        <v>978</v>
      </c>
      <c r="AG192">
        <v>0.01</v>
      </c>
      <c r="AH192" t="s">
        <v>979</v>
      </c>
      <c r="AI192" t="b">
        <v>0</v>
      </c>
      <c r="AJ192" t="s">
        <v>5</v>
      </c>
      <c r="AK192">
        <v>0.93844050999999995</v>
      </c>
      <c r="AL192" t="s">
        <v>4</v>
      </c>
      <c r="AM192">
        <v>9.6794790000000006E-2</v>
      </c>
    </row>
    <row r="193" spans="1:39" x14ac:dyDescent="0.25">
      <c r="A193" t="s">
        <v>210</v>
      </c>
      <c r="B193" t="s">
        <v>10</v>
      </c>
      <c r="C193">
        <v>300</v>
      </c>
      <c r="D193" t="s">
        <v>11</v>
      </c>
      <c r="E193">
        <v>100000</v>
      </c>
      <c r="F193" t="s">
        <v>12</v>
      </c>
      <c r="G193">
        <v>23654</v>
      </c>
      <c r="H193" t="s">
        <v>13</v>
      </c>
      <c r="I193">
        <v>1E-3</v>
      </c>
      <c r="J193" t="s">
        <v>3</v>
      </c>
      <c r="K193">
        <v>0.99853689999999995</v>
      </c>
      <c r="L193" t="s">
        <v>2</v>
      </c>
      <c r="M193">
        <v>2.5688999999999998E-3</v>
      </c>
      <c r="N193" t="s">
        <v>6</v>
      </c>
      <c r="O193">
        <v>9</v>
      </c>
      <c r="P193" t="s">
        <v>0</v>
      </c>
      <c r="Q193">
        <v>175.1</v>
      </c>
      <c r="R193" t="s">
        <v>8</v>
      </c>
      <c r="S193">
        <v>3</v>
      </c>
      <c r="T193" t="s">
        <v>9</v>
      </c>
      <c r="U193">
        <v>215</v>
      </c>
      <c r="V193" t="s">
        <v>7</v>
      </c>
      <c r="W193">
        <v>100064</v>
      </c>
      <c r="X193" t="s">
        <v>1</v>
      </c>
      <c r="Y193" t="s">
        <v>1529</v>
      </c>
      <c r="Z193" t="s">
        <v>16</v>
      </c>
      <c r="AA193" s="7" t="s">
        <v>1530</v>
      </c>
      <c r="AB193" t="s">
        <v>256</v>
      </c>
      <c r="AC193" s="3">
        <v>9.9999999999999998E-17</v>
      </c>
      <c r="AD193" t="s">
        <v>976</v>
      </c>
      <c r="AE193" t="s">
        <v>977</v>
      </c>
      <c r="AF193" t="s">
        <v>978</v>
      </c>
      <c r="AG193">
        <v>0.01</v>
      </c>
      <c r="AH193" t="s">
        <v>979</v>
      </c>
      <c r="AI193" t="b">
        <v>0</v>
      </c>
      <c r="AJ193" t="s">
        <v>5</v>
      </c>
      <c r="AK193">
        <v>0.99865777</v>
      </c>
      <c r="AL193" t="s">
        <v>4</v>
      </c>
      <c r="AM193">
        <v>2.45714E-3</v>
      </c>
    </row>
    <row r="194" spans="1:39" x14ac:dyDescent="0.25">
      <c r="A194" t="s">
        <v>211</v>
      </c>
      <c r="B194" t="s">
        <v>10</v>
      </c>
      <c r="C194">
        <v>300</v>
      </c>
      <c r="D194" t="s">
        <v>11</v>
      </c>
      <c r="E194">
        <v>100000</v>
      </c>
      <c r="F194" t="s">
        <v>12</v>
      </c>
      <c r="G194">
        <v>23654</v>
      </c>
      <c r="H194" t="s">
        <v>13</v>
      </c>
      <c r="I194">
        <v>1E-3</v>
      </c>
      <c r="J194" t="s">
        <v>3</v>
      </c>
      <c r="K194">
        <v>-2.0139999999999999E-4</v>
      </c>
      <c r="L194" t="s">
        <v>2</v>
      </c>
      <c r="M194">
        <v>1.29158805058938E+16</v>
      </c>
      <c r="N194" t="s">
        <v>6</v>
      </c>
      <c r="O194">
        <v>70</v>
      </c>
      <c r="P194" t="s">
        <v>0</v>
      </c>
      <c r="Q194">
        <v>213.1</v>
      </c>
      <c r="R194" t="s">
        <v>8</v>
      </c>
      <c r="S194">
        <v>12</v>
      </c>
      <c r="T194" t="s">
        <v>9</v>
      </c>
      <c r="U194">
        <v>269</v>
      </c>
      <c r="V194" t="s">
        <v>7</v>
      </c>
      <c r="W194">
        <v>100036</v>
      </c>
      <c r="X194" t="s">
        <v>1</v>
      </c>
      <c r="Y194" t="s">
        <v>1531</v>
      </c>
      <c r="Z194" t="s">
        <v>16</v>
      </c>
      <c r="AA194" s="7" t="s">
        <v>1532</v>
      </c>
      <c r="AB194" t="s">
        <v>256</v>
      </c>
      <c r="AC194" s="3">
        <v>9.9999999999999998E-17</v>
      </c>
      <c r="AD194" t="s">
        <v>976</v>
      </c>
      <c r="AE194" t="s">
        <v>977</v>
      </c>
      <c r="AF194" t="s">
        <v>978</v>
      </c>
      <c r="AG194">
        <v>0.01</v>
      </c>
      <c r="AH194" t="s">
        <v>979</v>
      </c>
      <c r="AI194" t="b">
        <v>0</v>
      </c>
      <c r="AJ194" t="s">
        <v>5</v>
      </c>
      <c r="AK194">
        <v>-4.0297999999999999E-4</v>
      </c>
      <c r="AL194" t="s">
        <v>4</v>
      </c>
      <c r="AM194">
        <v>1.04728174656727E+18</v>
      </c>
    </row>
    <row r="195" spans="1:39" x14ac:dyDescent="0.25">
      <c r="A195" t="s">
        <v>212</v>
      </c>
      <c r="B195" t="s">
        <v>10</v>
      </c>
      <c r="C195">
        <v>300</v>
      </c>
      <c r="D195" t="s">
        <v>11</v>
      </c>
      <c r="E195">
        <v>100000</v>
      </c>
      <c r="F195" t="s">
        <v>12</v>
      </c>
      <c r="G195">
        <v>23654</v>
      </c>
      <c r="H195" t="s">
        <v>13</v>
      </c>
      <c r="I195">
        <v>1E-3</v>
      </c>
      <c r="J195" t="s">
        <v>3</v>
      </c>
      <c r="K195">
        <v>0.98371470000000005</v>
      </c>
      <c r="L195" t="s">
        <v>2</v>
      </c>
      <c r="M195">
        <v>1.3516200000000001E-2</v>
      </c>
      <c r="N195" t="s">
        <v>6</v>
      </c>
      <c r="O195">
        <v>12</v>
      </c>
      <c r="P195" t="s">
        <v>0</v>
      </c>
      <c r="Q195">
        <v>192.4</v>
      </c>
      <c r="R195" t="s">
        <v>8</v>
      </c>
      <c r="S195">
        <v>3</v>
      </c>
      <c r="T195" t="s">
        <v>9</v>
      </c>
      <c r="U195">
        <v>213</v>
      </c>
      <c r="V195" t="s">
        <v>7</v>
      </c>
      <c r="W195">
        <v>100200</v>
      </c>
      <c r="X195" t="s">
        <v>1</v>
      </c>
      <c r="Y195" t="s">
        <v>1533</v>
      </c>
      <c r="Z195" t="s">
        <v>16</v>
      </c>
      <c r="AA195" s="7" t="s">
        <v>1534</v>
      </c>
      <c r="AB195" t="s">
        <v>256</v>
      </c>
      <c r="AC195" s="3">
        <v>9.9999999999999998E-17</v>
      </c>
      <c r="AD195" t="s">
        <v>976</v>
      </c>
      <c r="AE195" t="s">
        <v>977</v>
      </c>
      <c r="AF195" t="s">
        <v>978</v>
      </c>
      <c r="AG195">
        <v>0.01</v>
      </c>
      <c r="AH195" t="s">
        <v>979</v>
      </c>
      <c r="AI195" t="b">
        <v>0</v>
      </c>
      <c r="AJ195" t="s">
        <v>5</v>
      </c>
      <c r="AK195">
        <v>0.98396976999999997</v>
      </c>
      <c r="AL195" t="s">
        <v>4</v>
      </c>
      <c r="AM195">
        <v>1.338424E-2</v>
      </c>
    </row>
    <row r="196" spans="1:39" x14ac:dyDescent="0.25">
      <c r="A196" t="s">
        <v>213</v>
      </c>
      <c r="B196" t="s">
        <v>10</v>
      </c>
      <c r="C196">
        <v>300</v>
      </c>
      <c r="D196" t="s">
        <v>11</v>
      </c>
      <c r="E196">
        <v>100000</v>
      </c>
      <c r="F196" t="s">
        <v>12</v>
      </c>
      <c r="G196">
        <v>23654</v>
      </c>
      <c r="H196" t="s">
        <v>13</v>
      </c>
      <c r="I196">
        <v>1E-3</v>
      </c>
      <c r="J196" t="s">
        <v>3</v>
      </c>
      <c r="K196">
        <v>0.99998390000000004</v>
      </c>
      <c r="L196" t="s">
        <v>2</v>
      </c>
      <c r="M196">
        <v>5.8323999999999997E-3</v>
      </c>
      <c r="N196" t="s">
        <v>6</v>
      </c>
      <c r="O196">
        <v>22</v>
      </c>
      <c r="P196" t="s">
        <v>0</v>
      </c>
      <c r="Q196">
        <v>252.3</v>
      </c>
      <c r="R196" t="s">
        <v>8</v>
      </c>
      <c r="S196">
        <v>3</v>
      </c>
      <c r="T196" t="s">
        <v>9</v>
      </c>
      <c r="U196">
        <v>340</v>
      </c>
      <c r="V196" t="s">
        <v>7</v>
      </c>
      <c r="W196">
        <v>100779</v>
      </c>
      <c r="X196" t="s">
        <v>1</v>
      </c>
      <c r="Y196" t="s">
        <v>1535</v>
      </c>
      <c r="Z196" t="s">
        <v>16</v>
      </c>
      <c r="AA196" s="7" t="s">
        <v>1536</v>
      </c>
      <c r="AB196" t="s">
        <v>256</v>
      </c>
      <c r="AC196" s="3">
        <v>9.9999999999999998E-17</v>
      </c>
      <c r="AD196" t="s">
        <v>976</v>
      </c>
      <c r="AE196" t="s">
        <v>977</v>
      </c>
      <c r="AF196" t="s">
        <v>978</v>
      </c>
      <c r="AG196">
        <v>0.01</v>
      </c>
      <c r="AH196" t="s">
        <v>979</v>
      </c>
      <c r="AI196" t="b">
        <v>0</v>
      </c>
      <c r="AJ196" t="s">
        <v>5</v>
      </c>
      <c r="AK196">
        <v>0.99998865999999997</v>
      </c>
      <c r="AL196" t="s">
        <v>4</v>
      </c>
      <c r="AM196">
        <v>4.7529699999999996E-3</v>
      </c>
    </row>
    <row r="197" spans="1:39" x14ac:dyDescent="0.25">
      <c r="A197" t="s">
        <v>214</v>
      </c>
      <c r="B197" t="s">
        <v>10</v>
      </c>
      <c r="C197">
        <v>300</v>
      </c>
      <c r="D197" t="s">
        <v>11</v>
      </c>
      <c r="E197">
        <v>100000</v>
      </c>
      <c r="F197" t="s">
        <v>12</v>
      </c>
      <c r="G197">
        <v>23654</v>
      </c>
      <c r="H197" t="s">
        <v>13</v>
      </c>
      <c r="I197">
        <v>1E-3</v>
      </c>
      <c r="J197" t="s">
        <v>3</v>
      </c>
      <c r="K197">
        <v>-24.159675400000001</v>
      </c>
      <c r="L197" t="s">
        <v>2</v>
      </c>
      <c r="M197">
        <v>8.1232899999999997E-2</v>
      </c>
      <c r="N197" t="s">
        <v>6</v>
      </c>
      <c r="O197">
        <v>5</v>
      </c>
      <c r="P197" t="s">
        <v>0</v>
      </c>
      <c r="Q197">
        <v>162</v>
      </c>
      <c r="R197" t="s">
        <v>8</v>
      </c>
      <c r="S197">
        <v>6</v>
      </c>
      <c r="T197" t="s">
        <v>9</v>
      </c>
      <c r="U197">
        <v>326</v>
      </c>
      <c r="V197" t="s">
        <v>7</v>
      </c>
      <c r="W197">
        <v>100342</v>
      </c>
      <c r="X197" t="s">
        <v>1</v>
      </c>
      <c r="Y197" t="s">
        <v>1537</v>
      </c>
      <c r="Z197" t="s">
        <v>16</v>
      </c>
      <c r="AA197" s="7" t="s">
        <v>1538</v>
      </c>
      <c r="AB197" t="s">
        <v>256</v>
      </c>
      <c r="AC197" s="3">
        <v>9.9999999999999998E-17</v>
      </c>
      <c r="AD197" t="s">
        <v>976</v>
      </c>
      <c r="AE197" t="s">
        <v>977</v>
      </c>
      <c r="AF197" t="s">
        <v>978</v>
      </c>
      <c r="AG197">
        <v>0.01</v>
      </c>
      <c r="AH197" t="s">
        <v>979</v>
      </c>
      <c r="AI197" t="b">
        <v>0</v>
      </c>
      <c r="AJ197" t="s">
        <v>5</v>
      </c>
      <c r="AK197">
        <v>-157.90661403999999</v>
      </c>
      <c r="AL197" t="s">
        <v>4</v>
      </c>
      <c r="AM197">
        <v>0.12219973000000001</v>
      </c>
    </row>
    <row r="198" spans="1:39" x14ac:dyDescent="0.25">
      <c r="A198" t="s">
        <v>215</v>
      </c>
      <c r="B198" t="s">
        <v>10</v>
      </c>
      <c r="C198">
        <v>300</v>
      </c>
      <c r="D198" t="s">
        <v>11</v>
      </c>
      <c r="E198">
        <v>100000</v>
      </c>
      <c r="F198" t="s">
        <v>12</v>
      </c>
      <c r="G198">
        <v>23654</v>
      </c>
      <c r="H198" t="s">
        <v>13</v>
      </c>
      <c r="I198">
        <v>1E-3</v>
      </c>
      <c r="J198" t="s">
        <v>3</v>
      </c>
      <c r="K198">
        <v>0.99765139999999997</v>
      </c>
      <c r="L198" t="s">
        <v>2</v>
      </c>
      <c r="M198">
        <v>0.27765909999999999</v>
      </c>
      <c r="N198" t="s">
        <v>6</v>
      </c>
      <c r="O198">
        <v>29</v>
      </c>
      <c r="P198" t="s">
        <v>0</v>
      </c>
      <c r="Q198">
        <v>300.2</v>
      </c>
      <c r="R198" t="s">
        <v>8</v>
      </c>
      <c r="S198">
        <v>4</v>
      </c>
      <c r="T198" t="s">
        <v>9</v>
      </c>
      <c r="U198">
        <v>53</v>
      </c>
      <c r="V198" t="s">
        <v>7</v>
      </c>
      <c r="W198">
        <v>93167</v>
      </c>
      <c r="X198" t="s">
        <v>1</v>
      </c>
      <c r="Y198" t="s">
        <v>1539</v>
      </c>
      <c r="Z198" t="s">
        <v>16</v>
      </c>
      <c r="AA198" s="7" t="s">
        <v>1540</v>
      </c>
      <c r="AB198" t="s">
        <v>256</v>
      </c>
      <c r="AC198" s="3">
        <v>9.9999999999999998E-17</v>
      </c>
      <c r="AD198" t="s">
        <v>976</v>
      </c>
      <c r="AE198" t="s">
        <v>977</v>
      </c>
      <c r="AF198" t="s">
        <v>978</v>
      </c>
      <c r="AG198">
        <v>0.01</v>
      </c>
      <c r="AH198" t="s">
        <v>979</v>
      </c>
      <c r="AI198" t="b">
        <v>0</v>
      </c>
      <c r="AJ198" t="s">
        <v>5</v>
      </c>
      <c r="AK198">
        <v>0.99848705999999998</v>
      </c>
      <c r="AL198" t="s">
        <v>4</v>
      </c>
      <c r="AM198">
        <v>0.22408491999999999</v>
      </c>
    </row>
    <row r="199" spans="1:39" x14ac:dyDescent="0.25">
      <c r="A199" t="s">
        <v>216</v>
      </c>
      <c r="B199" t="s">
        <v>10</v>
      </c>
      <c r="C199">
        <v>300</v>
      </c>
      <c r="D199" t="s">
        <v>11</v>
      </c>
      <c r="E199">
        <v>100000</v>
      </c>
      <c r="F199" t="s">
        <v>12</v>
      </c>
      <c r="G199">
        <v>23654</v>
      </c>
      <c r="H199" t="s">
        <v>13</v>
      </c>
      <c r="I199">
        <v>1E-3</v>
      </c>
      <c r="J199" t="s">
        <v>3</v>
      </c>
      <c r="K199">
        <v>0.99962119999999999</v>
      </c>
      <c r="L199" t="s">
        <v>2</v>
      </c>
      <c r="M199">
        <v>1.0511E-2</v>
      </c>
      <c r="N199" t="s">
        <v>6</v>
      </c>
      <c r="O199">
        <v>16</v>
      </c>
      <c r="P199" t="s">
        <v>0</v>
      </c>
      <c r="Q199">
        <v>213.9</v>
      </c>
      <c r="R199" t="s">
        <v>8</v>
      </c>
      <c r="S199">
        <v>5</v>
      </c>
      <c r="T199" t="s">
        <v>9</v>
      </c>
      <c r="U199">
        <v>276</v>
      </c>
      <c r="V199" t="s">
        <v>7</v>
      </c>
      <c r="W199">
        <v>100504</v>
      </c>
      <c r="X199" t="s">
        <v>1</v>
      </c>
      <c r="Y199" t="s">
        <v>1541</v>
      </c>
      <c r="Z199" t="s">
        <v>16</v>
      </c>
      <c r="AA199" s="7" t="s">
        <v>1542</v>
      </c>
      <c r="AB199" t="s">
        <v>256</v>
      </c>
      <c r="AC199" s="3">
        <v>9.9999999999999998E-17</v>
      </c>
      <c r="AD199" t="s">
        <v>976</v>
      </c>
      <c r="AE199" t="s">
        <v>977</v>
      </c>
      <c r="AF199" t="s">
        <v>978</v>
      </c>
      <c r="AG199">
        <v>0.01</v>
      </c>
      <c r="AH199" t="s">
        <v>979</v>
      </c>
      <c r="AI199" t="b">
        <v>0</v>
      </c>
      <c r="AJ199" t="s">
        <v>5</v>
      </c>
      <c r="AK199">
        <v>0.99961504000000001</v>
      </c>
      <c r="AL199" t="s">
        <v>4</v>
      </c>
      <c r="AM199">
        <v>1.050651E-2</v>
      </c>
    </row>
    <row r="200" spans="1:39" x14ac:dyDescent="0.25">
      <c r="A200" t="s">
        <v>217</v>
      </c>
      <c r="B200" t="s">
        <v>10</v>
      </c>
      <c r="C200">
        <v>300</v>
      </c>
      <c r="D200" t="s">
        <v>11</v>
      </c>
      <c r="E200">
        <v>100000</v>
      </c>
      <c r="F200" t="s">
        <v>12</v>
      </c>
      <c r="G200">
        <v>23654</v>
      </c>
      <c r="H200" t="s">
        <v>13</v>
      </c>
      <c r="I200">
        <v>1E-3</v>
      </c>
      <c r="J200" t="s">
        <v>3</v>
      </c>
      <c r="K200">
        <v>-3781.3398252000002</v>
      </c>
      <c r="L200" t="s">
        <v>2</v>
      </c>
      <c r="M200">
        <v>40.569453299999999</v>
      </c>
      <c r="N200" t="s">
        <v>6</v>
      </c>
      <c r="O200">
        <v>42</v>
      </c>
      <c r="P200" t="s">
        <v>0</v>
      </c>
      <c r="Q200">
        <v>300.39999999999998</v>
      </c>
      <c r="R200" t="s">
        <v>8</v>
      </c>
      <c r="S200">
        <v>5</v>
      </c>
      <c r="T200" t="s">
        <v>9</v>
      </c>
      <c r="U200">
        <v>49</v>
      </c>
      <c r="V200" t="s">
        <v>7</v>
      </c>
      <c r="W200">
        <v>95605</v>
      </c>
      <c r="X200" t="s">
        <v>1</v>
      </c>
      <c r="Y200" t="s">
        <v>1543</v>
      </c>
      <c r="Z200" t="s">
        <v>16</v>
      </c>
      <c r="AA200" s="7" t="s">
        <v>1544</v>
      </c>
      <c r="AB200" t="s">
        <v>256</v>
      </c>
      <c r="AC200" s="3">
        <v>9.9999999999999998E-17</v>
      </c>
      <c r="AD200" t="s">
        <v>976</v>
      </c>
      <c r="AE200" t="s">
        <v>977</v>
      </c>
      <c r="AF200" t="s">
        <v>978</v>
      </c>
      <c r="AG200">
        <v>0.01</v>
      </c>
      <c r="AH200" t="s">
        <v>979</v>
      </c>
      <c r="AI200" t="b">
        <v>0</v>
      </c>
      <c r="AJ200" t="s">
        <v>5</v>
      </c>
      <c r="AK200">
        <v>-420.51236769000002</v>
      </c>
      <c r="AL200" t="s">
        <v>4</v>
      </c>
      <c r="AM200">
        <v>13.605152309999999</v>
      </c>
    </row>
    <row r="201" spans="1:39" x14ac:dyDescent="0.25">
      <c r="A201" t="s">
        <v>218</v>
      </c>
      <c r="B201" t="s">
        <v>10</v>
      </c>
      <c r="C201">
        <v>300</v>
      </c>
      <c r="D201" t="s">
        <v>11</v>
      </c>
      <c r="E201">
        <v>100000</v>
      </c>
      <c r="F201" t="s">
        <v>12</v>
      </c>
      <c r="G201">
        <v>23654</v>
      </c>
      <c r="H201" t="s">
        <v>13</v>
      </c>
      <c r="I201">
        <v>1E-3</v>
      </c>
      <c r="J201" t="s">
        <v>3</v>
      </c>
      <c r="K201">
        <v>0.99635989999999997</v>
      </c>
      <c r="L201" t="s">
        <v>2</v>
      </c>
      <c r="M201">
        <v>1656.3743477999999</v>
      </c>
      <c r="N201" t="s">
        <v>6</v>
      </c>
      <c r="O201">
        <v>38</v>
      </c>
      <c r="P201" t="s">
        <v>0</v>
      </c>
      <c r="Q201">
        <v>301</v>
      </c>
      <c r="R201" t="s">
        <v>8</v>
      </c>
      <c r="S201">
        <v>6</v>
      </c>
      <c r="T201" t="s">
        <v>9</v>
      </c>
      <c r="U201">
        <v>43</v>
      </c>
      <c r="V201" t="s">
        <v>7</v>
      </c>
      <c r="W201">
        <v>96036</v>
      </c>
      <c r="X201" t="s">
        <v>1</v>
      </c>
      <c r="Y201" t="s">
        <v>1545</v>
      </c>
      <c r="Z201" t="s">
        <v>16</v>
      </c>
      <c r="AA201" s="7" t="s">
        <v>1546</v>
      </c>
      <c r="AB201" t="s">
        <v>256</v>
      </c>
      <c r="AC201" s="3">
        <v>9.9999999999999998E-17</v>
      </c>
      <c r="AD201" t="s">
        <v>976</v>
      </c>
      <c r="AE201" t="s">
        <v>977</v>
      </c>
      <c r="AF201" t="s">
        <v>978</v>
      </c>
      <c r="AG201">
        <v>0.01</v>
      </c>
      <c r="AH201" t="s">
        <v>979</v>
      </c>
      <c r="AI201" t="b">
        <v>0</v>
      </c>
      <c r="AJ201" t="s">
        <v>5</v>
      </c>
      <c r="AK201">
        <v>0.99609073999999997</v>
      </c>
      <c r="AL201" t="s">
        <v>4</v>
      </c>
      <c r="AM201">
        <v>2251.4256472900001</v>
      </c>
    </row>
    <row r="202" spans="1:39" x14ac:dyDescent="0.25">
      <c r="A202" t="s">
        <v>219</v>
      </c>
      <c r="B202" t="s">
        <v>10</v>
      </c>
      <c r="C202">
        <v>300</v>
      </c>
      <c r="D202" t="s">
        <v>11</v>
      </c>
      <c r="E202">
        <v>100000</v>
      </c>
      <c r="F202" t="s">
        <v>12</v>
      </c>
      <c r="G202">
        <v>23654</v>
      </c>
      <c r="H202" t="s">
        <v>13</v>
      </c>
      <c r="I202">
        <v>1E-3</v>
      </c>
      <c r="J202" t="s">
        <v>3</v>
      </c>
      <c r="K202">
        <v>0.9822379</v>
      </c>
      <c r="L202" t="s">
        <v>2</v>
      </c>
      <c r="M202">
        <v>1.4482797000000001</v>
      </c>
      <c r="N202" t="s">
        <v>6</v>
      </c>
      <c r="O202">
        <v>72</v>
      </c>
      <c r="P202" t="s">
        <v>0</v>
      </c>
      <c r="Q202">
        <v>300.5</v>
      </c>
      <c r="R202" t="s">
        <v>8</v>
      </c>
      <c r="S202">
        <v>2</v>
      </c>
      <c r="T202" t="s">
        <v>9</v>
      </c>
      <c r="U202">
        <v>27</v>
      </c>
      <c r="V202" t="s">
        <v>7</v>
      </c>
      <c r="W202">
        <v>74820</v>
      </c>
      <c r="X202" t="s">
        <v>1</v>
      </c>
      <c r="Y202" t="s">
        <v>1547</v>
      </c>
      <c r="Z202" t="s">
        <v>16</v>
      </c>
      <c r="AA202" s="7" t="s">
        <v>1548</v>
      </c>
      <c r="AB202" t="s">
        <v>256</v>
      </c>
      <c r="AC202" s="3">
        <v>9.9999999999999998E-17</v>
      </c>
      <c r="AD202" t="s">
        <v>976</v>
      </c>
      <c r="AE202" t="s">
        <v>977</v>
      </c>
      <c r="AF202" t="s">
        <v>978</v>
      </c>
      <c r="AG202">
        <v>0.01</v>
      </c>
      <c r="AH202" t="s">
        <v>979</v>
      </c>
      <c r="AI202" t="b">
        <v>0</v>
      </c>
      <c r="AJ202" t="s">
        <v>5</v>
      </c>
      <c r="AK202">
        <v>0.98074989999999995</v>
      </c>
      <c r="AL202" t="s">
        <v>4</v>
      </c>
      <c r="AM202">
        <v>1.50511978</v>
      </c>
    </row>
    <row r="203" spans="1:39" x14ac:dyDescent="0.25">
      <c r="A203" t="s">
        <v>220</v>
      </c>
      <c r="B203" t="s">
        <v>10</v>
      </c>
      <c r="C203">
        <v>300</v>
      </c>
      <c r="D203" t="s">
        <v>11</v>
      </c>
      <c r="E203">
        <v>100000</v>
      </c>
      <c r="F203" t="s">
        <v>12</v>
      </c>
      <c r="G203">
        <v>23654</v>
      </c>
      <c r="H203" t="s">
        <v>13</v>
      </c>
      <c r="I203">
        <v>1E-3</v>
      </c>
      <c r="J203" t="s">
        <v>3</v>
      </c>
      <c r="K203">
        <v>0.99991300000000005</v>
      </c>
      <c r="L203" t="s">
        <v>2</v>
      </c>
      <c r="M203">
        <v>4.7403999999999996E-3</v>
      </c>
      <c r="N203" t="s">
        <v>6</v>
      </c>
      <c r="O203">
        <v>20</v>
      </c>
      <c r="P203" t="s">
        <v>0</v>
      </c>
      <c r="Q203">
        <v>261.5</v>
      </c>
      <c r="R203" t="s">
        <v>8</v>
      </c>
      <c r="S203">
        <v>5</v>
      </c>
      <c r="T203" t="s">
        <v>9</v>
      </c>
      <c r="U203">
        <v>320</v>
      </c>
      <c r="V203" t="s">
        <v>7</v>
      </c>
      <c r="W203">
        <v>100795</v>
      </c>
      <c r="X203" t="s">
        <v>1</v>
      </c>
      <c r="Y203" t="s">
        <v>1549</v>
      </c>
      <c r="Z203" t="s">
        <v>16</v>
      </c>
      <c r="AA203" s="7" t="s">
        <v>1550</v>
      </c>
      <c r="AB203" t="s">
        <v>256</v>
      </c>
      <c r="AC203" s="3">
        <v>9.9999999999999998E-17</v>
      </c>
      <c r="AD203" t="s">
        <v>976</v>
      </c>
      <c r="AE203" t="s">
        <v>977</v>
      </c>
      <c r="AF203" t="s">
        <v>978</v>
      </c>
      <c r="AG203">
        <v>0.01</v>
      </c>
      <c r="AH203" t="s">
        <v>979</v>
      </c>
      <c r="AI203" t="b">
        <v>0</v>
      </c>
      <c r="AJ203" t="s">
        <v>5</v>
      </c>
      <c r="AK203">
        <v>0.99991333000000004</v>
      </c>
      <c r="AL203" t="s">
        <v>4</v>
      </c>
      <c r="AM203">
        <v>4.7396000000000001E-3</v>
      </c>
    </row>
    <row r="204" spans="1:39" x14ac:dyDescent="0.25">
      <c r="A204" t="s">
        <v>221</v>
      </c>
      <c r="B204" t="s">
        <v>10</v>
      </c>
      <c r="C204">
        <v>300</v>
      </c>
      <c r="D204" t="s">
        <v>11</v>
      </c>
      <c r="E204">
        <v>100000</v>
      </c>
      <c r="F204" t="s">
        <v>12</v>
      </c>
      <c r="G204">
        <v>23654</v>
      </c>
      <c r="H204" t="s">
        <v>13</v>
      </c>
      <c r="I204">
        <v>1E-3</v>
      </c>
      <c r="J204" t="s">
        <v>3</v>
      </c>
      <c r="K204">
        <v>0.99998640000000005</v>
      </c>
      <c r="L204" t="s">
        <v>2</v>
      </c>
      <c r="M204">
        <v>0.17631530000000001</v>
      </c>
      <c r="N204" t="s">
        <v>6</v>
      </c>
      <c r="O204">
        <v>13</v>
      </c>
      <c r="P204" t="s">
        <v>0</v>
      </c>
      <c r="Q204">
        <v>204.4</v>
      </c>
      <c r="R204" t="s">
        <v>8</v>
      </c>
      <c r="S204">
        <v>3</v>
      </c>
      <c r="T204" t="s">
        <v>9</v>
      </c>
      <c r="U204">
        <v>240</v>
      </c>
      <c r="V204" t="s">
        <v>7</v>
      </c>
      <c r="W204">
        <v>100548</v>
      </c>
      <c r="X204" t="s">
        <v>1</v>
      </c>
      <c r="Y204" t="s">
        <v>1551</v>
      </c>
      <c r="Z204" t="s">
        <v>16</v>
      </c>
      <c r="AA204" s="7" t="s">
        <v>1552</v>
      </c>
      <c r="AB204" t="s">
        <v>256</v>
      </c>
      <c r="AC204" s="3">
        <v>9.9999999999999998E-17</v>
      </c>
      <c r="AD204" t="s">
        <v>976</v>
      </c>
      <c r="AE204" t="s">
        <v>977</v>
      </c>
      <c r="AF204" t="s">
        <v>978</v>
      </c>
      <c r="AG204">
        <v>0.01</v>
      </c>
      <c r="AH204" t="s">
        <v>979</v>
      </c>
      <c r="AI204" t="b">
        <v>0</v>
      </c>
      <c r="AJ204" t="s">
        <v>5</v>
      </c>
      <c r="AK204">
        <v>0.99999903000000001</v>
      </c>
      <c r="AL204" t="s">
        <v>4</v>
      </c>
      <c r="AM204">
        <v>4.7380819999999997E-2</v>
      </c>
    </row>
    <row r="205" spans="1:39" x14ac:dyDescent="0.25">
      <c r="A205" t="s">
        <v>222</v>
      </c>
      <c r="B205" t="s">
        <v>10</v>
      </c>
      <c r="C205">
        <v>300</v>
      </c>
      <c r="D205" t="s">
        <v>11</v>
      </c>
      <c r="E205">
        <v>100000</v>
      </c>
      <c r="F205" t="s">
        <v>12</v>
      </c>
      <c r="G205">
        <v>23654</v>
      </c>
      <c r="H205" t="s">
        <v>13</v>
      </c>
      <c r="I205">
        <v>1E-3</v>
      </c>
      <c r="J205" t="s">
        <v>3</v>
      </c>
      <c r="K205">
        <v>0.99998569999999998</v>
      </c>
      <c r="L205" t="s">
        <v>2</v>
      </c>
      <c r="M205">
        <v>1.16732E-2</v>
      </c>
      <c r="N205" t="s">
        <v>6</v>
      </c>
      <c r="O205">
        <v>35</v>
      </c>
      <c r="P205" t="s">
        <v>0</v>
      </c>
      <c r="Q205">
        <v>300.3</v>
      </c>
      <c r="R205" t="s">
        <v>8</v>
      </c>
      <c r="S205">
        <v>7</v>
      </c>
      <c r="T205" t="s">
        <v>9</v>
      </c>
      <c r="U205">
        <v>52</v>
      </c>
      <c r="V205" t="s">
        <v>7</v>
      </c>
      <c r="W205">
        <v>95379</v>
      </c>
      <c r="X205" t="s">
        <v>1</v>
      </c>
      <c r="Y205" t="s">
        <v>1553</v>
      </c>
      <c r="Z205" t="s">
        <v>16</v>
      </c>
      <c r="AA205" s="7" t="s">
        <v>1554</v>
      </c>
      <c r="AB205" t="s">
        <v>256</v>
      </c>
      <c r="AC205" s="3">
        <v>9.9999999999999998E-17</v>
      </c>
      <c r="AD205" t="s">
        <v>976</v>
      </c>
      <c r="AE205" t="s">
        <v>977</v>
      </c>
      <c r="AF205" t="s">
        <v>978</v>
      </c>
      <c r="AG205">
        <v>0.01</v>
      </c>
      <c r="AH205" t="s">
        <v>979</v>
      </c>
      <c r="AI205" t="b">
        <v>0</v>
      </c>
      <c r="AJ205" t="s">
        <v>5</v>
      </c>
      <c r="AK205">
        <v>0.99999503999999995</v>
      </c>
      <c r="AL205" t="s">
        <v>4</v>
      </c>
      <c r="AM205">
        <v>6.9253700000000001E-3</v>
      </c>
    </row>
    <row r="206" spans="1:39" x14ac:dyDescent="0.25">
      <c r="A206" t="s">
        <v>223</v>
      </c>
      <c r="B206" t="s">
        <v>10</v>
      </c>
      <c r="C206">
        <v>300</v>
      </c>
      <c r="D206" t="s">
        <v>11</v>
      </c>
      <c r="E206">
        <v>100000</v>
      </c>
      <c r="F206" t="s">
        <v>12</v>
      </c>
      <c r="G206">
        <v>23654</v>
      </c>
      <c r="H206" t="s">
        <v>13</v>
      </c>
      <c r="I206">
        <v>1E-3</v>
      </c>
      <c r="J206" t="s">
        <v>3</v>
      </c>
      <c r="K206">
        <v>0.99999899999999997</v>
      </c>
      <c r="L206" t="s">
        <v>2</v>
      </c>
      <c r="M206">
        <v>1.8320000000000001E-4</v>
      </c>
      <c r="N206" t="s">
        <v>6</v>
      </c>
      <c r="O206">
        <v>25</v>
      </c>
      <c r="P206" t="s">
        <v>0</v>
      </c>
      <c r="Q206">
        <v>301</v>
      </c>
      <c r="R206" t="s">
        <v>8</v>
      </c>
      <c r="S206">
        <v>3</v>
      </c>
      <c r="T206" t="s">
        <v>9</v>
      </c>
      <c r="U206">
        <v>37</v>
      </c>
      <c r="V206" t="s">
        <v>7</v>
      </c>
      <c r="W206">
        <v>92855</v>
      </c>
      <c r="X206" t="s">
        <v>1</v>
      </c>
      <c r="Y206" t="s">
        <v>1555</v>
      </c>
      <c r="Z206" t="s">
        <v>16</v>
      </c>
      <c r="AA206" s="7" t="s">
        <v>1556</v>
      </c>
      <c r="AB206" t="s">
        <v>256</v>
      </c>
      <c r="AC206" s="3">
        <v>9.9999999999999998E-17</v>
      </c>
      <c r="AD206" t="s">
        <v>976</v>
      </c>
      <c r="AE206" t="s">
        <v>977</v>
      </c>
      <c r="AF206" t="s">
        <v>978</v>
      </c>
      <c r="AG206">
        <v>0.01</v>
      </c>
      <c r="AH206" t="s">
        <v>979</v>
      </c>
      <c r="AI206" t="b">
        <v>0</v>
      </c>
      <c r="AJ206" t="s">
        <v>5</v>
      </c>
      <c r="AK206">
        <v>0.99999992000000004</v>
      </c>
      <c r="AL206" t="s">
        <v>4</v>
      </c>
      <c r="AM206">
        <v>5.0420000000000002E-5</v>
      </c>
    </row>
    <row r="207" spans="1:39" x14ac:dyDescent="0.25">
      <c r="A207" t="s">
        <v>224</v>
      </c>
      <c r="B207" t="s">
        <v>10</v>
      </c>
      <c r="C207">
        <v>300</v>
      </c>
      <c r="D207" t="s">
        <v>11</v>
      </c>
      <c r="E207">
        <v>100000</v>
      </c>
      <c r="F207" t="s">
        <v>12</v>
      </c>
      <c r="G207">
        <v>23654</v>
      </c>
      <c r="H207" t="s">
        <v>13</v>
      </c>
      <c r="I207">
        <v>1E-3</v>
      </c>
      <c r="J207" t="s">
        <v>3</v>
      </c>
      <c r="K207">
        <v>0.98440640000000001</v>
      </c>
      <c r="L207" t="s">
        <v>2</v>
      </c>
      <c r="M207">
        <v>5.8196900000000003E-2</v>
      </c>
      <c r="N207" t="s">
        <v>6</v>
      </c>
      <c r="O207">
        <v>17</v>
      </c>
      <c r="P207" t="s">
        <v>0</v>
      </c>
      <c r="Q207">
        <v>300.2</v>
      </c>
      <c r="R207" t="s">
        <v>8</v>
      </c>
      <c r="S207">
        <v>7</v>
      </c>
      <c r="T207" t="s">
        <v>9</v>
      </c>
      <c r="U207">
        <v>52</v>
      </c>
      <c r="V207" t="s">
        <v>7</v>
      </c>
      <c r="W207">
        <v>97922</v>
      </c>
      <c r="X207" t="s">
        <v>1</v>
      </c>
      <c r="Y207" t="s">
        <v>1557</v>
      </c>
      <c r="Z207" t="s">
        <v>16</v>
      </c>
      <c r="AA207" s="7" t="s">
        <v>1558</v>
      </c>
      <c r="AB207" t="s">
        <v>256</v>
      </c>
      <c r="AC207" s="3">
        <v>9.9999999999999998E-17</v>
      </c>
      <c r="AD207" t="s">
        <v>976</v>
      </c>
      <c r="AE207" t="s">
        <v>977</v>
      </c>
      <c r="AF207" t="s">
        <v>978</v>
      </c>
      <c r="AG207">
        <v>0.01</v>
      </c>
      <c r="AH207" t="s">
        <v>979</v>
      </c>
      <c r="AI207" t="b">
        <v>0</v>
      </c>
      <c r="AJ207" t="s">
        <v>5</v>
      </c>
      <c r="AK207">
        <v>0.98580772999999999</v>
      </c>
      <c r="AL207" t="s">
        <v>4</v>
      </c>
      <c r="AM207">
        <v>5.6645719999999997E-2</v>
      </c>
    </row>
    <row r="208" spans="1:39" x14ac:dyDescent="0.25">
      <c r="A208" t="s">
        <v>225</v>
      </c>
      <c r="B208" t="s">
        <v>10</v>
      </c>
      <c r="C208">
        <v>300</v>
      </c>
      <c r="D208" t="s">
        <v>11</v>
      </c>
      <c r="E208">
        <v>100000</v>
      </c>
      <c r="F208" t="s">
        <v>12</v>
      </c>
      <c r="G208">
        <v>23654</v>
      </c>
      <c r="H208" t="s">
        <v>13</v>
      </c>
      <c r="I208">
        <v>1E-3</v>
      </c>
      <c r="J208" t="s">
        <v>3</v>
      </c>
      <c r="K208">
        <v>0.93064570000000002</v>
      </c>
      <c r="L208" t="s">
        <v>2</v>
      </c>
      <c r="M208">
        <v>0.41354049999999998</v>
      </c>
      <c r="N208" t="s">
        <v>6</v>
      </c>
      <c r="O208">
        <v>55</v>
      </c>
      <c r="P208" t="s">
        <v>0</v>
      </c>
      <c r="Q208">
        <v>301</v>
      </c>
      <c r="R208" t="s">
        <v>8</v>
      </c>
      <c r="S208">
        <v>2</v>
      </c>
      <c r="T208" t="s">
        <v>9</v>
      </c>
      <c r="U208">
        <v>31</v>
      </c>
      <c r="V208" t="s">
        <v>7</v>
      </c>
      <c r="W208">
        <v>75371</v>
      </c>
      <c r="X208" t="s">
        <v>1</v>
      </c>
      <c r="Y208" t="s">
        <v>1559</v>
      </c>
      <c r="Z208" t="s">
        <v>16</v>
      </c>
      <c r="AA208" s="7" t="s">
        <v>1560</v>
      </c>
      <c r="AB208" t="s">
        <v>256</v>
      </c>
      <c r="AC208" s="3">
        <v>9.9999999999999998E-17</v>
      </c>
      <c r="AD208" t="s">
        <v>976</v>
      </c>
      <c r="AE208" t="s">
        <v>977</v>
      </c>
      <c r="AF208" t="s">
        <v>978</v>
      </c>
      <c r="AG208">
        <v>0.01</v>
      </c>
      <c r="AH208" t="s">
        <v>979</v>
      </c>
      <c r="AI208" t="b">
        <v>0</v>
      </c>
      <c r="AJ208" t="s">
        <v>5</v>
      </c>
      <c r="AK208">
        <v>0.92614021000000002</v>
      </c>
      <c r="AL208" t="s">
        <v>4</v>
      </c>
      <c r="AM208">
        <v>0.42460626000000001</v>
      </c>
    </row>
    <row r="209" spans="1:39" x14ac:dyDescent="0.25">
      <c r="A209" t="s">
        <v>226</v>
      </c>
      <c r="B209" t="s">
        <v>10</v>
      </c>
      <c r="C209">
        <v>300</v>
      </c>
      <c r="D209" t="s">
        <v>11</v>
      </c>
      <c r="E209">
        <v>100000</v>
      </c>
      <c r="F209" t="s">
        <v>12</v>
      </c>
      <c r="G209">
        <v>23654</v>
      </c>
      <c r="H209" t="s">
        <v>13</v>
      </c>
      <c r="I209">
        <v>1E-3</v>
      </c>
      <c r="J209" t="s">
        <v>3</v>
      </c>
      <c r="K209">
        <v>0.90540900000000002</v>
      </c>
      <c r="L209" t="s">
        <v>2</v>
      </c>
      <c r="M209">
        <v>0.11268400000000001</v>
      </c>
      <c r="N209" t="s">
        <v>6</v>
      </c>
      <c r="O209">
        <v>18</v>
      </c>
      <c r="P209" t="s">
        <v>0</v>
      </c>
      <c r="Q209">
        <v>213.2</v>
      </c>
      <c r="R209" t="s">
        <v>8</v>
      </c>
      <c r="S209">
        <v>8</v>
      </c>
      <c r="T209" t="s">
        <v>9</v>
      </c>
      <c r="U209">
        <v>97</v>
      </c>
      <c r="V209" t="s">
        <v>7</v>
      </c>
      <c r="W209">
        <v>100150</v>
      </c>
      <c r="X209" t="s">
        <v>1</v>
      </c>
      <c r="Y209" t="s">
        <v>1561</v>
      </c>
      <c r="Z209" t="s">
        <v>16</v>
      </c>
      <c r="AA209" s="7" t="s">
        <v>1562</v>
      </c>
      <c r="AB209" t="s">
        <v>256</v>
      </c>
      <c r="AC209" s="3">
        <v>9.9999999999999998E-17</v>
      </c>
      <c r="AD209" t="s">
        <v>976</v>
      </c>
      <c r="AE209" t="s">
        <v>977</v>
      </c>
      <c r="AF209" t="s">
        <v>978</v>
      </c>
      <c r="AG209">
        <v>0.01</v>
      </c>
      <c r="AH209" t="s">
        <v>979</v>
      </c>
      <c r="AI209" t="b">
        <v>0</v>
      </c>
      <c r="AJ209" t="s">
        <v>5</v>
      </c>
      <c r="AK209">
        <v>0.90567419999999998</v>
      </c>
      <c r="AL209" t="s">
        <v>4</v>
      </c>
      <c r="AM209">
        <v>0.11217813</v>
      </c>
    </row>
    <row r="210" spans="1:39" x14ac:dyDescent="0.25">
      <c r="A210" t="s">
        <v>227</v>
      </c>
      <c r="B210" t="s">
        <v>10</v>
      </c>
      <c r="C210">
        <v>300</v>
      </c>
      <c r="D210" t="s">
        <v>11</v>
      </c>
      <c r="E210">
        <v>100000</v>
      </c>
      <c r="F210" t="s">
        <v>12</v>
      </c>
      <c r="G210">
        <v>23654</v>
      </c>
      <c r="H210" t="s">
        <v>13</v>
      </c>
      <c r="I210">
        <v>1E-3</v>
      </c>
      <c r="J210" t="s">
        <v>3</v>
      </c>
      <c r="K210">
        <v>0.9999979</v>
      </c>
      <c r="L210" t="s">
        <v>2</v>
      </c>
      <c r="M210">
        <v>0.10197779999999999</v>
      </c>
      <c r="N210" t="s">
        <v>6</v>
      </c>
      <c r="O210">
        <v>15</v>
      </c>
      <c r="P210" t="s">
        <v>0</v>
      </c>
      <c r="Q210">
        <v>225.9</v>
      </c>
      <c r="R210" t="s">
        <v>8</v>
      </c>
      <c r="S210">
        <v>3</v>
      </c>
      <c r="T210" t="s">
        <v>9</v>
      </c>
      <c r="U210">
        <v>335</v>
      </c>
      <c r="V210" t="s">
        <v>7</v>
      </c>
      <c r="W210">
        <v>100807</v>
      </c>
      <c r="X210" t="s">
        <v>1</v>
      </c>
      <c r="Y210" t="s">
        <v>1563</v>
      </c>
      <c r="Z210" t="s">
        <v>16</v>
      </c>
      <c r="AA210" s="7" t="s">
        <v>1564</v>
      </c>
      <c r="AB210" t="s">
        <v>256</v>
      </c>
      <c r="AC210" s="3">
        <v>9.9999999999999998E-17</v>
      </c>
      <c r="AD210" t="s">
        <v>976</v>
      </c>
      <c r="AE210" t="s">
        <v>977</v>
      </c>
      <c r="AF210" t="s">
        <v>978</v>
      </c>
      <c r="AG210">
        <v>0.01</v>
      </c>
      <c r="AH210" t="s">
        <v>979</v>
      </c>
      <c r="AI210" t="b">
        <v>0</v>
      </c>
      <c r="AJ210" t="s">
        <v>5</v>
      </c>
      <c r="AK210">
        <v>0.99999928000000005</v>
      </c>
      <c r="AL210" t="s">
        <v>4</v>
      </c>
      <c r="AM210">
        <v>0.35918484000000001</v>
      </c>
    </row>
    <row r="211" spans="1:39" x14ac:dyDescent="0.25">
      <c r="A211" t="s">
        <v>228</v>
      </c>
      <c r="B211" t="s">
        <v>10</v>
      </c>
      <c r="C211">
        <v>300</v>
      </c>
      <c r="D211" t="s">
        <v>11</v>
      </c>
      <c r="E211">
        <v>100000</v>
      </c>
      <c r="F211" t="s">
        <v>12</v>
      </c>
      <c r="G211">
        <v>23654</v>
      </c>
      <c r="H211" t="s">
        <v>13</v>
      </c>
      <c r="I211">
        <v>1E-3</v>
      </c>
      <c r="J211" t="s">
        <v>3</v>
      </c>
      <c r="K211">
        <v>0.99998909999999996</v>
      </c>
      <c r="L211" t="s">
        <v>2</v>
      </c>
      <c r="M211">
        <v>1.3500000000000001E-3</v>
      </c>
      <c r="N211" t="s">
        <v>6</v>
      </c>
      <c r="O211">
        <v>10</v>
      </c>
      <c r="P211" t="s">
        <v>0</v>
      </c>
      <c r="Q211">
        <v>186.2</v>
      </c>
      <c r="R211" t="s">
        <v>8</v>
      </c>
      <c r="S211">
        <v>9</v>
      </c>
      <c r="T211" t="s">
        <v>9</v>
      </c>
      <c r="U211">
        <v>259</v>
      </c>
      <c r="V211" t="s">
        <v>7</v>
      </c>
      <c r="W211">
        <v>100296</v>
      </c>
      <c r="X211" t="s">
        <v>1</v>
      </c>
      <c r="Y211" t="s">
        <v>1565</v>
      </c>
      <c r="Z211" t="s">
        <v>16</v>
      </c>
      <c r="AA211" s="7" t="s">
        <v>1566</v>
      </c>
      <c r="AB211" t="s">
        <v>256</v>
      </c>
      <c r="AC211" s="3">
        <v>9.9999999999999998E-17</v>
      </c>
      <c r="AD211" t="s">
        <v>976</v>
      </c>
      <c r="AE211" t="s">
        <v>977</v>
      </c>
      <c r="AF211" t="s">
        <v>978</v>
      </c>
      <c r="AG211">
        <v>0.01</v>
      </c>
      <c r="AH211" t="s">
        <v>979</v>
      </c>
      <c r="AI211" t="b">
        <v>0</v>
      </c>
      <c r="AJ211" t="s">
        <v>5</v>
      </c>
      <c r="AK211">
        <v>0.99999084000000005</v>
      </c>
      <c r="AL211" t="s">
        <v>4</v>
      </c>
      <c r="AM211">
        <v>1.25881E-3</v>
      </c>
    </row>
    <row r="212" spans="1:39" x14ac:dyDescent="0.25">
      <c r="A212" t="s">
        <v>229</v>
      </c>
      <c r="B212" t="s">
        <v>10</v>
      </c>
      <c r="C212">
        <v>300</v>
      </c>
      <c r="D212" t="s">
        <v>11</v>
      </c>
      <c r="E212">
        <v>100000</v>
      </c>
      <c r="F212" t="s">
        <v>12</v>
      </c>
      <c r="G212">
        <v>23654</v>
      </c>
      <c r="H212" t="s">
        <v>13</v>
      </c>
      <c r="I212">
        <v>1E-3</v>
      </c>
      <c r="J212" t="s">
        <v>3</v>
      </c>
      <c r="K212">
        <v>0.99024880000000004</v>
      </c>
      <c r="L212" t="s">
        <v>2</v>
      </c>
      <c r="M212">
        <v>0.37363940000000001</v>
      </c>
      <c r="N212" t="s">
        <v>6</v>
      </c>
      <c r="O212">
        <v>18</v>
      </c>
      <c r="P212" t="s">
        <v>0</v>
      </c>
      <c r="Q212">
        <v>221.3</v>
      </c>
      <c r="R212" t="s">
        <v>8</v>
      </c>
      <c r="S212">
        <v>4</v>
      </c>
      <c r="T212" t="s">
        <v>9</v>
      </c>
      <c r="U212">
        <v>207</v>
      </c>
      <c r="V212" t="s">
        <v>7</v>
      </c>
      <c r="W212">
        <v>100251</v>
      </c>
      <c r="X212" t="s">
        <v>1</v>
      </c>
      <c r="Y212" t="s">
        <v>1567</v>
      </c>
      <c r="Z212" t="s">
        <v>16</v>
      </c>
      <c r="AA212" s="7" t="s">
        <v>1568</v>
      </c>
      <c r="AB212" t="s">
        <v>256</v>
      </c>
      <c r="AC212" s="3">
        <v>9.9999999999999998E-17</v>
      </c>
      <c r="AD212" t="s">
        <v>976</v>
      </c>
      <c r="AE212" t="s">
        <v>977</v>
      </c>
      <c r="AF212" t="s">
        <v>978</v>
      </c>
      <c r="AG212">
        <v>0.01</v>
      </c>
      <c r="AH212" t="s">
        <v>979</v>
      </c>
      <c r="AI212" t="b">
        <v>0</v>
      </c>
      <c r="AJ212" t="s">
        <v>5</v>
      </c>
      <c r="AK212">
        <v>0.99183074000000004</v>
      </c>
      <c r="AL212" t="s">
        <v>4</v>
      </c>
      <c r="AM212">
        <v>0.40265780000000001</v>
      </c>
    </row>
    <row r="213" spans="1:39" x14ac:dyDescent="0.25">
      <c r="A213" t="s">
        <v>230</v>
      </c>
      <c r="B213" t="s">
        <v>10</v>
      </c>
      <c r="C213">
        <v>300</v>
      </c>
      <c r="D213" t="s">
        <v>11</v>
      </c>
      <c r="E213">
        <v>100000</v>
      </c>
      <c r="F213" t="s">
        <v>12</v>
      </c>
      <c r="G213">
        <v>23654</v>
      </c>
      <c r="H213" t="s">
        <v>13</v>
      </c>
      <c r="I213">
        <v>1E-3</v>
      </c>
      <c r="J213" t="s">
        <v>3</v>
      </c>
      <c r="K213">
        <v>-0.2016365</v>
      </c>
      <c r="L213" t="s">
        <v>2</v>
      </c>
      <c r="M213">
        <v>2.6142000000000001E-3</v>
      </c>
      <c r="N213" t="s">
        <v>6</v>
      </c>
      <c r="O213">
        <v>13</v>
      </c>
      <c r="P213" t="s">
        <v>0</v>
      </c>
      <c r="Q213">
        <v>191.4</v>
      </c>
      <c r="R213" t="s">
        <v>8</v>
      </c>
      <c r="S213">
        <v>4</v>
      </c>
      <c r="T213" t="s">
        <v>9</v>
      </c>
      <c r="U213">
        <v>199</v>
      </c>
      <c r="V213" t="s">
        <v>7</v>
      </c>
      <c r="W213">
        <v>100069</v>
      </c>
      <c r="X213" t="s">
        <v>1</v>
      </c>
      <c r="Y213" t="s">
        <v>1569</v>
      </c>
      <c r="Z213" t="s">
        <v>16</v>
      </c>
      <c r="AA213" s="7" t="s">
        <v>1570</v>
      </c>
      <c r="AB213" t="s">
        <v>256</v>
      </c>
      <c r="AC213" s="3">
        <v>9.9999999999999998E-17</v>
      </c>
      <c r="AD213" t="s">
        <v>976</v>
      </c>
      <c r="AE213" t="s">
        <v>977</v>
      </c>
      <c r="AF213" t="s">
        <v>978</v>
      </c>
      <c r="AG213">
        <v>0.01</v>
      </c>
      <c r="AH213" t="s">
        <v>979</v>
      </c>
      <c r="AI213" t="b">
        <v>0</v>
      </c>
      <c r="AJ213" t="s">
        <v>5</v>
      </c>
      <c r="AK213">
        <v>0.99678480000000003</v>
      </c>
      <c r="AL213" t="s">
        <v>4</v>
      </c>
      <c r="AM213">
        <v>1.1340499999999999E-3</v>
      </c>
    </row>
    <row r="214" spans="1:39" x14ac:dyDescent="0.25">
      <c r="A214" t="s">
        <v>231</v>
      </c>
      <c r="B214" t="s">
        <v>10</v>
      </c>
      <c r="C214">
        <v>300</v>
      </c>
      <c r="D214" t="s">
        <v>11</v>
      </c>
      <c r="E214">
        <v>100000</v>
      </c>
      <c r="F214" t="s">
        <v>12</v>
      </c>
      <c r="G214">
        <v>23654</v>
      </c>
      <c r="H214" t="s">
        <v>13</v>
      </c>
      <c r="I214">
        <v>1E-3</v>
      </c>
      <c r="J214" t="s">
        <v>3</v>
      </c>
      <c r="K214">
        <v>0.99998430000000005</v>
      </c>
      <c r="L214" t="s">
        <v>2</v>
      </c>
      <c r="M214">
        <v>1.103E-3</v>
      </c>
      <c r="N214" t="s">
        <v>6</v>
      </c>
      <c r="O214">
        <v>9</v>
      </c>
      <c r="P214" t="s">
        <v>0</v>
      </c>
      <c r="Q214">
        <v>201.5</v>
      </c>
      <c r="R214" t="s">
        <v>8</v>
      </c>
      <c r="S214">
        <v>8</v>
      </c>
      <c r="T214" t="s">
        <v>9</v>
      </c>
      <c r="U214">
        <v>214</v>
      </c>
      <c r="V214" t="s">
        <v>7</v>
      </c>
      <c r="W214">
        <v>100205</v>
      </c>
      <c r="X214" t="s">
        <v>1</v>
      </c>
      <c r="Y214" t="s">
        <v>1571</v>
      </c>
      <c r="Z214" t="s">
        <v>16</v>
      </c>
      <c r="AA214" s="7" t="s">
        <v>1572</v>
      </c>
      <c r="AB214" t="s">
        <v>256</v>
      </c>
      <c r="AC214" s="3">
        <v>9.9999999999999998E-17</v>
      </c>
      <c r="AD214" t="s">
        <v>976</v>
      </c>
      <c r="AE214" t="s">
        <v>977</v>
      </c>
      <c r="AF214" t="s">
        <v>978</v>
      </c>
      <c r="AG214">
        <v>0.01</v>
      </c>
      <c r="AH214" t="s">
        <v>979</v>
      </c>
      <c r="AI214" t="b">
        <v>0</v>
      </c>
      <c r="AJ214" t="s">
        <v>5</v>
      </c>
      <c r="AK214">
        <v>0.99999877999999998</v>
      </c>
      <c r="AL214" t="s">
        <v>4</v>
      </c>
      <c r="AM214">
        <v>3.1053999999999999E-4</v>
      </c>
    </row>
    <row r="215" spans="1:39" x14ac:dyDescent="0.25">
      <c r="A215" t="s">
        <v>232</v>
      </c>
      <c r="B215" t="s">
        <v>10</v>
      </c>
      <c r="C215">
        <v>300</v>
      </c>
      <c r="D215" t="s">
        <v>11</v>
      </c>
      <c r="E215">
        <v>100000</v>
      </c>
      <c r="F215" t="s">
        <v>12</v>
      </c>
      <c r="G215">
        <v>23654</v>
      </c>
      <c r="H215" t="s">
        <v>13</v>
      </c>
      <c r="I215">
        <v>1E-3</v>
      </c>
      <c r="J215" t="s">
        <v>3</v>
      </c>
      <c r="K215">
        <v>0.99885080000000004</v>
      </c>
      <c r="L215" t="s">
        <v>2</v>
      </c>
      <c r="M215">
        <v>4.0578999999999997E-3</v>
      </c>
      <c r="N215" t="s">
        <v>6</v>
      </c>
      <c r="O215">
        <v>8</v>
      </c>
      <c r="P215" t="s">
        <v>0</v>
      </c>
      <c r="Q215">
        <v>168.7</v>
      </c>
      <c r="R215" t="s">
        <v>8</v>
      </c>
      <c r="S215">
        <v>8</v>
      </c>
      <c r="T215" t="s">
        <v>9</v>
      </c>
      <c r="U215">
        <v>273</v>
      </c>
      <c r="V215" t="s">
        <v>7</v>
      </c>
      <c r="W215">
        <v>100135</v>
      </c>
      <c r="X215" t="s">
        <v>1</v>
      </c>
      <c r="Y215" t="s">
        <v>1573</v>
      </c>
      <c r="Z215" t="s">
        <v>16</v>
      </c>
      <c r="AA215" s="7" t="s">
        <v>1574</v>
      </c>
      <c r="AB215" t="s">
        <v>256</v>
      </c>
      <c r="AC215" s="3">
        <v>9.9999999999999998E-17</v>
      </c>
      <c r="AD215" t="s">
        <v>976</v>
      </c>
      <c r="AE215" t="s">
        <v>977</v>
      </c>
      <c r="AF215" t="s">
        <v>978</v>
      </c>
      <c r="AG215">
        <v>0.01</v>
      </c>
      <c r="AH215" t="s">
        <v>979</v>
      </c>
      <c r="AI215" t="b">
        <v>0</v>
      </c>
      <c r="AJ215" t="s">
        <v>5</v>
      </c>
      <c r="AK215">
        <v>0.99894622</v>
      </c>
      <c r="AL215" t="s">
        <v>4</v>
      </c>
      <c r="AM215">
        <v>3.9220100000000001E-3</v>
      </c>
    </row>
    <row r="216" spans="1:39" x14ac:dyDescent="0.25">
      <c r="A216" t="s">
        <v>233</v>
      </c>
      <c r="B216" t="s">
        <v>10</v>
      </c>
      <c r="C216">
        <v>300</v>
      </c>
      <c r="D216" t="s">
        <v>11</v>
      </c>
      <c r="E216">
        <v>100000</v>
      </c>
      <c r="F216" t="s">
        <v>12</v>
      </c>
      <c r="G216">
        <v>23654</v>
      </c>
      <c r="H216" t="s">
        <v>13</v>
      </c>
      <c r="I216">
        <v>1E-3</v>
      </c>
      <c r="J216" t="s">
        <v>3</v>
      </c>
      <c r="K216">
        <v>0.99999870000000002</v>
      </c>
      <c r="L216" t="s">
        <v>2</v>
      </c>
      <c r="M216">
        <v>1.225E-4</v>
      </c>
      <c r="N216" t="s">
        <v>6</v>
      </c>
      <c r="O216">
        <v>12</v>
      </c>
      <c r="P216" t="s">
        <v>0</v>
      </c>
      <c r="Q216">
        <v>243.2</v>
      </c>
      <c r="R216" t="s">
        <v>8</v>
      </c>
      <c r="S216">
        <v>5</v>
      </c>
      <c r="T216" t="s">
        <v>9</v>
      </c>
      <c r="U216">
        <v>180</v>
      </c>
      <c r="V216" t="s">
        <v>7</v>
      </c>
      <c r="W216">
        <v>100583</v>
      </c>
      <c r="X216" t="s">
        <v>1</v>
      </c>
      <c r="Y216" t="s">
        <v>1575</v>
      </c>
      <c r="Z216" t="s">
        <v>16</v>
      </c>
      <c r="AA216" s="7" t="s">
        <v>1576</v>
      </c>
      <c r="AB216" t="s">
        <v>256</v>
      </c>
      <c r="AC216" s="3">
        <v>9.9999999999999998E-17</v>
      </c>
      <c r="AD216" t="s">
        <v>976</v>
      </c>
      <c r="AE216" t="s">
        <v>977</v>
      </c>
      <c r="AF216" t="s">
        <v>978</v>
      </c>
      <c r="AG216">
        <v>0.01</v>
      </c>
      <c r="AH216" t="s">
        <v>979</v>
      </c>
      <c r="AI216" t="b">
        <v>0</v>
      </c>
      <c r="AJ216" t="s">
        <v>5</v>
      </c>
      <c r="AK216">
        <v>0.99999990999999999</v>
      </c>
      <c r="AL216" t="s">
        <v>4</v>
      </c>
      <c r="AM216">
        <v>3.273E-5</v>
      </c>
    </row>
    <row r="217" spans="1:39" x14ac:dyDescent="0.25">
      <c r="A217" t="s">
        <v>234</v>
      </c>
      <c r="B217" t="s">
        <v>10</v>
      </c>
      <c r="C217">
        <v>300</v>
      </c>
      <c r="D217" t="s">
        <v>11</v>
      </c>
      <c r="E217">
        <v>100000</v>
      </c>
      <c r="F217" t="s">
        <v>12</v>
      </c>
      <c r="G217">
        <v>23654</v>
      </c>
      <c r="H217" t="s">
        <v>13</v>
      </c>
      <c r="I217">
        <v>1E-3</v>
      </c>
      <c r="J217" t="s">
        <v>3</v>
      </c>
      <c r="K217">
        <v>0.60618360000000004</v>
      </c>
      <c r="L217" t="s">
        <v>2</v>
      </c>
      <c r="M217">
        <v>0.39957359999999997</v>
      </c>
      <c r="N217" t="s">
        <v>6</v>
      </c>
      <c r="O217">
        <v>42</v>
      </c>
      <c r="P217" t="s">
        <v>0</v>
      </c>
      <c r="Q217">
        <v>300.5</v>
      </c>
      <c r="R217" t="s">
        <v>8</v>
      </c>
      <c r="S217">
        <v>3</v>
      </c>
      <c r="T217" t="s">
        <v>9</v>
      </c>
      <c r="U217">
        <v>51</v>
      </c>
      <c r="V217" t="s">
        <v>7</v>
      </c>
      <c r="W217">
        <v>88689</v>
      </c>
      <c r="X217" t="s">
        <v>1</v>
      </c>
      <c r="Y217" t="s">
        <v>1577</v>
      </c>
      <c r="Z217" t="s">
        <v>16</v>
      </c>
      <c r="AA217" s="7" t="s">
        <v>1578</v>
      </c>
      <c r="AB217" t="s">
        <v>256</v>
      </c>
      <c r="AC217" s="3">
        <v>9.9999999999999998E-17</v>
      </c>
      <c r="AD217" t="s">
        <v>976</v>
      </c>
      <c r="AE217" t="s">
        <v>977</v>
      </c>
      <c r="AF217" t="s">
        <v>978</v>
      </c>
      <c r="AG217">
        <v>0.01</v>
      </c>
      <c r="AH217" t="s">
        <v>979</v>
      </c>
      <c r="AI217" t="b">
        <v>0</v>
      </c>
      <c r="AJ217" t="s">
        <v>5</v>
      </c>
      <c r="AK217">
        <v>0.56214934000000005</v>
      </c>
      <c r="AL217" t="s">
        <v>4</v>
      </c>
      <c r="AM217">
        <v>0.41770831000000003</v>
      </c>
    </row>
    <row r="218" spans="1:39" x14ac:dyDescent="0.25">
      <c r="A218" t="s">
        <v>236</v>
      </c>
      <c r="B218" t="s">
        <v>10</v>
      </c>
      <c r="C218">
        <v>300</v>
      </c>
      <c r="D218" t="s">
        <v>11</v>
      </c>
      <c r="E218">
        <v>100000</v>
      </c>
      <c r="F218" t="s">
        <v>12</v>
      </c>
      <c r="G218">
        <v>23654</v>
      </c>
      <c r="H218" t="s">
        <v>13</v>
      </c>
      <c r="I218">
        <v>1E-3</v>
      </c>
      <c r="J218" t="s">
        <v>3</v>
      </c>
      <c r="K218">
        <v>0.99970139999999996</v>
      </c>
      <c r="L218" t="s">
        <v>2</v>
      </c>
      <c r="M218">
        <v>1.6588800000000001E-2</v>
      </c>
      <c r="N218" t="s">
        <v>6</v>
      </c>
      <c r="O218">
        <v>25</v>
      </c>
      <c r="P218" t="s">
        <v>0</v>
      </c>
      <c r="Q218">
        <v>270.89999999999998</v>
      </c>
      <c r="R218" t="s">
        <v>8</v>
      </c>
      <c r="S218">
        <v>3</v>
      </c>
      <c r="T218" t="s">
        <v>9</v>
      </c>
      <c r="U218">
        <v>312</v>
      </c>
      <c r="V218" t="s">
        <v>7</v>
      </c>
      <c r="W218">
        <v>100743</v>
      </c>
      <c r="X218" t="s">
        <v>1</v>
      </c>
      <c r="Y218" t="s">
        <v>1579</v>
      </c>
      <c r="Z218" t="s">
        <v>16</v>
      </c>
      <c r="AA218" s="7" t="s">
        <v>1580</v>
      </c>
      <c r="AB218" t="s">
        <v>256</v>
      </c>
      <c r="AC218" s="3">
        <v>9.9999999999999998E-17</v>
      </c>
      <c r="AD218" t="s">
        <v>976</v>
      </c>
      <c r="AE218" t="s">
        <v>977</v>
      </c>
      <c r="AF218" t="s">
        <v>978</v>
      </c>
      <c r="AG218">
        <v>0.01</v>
      </c>
      <c r="AH218" t="s">
        <v>979</v>
      </c>
      <c r="AI218" t="b">
        <v>0</v>
      </c>
      <c r="AJ218" t="s">
        <v>5</v>
      </c>
      <c r="AK218">
        <v>0.99973051000000002</v>
      </c>
      <c r="AL218" t="s">
        <v>4</v>
      </c>
      <c r="AM218">
        <v>1.604479E-2</v>
      </c>
    </row>
    <row r="219" spans="1:39" x14ac:dyDescent="0.25">
      <c r="A219" t="s">
        <v>237</v>
      </c>
      <c r="B219" t="s">
        <v>10</v>
      </c>
      <c r="C219">
        <v>300</v>
      </c>
      <c r="D219" t="s">
        <v>11</v>
      </c>
      <c r="E219">
        <v>100000</v>
      </c>
      <c r="F219" t="s">
        <v>12</v>
      </c>
      <c r="G219">
        <v>23654</v>
      </c>
      <c r="H219" t="s">
        <v>13</v>
      </c>
      <c r="I219">
        <v>1E-3</v>
      </c>
      <c r="J219" t="s">
        <v>3</v>
      </c>
      <c r="K219">
        <v>0.99990100000000004</v>
      </c>
      <c r="L219" t="s">
        <v>2</v>
      </c>
      <c r="M219">
        <v>1.30352E-2</v>
      </c>
      <c r="N219" t="s">
        <v>6</v>
      </c>
      <c r="O219">
        <v>16</v>
      </c>
      <c r="P219" t="s">
        <v>0</v>
      </c>
      <c r="Q219">
        <v>229.2</v>
      </c>
      <c r="R219" t="s">
        <v>8</v>
      </c>
      <c r="S219">
        <v>5</v>
      </c>
      <c r="T219" t="s">
        <v>9</v>
      </c>
      <c r="U219">
        <v>205</v>
      </c>
      <c r="V219" t="s">
        <v>7</v>
      </c>
      <c r="W219">
        <v>100302</v>
      </c>
      <c r="X219" t="s">
        <v>1</v>
      </c>
      <c r="Y219" t="s">
        <v>1581</v>
      </c>
      <c r="Z219" t="s">
        <v>16</v>
      </c>
      <c r="AA219" s="7" t="s">
        <v>1582</v>
      </c>
      <c r="AB219" t="s">
        <v>256</v>
      </c>
      <c r="AC219" s="3">
        <v>9.9999999999999998E-17</v>
      </c>
      <c r="AD219" t="s">
        <v>976</v>
      </c>
      <c r="AE219" t="s">
        <v>977</v>
      </c>
      <c r="AF219" t="s">
        <v>978</v>
      </c>
      <c r="AG219">
        <v>0.01</v>
      </c>
      <c r="AH219" t="s">
        <v>979</v>
      </c>
      <c r="AI219" t="b">
        <v>0</v>
      </c>
      <c r="AJ219" t="s">
        <v>5</v>
      </c>
      <c r="AK219">
        <v>0.99995383000000004</v>
      </c>
      <c r="AL219" t="s">
        <v>4</v>
      </c>
      <c r="AM219">
        <v>9.0845500000000003E-3</v>
      </c>
    </row>
    <row r="220" spans="1:39" x14ac:dyDescent="0.25">
      <c r="A220" t="s">
        <v>238</v>
      </c>
      <c r="B220" t="s">
        <v>10</v>
      </c>
      <c r="C220">
        <v>300</v>
      </c>
      <c r="D220" t="s">
        <v>11</v>
      </c>
      <c r="E220">
        <v>100000</v>
      </c>
      <c r="F220" t="s">
        <v>12</v>
      </c>
      <c r="G220">
        <v>23654</v>
      </c>
      <c r="H220" t="s">
        <v>13</v>
      </c>
      <c r="I220">
        <v>1E-3</v>
      </c>
      <c r="J220" t="s">
        <v>3</v>
      </c>
      <c r="K220">
        <v>0.999996</v>
      </c>
      <c r="L220" t="s">
        <v>2</v>
      </c>
      <c r="M220">
        <v>8.3496000000000004E-3</v>
      </c>
      <c r="N220" t="s">
        <v>6</v>
      </c>
      <c r="O220">
        <v>7</v>
      </c>
      <c r="P220" t="s">
        <v>0</v>
      </c>
      <c r="Q220">
        <v>180</v>
      </c>
      <c r="R220" t="s">
        <v>8</v>
      </c>
      <c r="S220">
        <v>4</v>
      </c>
      <c r="T220" t="s">
        <v>9</v>
      </c>
      <c r="U220">
        <v>261</v>
      </c>
      <c r="V220" t="s">
        <v>7</v>
      </c>
      <c r="W220">
        <v>100286</v>
      </c>
      <c r="X220" t="s">
        <v>1</v>
      </c>
      <c r="Y220" t="s">
        <v>1583</v>
      </c>
      <c r="Z220" t="s">
        <v>16</v>
      </c>
      <c r="AA220" s="7" t="s">
        <v>1584</v>
      </c>
      <c r="AB220" t="s">
        <v>256</v>
      </c>
      <c r="AC220" s="3">
        <v>9.9999999999999998E-17</v>
      </c>
      <c r="AD220" t="s">
        <v>976</v>
      </c>
      <c r="AE220" t="s">
        <v>977</v>
      </c>
      <c r="AF220" t="s">
        <v>978</v>
      </c>
      <c r="AG220">
        <v>0.01</v>
      </c>
      <c r="AH220" t="s">
        <v>979</v>
      </c>
      <c r="AI220" t="b">
        <v>0</v>
      </c>
      <c r="AJ220" t="s">
        <v>5</v>
      </c>
      <c r="AK220">
        <v>0.99999985000000002</v>
      </c>
      <c r="AL220" t="s">
        <v>4</v>
      </c>
      <c r="AM220">
        <v>1.6250399999999999E-3</v>
      </c>
    </row>
    <row r="221" spans="1:39" x14ac:dyDescent="0.25">
      <c r="A221" t="s">
        <v>239</v>
      </c>
      <c r="B221" t="s">
        <v>10</v>
      </c>
      <c r="C221">
        <v>300</v>
      </c>
      <c r="D221" t="s">
        <v>11</v>
      </c>
      <c r="E221">
        <v>100000</v>
      </c>
      <c r="F221" t="s">
        <v>12</v>
      </c>
      <c r="G221">
        <v>23654</v>
      </c>
      <c r="H221" t="s">
        <v>13</v>
      </c>
      <c r="I221">
        <v>1E-3</v>
      </c>
      <c r="J221" t="s">
        <v>3</v>
      </c>
      <c r="K221">
        <v>-7745.8608181</v>
      </c>
      <c r="L221" t="s">
        <v>2</v>
      </c>
      <c r="M221">
        <v>11409150.676913099</v>
      </c>
      <c r="N221" t="s">
        <v>6</v>
      </c>
      <c r="O221">
        <v>32</v>
      </c>
      <c r="P221" t="s">
        <v>0</v>
      </c>
      <c r="Q221">
        <v>291.89999999999998</v>
      </c>
      <c r="R221" t="s">
        <v>8</v>
      </c>
      <c r="S221">
        <v>2</v>
      </c>
      <c r="T221" t="s">
        <v>9</v>
      </c>
      <c r="U221">
        <v>502</v>
      </c>
      <c r="V221" t="s">
        <v>7</v>
      </c>
      <c r="W221">
        <v>101429</v>
      </c>
      <c r="X221" t="s">
        <v>1</v>
      </c>
      <c r="Y221" t="s">
        <v>1585</v>
      </c>
      <c r="Z221" t="s">
        <v>16</v>
      </c>
      <c r="AA221" s="7" t="s">
        <v>1586</v>
      </c>
      <c r="AB221" t="s">
        <v>256</v>
      </c>
      <c r="AC221" s="3">
        <v>9.9999999999999998E-17</v>
      </c>
      <c r="AD221" t="s">
        <v>976</v>
      </c>
      <c r="AE221" t="s">
        <v>977</v>
      </c>
      <c r="AF221" t="s">
        <v>978</v>
      </c>
      <c r="AG221">
        <v>0.01</v>
      </c>
      <c r="AH221" t="s">
        <v>979</v>
      </c>
      <c r="AI221" t="b">
        <v>0</v>
      </c>
      <c r="AJ221" t="s">
        <v>5</v>
      </c>
      <c r="AK221">
        <v>0.84357336000000005</v>
      </c>
      <c r="AL221" t="s">
        <v>4</v>
      </c>
      <c r="AM221">
        <v>150573.07937277001</v>
      </c>
    </row>
    <row r="222" spans="1:39" x14ac:dyDescent="0.25">
      <c r="A222" t="s">
        <v>240</v>
      </c>
      <c r="B222" t="s">
        <v>10</v>
      </c>
      <c r="C222">
        <v>300</v>
      </c>
      <c r="D222" t="s">
        <v>11</v>
      </c>
      <c r="E222">
        <v>100000</v>
      </c>
      <c r="F222" t="s">
        <v>12</v>
      </c>
      <c r="G222">
        <v>23654</v>
      </c>
      <c r="H222" t="s">
        <v>13</v>
      </c>
      <c r="I222">
        <v>1E-3</v>
      </c>
      <c r="J222" t="s">
        <v>3</v>
      </c>
      <c r="K222">
        <v>0.70783879999999999</v>
      </c>
      <c r="L222" t="s">
        <v>2</v>
      </c>
      <c r="M222">
        <v>0.28777619999999998</v>
      </c>
      <c r="N222" t="s">
        <v>6</v>
      </c>
      <c r="O222">
        <v>60</v>
      </c>
      <c r="P222" t="s">
        <v>0</v>
      </c>
      <c r="Q222">
        <v>301.3</v>
      </c>
      <c r="R222" t="s">
        <v>8</v>
      </c>
      <c r="S222">
        <v>3</v>
      </c>
      <c r="T222" t="s">
        <v>9</v>
      </c>
      <c r="U222">
        <v>33</v>
      </c>
      <c r="V222" t="s">
        <v>7</v>
      </c>
      <c r="W222">
        <v>82128</v>
      </c>
      <c r="X222" t="s">
        <v>1</v>
      </c>
      <c r="Y222" t="s">
        <v>1587</v>
      </c>
      <c r="Z222" t="s">
        <v>16</v>
      </c>
      <c r="AA222" s="7" t="s">
        <v>1588</v>
      </c>
      <c r="AB222" t="s">
        <v>256</v>
      </c>
      <c r="AC222" s="3">
        <v>9.9999999999999998E-17</v>
      </c>
      <c r="AD222" t="s">
        <v>976</v>
      </c>
      <c r="AE222" t="s">
        <v>977</v>
      </c>
      <c r="AF222" t="s">
        <v>978</v>
      </c>
      <c r="AG222">
        <v>0.01</v>
      </c>
      <c r="AH222" t="s">
        <v>979</v>
      </c>
      <c r="AI222" t="b">
        <v>0</v>
      </c>
      <c r="AJ222" t="s">
        <v>5</v>
      </c>
      <c r="AK222">
        <v>0.72544922000000001</v>
      </c>
      <c r="AL222" t="s">
        <v>4</v>
      </c>
      <c r="AM222">
        <v>0.27823988999999999</v>
      </c>
    </row>
    <row r="223" spans="1:39" x14ac:dyDescent="0.25">
      <c r="A223" t="s">
        <v>241</v>
      </c>
      <c r="B223" t="s">
        <v>10</v>
      </c>
      <c r="C223">
        <v>300</v>
      </c>
      <c r="D223" t="s">
        <v>11</v>
      </c>
      <c r="E223">
        <v>100000</v>
      </c>
      <c r="F223" t="s">
        <v>12</v>
      </c>
      <c r="G223">
        <v>23654</v>
      </c>
      <c r="H223" t="s">
        <v>13</v>
      </c>
      <c r="I223">
        <v>1E-3</v>
      </c>
      <c r="J223" t="s">
        <v>3</v>
      </c>
      <c r="K223">
        <v>0.99695829999999996</v>
      </c>
      <c r="L223" t="s">
        <v>2</v>
      </c>
      <c r="M223">
        <v>2.3633399999999999E-2</v>
      </c>
      <c r="N223" t="s">
        <v>6</v>
      </c>
      <c r="O223">
        <v>29</v>
      </c>
      <c r="P223" t="s">
        <v>0</v>
      </c>
      <c r="Q223">
        <v>278.2</v>
      </c>
      <c r="R223" t="s">
        <v>8</v>
      </c>
      <c r="S223">
        <v>7</v>
      </c>
      <c r="T223" t="s">
        <v>9</v>
      </c>
      <c r="U223">
        <v>401</v>
      </c>
      <c r="V223" t="s">
        <v>7</v>
      </c>
      <c r="W223">
        <v>101053</v>
      </c>
      <c r="X223" t="s">
        <v>1</v>
      </c>
      <c r="Y223" t="s">
        <v>1589</v>
      </c>
      <c r="Z223" t="s">
        <v>16</v>
      </c>
      <c r="AA223" s="7" t="s">
        <v>1590</v>
      </c>
      <c r="AB223" t="s">
        <v>256</v>
      </c>
      <c r="AC223" s="3">
        <v>9.9999999999999998E-17</v>
      </c>
      <c r="AD223" t="s">
        <v>976</v>
      </c>
      <c r="AE223" t="s">
        <v>977</v>
      </c>
      <c r="AF223" t="s">
        <v>978</v>
      </c>
      <c r="AG223">
        <v>0.01</v>
      </c>
      <c r="AH223" t="s">
        <v>979</v>
      </c>
      <c r="AI223" t="b">
        <v>0</v>
      </c>
      <c r="AJ223" t="s">
        <v>5</v>
      </c>
      <c r="AK223">
        <v>0.99707957000000003</v>
      </c>
      <c r="AL223" t="s">
        <v>4</v>
      </c>
      <c r="AM223">
        <v>2.274524E-2</v>
      </c>
    </row>
    <row r="224" spans="1:39" x14ac:dyDescent="0.25">
      <c r="A224" t="s">
        <v>242</v>
      </c>
      <c r="B224" t="s">
        <v>10</v>
      </c>
      <c r="C224">
        <v>300</v>
      </c>
      <c r="D224" t="s">
        <v>11</v>
      </c>
      <c r="E224">
        <v>100000</v>
      </c>
      <c r="F224" t="s">
        <v>12</v>
      </c>
      <c r="G224">
        <v>23654</v>
      </c>
      <c r="H224" t="s">
        <v>13</v>
      </c>
      <c r="I224">
        <v>1E-3</v>
      </c>
      <c r="J224" t="s">
        <v>3</v>
      </c>
      <c r="K224">
        <v>-7.157E-4</v>
      </c>
      <c r="L224" t="s">
        <v>2</v>
      </c>
      <c r="M224">
        <v>334.93364769999999</v>
      </c>
      <c r="N224" t="s">
        <v>6</v>
      </c>
      <c r="O224">
        <v>78</v>
      </c>
      <c r="P224" t="s">
        <v>0</v>
      </c>
      <c r="Q224">
        <v>300.7</v>
      </c>
      <c r="R224" t="s">
        <v>8</v>
      </c>
      <c r="S224">
        <v>1</v>
      </c>
      <c r="T224" t="s">
        <v>9</v>
      </c>
      <c r="U224">
        <v>22</v>
      </c>
      <c r="V224" t="s">
        <v>7</v>
      </c>
      <c r="W224">
        <v>67923</v>
      </c>
      <c r="X224" t="s">
        <v>1</v>
      </c>
      <c r="Y224" t="s">
        <v>1591</v>
      </c>
      <c r="Z224" t="s">
        <v>16</v>
      </c>
      <c r="AA224" s="7" t="s">
        <v>1592</v>
      </c>
      <c r="AB224" t="s">
        <v>256</v>
      </c>
      <c r="AC224" s="3">
        <v>9.9999999999999998E-17</v>
      </c>
      <c r="AD224" t="s">
        <v>976</v>
      </c>
      <c r="AE224" t="s">
        <v>977</v>
      </c>
      <c r="AF224" t="s">
        <v>978</v>
      </c>
      <c r="AG224">
        <v>0.01</v>
      </c>
      <c r="AH224" t="s">
        <v>979</v>
      </c>
      <c r="AI224" t="b">
        <v>0</v>
      </c>
      <c r="AJ224" t="s">
        <v>5</v>
      </c>
      <c r="AK224">
        <v>-3.2556939999999999E-2</v>
      </c>
      <c r="AL224" t="s">
        <v>4</v>
      </c>
      <c r="AM224">
        <v>32.867353340000001</v>
      </c>
    </row>
    <row r="225" spans="1:39" x14ac:dyDescent="0.25">
      <c r="A225" t="s">
        <v>243</v>
      </c>
      <c r="B225" t="s">
        <v>10</v>
      </c>
      <c r="C225">
        <v>300</v>
      </c>
      <c r="D225" t="s">
        <v>11</v>
      </c>
      <c r="E225">
        <v>100000</v>
      </c>
      <c r="F225" t="s">
        <v>12</v>
      </c>
      <c r="G225">
        <v>23654</v>
      </c>
      <c r="H225" t="s">
        <v>13</v>
      </c>
      <c r="I225">
        <v>1E-3</v>
      </c>
      <c r="J225" t="s">
        <v>3</v>
      </c>
      <c r="K225">
        <v>0.9988437</v>
      </c>
      <c r="L225" t="s">
        <v>2</v>
      </c>
      <c r="M225">
        <v>8.5672999999999999E-2</v>
      </c>
      <c r="N225" t="s">
        <v>6</v>
      </c>
      <c r="O225">
        <v>12</v>
      </c>
      <c r="P225" t="s">
        <v>0</v>
      </c>
      <c r="Q225">
        <v>190.1</v>
      </c>
      <c r="R225" t="s">
        <v>8</v>
      </c>
      <c r="S225">
        <v>3</v>
      </c>
      <c r="T225" t="s">
        <v>9</v>
      </c>
      <c r="U225">
        <v>195</v>
      </c>
      <c r="V225" t="s">
        <v>7</v>
      </c>
      <c r="W225">
        <v>100211</v>
      </c>
      <c r="X225" t="s">
        <v>1</v>
      </c>
      <c r="Y225" t="s">
        <v>1593</v>
      </c>
      <c r="Z225" t="s">
        <v>16</v>
      </c>
      <c r="AA225" s="7" t="s">
        <v>1594</v>
      </c>
      <c r="AB225" t="s">
        <v>256</v>
      </c>
      <c r="AC225" s="3">
        <v>9.9999999999999998E-17</v>
      </c>
      <c r="AD225" t="s">
        <v>976</v>
      </c>
      <c r="AE225" t="s">
        <v>977</v>
      </c>
      <c r="AF225" t="s">
        <v>978</v>
      </c>
      <c r="AG225">
        <v>0.01</v>
      </c>
      <c r="AH225" t="s">
        <v>979</v>
      </c>
      <c r="AI225" t="b">
        <v>0</v>
      </c>
      <c r="AJ225" t="s">
        <v>5</v>
      </c>
      <c r="AK225">
        <v>0.99984125000000001</v>
      </c>
      <c r="AL225" t="s">
        <v>4</v>
      </c>
      <c r="AM225">
        <v>3.1063239999999999E-2</v>
      </c>
    </row>
    <row r="226" spans="1:39" x14ac:dyDescent="0.25">
      <c r="A226" t="s">
        <v>244</v>
      </c>
      <c r="B226" t="s">
        <v>10</v>
      </c>
      <c r="C226">
        <v>300</v>
      </c>
      <c r="D226" t="s">
        <v>11</v>
      </c>
      <c r="E226">
        <v>100000</v>
      </c>
      <c r="F226" t="s">
        <v>12</v>
      </c>
      <c r="G226">
        <v>23654</v>
      </c>
      <c r="H226" t="s">
        <v>13</v>
      </c>
      <c r="I226">
        <v>1E-3</v>
      </c>
      <c r="J226" t="s">
        <v>3</v>
      </c>
      <c r="K226">
        <v>0.9906509</v>
      </c>
      <c r="L226" t="s">
        <v>2</v>
      </c>
      <c r="M226">
        <v>3.0584199999999999E-2</v>
      </c>
      <c r="N226" t="s">
        <v>6</v>
      </c>
      <c r="O226">
        <v>30</v>
      </c>
      <c r="P226" t="s">
        <v>0</v>
      </c>
      <c r="Q226">
        <v>300.60000000000002</v>
      </c>
      <c r="R226" t="s">
        <v>8</v>
      </c>
      <c r="S226">
        <v>6</v>
      </c>
      <c r="T226" t="s">
        <v>9</v>
      </c>
      <c r="U226">
        <v>40</v>
      </c>
      <c r="V226" t="s">
        <v>7</v>
      </c>
      <c r="W226">
        <v>92213</v>
      </c>
      <c r="X226" t="s">
        <v>1</v>
      </c>
      <c r="Y226" t="s">
        <v>1595</v>
      </c>
      <c r="Z226" t="s">
        <v>16</v>
      </c>
      <c r="AA226" s="7" t="s">
        <v>1596</v>
      </c>
      <c r="AB226" t="s">
        <v>256</v>
      </c>
      <c r="AC226" s="3">
        <v>9.9999999999999998E-17</v>
      </c>
      <c r="AD226" t="s">
        <v>976</v>
      </c>
      <c r="AE226" t="s">
        <v>977</v>
      </c>
      <c r="AF226" t="s">
        <v>978</v>
      </c>
      <c r="AG226">
        <v>0.01</v>
      </c>
      <c r="AH226" t="s">
        <v>979</v>
      </c>
      <c r="AI226" t="b">
        <v>0</v>
      </c>
      <c r="AJ226" t="s">
        <v>5</v>
      </c>
      <c r="AK226">
        <v>0.99071728000000003</v>
      </c>
      <c r="AL226" t="s">
        <v>4</v>
      </c>
      <c r="AM226">
        <v>3.0281499999999999E-2</v>
      </c>
    </row>
    <row r="227" spans="1:39" x14ac:dyDescent="0.25">
      <c r="A227" t="s">
        <v>245</v>
      </c>
      <c r="B227" t="s">
        <v>10</v>
      </c>
      <c r="C227">
        <v>300</v>
      </c>
      <c r="D227" t="s">
        <v>11</v>
      </c>
      <c r="E227">
        <v>100000</v>
      </c>
      <c r="F227" t="s">
        <v>12</v>
      </c>
      <c r="G227">
        <v>23654</v>
      </c>
      <c r="H227" t="s">
        <v>13</v>
      </c>
      <c r="I227">
        <v>1E-3</v>
      </c>
      <c r="J227" t="s">
        <v>3</v>
      </c>
      <c r="K227">
        <v>-40658.6774964</v>
      </c>
      <c r="L227" t="s">
        <v>2</v>
      </c>
      <c r="M227">
        <v>466.36847089999998</v>
      </c>
      <c r="N227" t="s">
        <v>6</v>
      </c>
      <c r="O227">
        <v>22</v>
      </c>
      <c r="P227" t="s">
        <v>0</v>
      </c>
      <c r="Q227">
        <v>234.7</v>
      </c>
      <c r="R227" t="s">
        <v>8</v>
      </c>
      <c r="S227">
        <v>7</v>
      </c>
      <c r="T227" t="s">
        <v>9</v>
      </c>
      <c r="U227">
        <v>429</v>
      </c>
      <c r="V227" t="s">
        <v>7</v>
      </c>
      <c r="W227">
        <v>101419</v>
      </c>
      <c r="X227" t="s">
        <v>1</v>
      </c>
      <c r="Y227" t="s">
        <v>1597</v>
      </c>
      <c r="Z227" t="s">
        <v>16</v>
      </c>
      <c r="AA227" s="7" t="s">
        <v>1598</v>
      </c>
      <c r="AB227" t="s">
        <v>256</v>
      </c>
      <c r="AC227" s="3">
        <v>9.9999999999999998E-17</v>
      </c>
      <c r="AD227" t="s">
        <v>976</v>
      </c>
      <c r="AE227" t="s">
        <v>977</v>
      </c>
      <c r="AF227" t="s">
        <v>978</v>
      </c>
      <c r="AG227">
        <v>0.01</v>
      </c>
      <c r="AH227" t="s">
        <v>979</v>
      </c>
      <c r="AI227" t="b">
        <v>0</v>
      </c>
      <c r="AJ227" t="s">
        <v>5</v>
      </c>
      <c r="AK227">
        <v>-1.94573135</v>
      </c>
      <c r="AL227" t="s">
        <v>4</v>
      </c>
      <c r="AM227">
        <v>11.184810110000001</v>
      </c>
    </row>
    <row r="228" spans="1:39" x14ac:dyDescent="0.25">
      <c r="A228" t="s">
        <v>246</v>
      </c>
      <c r="B228" t="s">
        <v>10</v>
      </c>
      <c r="C228">
        <v>300</v>
      </c>
      <c r="D228" t="s">
        <v>11</v>
      </c>
      <c r="E228">
        <v>100000</v>
      </c>
      <c r="F228" t="s">
        <v>12</v>
      </c>
      <c r="G228">
        <v>23654</v>
      </c>
      <c r="H228" t="s">
        <v>13</v>
      </c>
      <c r="I228">
        <v>1E-3</v>
      </c>
      <c r="J228" t="s">
        <v>3</v>
      </c>
      <c r="K228">
        <v>0.99988679999999996</v>
      </c>
      <c r="L228" t="s">
        <v>2</v>
      </c>
      <c r="M228">
        <v>3.07798E-2</v>
      </c>
      <c r="N228" t="s">
        <v>6</v>
      </c>
      <c r="O228">
        <v>10</v>
      </c>
      <c r="P228" t="s">
        <v>0</v>
      </c>
      <c r="Q228">
        <v>157</v>
      </c>
      <c r="R228" t="s">
        <v>8</v>
      </c>
      <c r="S228">
        <v>2</v>
      </c>
      <c r="T228" t="s">
        <v>9</v>
      </c>
      <c r="U228">
        <v>214</v>
      </c>
      <c r="V228" t="s">
        <v>7</v>
      </c>
      <c r="W228">
        <v>100294</v>
      </c>
      <c r="X228" t="s">
        <v>1</v>
      </c>
      <c r="Y228" t="s">
        <v>1599</v>
      </c>
      <c r="Z228" t="s">
        <v>16</v>
      </c>
      <c r="AA228" s="7" t="s">
        <v>1600</v>
      </c>
      <c r="AB228" t="s">
        <v>256</v>
      </c>
      <c r="AC228" s="3">
        <v>9.9999999999999998E-17</v>
      </c>
      <c r="AD228" t="s">
        <v>976</v>
      </c>
      <c r="AE228" t="s">
        <v>977</v>
      </c>
      <c r="AF228" t="s">
        <v>978</v>
      </c>
      <c r="AG228">
        <v>0.01</v>
      </c>
      <c r="AH228" t="s">
        <v>979</v>
      </c>
      <c r="AI228" t="b">
        <v>0</v>
      </c>
      <c r="AJ228" t="s">
        <v>5</v>
      </c>
      <c r="AK228">
        <v>0.99999194999999996</v>
      </c>
      <c r="AL228" t="s">
        <v>4</v>
      </c>
      <c r="AM228">
        <v>8.0569000000000005E-3</v>
      </c>
    </row>
    <row r="229" spans="1:39" x14ac:dyDescent="0.25">
      <c r="A229" t="s">
        <v>247</v>
      </c>
      <c r="B229" t="s">
        <v>10</v>
      </c>
      <c r="C229">
        <v>300</v>
      </c>
      <c r="D229" t="s">
        <v>11</v>
      </c>
      <c r="E229">
        <v>100000</v>
      </c>
      <c r="F229" t="s">
        <v>12</v>
      </c>
      <c r="G229">
        <v>23654</v>
      </c>
      <c r="H229" t="s">
        <v>13</v>
      </c>
      <c r="I229">
        <v>1E-3</v>
      </c>
      <c r="J229" t="s">
        <v>3</v>
      </c>
      <c r="K229">
        <v>0.99907480000000004</v>
      </c>
      <c r="L229" t="s">
        <v>2</v>
      </c>
      <c r="M229">
        <v>3.1975400000000001E-2</v>
      </c>
      <c r="N229" t="s">
        <v>6</v>
      </c>
      <c r="O229">
        <v>40</v>
      </c>
      <c r="P229" t="s">
        <v>0</v>
      </c>
      <c r="Q229">
        <v>300.89999999999998</v>
      </c>
      <c r="R229" t="s">
        <v>8</v>
      </c>
      <c r="S229">
        <v>4</v>
      </c>
      <c r="T229" t="s">
        <v>9</v>
      </c>
      <c r="U229">
        <v>25</v>
      </c>
      <c r="V229" t="s">
        <v>7</v>
      </c>
      <c r="W229">
        <v>77242</v>
      </c>
      <c r="X229" t="s">
        <v>1</v>
      </c>
      <c r="Y229" t="s">
        <v>1601</v>
      </c>
      <c r="Z229" t="s">
        <v>16</v>
      </c>
      <c r="AA229" s="7" t="s">
        <v>1602</v>
      </c>
      <c r="AB229" t="s">
        <v>256</v>
      </c>
      <c r="AC229" s="3">
        <v>9.9999999999999998E-17</v>
      </c>
      <c r="AD229" t="s">
        <v>976</v>
      </c>
      <c r="AE229" t="s">
        <v>977</v>
      </c>
      <c r="AF229" t="s">
        <v>978</v>
      </c>
      <c r="AG229">
        <v>0.01</v>
      </c>
      <c r="AH229" t="s">
        <v>979</v>
      </c>
      <c r="AI229" t="b">
        <v>0</v>
      </c>
      <c r="AJ229" t="s">
        <v>5</v>
      </c>
      <c r="AK229">
        <v>0.99908090000000005</v>
      </c>
      <c r="AL229" t="s">
        <v>4</v>
      </c>
      <c r="AM229">
        <v>3.1435959999999999E-2</v>
      </c>
    </row>
    <row r="230" spans="1:39" x14ac:dyDescent="0.25">
      <c r="A230" t="s">
        <v>248</v>
      </c>
      <c r="B230" t="s">
        <v>10</v>
      </c>
      <c r="C230">
        <v>300</v>
      </c>
      <c r="D230" t="s">
        <v>11</v>
      </c>
      <c r="E230">
        <v>100000</v>
      </c>
      <c r="F230" t="s">
        <v>12</v>
      </c>
      <c r="G230">
        <v>23654</v>
      </c>
      <c r="H230" t="s">
        <v>13</v>
      </c>
      <c r="I230">
        <v>1E-3</v>
      </c>
      <c r="J230" t="s">
        <v>3</v>
      </c>
      <c r="K230">
        <v>0.98713479999999998</v>
      </c>
      <c r="L230" t="s">
        <v>2</v>
      </c>
      <c r="M230">
        <v>62.197821300000001</v>
      </c>
      <c r="N230" t="s">
        <v>6</v>
      </c>
      <c r="O230">
        <v>22</v>
      </c>
      <c r="P230" t="s">
        <v>0</v>
      </c>
      <c r="Q230">
        <v>247.9</v>
      </c>
      <c r="R230" t="s">
        <v>8</v>
      </c>
      <c r="S230">
        <v>2</v>
      </c>
      <c r="T230" t="s">
        <v>9</v>
      </c>
      <c r="U230">
        <v>376</v>
      </c>
      <c r="V230" t="s">
        <v>7</v>
      </c>
      <c r="W230">
        <v>100929</v>
      </c>
      <c r="X230" t="s">
        <v>1</v>
      </c>
      <c r="Y230" t="s">
        <v>1603</v>
      </c>
      <c r="Z230" t="s">
        <v>16</v>
      </c>
      <c r="AA230" s="7" t="s">
        <v>1604</v>
      </c>
      <c r="AB230" t="s">
        <v>256</v>
      </c>
      <c r="AC230" s="3">
        <v>9.9999999999999998E-17</v>
      </c>
      <c r="AD230" t="s">
        <v>976</v>
      </c>
      <c r="AE230" t="s">
        <v>977</v>
      </c>
      <c r="AF230" t="s">
        <v>978</v>
      </c>
      <c r="AG230">
        <v>0.01</v>
      </c>
      <c r="AH230" t="s">
        <v>979</v>
      </c>
      <c r="AI230" t="b">
        <v>0</v>
      </c>
      <c r="AJ230" t="s">
        <v>5</v>
      </c>
      <c r="AK230">
        <v>0.96633871000000005</v>
      </c>
      <c r="AL230" t="s">
        <v>4</v>
      </c>
      <c r="AM230">
        <v>85.459114850000006</v>
      </c>
    </row>
    <row r="231" spans="1:39" x14ac:dyDescent="0.25">
      <c r="A231" t="s">
        <v>249</v>
      </c>
      <c r="B231" t="s">
        <v>10</v>
      </c>
      <c r="C231">
        <v>300</v>
      </c>
      <c r="D231" t="s">
        <v>11</v>
      </c>
      <c r="E231">
        <v>100000</v>
      </c>
      <c r="F231" t="s">
        <v>12</v>
      </c>
      <c r="G231">
        <v>23654</v>
      </c>
      <c r="H231" t="s">
        <v>13</v>
      </c>
      <c r="I231">
        <v>1E-3</v>
      </c>
      <c r="J231" t="s">
        <v>3</v>
      </c>
      <c r="K231">
        <v>0.95417549999999995</v>
      </c>
      <c r="L231" t="s">
        <v>2</v>
      </c>
      <c r="M231">
        <v>0.14541670000000001</v>
      </c>
      <c r="N231" t="s">
        <v>6</v>
      </c>
      <c r="O231">
        <v>18</v>
      </c>
      <c r="P231" t="s">
        <v>0</v>
      </c>
      <c r="Q231">
        <v>300.89999999999998</v>
      </c>
      <c r="R231" t="s">
        <v>8</v>
      </c>
      <c r="S231">
        <v>3</v>
      </c>
      <c r="T231" t="s">
        <v>9</v>
      </c>
      <c r="U231">
        <v>35</v>
      </c>
      <c r="V231" t="s">
        <v>7</v>
      </c>
      <c r="W231">
        <v>85807</v>
      </c>
      <c r="X231" t="s">
        <v>1</v>
      </c>
      <c r="Y231" t="s">
        <v>1605</v>
      </c>
      <c r="Z231" t="s">
        <v>16</v>
      </c>
      <c r="AA231" s="7" t="s">
        <v>1606</v>
      </c>
      <c r="AB231" t="s">
        <v>256</v>
      </c>
      <c r="AC231" s="3">
        <v>9.9999999999999998E-17</v>
      </c>
      <c r="AD231" t="s">
        <v>976</v>
      </c>
      <c r="AE231" t="s">
        <v>977</v>
      </c>
      <c r="AF231" t="s">
        <v>978</v>
      </c>
      <c r="AG231">
        <v>0.01</v>
      </c>
      <c r="AH231" t="s">
        <v>979</v>
      </c>
      <c r="AI231" t="b">
        <v>0</v>
      </c>
      <c r="AJ231" t="s">
        <v>5</v>
      </c>
      <c r="AK231">
        <v>0.95383896000000001</v>
      </c>
      <c r="AL231" t="s">
        <v>4</v>
      </c>
      <c r="AM231">
        <v>0.14445153999999999</v>
      </c>
    </row>
    <row r="232" spans="1:39" x14ac:dyDescent="0.25">
      <c r="A232" t="s">
        <v>250</v>
      </c>
      <c r="B232" t="s">
        <v>10</v>
      </c>
      <c r="C232">
        <v>300</v>
      </c>
      <c r="D232" t="s">
        <v>11</v>
      </c>
      <c r="E232">
        <v>100000</v>
      </c>
      <c r="F232" t="s">
        <v>12</v>
      </c>
      <c r="G232">
        <v>23654</v>
      </c>
      <c r="H232" t="s">
        <v>13</v>
      </c>
      <c r="I232">
        <v>1E-3</v>
      </c>
      <c r="J232" t="s">
        <v>3</v>
      </c>
      <c r="K232">
        <v>0.9999517</v>
      </c>
      <c r="L232" t="s">
        <v>2</v>
      </c>
      <c r="M232">
        <v>4.4799000000000002E-3</v>
      </c>
      <c r="N232" t="s">
        <v>6</v>
      </c>
      <c r="O232">
        <v>20</v>
      </c>
      <c r="P232" t="s">
        <v>0</v>
      </c>
      <c r="Q232">
        <v>253.1</v>
      </c>
      <c r="R232" t="s">
        <v>8</v>
      </c>
      <c r="S232">
        <v>3</v>
      </c>
      <c r="T232" t="s">
        <v>9</v>
      </c>
      <c r="U232">
        <v>402</v>
      </c>
      <c r="V232" t="s">
        <v>7</v>
      </c>
      <c r="W232">
        <v>101024</v>
      </c>
      <c r="X232" t="s">
        <v>1</v>
      </c>
      <c r="Y232" t="s">
        <v>1607</v>
      </c>
      <c r="Z232" t="s">
        <v>16</v>
      </c>
      <c r="AA232" s="7" t="s">
        <v>1608</v>
      </c>
      <c r="AB232" t="s">
        <v>256</v>
      </c>
      <c r="AC232" s="3">
        <v>9.9999999999999998E-17</v>
      </c>
      <c r="AD232" t="s">
        <v>976</v>
      </c>
      <c r="AE232" t="s">
        <v>977</v>
      </c>
      <c r="AF232" t="s">
        <v>978</v>
      </c>
      <c r="AG232">
        <v>0.01</v>
      </c>
      <c r="AH232" t="s">
        <v>979</v>
      </c>
      <c r="AI232" t="b">
        <v>0</v>
      </c>
      <c r="AJ232" t="s">
        <v>5</v>
      </c>
      <c r="AK232">
        <v>0.99995842999999995</v>
      </c>
      <c r="AL232" t="s">
        <v>4</v>
      </c>
      <c r="AM232">
        <v>4.1338499999999997E-3</v>
      </c>
    </row>
    <row r="233" spans="1:39" x14ac:dyDescent="0.25">
      <c r="A233" t="s">
        <v>251</v>
      </c>
      <c r="B233" t="s">
        <v>10</v>
      </c>
      <c r="C233">
        <v>300</v>
      </c>
      <c r="D233" t="s">
        <v>11</v>
      </c>
      <c r="E233">
        <v>100000</v>
      </c>
      <c r="F233" t="s">
        <v>12</v>
      </c>
      <c r="G233">
        <v>23654</v>
      </c>
      <c r="H233" t="s">
        <v>13</v>
      </c>
      <c r="I233">
        <v>1E-3</v>
      </c>
      <c r="J233" t="s">
        <v>3</v>
      </c>
      <c r="K233">
        <v>0.99996680000000004</v>
      </c>
      <c r="L233" t="s">
        <v>2</v>
      </c>
      <c r="M233">
        <v>13.5978783</v>
      </c>
      <c r="N233" t="s">
        <v>6</v>
      </c>
      <c r="O233">
        <v>21</v>
      </c>
      <c r="P233" t="s">
        <v>0</v>
      </c>
      <c r="Q233">
        <v>260.3</v>
      </c>
      <c r="R233" t="s">
        <v>8</v>
      </c>
      <c r="S233">
        <v>3</v>
      </c>
      <c r="T233" t="s">
        <v>9</v>
      </c>
      <c r="U233">
        <v>428</v>
      </c>
      <c r="V233" t="s">
        <v>7</v>
      </c>
      <c r="W233">
        <v>101126</v>
      </c>
      <c r="X233" t="s">
        <v>1</v>
      </c>
      <c r="Y233" t="s">
        <v>1609</v>
      </c>
      <c r="Z233" t="s">
        <v>16</v>
      </c>
      <c r="AA233" s="7" t="s">
        <v>1610</v>
      </c>
      <c r="AB233" t="s">
        <v>256</v>
      </c>
      <c r="AC233" s="3">
        <v>9.9999999999999998E-17</v>
      </c>
      <c r="AD233" t="s">
        <v>976</v>
      </c>
      <c r="AE233" t="s">
        <v>977</v>
      </c>
      <c r="AF233" t="s">
        <v>978</v>
      </c>
      <c r="AG233">
        <v>0.01</v>
      </c>
      <c r="AH233" t="s">
        <v>979</v>
      </c>
      <c r="AI233" t="b">
        <v>0</v>
      </c>
      <c r="AJ233" t="s">
        <v>5</v>
      </c>
      <c r="AK233">
        <v>0.99995086</v>
      </c>
      <c r="AL233" t="s">
        <v>4</v>
      </c>
      <c r="AM233">
        <v>2.1084014899999999</v>
      </c>
    </row>
    <row r="234" spans="1:39" x14ac:dyDescent="0.25">
      <c r="A234" t="s">
        <v>252</v>
      </c>
      <c r="B234" t="s">
        <v>10</v>
      </c>
      <c r="C234">
        <v>300</v>
      </c>
      <c r="D234" t="s">
        <v>11</v>
      </c>
      <c r="E234">
        <v>100000</v>
      </c>
      <c r="F234" t="s">
        <v>12</v>
      </c>
      <c r="G234">
        <v>23654</v>
      </c>
      <c r="H234" t="s">
        <v>13</v>
      </c>
      <c r="I234">
        <v>1E-3</v>
      </c>
      <c r="J234" t="s">
        <v>3</v>
      </c>
      <c r="K234">
        <v>0.99574359999999995</v>
      </c>
      <c r="L234" t="s">
        <v>2</v>
      </c>
      <c r="M234">
        <v>2.4803E-3</v>
      </c>
      <c r="N234" t="s">
        <v>6</v>
      </c>
      <c r="O234">
        <v>15</v>
      </c>
      <c r="P234" t="s">
        <v>0</v>
      </c>
      <c r="Q234">
        <v>197.9</v>
      </c>
      <c r="R234" t="s">
        <v>8</v>
      </c>
      <c r="S234">
        <v>4</v>
      </c>
      <c r="T234" t="s">
        <v>9</v>
      </c>
      <c r="U234">
        <v>347</v>
      </c>
      <c r="V234" t="s">
        <v>7</v>
      </c>
      <c r="W234">
        <v>100939</v>
      </c>
      <c r="X234" t="s">
        <v>1</v>
      </c>
      <c r="Y234" t="s">
        <v>1611</v>
      </c>
      <c r="Z234" t="s">
        <v>16</v>
      </c>
      <c r="AA234" s="7" t="s">
        <v>1612</v>
      </c>
      <c r="AB234" t="s">
        <v>256</v>
      </c>
      <c r="AC234" s="3">
        <v>9.9999999999999998E-17</v>
      </c>
      <c r="AD234" t="s">
        <v>976</v>
      </c>
      <c r="AE234" t="s">
        <v>977</v>
      </c>
      <c r="AF234" t="s">
        <v>978</v>
      </c>
      <c r="AG234">
        <v>0.01</v>
      </c>
      <c r="AH234" t="s">
        <v>979</v>
      </c>
      <c r="AI234" t="b">
        <v>0</v>
      </c>
      <c r="AJ234" t="s">
        <v>5</v>
      </c>
      <c r="AK234">
        <v>0.99922529000000004</v>
      </c>
      <c r="AL234" t="s">
        <v>4</v>
      </c>
      <c r="AM234">
        <v>1.0409E-3</v>
      </c>
    </row>
    <row r="235" spans="1:39" x14ac:dyDescent="0.25">
      <c r="A235" t="s">
        <v>253</v>
      </c>
      <c r="B235" t="s">
        <v>10</v>
      </c>
      <c r="C235">
        <v>300</v>
      </c>
      <c r="D235" t="s">
        <v>11</v>
      </c>
      <c r="E235">
        <v>100000</v>
      </c>
      <c r="F235" t="s">
        <v>12</v>
      </c>
      <c r="G235">
        <v>23654</v>
      </c>
      <c r="H235" t="s">
        <v>13</v>
      </c>
      <c r="I235">
        <v>1E-3</v>
      </c>
      <c r="J235" t="s">
        <v>3</v>
      </c>
      <c r="K235">
        <v>0.98934049999999996</v>
      </c>
      <c r="L235" t="s">
        <v>2</v>
      </c>
      <c r="M235">
        <v>2.2901000000000001E-2</v>
      </c>
      <c r="N235" t="s">
        <v>6</v>
      </c>
      <c r="O235">
        <v>34</v>
      </c>
      <c r="P235" t="s">
        <v>0</v>
      </c>
      <c r="Q235">
        <v>300.39999999999998</v>
      </c>
      <c r="R235" t="s">
        <v>8</v>
      </c>
      <c r="S235">
        <v>2</v>
      </c>
      <c r="T235" t="s">
        <v>9</v>
      </c>
      <c r="U235">
        <v>55</v>
      </c>
      <c r="V235" t="s">
        <v>7</v>
      </c>
      <c r="W235">
        <v>97975</v>
      </c>
      <c r="X235" t="s">
        <v>1</v>
      </c>
      <c r="Y235" t="s">
        <v>1613</v>
      </c>
      <c r="Z235" t="s">
        <v>16</v>
      </c>
      <c r="AA235" s="7" t="s">
        <v>1614</v>
      </c>
      <c r="AB235" t="s">
        <v>256</v>
      </c>
      <c r="AC235" s="3">
        <v>9.9999999999999998E-17</v>
      </c>
      <c r="AD235" t="s">
        <v>976</v>
      </c>
      <c r="AE235" t="s">
        <v>977</v>
      </c>
      <c r="AF235" t="s">
        <v>978</v>
      </c>
      <c r="AG235">
        <v>0.01</v>
      </c>
      <c r="AH235" t="s">
        <v>979</v>
      </c>
      <c r="AI235" t="b">
        <v>0</v>
      </c>
      <c r="AJ235" t="s">
        <v>5</v>
      </c>
      <c r="AK235">
        <v>0.98775913999999998</v>
      </c>
      <c r="AL235" t="s">
        <v>4</v>
      </c>
      <c r="AM235">
        <v>2.477006E-2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8280D-6668-48A3-AF9E-1FC8F5931380}">
  <dimension ref="A1:AM235"/>
  <sheetViews>
    <sheetView workbookViewId="0">
      <selection activeCell="S13" sqref="S13"/>
    </sheetView>
  </sheetViews>
  <sheetFormatPr defaultRowHeight="15" x14ac:dyDescent="0.25"/>
  <cols>
    <col min="1" max="1" width="30" bestFit="1" customWidth="1"/>
    <col min="27" max="27" width="9.140625" style="7"/>
  </cols>
  <sheetData>
    <row r="1" spans="1:39" x14ac:dyDescent="0.25">
      <c r="A1" t="s">
        <v>17</v>
      </c>
      <c r="B1" t="s">
        <v>10</v>
      </c>
      <c r="C1">
        <v>300</v>
      </c>
      <c r="D1" t="s">
        <v>11</v>
      </c>
      <c r="E1">
        <v>100000</v>
      </c>
      <c r="F1" t="s">
        <v>12</v>
      </c>
      <c r="G1">
        <v>23654</v>
      </c>
      <c r="H1" t="s">
        <v>13</v>
      </c>
      <c r="I1">
        <v>1E-3</v>
      </c>
      <c r="J1" t="s">
        <v>3</v>
      </c>
      <c r="K1">
        <v>0.99961029999999995</v>
      </c>
      <c r="L1" t="s">
        <v>2</v>
      </c>
      <c r="M1">
        <v>5.6718999999999997E-3</v>
      </c>
      <c r="N1" t="s">
        <v>6</v>
      </c>
      <c r="O1">
        <v>1</v>
      </c>
      <c r="P1" t="s">
        <v>0</v>
      </c>
      <c r="Q1">
        <v>134.69999999999999</v>
      </c>
      <c r="R1" t="s">
        <v>8</v>
      </c>
      <c r="S1">
        <v>26</v>
      </c>
      <c r="T1" t="s">
        <v>9</v>
      </c>
      <c r="U1">
        <v>475</v>
      </c>
      <c r="V1" t="s">
        <v>7</v>
      </c>
      <c r="W1">
        <v>100148</v>
      </c>
      <c r="X1" t="s">
        <v>1</v>
      </c>
      <c r="Y1" t="s">
        <v>134</v>
      </c>
      <c r="Z1" t="s">
        <v>16</v>
      </c>
      <c r="AA1" s="7" t="s">
        <v>134</v>
      </c>
      <c r="AB1" t="s">
        <v>256</v>
      </c>
      <c r="AC1" s="3">
        <v>9.9999999999999998E-17</v>
      </c>
      <c r="AD1" t="s">
        <v>976</v>
      </c>
      <c r="AE1" t="s">
        <v>977</v>
      </c>
      <c r="AF1" t="s">
        <v>978</v>
      </c>
      <c r="AG1">
        <v>0.01</v>
      </c>
      <c r="AH1" t="s">
        <v>979</v>
      </c>
      <c r="AI1" t="b">
        <v>0</v>
      </c>
      <c r="AJ1" t="s">
        <v>5</v>
      </c>
      <c r="AK1">
        <v>1</v>
      </c>
      <c r="AL1" t="s">
        <v>4</v>
      </c>
      <c r="AM1">
        <v>0</v>
      </c>
    </row>
    <row r="2" spans="1:39" x14ac:dyDescent="0.25">
      <c r="A2" t="s">
        <v>18</v>
      </c>
      <c r="B2" t="s">
        <v>10</v>
      </c>
      <c r="C2">
        <v>300</v>
      </c>
      <c r="D2" t="s">
        <v>11</v>
      </c>
      <c r="E2">
        <v>100000</v>
      </c>
      <c r="F2" t="s">
        <v>12</v>
      </c>
      <c r="G2">
        <v>23654</v>
      </c>
      <c r="H2" t="s">
        <v>13</v>
      </c>
      <c r="I2">
        <v>1E-3</v>
      </c>
      <c r="J2" t="s">
        <v>3</v>
      </c>
      <c r="K2">
        <v>0.99984839999999997</v>
      </c>
      <c r="L2" t="s">
        <v>2</v>
      </c>
      <c r="M2">
        <v>3.2412999999999999E-3</v>
      </c>
      <c r="N2" t="s">
        <v>6</v>
      </c>
      <c r="O2">
        <v>3</v>
      </c>
      <c r="P2" t="s">
        <v>0</v>
      </c>
      <c r="Q2">
        <v>129.19999999999999</v>
      </c>
      <c r="R2" t="s">
        <v>8</v>
      </c>
      <c r="S2">
        <v>11</v>
      </c>
      <c r="T2" t="s">
        <v>9</v>
      </c>
      <c r="U2">
        <v>265</v>
      </c>
      <c r="V2" t="s">
        <v>7</v>
      </c>
      <c r="W2">
        <v>100201</v>
      </c>
      <c r="X2" t="s">
        <v>1</v>
      </c>
      <c r="Y2" t="s">
        <v>257</v>
      </c>
      <c r="Z2" t="s">
        <v>16</v>
      </c>
      <c r="AA2" s="7" t="s">
        <v>258</v>
      </c>
      <c r="AB2" t="s">
        <v>256</v>
      </c>
      <c r="AC2" s="3">
        <v>9.9999999999999998E-17</v>
      </c>
      <c r="AD2" t="s">
        <v>976</v>
      </c>
      <c r="AE2" t="s">
        <v>977</v>
      </c>
      <c r="AF2" t="s">
        <v>978</v>
      </c>
      <c r="AG2">
        <v>0.01</v>
      </c>
      <c r="AH2" t="s">
        <v>979</v>
      </c>
      <c r="AI2" t="b">
        <v>0</v>
      </c>
      <c r="AJ2" t="s">
        <v>5</v>
      </c>
      <c r="AK2">
        <v>1</v>
      </c>
      <c r="AL2" t="s">
        <v>4</v>
      </c>
      <c r="AM2">
        <v>0</v>
      </c>
    </row>
    <row r="3" spans="1:39" x14ac:dyDescent="0.25">
      <c r="A3" t="s">
        <v>19</v>
      </c>
      <c r="B3" t="s">
        <v>10</v>
      </c>
      <c r="C3">
        <v>300</v>
      </c>
      <c r="D3" t="s">
        <v>11</v>
      </c>
      <c r="E3">
        <v>100000</v>
      </c>
      <c r="F3" t="s">
        <v>12</v>
      </c>
      <c r="G3">
        <v>23654</v>
      </c>
      <c r="H3" t="s">
        <v>13</v>
      </c>
      <c r="I3">
        <v>1E-3</v>
      </c>
      <c r="J3" t="s">
        <v>3</v>
      </c>
      <c r="K3">
        <v>0.99726649999999994</v>
      </c>
      <c r="L3" t="s">
        <v>2</v>
      </c>
      <c r="M3">
        <v>1.5041799999999999E-2</v>
      </c>
      <c r="N3" t="s">
        <v>6</v>
      </c>
      <c r="O3">
        <v>3</v>
      </c>
      <c r="P3" t="s">
        <v>0</v>
      </c>
      <c r="Q3">
        <v>115.1</v>
      </c>
      <c r="R3" t="s">
        <v>8</v>
      </c>
      <c r="S3">
        <v>17</v>
      </c>
      <c r="T3" t="s">
        <v>9</v>
      </c>
      <c r="U3">
        <v>405</v>
      </c>
      <c r="V3" t="s">
        <v>7</v>
      </c>
      <c r="W3">
        <v>100102</v>
      </c>
      <c r="X3" t="s">
        <v>1</v>
      </c>
      <c r="Y3" t="s">
        <v>259</v>
      </c>
      <c r="Z3" t="s">
        <v>16</v>
      </c>
      <c r="AA3" s="7" t="s">
        <v>1008</v>
      </c>
      <c r="AB3" t="s">
        <v>256</v>
      </c>
      <c r="AC3" s="3">
        <v>9.9999999999999998E-17</v>
      </c>
      <c r="AD3" t="s">
        <v>976</v>
      </c>
      <c r="AE3" t="s">
        <v>977</v>
      </c>
      <c r="AF3" t="s">
        <v>978</v>
      </c>
      <c r="AG3">
        <v>0.01</v>
      </c>
      <c r="AH3" t="s">
        <v>979</v>
      </c>
      <c r="AI3" t="b">
        <v>0</v>
      </c>
      <c r="AJ3" t="s">
        <v>5</v>
      </c>
      <c r="AK3">
        <v>1</v>
      </c>
      <c r="AL3" t="s">
        <v>4</v>
      </c>
      <c r="AM3">
        <v>0</v>
      </c>
    </row>
    <row r="4" spans="1:39" x14ac:dyDescent="0.25">
      <c r="A4" t="s">
        <v>20</v>
      </c>
      <c r="B4" t="s">
        <v>10</v>
      </c>
      <c r="C4">
        <v>300</v>
      </c>
      <c r="D4" t="s">
        <v>11</v>
      </c>
      <c r="E4">
        <v>100000</v>
      </c>
      <c r="F4" t="s">
        <v>12</v>
      </c>
      <c r="G4">
        <v>23654</v>
      </c>
      <c r="H4" t="s">
        <v>13</v>
      </c>
      <c r="I4">
        <v>1E-3</v>
      </c>
      <c r="J4" t="s">
        <v>3</v>
      </c>
      <c r="K4">
        <v>0.99960959999999999</v>
      </c>
      <c r="L4" t="s">
        <v>2</v>
      </c>
      <c r="M4">
        <v>1.8071000000000001E-3</v>
      </c>
      <c r="N4" t="s">
        <v>6</v>
      </c>
      <c r="O4">
        <v>3</v>
      </c>
      <c r="P4" t="s">
        <v>0</v>
      </c>
      <c r="Q4">
        <v>126.9</v>
      </c>
      <c r="R4" t="s">
        <v>8</v>
      </c>
      <c r="S4">
        <v>26</v>
      </c>
      <c r="T4" t="s">
        <v>9</v>
      </c>
      <c r="U4">
        <v>461</v>
      </c>
      <c r="V4" t="s">
        <v>7</v>
      </c>
      <c r="W4">
        <v>100188</v>
      </c>
      <c r="X4" t="s">
        <v>1</v>
      </c>
      <c r="Y4" t="s">
        <v>1615</v>
      </c>
      <c r="Z4" t="s">
        <v>16</v>
      </c>
      <c r="AA4" s="7" t="s">
        <v>1616</v>
      </c>
      <c r="AB4" t="s">
        <v>256</v>
      </c>
      <c r="AC4" s="3">
        <v>9.9999999999999998E-17</v>
      </c>
      <c r="AD4" t="s">
        <v>976</v>
      </c>
      <c r="AE4" t="s">
        <v>977</v>
      </c>
      <c r="AF4" t="s">
        <v>978</v>
      </c>
      <c r="AG4">
        <v>0.01</v>
      </c>
      <c r="AH4" t="s">
        <v>979</v>
      </c>
      <c r="AI4" t="b">
        <v>0</v>
      </c>
      <c r="AJ4" t="s">
        <v>5</v>
      </c>
      <c r="AK4">
        <v>0.99999912000000002</v>
      </c>
      <c r="AL4" t="s">
        <v>4</v>
      </c>
      <c r="AM4">
        <v>8.7529999999999997E-5</v>
      </c>
    </row>
    <row r="5" spans="1:39" x14ac:dyDescent="0.25">
      <c r="A5" t="s">
        <v>21</v>
      </c>
      <c r="B5" t="s">
        <v>10</v>
      </c>
      <c r="C5">
        <v>300</v>
      </c>
      <c r="D5" t="s">
        <v>11</v>
      </c>
      <c r="E5">
        <v>100000</v>
      </c>
      <c r="F5" t="s">
        <v>12</v>
      </c>
      <c r="G5">
        <v>23654</v>
      </c>
      <c r="H5" t="s">
        <v>13</v>
      </c>
      <c r="I5">
        <v>1E-3</v>
      </c>
      <c r="J5" t="s">
        <v>3</v>
      </c>
      <c r="K5">
        <v>0.99960680000000002</v>
      </c>
      <c r="L5" t="s">
        <v>2</v>
      </c>
      <c r="M5">
        <v>5.6977E-3</v>
      </c>
      <c r="N5" t="s">
        <v>6</v>
      </c>
      <c r="O5">
        <v>3</v>
      </c>
      <c r="P5" t="s">
        <v>0</v>
      </c>
      <c r="Q5">
        <v>118.7</v>
      </c>
      <c r="R5" t="s">
        <v>8</v>
      </c>
      <c r="S5">
        <v>14</v>
      </c>
      <c r="T5" t="s">
        <v>9</v>
      </c>
      <c r="U5">
        <v>389</v>
      </c>
      <c r="V5" t="s">
        <v>7</v>
      </c>
      <c r="W5">
        <v>100046</v>
      </c>
      <c r="X5" t="s">
        <v>1</v>
      </c>
      <c r="Y5" t="s">
        <v>262</v>
      </c>
      <c r="Z5" t="s">
        <v>16</v>
      </c>
      <c r="AA5" s="7" t="s">
        <v>1009</v>
      </c>
      <c r="AB5" t="s">
        <v>256</v>
      </c>
      <c r="AC5" s="3">
        <v>9.9999999999999998E-17</v>
      </c>
      <c r="AD5" t="s">
        <v>976</v>
      </c>
      <c r="AE5" t="s">
        <v>977</v>
      </c>
      <c r="AF5" t="s">
        <v>978</v>
      </c>
      <c r="AG5">
        <v>0.01</v>
      </c>
      <c r="AH5" t="s">
        <v>979</v>
      </c>
      <c r="AI5" t="b">
        <v>0</v>
      </c>
      <c r="AJ5" t="s">
        <v>5</v>
      </c>
      <c r="AK5">
        <v>1</v>
      </c>
      <c r="AL5" t="s">
        <v>4</v>
      </c>
      <c r="AM5">
        <v>0</v>
      </c>
    </row>
    <row r="6" spans="1:39" x14ac:dyDescent="0.25">
      <c r="A6" t="s">
        <v>22</v>
      </c>
      <c r="B6" t="s">
        <v>10</v>
      </c>
      <c r="C6">
        <v>300</v>
      </c>
      <c r="D6" t="s">
        <v>11</v>
      </c>
      <c r="E6">
        <v>100000</v>
      </c>
      <c r="F6" t="s">
        <v>12</v>
      </c>
      <c r="G6">
        <v>23654</v>
      </c>
      <c r="H6" t="s">
        <v>13</v>
      </c>
      <c r="I6">
        <v>1E-3</v>
      </c>
      <c r="J6" t="s">
        <v>3</v>
      </c>
      <c r="K6">
        <v>0.99990279999999998</v>
      </c>
      <c r="L6" t="s">
        <v>2</v>
      </c>
      <c r="M6">
        <v>9.8624000000000003E-3</v>
      </c>
      <c r="N6" t="s">
        <v>6</v>
      </c>
      <c r="O6">
        <v>4</v>
      </c>
      <c r="P6" t="s">
        <v>0</v>
      </c>
      <c r="Q6">
        <v>113.9</v>
      </c>
      <c r="R6" t="s">
        <v>8</v>
      </c>
      <c r="S6">
        <v>9</v>
      </c>
      <c r="T6" t="s">
        <v>9</v>
      </c>
      <c r="U6">
        <v>341</v>
      </c>
      <c r="V6" t="s">
        <v>7</v>
      </c>
      <c r="W6">
        <v>100063</v>
      </c>
      <c r="X6" t="s">
        <v>1</v>
      </c>
      <c r="Y6" t="s">
        <v>263</v>
      </c>
      <c r="Z6" t="s">
        <v>16</v>
      </c>
      <c r="AA6" s="7" t="s">
        <v>1010</v>
      </c>
      <c r="AB6" t="s">
        <v>256</v>
      </c>
      <c r="AC6" s="3">
        <v>9.9999999999999998E-17</v>
      </c>
      <c r="AD6" t="s">
        <v>976</v>
      </c>
      <c r="AE6" t="s">
        <v>977</v>
      </c>
      <c r="AF6" t="s">
        <v>978</v>
      </c>
      <c r="AG6">
        <v>0.01</v>
      </c>
      <c r="AH6" t="s">
        <v>979</v>
      </c>
      <c r="AI6" t="b">
        <v>0</v>
      </c>
      <c r="AJ6" t="s">
        <v>5</v>
      </c>
      <c r="AK6">
        <v>1</v>
      </c>
      <c r="AL6" t="s">
        <v>4</v>
      </c>
      <c r="AM6">
        <v>0</v>
      </c>
    </row>
    <row r="7" spans="1:39" x14ac:dyDescent="0.25">
      <c r="A7" t="s">
        <v>23</v>
      </c>
      <c r="B7" t="s">
        <v>10</v>
      </c>
      <c r="C7">
        <v>300</v>
      </c>
      <c r="D7" t="s">
        <v>11</v>
      </c>
      <c r="E7">
        <v>100000</v>
      </c>
      <c r="F7" t="s">
        <v>12</v>
      </c>
      <c r="G7">
        <v>23654</v>
      </c>
      <c r="H7" t="s">
        <v>13</v>
      </c>
      <c r="I7">
        <v>1E-3</v>
      </c>
      <c r="J7" t="s">
        <v>3</v>
      </c>
      <c r="K7">
        <v>0.97818179999999999</v>
      </c>
      <c r="L7" t="s">
        <v>2</v>
      </c>
      <c r="M7">
        <v>3.6844500000000002E-2</v>
      </c>
      <c r="N7" t="s">
        <v>6</v>
      </c>
      <c r="O7">
        <v>6</v>
      </c>
      <c r="P7" t="s">
        <v>0</v>
      </c>
      <c r="Q7">
        <v>118.8</v>
      </c>
      <c r="R7" t="s">
        <v>8</v>
      </c>
      <c r="S7">
        <v>7</v>
      </c>
      <c r="T7" t="s">
        <v>9</v>
      </c>
      <c r="U7">
        <v>326</v>
      </c>
      <c r="V7" t="s">
        <v>7</v>
      </c>
      <c r="W7">
        <v>100089</v>
      </c>
      <c r="X7" t="s">
        <v>1</v>
      </c>
      <c r="Y7" t="s">
        <v>1617</v>
      </c>
      <c r="Z7" t="s">
        <v>16</v>
      </c>
      <c r="AA7" s="7" t="s">
        <v>1618</v>
      </c>
      <c r="AB7" t="s">
        <v>256</v>
      </c>
      <c r="AC7" s="3">
        <v>9.9999999999999998E-17</v>
      </c>
      <c r="AD7" t="s">
        <v>976</v>
      </c>
      <c r="AE7" t="s">
        <v>977</v>
      </c>
      <c r="AF7" t="s">
        <v>978</v>
      </c>
      <c r="AG7">
        <v>0.01</v>
      </c>
      <c r="AH7" t="s">
        <v>979</v>
      </c>
      <c r="AI7" t="b">
        <v>0</v>
      </c>
      <c r="AJ7" t="s">
        <v>5</v>
      </c>
      <c r="AK7">
        <v>0.99848848000000001</v>
      </c>
      <c r="AL7" t="s">
        <v>4</v>
      </c>
      <c r="AM7">
        <v>9.8015700000000008E-3</v>
      </c>
    </row>
    <row r="8" spans="1:39" x14ac:dyDescent="0.25">
      <c r="A8" t="s">
        <v>24</v>
      </c>
      <c r="B8" t="s">
        <v>10</v>
      </c>
      <c r="C8">
        <v>300</v>
      </c>
      <c r="D8" t="s">
        <v>11</v>
      </c>
      <c r="E8">
        <v>100000</v>
      </c>
      <c r="F8" t="s">
        <v>12</v>
      </c>
      <c r="G8">
        <v>23654</v>
      </c>
      <c r="H8" t="s">
        <v>13</v>
      </c>
      <c r="I8">
        <v>1E-3</v>
      </c>
      <c r="J8" t="s">
        <v>3</v>
      </c>
      <c r="K8">
        <v>0.99865539999999997</v>
      </c>
      <c r="L8" t="s">
        <v>2</v>
      </c>
      <c r="M8">
        <v>5.6331899999999997E-2</v>
      </c>
      <c r="N8" t="s">
        <v>6</v>
      </c>
      <c r="O8">
        <v>4</v>
      </c>
      <c r="P8" t="s">
        <v>0</v>
      </c>
      <c r="Q8">
        <v>122.6</v>
      </c>
      <c r="R8" t="s">
        <v>8</v>
      </c>
      <c r="S8">
        <v>11</v>
      </c>
      <c r="T8" t="s">
        <v>9</v>
      </c>
      <c r="U8">
        <v>282</v>
      </c>
      <c r="V8" t="s">
        <v>7</v>
      </c>
      <c r="W8">
        <v>100179</v>
      </c>
      <c r="X8" t="s">
        <v>1</v>
      </c>
      <c r="Y8" t="s">
        <v>1619</v>
      </c>
      <c r="Z8" t="s">
        <v>16</v>
      </c>
      <c r="AA8" s="7" t="s">
        <v>1620</v>
      </c>
      <c r="AB8" t="s">
        <v>256</v>
      </c>
      <c r="AC8" s="3">
        <v>9.9999999999999998E-17</v>
      </c>
      <c r="AD8" t="s">
        <v>976</v>
      </c>
      <c r="AE8" t="s">
        <v>977</v>
      </c>
      <c r="AF8" t="s">
        <v>978</v>
      </c>
      <c r="AG8">
        <v>0.01</v>
      </c>
      <c r="AH8" t="s">
        <v>979</v>
      </c>
      <c r="AI8" t="b">
        <v>0</v>
      </c>
      <c r="AJ8" t="s">
        <v>5</v>
      </c>
      <c r="AK8">
        <v>0.99994762000000004</v>
      </c>
      <c r="AL8" t="s">
        <v>4</v>
      </c>
      <c r="AM8">
        <v>1.1297430000000001E-2</v>
      </c>
    </row>
    <row r="9" spans="1:39" x14ac:dyDescent="0.25">
      <c r="A9" t="s">
        <v>25</v>
      </c>
      <c r="B9" t="s">
        <v>10</v>
      </c>
      <c r="C9">
        <v>300</v>
      </c>
      <c r="D9" t="s">
        <v>11</v>
      </c>
      <c r="E9">
        <v>100000</v>
      </c>
      <c r="F9" t="s">
        <v>12</v>
      </c>
      <c r="G9">
        <v>23654</v>
      </c>
      <c r="H9" t="s">
        <v>13</v>
      </c>
      <c r="I9">
        <v>1E-3</v>
      </c>
      <c r="J9" t="s">
        <v>3</v>
      </c>
      <c r="K9">
        <v>0.9896547</v>
      </c>
      <c r="L9" t="s">
        <v>2</v>
      </c>
      <c r="M9">
        <v>2.52287E-2</v>
      </c>
      <c r="N9" t="s">
        <v>6</v>
      </c>
      <c r="O9">
        <v>6</v>
      </c>
      <c r="P9" t="s">
        <v>0</v>
      </c>
      <c r="Q9">
        <v>115.4</v>
      </c>
      <c r="R9" t="s">
        <v>8</v>
      </c>
      <c r="S9">
        <v>7</v>
      </c>
      <c r="T9" t="s">
        <v>9</v>
      </c>
      <c r="U9">
        <v>329</v>
      </c>
      <c r="V9" t="s">
        <v>7</v>
      </c>
      <c r="W9">
        <v>100094</v>
      </c>
      <c r="X9" t="s">
        <v>1</v>
      </c>
      <c r="Y9" t="s">
        <v>1621</v>
      </c>
      <c r="Z9" t="s">
        <v>16</v>
      </c>
      <c r="AA9" s="7" t="s">
        <v>1622</v>
      </c>
      <c r="AB9" t="s">
        <v>256</v>
      </c>
      <c r="AC9" s="3">
        <v>9.9999999999999998E-17</v>
      </c>
      <c r="AD9" t="s">
        <v>976</v>
      </c>
      <c r="AE9" t="s">
        <v>977</v>
      </c>
      <c r="AF9" t="s">
        <v>978</v>
      </c>
      <c r="AG9">
        <v>0.01</v>
      </c>
      <c r="AH9" t="s">
        <v>979</v>
      </c>
      <c r="AI9" t="b">
        <v>0</v>
      </c>
      <c r="AJ9" t="s">
        <v>5</v>
      </c>
      <c r="AK9">
        <v>0.99929131000000004</v>
      </c>
      <c r="AL9" t="s">
        <v>4</v>
      </c>
      <c r="AM9">
        <v>6.7114699999999998E-3</v>
      </c>
    </row>
    <row r="10" spans="1:39" x14ac:dyDescent="0.25">
      <c r="A10" t="s">
        <v>26</v>
      </c>
      <c r="B10" t="s">
        <v>10</v>
      </c>
      <c r="C10">
        <v>300</v>
      </c>
      <c r="D10" t="s">
        <v>11</v>
      </c>
      <c r="E10">
        <v>100000</v>
      </c>
      <c r="F10" t="s">
        <v>12</v>
      </c>
      <c r="G10">
        <v>23654</v>
      </c>
      <c r="H10" t="s">
        <v>13</v>
      </c>
      <c r="I10">
        <v>1E-3</v>
      </c>
      <c r="J10" t="s">
        <v>3</v>
      </c>
      <c r="K10">
        <v>0.87539100000000003</v>
      </c>
      <c r="L10" t="s">
        <v>2</v>
      </c>
      <c r="M10">
        <v>1.1285399999999999E-2</v>
      </c>
      <c r="N10" t="s">
        <v>6</v>
      </c>
      <c r="O10">
        <v>8</v>
      </c>
      <c r="P10" t="s">
        <v>0</v>
      </c>
      <c r="Q10">
        <v>115.5</v>
      </c>
      <c r="R10" t="s">
        <v>8</v>
      </c>
      <c r="S10">
        <v>7</v>
      </c>
      <c r="T10" t="s">
        <v>9</v>
      </c>
      <c r="U10">
        <v>256</v>
      </c>
      <c r="V10" t="s">
        <v>7</v>
      </c>
      <c r="W10">
        <v>100057</v>
      </c>
      <c r="X10" t="s">
        <v>1</v>
      </c>
      <c r="Y10" t="s">
        <v>1623</v>
      </c>
      <c r="Z10" t="s">
        <v>16</v>
      </c>
      <c r="AA10" s="7" t="s">
        <v>1624</v>
      </c>
      <c r="AB10" t="s">
        <v>256</v>
      </c>
      <c r="AC10" s="3">
        <v>9.9999999999999998E-17</v>
      </c>
      <c r="AD10" t="s">
        <v>976</v>
      </c>
      <c r="AE10" t="s">
        <v>977</v>
      </c>
      <c r="AF10" t="s">
        <v>978</v>
      </c>
      <c r="AG10">
        <v>0.01</v>
      </c>
      <c r="AH10" t="s">
        <v>979</v>
      </c>
      <c r="AI10" t="b">
        <v>0</v>
      </c>
      <c r="AJ10" t="s">
        <v>5</v>
      </c>
      <c r="AK10">
        <v>0.97634885000000005</v>
      </c>
      <c r="AL10" t="s">
        <v>4</v>
      </c>
      <c r="AM10">
        <v>4.7373500000000004E-3</v>
      </c>
    </row>
    <row r="11" spans="1:39" x14ac:dyDescent="0.25">
      <c r="A11" t="s">
        <v>27</v>
      </c>
      <c r="B11" t="s">
        <v>10</v>
      </c>
      <c r="C11">
        <v>300</v>
      </c>
      <c r="D11" t="s">
        <v>11</v>
      </c>
      <c r="E11">
        <v>100000</v>
      </c>
      <c r="F11" t="s">
        <v>12</v>
      </c>
      <c r="G11">
        <v>23654</v>
      </c>
      <c r="H11" t="s">
        <v>13</v>
      </c>
      <c r="I11">
        <v>1E-3</v>
      </c>
      <c r="J11" t="s">
        <v>3</v>
      </c>
      <c r="K11">
        <v>0.99989790000000001</v>
      </c>
      <c r="L11" t="s">
        <v>2</v>
      </c>
      <c r="M11">
        <v>5.5354000000000002E-3</v>
      </c>
      <c r="N11" t="s">
        <v>6</v>
      </c>
      <c r="O11">
        <v>4</v>
      </c>
      <c r="P11" t="s">
        <v>0</v>
      </c>
      <c r="Q11">
        <v>128.1</v>
      </c>
      <c r="R11" t="s">
        <v>8</v>
      </c>
      <c r="S11">
        <v>6</v>
      </c>
      <c r="T11" t="s">
        <v>9</v>
      </c>
      <c r="U11">
        <v>218</v>
      </c>
      <c r="V11" t="s">
        <v>7</v>
      </c>
      <c r="W11">
        <v>100175</v>
      </c>
      <c r="X11" t="s">
        <v>1</v>
      </c>
      <c r="Y11" t="s">
        <v>268</v>
      </c>
      <c r="Z11" t="s">
        <v>16</v>
      </c>
      <c r="AA11" s="7" t="s">
        <v>1013</v>
      </c>
      <c r="AB11" t="s">
        <v>256</v>
      </c>
      <c r="AC11" s="3">
        <v>9.9999999999999998E-17</v>
      </c>
      <c r="AD11" t="s">
        <v>976</v>
      </c>
      <c r="AE11" t="s">
        <v>977</v>
      </c>
      <c r="AF11" t="s">
        <v>978</v>
      </c>
      <c r="AG11">
        <v>0.01</v>
      </c>
      <c r="AH11" t="s">
        <v>979</v>
      </c>
      <c r="AI11" t="b">
        <v>0</v>
      </c>
      <c r="AJ11" t="s">
        <v>5</v>
      </c>
      <c r="AK11">
        <v>1</v>
      </c>
      <c r="AL11" t="s">
        <v>4</v>
      </c>
      <c r="AM11">
        <v>0</v>
      </c>
    </row>
    <row r="12" spans="1:39" x14ac:dyDescent="0.25">
      <c r="A12" t="s">
        <v>28</v>
      </c>
      <c r="B12" t="s">
        <v>10</v>
      </c>
      <c r="C12">
        <v>300</v>
      </c>
      <c r="D12" t="s">
        <v>11</v>
      </c>
      <c r="E12">
        <v>100000</v>
      </c>
      <c r="F12" t="s">
        <v>12</v>
      </c>
      <c r="G12">
        <v>23654</v>
      </c>
      <c r="H12" t="s">
        <v>13</v>
      </c>
      <c r="I12">
        <v>1E-3</v>
      </c>
      <c r="J12" t="s">
        <v>3</v>
      </c>
      <c r="K12">
        <v>0.99876129999999996</v>
      </c>
      <c r="L12" t="s">
        <v>2</v>
      </c>
      <c r="M12">
        <v>7.8924000000000008E-3</v>
      </c>
      <c r="N12" t="s">
        <v>6</v>
      </c>
      <c r="O12">
        <v>4</v>
      </c>
      <c r="P12" t="s">
        <v>0</v>
      </c>
      <c r="Q12">
        <v>134.5</v>
      </c>
      <c r="R12" t="s">
        <v>8</v>
      </c>
      <c r="S12">
        <v>6</v>
      </c>
      <c r="T12" t="s">
        <v>9</v>
      </c>
      <c r="U12">
        <v>221</v>
      </c>
      <c r="V12" t="s">
        <v>7</v>
      </c>
      <c r="W12">
        <v>100240</v>
      </c>
      <c r="X12" t="s">
        <v>1</v>
      </c>
      <c r="Y12" t="s">
        <v>269</v>
      </c>
      <c r="Z12" t="s">
        <v>16</v>
      </c>
      <c r="AA12" s="7" t="s">
        <v>1014</v>
      </c>
      <c r="AB12" t="s">
        <v>256</v>
      </c>
      <c r="AC12" s="3">
        <v>9.9999999999999998E-17</v>
      </c>
      <c r="AD12" t="s">
        <v>976</v>
      </c>
      <c r="AE12" t="s">
        <v>977</v>
      </c>
      <c r="AF12" t="s">
        <v>978</v>
      </c>
      <c r="AG12">
        <v>0.01</v>
      </c>
      <c r="AH12" t="s">
        <v>979</v>
      </c>
      <c r="AI12" t="b">
        <v>0</v>
      </c>
      <c r="AJ12" t="s">
        <v>5</v>
      </c>
      <c r="AK12">
        <v>1</v>
      </c>
      <c r="AL12" t="s">
        <v>4</v>
      </c>
      <c r="AM12">
        <v>0</v>
      </c>
    </row>
    <row r="13" spans="1:39" x14ac:dyDescent="0.25">
      <c r="A13" t="s">
        <v>29</v>
      </c>
      <c r="B13" t="s">
        <v>10</v>
      </c>
      <c r="C13">
        <v>300</v>
      </c>
      <c r="D13" t="s">
        <v>11</v>
      </c>
      <c r="E13">
        <v>100000</v>
      </c>
      <c r="F13" t="s">
        <v>12</v>
      </c>
      <c r="G13">
        <v>23654</v>
      </c>
      <c r="H13" t="s">
        <v>13</v>
      </c>
      <c r="I13">
        <v>1E-3</v>
      </c>
      <c r="J13" t="s">
        <v>3</v>
      </c>
      <c r="K13">
        <v>0.99988010000000005</v>
      </c>
      <c r="L13" t="s">
        <v>2</v>
      </c>
      <c r="M13">
        <v>1.1709000000000001E-2</v>
      </c>
      <c r="N13" t="s">
        <v>6</v>
      </c>
      <c r="O13">
        <v>4</v>
      </c>
      <c r="P13" t="s">
        <v>0</v>
      </c>
      <c r="Q13">
        <v>122.5</v>
      </c>
      <c r="R13" t="s">
        <v>8</v>
      </c>
      <c r="S13">
        <v>6</v>
      </c>
      <c r="T13" t="s">
        <v>9</v>
      </c>
      <c r="U13">
        <v>227</v>
      </c>
      <c r="V13" t="s">
        <v>7</v>
      </c>
      <c r="W13">
        <v>100174</v>
      </c>
      <c r="X13" t="s">
        <v>1</v>
      </c>
      <c r="Y13" t="s">
        <v>270</v>
      </c>
      <c r="Z13" t="s">
        <v>16</v>
      </c>
      <c r="AA13" s="7" t="s">
        <v>1015</v>
      </c>
      <c r="AB13" t="s">
        <v>256</v>
      </c>
      <c r="AC13" s="3">
        <v>9.9999999999999998E-17</v>
      </c>
      <c r="AD13" t="s">
        <v>976</v>
      </c>
      <c r="AE13" t="s">
        <v>977</v>
      </c>
      <c r="AF13" t="s">
        <v>978</v>
      </c>
      <c r="AG13">
        <v>0.01</v>
      </c>
      <c r="AH13" t="s">
        <v>979</v>
      </c>
      <c r="AI13" t="b">
        <v>0</v>
      </c>
      <c r="AJ13" t="s">
        <v>5</v>
      </c>
      <c r="AK13">
        <v>1</v>
      </c>
      <c r="AL13" t="s">
        <v>4</v>
      </c>
      <c r="AM13">
        <v>0</v>
      </c>
    </row>
    <row r="14" spans="1:39" x14ac:dyDescent="0.25">
      <c r="A14" t="s">
        <v>30</v>
      </c>
      <c r="B14" t="s">
        <v>10</v>
      </c>
      <c r="C14">
        <v>300</v>
      </c>
      <c r="D14" t="s">
        <v>11</v>
      </c>
      <c r="E14">
        <v>100000</v>
      </c>
      <c r="F14" t="s">
        <v>12</v>
      </c>
      <c r="G14">
        <v>23654</v>
      </c>
      <c r="H14" t="s">
        <v>13</v>
      </c>
      <c r="I14">
        <v>1E-3</v>
      </c>
      <c r="J14" t="s">
        <v>3</v>
      </c>
      <c r="K14">
        <v>0.99977130000000003</v>
      </c>
      <c r="L14" t="s">
        <v>2</v>
      </c>
      <c r="M14">
        <v>3.1018E-3</v>
      </c>
      <c r="N14" t="s">
        <v>6</v>
      </c>
      <c r="O14">
        <v>4</v>
      </c>
      <c r="P14" t="s">
        <v>0</v>
      </c>
      <c r="Q14">
        <v>133.1</v>
      </c>
      <c r="R14" t="s">
        <v>8</v>
      </c>
      <c r="S14">
        <v>5</v>
      </c>
      <c r="T14" t="s">
        <v>9</v>
      </c>
      <c r="U14">
        <v>233</v>
      </c>
      <c r="V14" t="s">
        <v>7</v>
      </c>
      <c r="W14">
        <v>100201</v>
      </c>
      <c r="X14" t="s">
        <v>1</v>
      </c>
      <c r="Y14" t="s">
        <v>271</v>
      </c>
      <c r="Z14" t="s">
        <v>16</v>
      </c>
      <c r="AA14" s="7" t="s">
        <v>255</v>
      </c>
      <c r="AB14" t="s">
        <v>256</v>
      </c>
      <c r="AC14" s="3">
        <v>9.9999999999999998E-17</v>
      </c>
      <c r="AD14" t="s">
        <v>976</v>
      </c>
      <c r="AE14" t="s">
        <v>977</v>
      </c>
      <c r="AF14" t="s">
        <v>978</v>
      </c>
      <c r="AG14">
        <v>0.01</v>
      </c>
      <c r="AH14" t="s">
        <v>979</v>
      </c>
      <c r="AI14" t="b">
        <v>0</v>
      </c>
      <c r="AJ14" t="s">
        <v>5</v>
      </c>
      <c r="AK14">
        <v>1</v>
      </c>
      <c r="AL14" t="s">
        <v>4</v>
      </c>
      <c r="AM14">
        <v>0</v>
      </c>
    </row>
    <row r="15" spans="1:39" x14ac:dyDescent="0.25">
      <c r="A15" t="s">
        <v>31</v>
      </c>
      <c r="B15" t="s">
        <v>10</v>
      </c>
      <c r="C15">
        <v>300</v>
      </c>
      <c r="D15" t="s">
        <v>11</v>
      </c>
      <c r="E15">
        <v>100000</v>
      </c>
      <c r="F15" t="s">
        <v>12</v>
      </c>
      <c r="G15">
        <v>23654</v>
      </c>
      <c r="H15" t="s">
        <v>13</v>
      </c>
      <c r="I15">
        <v>1E-3</v>
      </c>
      <c r="J15" t="s">
        <v>3</v>
      </c>
      <c r="K15">
        <v>0.99968939999999995</v>
      </c>
      <c r="L15" t="s">
        <v>2</v>
      </c>
      <c r="M15">
        <v>1.01814E-2</v>
      </c>
      <c r="N15" t="s">
        <v>6</v>
      </c>
      <c r="O15">
        <v>4</v>
      </c>
      <c r="P15" t="s">
        <v>0</v>
      </c>
      <c r="Q15">
        <v>135.1</v>
      </c>
      <c r="R15" t="s">
        <v>8</v>
      </c>
      <c r="S15">
        <v>8</v>
      </c>
      <c r="T15" t="s">
        <v>9</v>
      </c>
      <c r="U15">
        <v>260</v>
      </c>
      <c r="V15" t="s">
        <v>7</v>
      </c>
      <c r="W15">
        <v>100215</v>
      </c>
      <c r="X15" t="s">
        <v>1</v>
      </c>
      <c r="Y15" t="s">
        <v>272</v>
      </c>
      <c r="Z15" t="s">
        <v>16</v>
      </c>
      <c r="AA15" s="7" t="s">
        <v>235</v>
      </c>
      <c r="AB15" t="s">
        <v>256</v>
      </c>
      <c r="AC15" s="3">
        <v>9.9999999999999998E-17</v>
      </c>
      <c r="AD15" t="s">
        <v>976</v>
      </c>
      <c r="AE15" t="s">
        <v>977</v>
      </c>
      <c r="AF15" t="s">
        <v>978</v>
      </c>
      <c r="AG15">
        <v>0.01</v>
      </c>
      <c r="AH15" t="s">
        <v>979</v>
      </c>
      <c r="AI15" t="b">
        <v>0</v>
      </c>
      <c r="AJ15" t="s">
        <v>5</v>
      </c>
      <c r="AK15">
        <v>1</v>
      </c>
      <c r="AL15" t="s">
        <v>4</v>
      </c>
      <c r="AM15">
        <v>0</v>
      </c>
    </row>
    <row r="16" spans="1:39" x14ac:dyDescent="0.25">
      <c r="A16" t="s">
        <v>32</v>
      </c>
      <c r="B16" t="s">
        <v>10</v>
      </c>
      <c r="C16">
        <v>300</v>
      </c>
      <c r="D16" t="s">
        <v>11</v>
      </c>
      <c r="E16">
        <v>100000</v>
      </c>
      <c r="F16" t="s">
        <v>12</v>
      </c>
      <c r="G16">
        <v>23654</v>
      </c>
      <c r="H16" t="s">
        <v>13</v>
      </c>
      <c r="I16">
        <v>1E-3</v>
      </c>
      <c r="J16" t="s">
        <v>3</v>
      </c>
      <c r="K16">
        <v>0.99978089999999997</v>
      </c>
      <c r="L16" t="s">
        <v>2</v>
      </c>
      <c r="M16">
        <v>1.8919999999999999E-4</v>
      </c>
      <c r="N16" t="s">
        <v>6</v>
      </c>
      <c r="O16">
        <v>5</v>
      </c>
      <c r="P16" t="s">
        <v>0</v>
      </c>
      <c r="Q16">
        <v>126.6</v>
      </c>
      <c r="R16" t="s">
        <v>8</v>
      </c>
      <c r="S16">
        <v>18</v>
      </c>
      <c r="T16" t="s">
        <v>9</v>
      </c>
      <c r="U16">
        <v>378</v>
      </c>
      <c r="V16" t="s">
        <v>7</v>
      </c>
      <c r="W16">
        <v>100247</v>
      </c>
      <c r="X16" t="s">
        <v>1</v>
      </c>
      <c r="Y16" t="s">
        <v>1625</v>
      </c>
      <c r="Z16" t="s">
        <v>16</v>
      </c>
      <c r="AA16" s="7" t="s">
        <v>1626</v>
      </c>
      <c r="AB16" t="s">
        <v>256</v>
      </c>
      <c r="AC16" s="3">
        <v>9.9999999999999998E-17</v>
      </c>
      <c r="AD16" t="s">
        <v>976</v>
      </c>
      <c r="AE16" t="s">
        <v>977</v>
      </c>
      <c r="AF16" t="s">
        <v>978</v>
      </c>
      <c r="AG16">
        <v>0.01</v>
      </c>
      <c r="AH16" t="s">
        <v>979</v>
      </c>
      <c r="AI16" t="b">
        <v>0</v>
      </c>
      <c r="AJ16" t="s">
        <v>5</v>
      </c>
      <c r="AK16">
        <v>0.99999983000000003</v>
      </c>
      <c r="AL16" t="s">
        <v>4</v>
      </c>
      <c r="AM16">
        <v>5.2900000000000002E-6</v>
      </c>
    </row>
    <row r="17" spans="1:39" x14ac:dyDescent="0.25">
      <c r="A17" t="s">
        <v>33</v>
      </c>
      <c r="B17" t="s">
        <v>10</v>
      </c>
      <c r="C17">
        <v>300</v>
      </c>
      <c r="D17" t="s">
        <v>11</v>
      </c>
      <c r="E17">
        <v>100000</v>
      </c>
      <c r="F17" t="s">
        <v>12</v>
      </c>
      <c r="G17">
        <v>23654</v>
      </c>
      <c r="H17" t="s">
        <v>13</v>
      </c>
      <c r="I17">
        <v>1E-3</v>
      </c>
      <c r="J17" t="s">
        <v>3</v>
      </c>
      <c r="K17">
        <v>0.99978619999999996</v>
      </c>
      <c r="L17" t="s">
        <v>2</v>
      </c>
      <c r="M17">
        <v>6.9999999999999997E-7</v>
      </c>
      <c r="N17" t="s">
        <v>6</v>
      </c>
      <c r="O17">
        <v>4</v>
      </c>
      <c r="P17" t="s">
        <v>0</v>
      </c>
      <c r="Q17">
        <v>126.3</v>
      </c>
      <c r="R17" t="s">
        <v>8</v>
      </c>
      <c r="S17">
        <v>14</v>
      </c>
      <c r="T17" t="s">
        <v>9</v>
      </c>
      <c r="U17">
        <v>379</v>
      </c>
      <c r="V17" t="s">
        <v>7</v>
      </c>
      <c r="W17">
        <v>100066</v>
      </c>
      <c r="X17" t="s">
        <v>1</v>
      </c>
      <c r="Y17" t="s">
        <v>1627</v>
      </c>
      <c r="Z17" t="s">
        <v>16</v>
      </c>
      <c r="AA17" s="7" t="s">
        <v>1628</v>
      </c>
      <c r="AB17" t="s">
        <v>256</v>
      </c>
      <c r="AC17" s="3">
        <v>9.9999999999999998E-17</v>
      </c>
      <c r="AD17" t="s">
        <v>976</v>
      </c>
      <c r="AE17" t="s">
        <v>977</v>
      </c>
      <c r="AF17" t="s">
        <v>978</v>
      </c>
      <c r="AG17">
        <v>0.01</v>
      </c>
      <c r="AH17" t="s">
        <v>979</v>
      </c>
      <c r="AI17" t="b">
        <v>0</v>
      </c>
      <c r="AJ17" t="s">
        <v>5</v>
      </c>
      <c r="AK17">
        <v>0.99998134000000005</v>
      </c>
      <c r="AL17" t="s">
        <v>4</v>
      </c>
      <c r="AM17">
        <v>2.1E-7</v>
      </c>
    </row>
    <row r="18" spans="1:39" x14ac:dyDescent="0.25">
      <c r="A18" t="s">
        <v>34</v>
      </c>
      <c r="B18" t="s">
        <v>10</v>
      </c>
      <c r="C18">
        <v>300</v>
      </c>
      <c r="D18" t="s">
        <v>11</v>
      </c>
      <c r="E18">
        <v>100000</v>
      </c>
      <c r="F18" t="s">
        <v>12</v>
      </c>
      <c r="G18">
        <v>23654</v>
      </c>
      <c r="H18" t="s">
        <v>13</v>
      </c>
      <c r="I18">
        <v>1E-3</v>
      </c>
      <c r="J18" t="s">
        <v>3</v>
      </c>
      <c r="K18">
        <v>0.99207140000000005</v>
      </c>
      <c r="L18" t="s">
        <v>2</v>
      </c>
      <c r="M18">
        <v>7.7622999999999998E-3</v>
      </c>
      <c r="N18" t="s">
        <v>6</v>
      </c>
      <c r="O18">
        <v>3</v>
      </c>
      <c r="P18" t="s">
        <v>0</v>
      </c>
      <c r="Q18">
        <v>205.7</v>
      </c>
      <c r="R18" t="s">
        <v>8</v>
      </c>
      <c r="S18">
        <v>8</v>
      </c>
      <c r="T18" t="s">
        <v>9</v>
      </c>
      <c r="U18">
        <v>246</v>
      </c>
      <c r="V18" t="s">
        <v>7</v>
      </c>
      <c r="W18">
        <v>100108</v>
      </c>
      <c r="X18" t="s">
        <v>1</v>
      </c>
      <c r="Y18" t="s">
        <v>277</v>
      </c>
      <c r="Z18" t="s">
        <v>16</v>
      </c>
      <c r="AA18" s="7" t="s">
        <v>278</v>
      </c>
      <c r="AB18" t="s">
        <v>256</v>
      </c>
      <c r="AC18" s="3">
        <v>9.9999999999999998E-17</v>
      </c>
      <c r="AD18" t="s">
        <v>976</v>
      </c>
      <c r="AE18" t="s">
        <v>977</v>
      </c>
      <c r="AF18" t="s">
        <v>978</v>
      </c>
      <c r="AG18">
        <v>0.01</v>
      </c>
      <c r="AH18" t="s">
        <v>979</v>
      </c>
      <c r="AI18" t="b">
        <v>0</v>
      </c>
      <c r="AJ18" t="s">
        <v>5</v>
      </c>
      <c r="AK18">
        <v>1</v>
      </c>
      <c r="AL18" t="s">
        <v>4</v>
      </c>
      <c r="AM18">
        <v>0</v>
      </c>
    </row>
    <row r="19" spans="1:39" x14ac:dyDescent="0.25">
      <c r="A19" t="s">
        <v>35</v>
      </c>
      <c r="B19" t="s">
        <v>10</v>
      </c>
      <c r="C19">
        <v>300</v>
      </c>
      <c r="D19" t="s">
        <v>11</v>
      </c>
      <c r="E19">
        <v>100000</v>
      </c>
      <c r="F19" t="s">
        <v>12</v>
      </c>
      <c r="G19">
        <v>23654</v>
      </c>
      <c r="H19" t="s">
        <v>13</v>
      </c>
      <c r="I19">
        <v>1E-3</v>
      </c>
      <c r="J19" t="s">
        <v>3</v>
      </c>
      <c r="K19">
        <v>0.99978719999999999</v>
      </c>
      <c r="L19" t="s">
        <v>2</v>
      </c>
      <c r="M19">
        <v>6.0727000000000003E-3</v>
      </c>
      <c r="N19" t="s">
        <v>6</v>
      </c>
      <c r="O19">
        <v>4</v>
      </c>
      <c r="P19" t="s">
        <v>0</v>
      </c>
      <c r="Q19">
        <v>194.1</v>
      </c>
      <c r="R19" t="s">
        <v>8</v>
      </c>
      <c r="S19">
        <v>14</v>
      </c>
      <c r="T19" t="s">
        <v>9</v>
      </c>
      <c r="U19">
        <v>381</v>
      </c>
      <c r="V19" t="s">
        <v>7</v>
      </c>
      <c r="W19">
        <v>100203</v>
      </c>
      <c r="X19" t="s">
        <v>1</v>
      </c>
      <c r="Y19" t="s">
        <v>1629</v>
      </c>
      <c r="Z19" t="s">
        <v>16</v>
      </c>
      <c r="AA19" s="7" t="s">
        <v>1630</v>
      </c>
      <c r="AB19" t="s">
        <v>256</v>
      </c>
      <c r="AC19" s="3">
        <v>9.9999999999999998E-17</v>
      </c>
      <c r="AD19" t="s">
        <v>976</v>
      </c>
      <c r="AE19" t="s">
        <v>977</v>
      </c>
      <c r="AF19" t="s">
        <v>978</v>
      </c>
      <c r="AG19">
        <v>0.01</v>
      </c>
      <c r="AH19" t="s">
        <v>979</v>
      </c>
      <c r="AI19" t="b">
        <v>0</v>
      </c>
      <c r="AJ19" t="s">
        <v>5</v>
      </c>
      <c r="AK19">
        <v>0.99998242999999998</v>
      </c>
      <c r="AL19" t="s">
        <v>4</v>
      </c>
      <c r="AM19">
        <v>1.8663900000000001E-3</v>
      </c>
    </row>
    <row r="20" spans="1:39" x14ac:dyDescent="0.25">
      <c r="A20" t="s">
        <v>36</v>
      </c>
      <c r="B20" t="s">
        <v>10</v>
      </c>
      <c r="C20">
        <v>300</v>
      </c>
      <c r="D20" t="s">
        <v>11</v>
      </c>
      <c r="E20">
        <v>100000</v>
      </c>
      <c r="F20" t="s">
        <v>12</v>
      </c>
      <c r="G20">
        <v>23654</v>
      </c>
      <c r="H20" t="s">
        <v>13</v>
      </c>
      <c r="I20">
        <v>1E-3</v>
      </c>
      <c r="J20" t="s">
        <v>3</v>
      </c>
      <c r="K20">
        <v>0.99817009999999995</v>
      </c>
      <c r="L20" t="s">
        <v>2</v>
      </c>
      <c r="M20">
        <v>6.9981000000000002E-3</v>
      </c>
      <c r="N20" t="s">
        <v>6</v>
      </c>
      <c r="O20">
        <v>7</v>
      </c>
      <c r="P20" t="s">
        <v>0</v>
      </c>
      <c r="Q20">
        <v>169.1</v>
      </c>
      <c r="R20" t="s">
        <v>8</v>
      </c>
      <c r="S20">
        <v>5</v>
      </c>
      <c r="T20" t="s">
        <v>9</v>
      </c>
      <c r="U20">
        <v>285</v>
      </c>
      <c r="V20" t="s">
        <v>7</v>
      </c>
      <c r="W20">
        <v>100023</v>
      </c>
      <c r="X20" t="s">
        <v>1</v>
      </c>
      <c r="Y20" t="s">
        <v>1631</v>
      </c>
      <c r="Z20" t="s">
        <v>16</v>
      </c>
      <c r="AA20" s="7" t="s">
        <v>1632</v>
      </c>
      <c r="AB20" t="s">
        <v>256</v>
      </c>
      <c r="AC20" s="3">
        <v>9.9999999999999998E-17</v>
      </c>
      <c r="AD20" t="s">
        <v>976</v>
      </c>
      <c r="AE20" t="s">
        <v>977</v>
      </c>
      <c r="AF20" t="s">
        <v>978</v>
      </c>
      <c r="AG20">
        <v>0.01</v>
      </c>
      <c r="AH20" t="s">
        <v>979</v>
      </c>
      <c r="AI20" t="b">
        <v>0</v>
      </c>
      <c r="AJ20" t="s">
        <v>5</v>
      </c>
      <c r="AK20">
        <v>0.99980524000000004</v>
      </c>
      <c r="AL20" t="s">
        <v>4</v>
      </c>
      <c r="AM20">
        <v>2.3393400000000001E-3</v>
      </c>
    </row>
    <row r="21" spans="1:39" x14ac:dyDescent="0.25">
      <c r="A21" t="s">
        <v>37</v>
      </c>
      <c r="B21" t="s">
        <v>10</v>
      </c>
      <c r="C21">
        <v>300</v>
      </c>
      <c r="D21" t="s">
        <v>11</v>
      </c>
      <c r="E21">
        <v>100000</v>
      </c>
      <c r="F21" t="s">
        <v>12</v>
      </c>
      <c r="G21">
        <v>23654</v>
      </c>
      <c r="H21" t="s">
        <v>13</v>
      </c>
      <c r="I21">
        <v>1E-3</v>
      </c>
      <c r="J21" t="s">
        <v>3</v>
      </c>
      <c r="K21">
        <v>0.99960610000000005</v>
      </c>
      <c r="L21" t="s">
        <v>2</v>
      </c>
      <c r="M21">
        <v>4.3584000000000001E-3</v>
      </c>
      <c r="N21" t="s">
        <v>6</v>
      </c>
      <c r="O21">
        <v>5</v>
      </c>
      <c r="P21" t="s">
        <v>0</v>
      </c>
      <c r="Q21">
        <v>199.4</v>
      </c>
      <c r="R21" t="s">
        <v>8</v>
      </c>
      <c r="S21">
        <v>6</v>
      </c>
      <c r="T21" t="s">
        <v>9</v>
      </c>
      <c r="U21">
        <v>258</v>
      </c>
      <c r="V21" t="s">
        <v>7</v>
      </c>
      <c r="W21">
        <v>100243</v>
      </c>
      <c r="X21" t="s">
        <v>1</v>
      </c>
      <c r="Y21" t="s">
        <v>282</v>
      </c>
      <c r="Z21" t="s">
        <v>16</v>
      </c>
      <c r="AA21" s="7" t="s">
        <v>283</v>
      </c>
      <c r="AB21" t="s">
        <v>256</v>
      </c>
      <c r="AC21" s="3">
        <v>9.9999999999999998E-17</v>
      </c>
      <c r="AD21" t="s">
        <v>976</v>
      </c>
      <c r="AE21" t="s">
        <v>977</v>
      </c>
      <c r="AF21" t="s">
        <v>978</v>
      </c>
      <c r="AG21">
        <v>0.01</v>
      </c>
      <c r="AH21" t="s">
        <v>979</v>
      </c>
      <c r="AI21" t="b">
        <v>0</v>
      </c>
      <c r="AJ21" t="s">
        <v>5</v>
      </c>
      <c r="AK21">
        <v>1</v>
      </c>
      <c r="AL21" t="s">
        <v>4</v>
      </c>
      <c r="AM21">
        <v>0</v>
      </c>
    </row>
    <row r="22" spans="1:39" x14ac:dyDescent="0.25">
      <c r="A22" t="s">
        <v>38</v>
      </c>
      <c r="B22" t="s">
        <v>10</v>
      </c>
      <c r="C22">
        <v>300</v>
      </c>
      <c r="D22" t="s">
        <v>11</v>
      </c>
      <c r="E22">
        <v>100000</v>
      </c>
      <c r="F22" t="s">
        <v>12</v>
      </c>
      <c r="G22">
        <v>23654</v>
      </c>
      <c r="H22" t="s">
        <v>13</v>
      </c>
      <c r="I22">
        <v>1E-3</v>
      </c>
      <c r="J22" t="s">
        <v>3</v>
      </c>
      <c r="K22">
        <v>0.97801020000000005</v>
      </c>
      <c r="L22" t="s">
        <v>2</v>
      </c>
      <c r="M22">
        <v>9.4397000000000005E-3</v>
      </c>
      <c r="N22" t="s">
        <v>6</v>
      </c>
      <c r="O22">
        <v>5</v>
      </c>
      <c r="P22" t="s">
        <v>0</v>
      </c>
      <c r="Q22">
        <v>198.3</v>
      </c>
      <c r="R22" t="s">
        <v>8</v>
      </c>
      <c r="S22">
        <v>5</v>
      </c>
      <c r="T22" t="s">
        <v>9</v>
      </c>
      <c r="U22">
        <v>181</v>
      </c>
      <c r="V22" t="s">
        <v>7</v>
      </c>
      <c r="W22">
        <v>100059</v>
      </c>
      <c r="X22" t="s">
        <v>1</v>
      </c>
      <c r="Y22" t="s">
        <v>284</v>
      </c>
      <c r="Z22" t="s">
        <v>16</v>
      </c>
      <c r="AA22" s="7" t="s">
        <v>285</v>
      </c>
      <c r="AB22" t="s">
        <v>256</v>
      </c>
      <c r="AC22" s="3">
        <v>9.9999999999999998E-17</v>
      </c>
      <c r="AD22" t="s">
        <v>976</v>
      </c>
      <c r="AE22" t="s">
        <v>977</v>
      </c>
      <c r="AF22" t="s">
        <v>978</v>
      </c>
      <c r="AG22">
        <v>0.01</v>
      </c>
      <c r="AH22" t="s">
        <v>979</v>
      </c>
      <c r="AI22" t="b">
        <v>0</v>
      </c>
      <c r="AJ22" t="s">
        <v>5</v>
      </c>
      <c r="AK22">
        <v>1</v>
      </c>
      <c r="AL22" t="s">
        <v>4</v>
      </c>
      <c r="AM22">
        <v>0</v>
      </c>
    </row>
    <row r="23" spans="1:39" x14ac:dyDescent="0.25">
      <c r="A23" t="s">
        <v>39</v>
      </c>
      <c r="B23" t="s">
        <v>10</v>
      </c>
      <c r="C23">
        <v>300</v>
      </c>
      <c r="D23" t="s">
        <v>11</v>
      </c>
      <c r="E23">
        <v>100000</v>
      </c>
      <c r="F23" t="s">
        <v>12</v>
      </c>
      <c r="G23">
        <v>23654</v>
      </c>
      <c r="H23" t="s">
        <v>13</v>
      </c>
      <c r="I23">
        <v>1E-3</v>
      </c>
      <c r="J23" t="s">
        <v>3</v>
      </c>
      <c r="K23">
        <v>0.99990009999999996</v>
      </c>
      <c r="L23" t="s">
        <v>2</v>
      </c>
      <c r="M23">
        <v>1.02831E-2</v>
      </c>
      <c r="N23" t="s">
        <v>6</v>
      </c>
      <c r="O23">
        <v>5</v>
      </c>
      <c r="P23" t="s">
        <v>0</v>
      </c>
      <c r="Q23">
        <v>199.8</v>
      </c>
      <c r="R23" t="s">
        <v>8</v>
      </c>
      <c r="S23">
        <v>7</v>
      </c>
      <c r="T23" t="s">
        <v>9</v>
      </c>
      <c r="U23">
        <v>251</v>
      </c>
      <c r="V23" t="s">
        <v>7</v>
      </c>
      <c r="W23">
        <v>100185</v>
      </c>
      <c r="X23" t="s">
        <v>1</v>
      </c>
      <c r="Y23" t="s">
        <v>286</v>
      </c>
      <c r="Z23" t="s">
        <v>16</v>
      </c>
      <c r="AA23" s="7" t="s">
        <v>1016</v>
      </c>
      <c r="AB23" t="s">
        <v>256</v>
      </c>
      <c r="AC23" s="3">
        <v>9.9999999999999998E-17</v>
      </c>
      <c r="AD23" t="s">
        <v>976</v>
      </c>
      <c r="AE23" t="s">
        <v>977</v>
      </c>
      <c r="AF23" t="s">
        <v>978</v>
      </c>
      <c r="AG23">
        <v>0.01</v>
      </c>
      <c r="AH23" t="s">
        <v>979</v>
      </c>
      <c r="AI23" t="b">
        <v>0</v>
      </c>
      <c r="AJ23" t="s">
        <v>5</v>
      </c>
      <c r="AK23">
        <v>1</v>
      </c>
      <c r="AL23" t="s">
        <v>4</v>
      </c>
      <c r="AM23">
        <v>0</v>
      </c>
    </row>
    <row r="24" spans="1:39" x14ac:dyDescent="0.25">
      <c r="A24" t="s">
        <v>40</v>
      </c>
      <c r="B24" t="s">
        <v>10</v>
      </c>
      <c r="C24">
        <v>300</v>
      </c>
      <c r="D24" t="s">
        <v>11</v>
      </c>
      <c r="E24">
        <v>100000</v>
      </c>
      <c r="F24" t="s">
        <v>12</v>
      </c>
      <c r="G24">
        <v>23654</v>
      </c>
      <c r="H24" t="s">
        <v>13</v>
      </c>
      <c r="I24">
        <v>1E-3</v>
      </c>
      <c r="J24" t="s">
        <v>3</v>
      </c>
      <c r="K24">
        <v>0.99977210000000005</v>
      </c>
      <c r="L24" t="s">
        <v>2</v>
      </c>
      <c r="M24">
        <v>1.56116E-2</v>
      </c>
      <c r="N24" t="s">
        <v>6</v>
      </c>
      <c r="O24">
        <v>5</v>
      </c>
      <c r="P24" t="s">
        <v>0</v>
      </c>
      <c r="Q24">
        <v>191.3</v>
      </c>
      <c r="R24" t="s">
        <v>8</v>
      </c>
      <c r="S24">
        <v>6</v>
      </c>
      <c r="T24" t="s">
        <v>9</v>
      </c>
      <c r="U24">
        <v>169</v>
      </c>
      <c r="V24" t="s">
        <v>7</v>
      </c>
      <c r="W24">
        <v>100042</v>
      </c>
      <c r="X24" t="s">
        <v>1</v>
      </c>
      <c r="Y24" t="s">
        <v>1227</v>
      </c>
      <c r="Z24" t="s">
        <v>16</v>
      </c>
      <c r="AA24" s="7" t="s">
        <v>546</v>
      </c>
      <c r="AB24" t="s">
        <v>256</v>
      </c>
      <c r="AC24" s="3">
        <v>9.9999999999999998E-17</v>
      </c>
      <c r="AD24" t="s">
        <v>976</v>
      </c>
      <c r="AE24" t="s">
        <v>977</v>
      </c>
      <c r="AF24" t="s">
        <v>978</v>
      </c>
      <c r="AG24">
        <v>0.01</v>
      </c>
      <c r="AH24" t="s">
        <v>979</v>
      </c>
      <c r="AI24" t="b">
        <v>0</v>
      </c>
      <c r="AJ24" t="s">
        <v>5</v>
      </c>
      <c r="AK24">
        <v>1</v>
      </c>
      <c r="AL24" t="s">
        <v>4</v>
      </c>
      <c r="AM24">
        <v>0</v>
      </c>
    </row>
    <row r="25" spans="1:39" x14ac:dyDescent="0.25">
      <c r="A25" t="s">
        <v>41</v>
      </c>
      <c r="B25" t="s">
        <v>10</v>
      </c>
      <c r="C25">
        <v>300</v>
      </c>
      <c r="D25" t="s">
        <v>11</v>
      </c>
      <c r="E25">
        <v>100000</v>
      </c>
      <c r="F25" t="s">
        <v>12</v>
      </c>
      <c r="G25">
        <v>23654</v>
      </c>
      <c r="H25" t="s">
        <v>13</v>
      </c>
      <c r="I25">
        <v>1E-3</v>
      </c>
      <c r="J25" t="s">
        <v>3</v>
      </c>
      <c r="K25">
        <v>0.99838150000000003</v>
      </c>
      <c r="L25" t="s">
        <v>2</v>
      </c>
      <c r="M25">
        <v>2.2404400000000001E-2</v>
      </c>
      <c r="N25" t="s">
        <v>6</v>
      </c>
      <c r="O25">
        <v>9</v>
      </c>
      <c r="P25" t="s">
        <v>0</v>
      </c>
      <c r="Q25">
        <v>205.9</v>
      </c>
      <c r="R25" t="s">
        <v>8</v>
      </c>
      <c r="S25">
        <v>3</v>
      </c>
      <c r="T25" t="s">
        <v>9</v>
      </c>
      <c r="U25">
        <v>204</v>
      </c>
      <c r="V25" t="s">
        <v>7</v>
      </c>
      <c r="W25">
        <v>100080</v>
      </c>
      <c r="X25" t="s">
        <v>1</v>
      </c>
      <c r="Y25" t="s">
        <v>1633</v>
      </c>
      <c r="Z25" t="s">
        <v>16</v>
      </c>
      <c r="AA25" s="7" t="s">
        <v>1634</v>
      </c>
      <c r="AB25" t="s">
        <v>256</v>
      </c>
      <c r="AC25" s="3">
        <v>9.9999999999999998E-17</v>
      </c>
      <c r="AD25" t="s">
        <v>976</v>
      </c>
      <c r="AE25" t="s">
        <v>977</v>
      </c>
      <c r="AF25" t="s">
        <v>978</v>
      </c>
      <c r="AG25">
        <v>0.01</v>
      </c>
      <c r="AH25" t="s">
        <v>979</v>
      </c>
      <c r="AI25" t="b">
        <v>0</v>
      </c>
      <c r="AJ25" t="s">
        <v>5</v>
      </c>
      <c r="AK25">
        <v>0.99995833999999995</v>
      </c>
      <c r="AL25" t="s">
        <v>4</v>
      </c>
      <c r="AM25">
        <v>3.5227800000000001E-3</v>
      </c>
    </row>
    <row r="26" spans="1:39" x14ac:dyDescent="0.25">
      <c r="A26" t="s">
        <v>42</v>
      </c>
      <c r="B26" t="s">
        <v>10</v>
      </c>
      <c r="C26">
        <v>300</v>
      </c>
      <c r="D26" t="s">
        <v>11</v>
      </c>
      <c r="E26">
        <v>100000</v>
      </c>
      <c r="F26" t="s">
        <v>12</v>
      </c>
      <c r="G26">
        <v>23654</v>
      </c>
      <c r="H26" t="s">
        <v>13</v>
      </c>
      <c r="I26">
        <v>1E-3</v>
      </c>
      <c r="J26" t="s">
        <v>3</v>
      </c>
      <c r="K26">
        <v>0.99963939999999996</v>
      </c>
      <c r="L26" t="s">
        <v>2</v>
      </c>
      <c r="M26">
        <v>2.2572999999999998E-3</v>
      </c>
      <c r="N26" t="s">
        <v>6</v>
      </c>
      <c r="O26">
        <v>8</v>
      </c>
      <c r="P26" t="s">
        <v>0</v>
      </c>
      <c r="Q26">
        <v>182</v>
      </c>
      <c r="R26" t="s">
        <v>8</v>
      </c>
      <c r="S26">
        <v>8</v>
      </c>
      <c r="T26" t="s">
        <v>9</v>
      </c>
      <c r="U26">
        <v>339</v>
      </c>
      <c r="V26" t="s">
        <v>7</v>
      </c>
      <c r="W26">
        <v>100175</v>
      </c>
      <c r="X26" t="s">
        <v>1</v>
      </c>
      <c r="Y26" t="s">
        <v>1635</v>
      </c>
      <c r="Z26" t="s">
        <v>16</v>
      </c>
      <c r="AA26" s="7" t="s">
        <v>1636</v>
      </c>
      <c r="AB26" t="s">
        <v>256</v>
      </c>
      <c r="AC26" s="3">
        <v>9.9999999999999998E-17</v>
      </c>
      <c r="AD26" t="s">
        <v>976</v>
      </c>
      <c r="AE26" t="s">
        <v>977</v>
      </c>
      <c r="AF26" t="s">
        <v>978</v>
      </c>
      <c r="AG26">
        <v>0.01</v>
      </c>
      <c r="AH26" t="s">
        <v>979</v>
      </c>
      <c r="AI26" t="b">
        <v>0</v>
      </c>
      <c r="AJ26" t="s">
        <v>5</v>
      </c>
      <c r="AK26">
        <v>0.99997018000000004</v>
      </c>
      <c r="AL26" t="s">
        <v>4</v>
      </c>
      <c r="AM26">
        <v>6.5706E-4</v>
      </c>
    </row>
    <row r="27" spans="1:39" x14ac:dyDescent="0.25">
      <c r="A27" t="s">
        <v>43</v>
      </c>
      <c r="B27" t="s">
        <v>10</v>
      </c>
      <c r="C27">
        <v>300</v>
      </c>
      <c r="D27" t="s">
        <v>11</v>
      </c>
      <c r="E27">
        <v>100000</v>
      </c>
      <c r="F27" t="s">
        <v>12</v>
      </c>
      <c r="G27">
        <v>23654</v>
      </c>
      <c r="H27" t="s">
        <v>13</v>
      </c>
      <c r="I27">
        <v>1E-3</v>
      </c>
      <c r="J27" t="s">
        <v>3</v>
      </c>
      <c r="K27">
        <v>0.99675910000000001</v>
      </c>
      <c r="L27" t="s">
        <v>2</v>
      </c>
      <c r="M27">
        <v>2.0160999999999998E-2</v>
      </c>
      <c r="N27" t="s">
        <v>6</v>
      </c>
      <c r="O27">
        <v>7</v>
      </c>
      <c r="P27" t="s">
        <v>0</v>
      </c>
      <c r="Q27">
        <v>186.6</v>
      </c>
      <c r="R27" t="s">
        <v>8</v>
      </c>
      <c r="S27">
        <v>12</v>
      </c>
      <c r="T27" t="s">
        <v>9</v>
      </c>
      <c r="U27">
        <v>284</v>
      </c>
      <c r="V27" t="s">
        <v>7</v>
      </c>
      <c r="W27">
        <v>100003</v>
      </c>
      <c r="X27" t="s">
        <v>1</v>
      </c>
      <c r="Y27" t="s">
        <v>1637</v>
      </c>
      <c r="Z27" t="s">
        <v>16</v>
      </c>
      <c r="AA27" s="7" t="s">
        <v>1638</v>
      </c>
      <c r="AB27" t="s">
        <v>256</v>
      </c>
      <c r="AC27" s="3">
        <v>9.9999999999999998E-17</v>
      </c>
      <c r="AD27" t="s">
        <v>976</v>
      </c>
      <c r="AE27" t="s">
        <v>977</v>
      </c>
      <c r="AF27" t="s">
        <v>978</v>
      </c>
      <c r="AG27">
        <v>0.01</v>
      </c>
      <c r="AH27" t="s">
        <v>979</v>
      </c>
      <c r="AI27" t="b">
        <v>0</v>
      </c>
      <c r="AJ27" t="s">
        <v>5</v>
      </c>
      <c r="AK27">
        <v>0.99935505999999996</v>
      </c>
      <c r="AL27" t="s">
        <v>4</v>
      </c>
      <c r="AM27">
        <v>9.2038999999999992E-3</v>
      </c>
    </row>
    <row r="28" spans="1:39" x14ac:dyDescent="0.25">
      <c r="A28" t="s">
        <v>44</v>
      </c>
      <c r="B28" t="s">
        <v>10</v>
      </c>
      <c r="C28">
        <v>300</v>
      </c>
      <c r="D28" t="s">
        <v>11</v>
      </c>
      <c r="E28">
        <v>100000</v>
      </c>
      <c r="F28" t="s">
        <v>12</v>
      </c>
      <c r="G28">
        <v>23654</v>
      </c>
      <c r="H28" t="s">
        <v>13</v>
      </c>
      <c r="I28">
        <v>1E-3</v>
      </c>
      <c r="J28" t="s">
        <v>3</v>
      </c>
      <c r="K28">
        <v>0.99271560000000003</v>
      </c>
      <c r="L28" t="s">
        <v>2</v>
      </c>
      <c r="M28">
        <v>4.2844300000000002E-2</v>
      </c>
      <c r="N28" t="s">
        <v>6</v>
      </c>
      <c r="O28">
        <v>6</v>
      </c>
      <c r="P28" t="s">
        <v>0</v>
      </c>
      <c r="Q28">
        <v>155.69999999999999</v>
      </c>
      <c r="R28" t="s">
        <v>8</v>
      </c>
      <c r="S28">
        <v>7</v>
      </c>
      <c r="T28" t="s">
        <v>9</v>
      </c>
      <c r="U28">
        <v>337</v>
      </c>
      <c r="V28" t="s">
        <v>7</v>
      </c>
      <c r="W28">
        <v>100096</v>
      </c>
      <c r="X28" t="s">
        <v>1</v>
      </c>
      <c r="Y28" t="s">
        <v>1639</v>
      </c>
      <c r="Z28" t="s">
        <v>16</v>
      </c>
      <c r="AA28" s="7" t="s">
        <v>1640</v>
      </c>
      <c r="AB28" t="s">
        <v>256</v>
      </c>
      <c r="AC28" s="3">
        <v>9.9999999999999998E-17</v>
      </c>
      <c r="AD28" t="s">
        <v>976</v>
      </c>
      <c r="AE28" t="s">
        <v>977</v>
      </c>
      <c r="AF28" t="s">
        <v>978</v>
      </c>
      <c r="AG28">
        <v>0.01</v>
      </c>
      <c r="AH28" t="s">
        <v>979</v>
      </c>
      <c r="AI28" t="b">
        <v>0</v>
      </c>
      <c r="AJ28" t="s">
        <v>5</v>
      </c>
      <c r="AK28">
        <v>0.99931957000000005</v>
      </c>
      <c r="AL28" t="s">
        <v>4</v>
      </c>
      <c r="AM28">
        <v>1.3954080000000001E-2</v>
      </c>
    </row>
    <row r="29" spans="1:39" x14ac:dyDescent="0.25">
      <c r="A29" t="s">
        <v>45</v>
      </c>
      <c r="B29" t="s">
        <v>10</v>
      </c>
      <c r="C29">
        <v>300</v>
      </c>
      <c r="D29" t="s">
        <v>11</v>
      </c>
      <c r="E29">
        <v>100000</v>
      </c>
      <c r="F29" t="s">
        <v>12</v>
      </c>
      <c r="G29">
        <v>23654</v>
      </c>
      <c r="H29" t="s">
        <v>13</v>
      </c>
      <c r="I29">
        <v>1E-3</v>
      </c>
      <c r="J29" t="s">
        <v>3</v>
      </c>
      <c r="K29">
        <v>0.99950320000000004</v>
      </c>
      <c r="L29" t="s">
        <v>2</v>
      </c>
      <c r="M29">
        <v>3.9767200000000003E-2</v>
      </c>
      <c r="N29" t="s">
        <v>6</v>
      </c>
      <c r="O29">
        <v>7</v>
      </c>
      <c r="P29" t="s">
        <v>0</v>
      </c>
      <c r="Q29">
        <v>200.1</v>
      </c>
      <c r="R29" t="s">
        <v>8</v>
      </c>
      <c r="S29">
        <v>4</v>
      </c>
      <c r="T29" t="s">
        <v>9</v>
      </c>
      <c r="U29">
        <v>204</v>
      </c>
      <c r="V29" t="s">
        <v>7</v>
      </c>
      <c r="W29">
        <v>100116</v>
      </c>
      <c r="X29" t="s">
        <v>1</v>
      </c>
      <c r="Y29" t="s">
        <v>1641</v>
      </c>
      <c r="Z29" t="s">
        <v>16</v>
      </c>
      <c r="AA29" s="7" t="s">
        <v>1642</v>
      </c>
      <c r="AB29" t="s">
        <v>256</v>
      </c>
      <c r="AC29" s="3">
        <v>9.9999999999999998E-17</v>
      </c>
      <c r="AD29" t="s">
        <v>976</v>
      </c>
      <c r="AE29" t="s">
        <v>977</v>
      </c>
      <c r="AF29" t="s">
        <v>978</v>
      </c>
      <c r="AG29">
        <v>0.01</v>
      </c>
      <c r="AH29" t="s">
        <v>979</v>
      </c>
      <c r="AI29" t="b">
        <v>0</v>
      </c>
      <c r="AJ29" t="s">
        <v>5</v>
      </c>
      <c r="AK29">
        <v>0.99991041999999997</v>
      </c>
      <c r="AL29" t="s">
        <v>4</v>
      </c>
      <c r="AM29">
        <v>1.736176E-2</v>
      </c>
    </row>
    <row r="30" spans="1:39" x14ac:dyDescent="0.25">
      <c r="A30" t="s">
        <v>46</v>
      </c>
      <c r="B30" t="s">
        <v>10</v>
      </c>
      <c r="C30">
        <v>300</v>
      </c>
      <c r="D30" t="s">
        <v>11</v>
      </c>
      <c r="E30">
        <v>100000</v>
      </c>
      <c r="F30" t="s">
        <v>12</v>
      </c>
      <c r="G30">
        <v>23654</v>
      </c>
      <c r="H30" t="s">
        <v>13</v>
      </c>
      <c r="I30">
        <v>1E-3</v>
      </c>
      <c r="J30" t="s">
        <v>3</v>
      </c>
      <c r="K30">
        <v>0.99967349999999999</v>
      </c>
      <c r="L30" t="s">
        <v>2</v>
      </c>
      <c r="M30">
        <v>8.8301000000000004E-3</v>
      </c>
      <c r="N30" t="s">
        <v>6</v>
      </c>
      <c r="O30">
        <v>6</v>
      </c>
      <c r="P30" t="s">
        <v>0</v>
      </c>
      <c r="Q30">
        <v>176.2</v>
      </c>
      <c r="R30" t="s">
        <v>8</v>
      </c>
      <c r="S30">
        <v>8</v>
      </c>
      <c r="T30" t="s">
        <v>9</v>
      </c>
      <c r="U30">
        <v>293</v>
      </c>
      <c r="V30" t="s">
        <v>7</v>
      </c>
      <c r="W30">
        <v>100050</v>
      </c>
      <c r="X30" t="s">
        <v>1</v>
      </c>
      <c r="Y30" t="s">
        <v>1643</v>
      </c>
      <c r="Z30" t="s">
        <v>16</v>
      </c>
      <c r="AA30" s="7" t="s">
        <v>1644</v>
      </c>
      <c r="AB30" t="s">
        <v>256</v>
      </c>
      <c r="AC30" s="3">
        <v>9.9999999999999998E-17</v>
      </c>
      <c r="AD30" t="s">
        <v>976</v>
      </c>
      <c r="AE30" t="s">
        <v>977</v>
      </c>
      <c r="AF30" t="s">
        <v>978</v>
      </c>
      <c r="AG30">
        <v>0.01</v>
      </c>
      <c r="AH30" t="s">
        <v>979</v>
      </c>
      <c r="AI30" t="b">
        <v>0</v>
      </c>
      <c r="AJ30" t="s">
        <v>5</v>
      </c>
      <c r="AK30">
        <v>0.99997860999999999</v>
      </c>
      <c r="AL30" t="s">
        <v>4</v>
      </c>
      <c r="AM30">
        <v>2.29824E-3</v>
      </c>
    </row>
    <row r="31" spans="1:39" x14ac:dyDescent="0.25">
      <c r="A31" t="s">
        <v>47</v>
      </c>
      <c r="B31" t="s">
        <v>10</v>
      </c>
      <c r="C31">
        <v>300</v>
      </c>
      <c r="D31" t="s">
        <v>11</v>
      </c>
      <c r="E31">
        <v>100000</v>
      </c>
      <c r="F31" t="s">
        <v>12</v>
      </c>
      <c r="G31">
        <v>23654</v>
      </c>
      <c r="H31" t="s">
        <v>13</v>
      </c>
      <c r="I31">
        <v>1E-3</v>
      </c>
      <c r="J31" t="s">
        <v>3</v>
      </c>
      <c r="K31">
        <v>0.99980979999999997</v>
      </c>
      <c r="L31" t="s">
        <v>2</v>
      </c>
      <c r="M31">
        <v>1.0369700000000001E-2</v>
      </c>
      <c r="N31" t="s">
        <v>6</v>
      </c>
      <c r="O31">
        <v>8</v>
      </c>
      <c r="P31" t="s">
        <v>0</v>
      </c>
      <c r="Q31">
        <v>201.4</v>
      </c>
      <c r="R31" t="s">
        <v>8</v>
      </c>
      <c r="S31">
        <v>4</v>
      </c>
      <c r="T31" t="s">
        <v>9</v>
      </c>
      <c r="U31">
        <v>225</v>
      </c>
      <c r="V31" t="s">
        <v>7</v>
      </c>
      <c r="W31">
        <v>100090</v>
      </c>
      <c r="X31" t="s">
        <v>1</v>
      </c>
      <c r="Y31" t="s">
        <v>1645</v>
      </c>
      <c r="Z31" t="s">
        <v>16</v>
      </c>
      <c r="AA31" s="7" t="s">
        <v>1646</v>
      </c>
      <c r="AB31" t="s">
        <v>256</v>
      </c>
      <c r="AC31" s="3">
        <v>9.9999999999999998E-17</v>
      </c>
      <c r="AD31" t="s">
        <v>976</v>
      </c>
      <c r="AE31" t="s">
        <v>977</v>
      </c>
      <c r="AF31" t="s">
        <v>978</v>
      </c>
      <c r="AG31">
        <v>0.01</v>
      </c>
      <c r="AH31" t="s">
        <v>979</v>
      </c>
      <c r="AI31" t="b">
        <v>0</v>
      </c>
      <c r="AJ31" t="s">
        <v>5</v>
      </c>
      <c r="AK31">
        <v>0.99999674999999999</v>
      </c>
      <c r="AL31" t="s">
        <v>4</v>
      </c>
      <c r="AM31">
        <v>1.38821E-3</v>
      </c>
    </row>
    <row r="32" spans="1:39" x14ac:dyDescent="0.25">
      <c r="A32" t="s">
        <v>48</v>
      </c>
      <c r="B32" t="s">
        <v>10</v>
      </c>
      <c r="C32">
        <v>300</v>
      </c>
      <c r="D32" t="s">
        <v>11</v>
      </c>
      <c r="E32">
        <v>100000</v>
      </c>
      <c r="F32" t="s">
        <v>12</v>
      </c>
      <c r="G32">
        <v>23654</v>
      </c>
      <c r="H32" t="s">
        <v>13</v>
      </c>
      <c r="I32">
        <v>1E-3</v>
      </c>
      <c r="J32" t="s">
        <v>3</v>
      </c>
      <c r="K32">
        <v>0.99667609999999995</v>
      </c>
      <c r="L32" t="s">
        <v>2</v>
      </c>
      <c r="M32">
        <v>3.2166100000000003E-2</v>
      </c>
      <c r="N32" t="s">
        <v>6</v>
      </c>
      <c r="O32">
        <v>8</v>
      </c>
      <c r="P32" t="s">
        <v>0</v>
      </c>
      <c r="Q32">
        <v>210.3</v>
      </c>
      <c r="R32" t="s">
        <v>8</v>
      </c>
      <c r="S32">
        <v>6</v>
      </c>
      <c r="T32" t="s">
        <v>9</v>
      </c>
      <c r="U32">
        <v>178</v>
      </c>
      <c r="V32" t="s">
        <v>7</v>
      </c>
      <c r="W32">
        <v>100134</v>
      </c>
      <c r="X32" t="s">
        <v>1</v>
      </c>
      <c r="Y32" t="s">
        <v>1647</v>
      </c>
      <c r="Z32" t="s">
        <v>16</v>
      </c>
      <c r="AA32" s="7" t="s">
        <v>1648</v>
      </c>
      <c r="AB32" t="s">
        <v>256</v>
      </c>
      <c r="AC32" s="3">
        <v>9.9999999999999998E-17</v>
      </c>
      <c r="AD32" t="s">
        <v>976</v>
      </c>
      <c r="AE32" t="s">
        <v>977</v>
      </c>
      <c r="AF32" t="s">
        <v>978</v>
      </c>
      <c r="AG32">
        <v>0.01</v>
      </c>
      <c r="AH32" t="s">
        <v>979</v>
      </c>
      <c r="AI32" t="b">
        <v>0</v>
      </c>
      <c r="AJ32" t="s">
        <v>5</v>
      </c>
      <c r="AK32">
        <v>0.99971063999999998</v>
      </c>
      <c r="AL32" t="s">
        <v>4</v>
      </c>
      <c r="AM32">
        <v>9.6183499999999995E-3</v>
      </c>
    </row>
    <row r="33" spans="1:39" x14ac:dyDescent="0.25">
      <c r="A33" t="s">
        <v>49</v>
      </c>
      <c r="B33" t="s">
        <v>10</v>
      </c>
      <c r="C33">
        <v>300</v>
      </c>
      <c r="D33" t="s">
        <v>11</v>
      </c>
      <c r="E33">
        <v>100000</v>
      </c>
      <c r="F33" t="s">
        <v>12</v>
      </c>
      <c r="G33">
        <v>23654</v>
      </c>
      <c r="H33" t="s">
        <v>13</v>
      </c>
      <c r="I33">
        <v>1E-3</v>
      </c>
      <c r="J33" t="s">
        <v>3</v>
      </c>
      <c r="K33">
        <v>0.99422639999999995</v>
      </c>
      <c r="L33" t="s">
        <v>2</v>
      </c>
      <c r="M33">
        <v>2.3487000000000001E-2</v>
      </c>
      <c r="N33" t="s">
        <v>6</v>
      </c>
      <c r="O33">
        <v>24</v>
      </c>
      <c r="P33" t="s">
        <v>0</v>
      </c>
      <c r="Q33">
        <v>300.39999999999998</v>
      </c>
      <c r="R33" t="s">
        <v>8</v>
      </c>
      <c r="S33">
        <v>3</v>
      </c>
      <c r="T33" t="s">
        <v>9</v>
      </c>
      <c r="U33">
        <v>65</v>
      </c>
      <c r="V33" t="s">
        <v>7</v>
      </c>
      <c r="W33">
        <v>99108</v>
      </c>
      <c r="X33" t="s">
        <v>1</v>
      </c>
      <c r="Y33" t="s">
        <v>1649</v>
      </c>
      <c r="Z33" t="s">
        <v>16</v>
      </c>
      <c r="AA33" s="7" t="s">
        <v>1650</v>
      </c>
      <c r="AB33" t="s">
        <v>256</v>
      </c>
      <c r="AC33" s="3">
        <v>9.9999999999999998E-17</v>
      </c>
      <c r="AD33" t="s">
        <v>976</v>
      </c>
      <c r="AE33" t="s">
        <v>977</v>
      </c>
      <c r="AF33" t="s">
        <v>978</v>
      </c>
      <c r="AG33">
        <v>0.01</v>
      </c>
      <c r="AH33" t="s">
        <v>979</v>
      </c>
      <c r="AI33" t="b">
        <v>0</v>
      </c>
      <c r="AJ33" t="s">
        <v>5</v>
      </c>
      <c r="AK33">
        <v>0.99514130000000001</v>
      </c>
      <c r="AL33" t="s">
        <v>4</v>
      </c>
      <c r="AM33">
        <v>2.0379629999999999E-2</v>
      </c>
    </row>
    <row r="34" spans="1:39" x14ac:dyDescent="0.25">
      <c r="A34" t="s">
        <v>50</v>
      </c>
      <c r="B34" t="s">
        <v>10</v>
      </c>
      <c r="C34">
        <v>300</v>
      </c>
      <c r="D34" t="s">
        <v>11</v>
      </c>
      <c r="E34">
        <v>100000</v>
      </c>
      <c r="F34" t="s">
        <v>12</v>
      </c>
      <c r="G34">
        <v>23654</v>
      </c>
      <c r="H34" t="s">
        <v>13</v>
      </c>
      <c r="I34">
        <v>1E-3</v>
      </c>
      <c r="J34" t="s">
        <v>3</v>
      </c>
      <c r="K34">
        <v>0.99892289999999995</v>
      </c>
      <c r="L34" t="s">
        <v>2</v>
      </c>
      <c r="M34">
        <v>1.31118E-2</v>
      </c>
      <c r="N34" t="s">
        <v>6</v>
      </c>
      <c r="O34">
        <v>7</v>
      </c>
      <c r="P34" t="s">
        <v>0</v>
      </c>
      <c r="Q34">
        <v>212</v>
      </c>
      <c r="R34" t="s">
        <v>8</v>
      </c>
      <c r="S34">
        <v>6</v>
      </c>
      <c r="T34" t="s">
        <v>9</v>
      </c>
      <c r="U34">
        <v>159</v>
      </c>
      <c r="V34" t="s">
        <v>7</v>
      </c>
      <c r="W34">
        <v>100075</v>
      </c>
      <c r="X34" t="s">
        <v>1</v>
      </c>
      <c r="Y34" t="s">
        <v>1651</v>
      </c>
      <c r="Z34" t="s">
        <v>16</v>
      </c>
      <c r="AA34" s="7" t="s">
        <v>1652</v>
      </c>
      <c r="AB34" t="s">
        <v>256</v>
      </c>
      <c r="AC34" s="3">
        <v>9.9999999999999998E-17</v>
      </c>
      <c r="AD34" t="s">
        <v>976</v>
      </c>
      <c r="AE34" t="s">
        <v>977</v>
      </c>
      <c r="AF34" t="s">
        <v>978</v>
      </c>
      <c r="AG34">
        <v>0.01</v>
      </c>
      <c r="AH34" t="s">
        <v>979</v>
      </c>
      <c r="AI34" t="b">
        <v>0</v>
      </c>
      <c r="AJ34" t="s">
        <v>5</v>
      </c>
      <c r="AK34">
        <v>0.99999515999999999</v>
      </c>
      <c r="AL34" t="s">
        <v>4</v>
      </c>
      <c r="AM34">
        <v>8.9530000000000002E-4</v>
      </c>
    </row>
    <row r="35" spans="1:39" x14ac:dyDescent="0.25">
      <c r="A35" t="s">
        <v>51</v>
      </c>
      <c r="B35" t="s">
        <v>10</v>
      </c>
      <c r="C35">
        <v>300</v>
      </c>
      <c r="D35" t="s">
        <v>11</v>
      </c>
      <c r="E35">
        <v>100000</v>
      </c>
      <c r="F35" t="s">
        <v>12</v>
      </c>
      <c r="G35">
        <v>23654</v>
      </c>
      <c r="H35" t="s">
        <v>13</v>
      </c>
      <c r="I35">
        <v>1E-3</v>
      </c>
      <c r="J35" t="s">
        <v>3</v>
      </c>
      <c r="K35">
        <v>0.99988650000000001</v>
      </c>
      <c r="L35" t="s">
        <v>2</v>
      </c>
      <c r="M35">
        <v>4.4759999999999999E-3</v>
      </c>
      <c r="N35" t="s">
        <v>6</v>
      </c>
      <c r="O35">
        <v>6</v>
      </c>
      <c r="P35" t="s">
        <v>0</v>
      </c>
      <c r="Q35">
        <v>193.4</v>
      </c>
      <c r="R35" t="s">
        <v>8</v>
      </c>
      <c r="S35">
        <v>5</v>
      </c>
      <c r="T35" t="s">
        <v>9</v>
      </c>
      <c r="U35">
        <v>225</v>
      </c>
      <c r="V35" t="s">
        <v>7</v>
      </c>
      <c r="W35">
        <v>100138</v>
      </c>
      <c r="X35" t="s">
        <v>1</v>
      </c>
      <c r="Y35" t="s">
        <v>298</v>
      </c>
      <c r="Z35" t="s">
        <v>16</v>
      </c>
      <c r="AA35" s="7" t="s">
        <v>1027</v>
      </c>
      <c r="AB35" t="s">
        <v>256</v>
      </c>
      <c r="AC35" s="3">
        <v>9.9999999999999998E-17</v>
      </c>
      <c r="AD35" t="s">
        <v>976</v>
      </c>
      <c r="AE35" t="s">
        <v>977</v>
      </c>
      <c r="AF35" t="s">
        <v>978</v>
      </c>
      <c r="AG35">
        <v>0.01</v>
      </c>
      <c r="AH35" t="s">
        <v>979</v>
      </c>
      <c r="AI35" t="b">
        <v>0</v>
      </c>
      <c r="AJ35" t="s">
        <v>5</v>
      </c>
      <c r="AK35">
        <v>1</v>
      </c>
      <c r="AL35" t="s">
        <v>4</v>
      </c>
      <c r="AM35">
        <v>0</v>
      </c>
    </row>
    <row r="36" spans="1:39" x14ac:dyDescent="0.25">
      <c r="A36" t="s">
        <v>52</v>
      </c>
      <c r="B36" t="s">
        <v>10</v>
      </c>
      <c r="C36">
        <v>300</v>
      </c>
      <c r="D36" t="s">
        <v>11</v>
      </c>
      <c r="E36">
        <v>100000</v>
      </c>
      <c r="F36" t="s">
        <v>12</v>
      </c>
      <c r="G36">
        <v>23654</v>
      </c>
      <c r="H36" t="s">
        <v>13</v>
      </c>
      <c r="I36">
        <v>1E-3</v>
      </c>
      <c r="J36" t="s">
        <v>3</v>
      </c>
      <c r="K36">
        <v>0.99971339999999997</v>
      </c>
      <c r="L36" t="s">
        <v>2</v>
      </c>
      <c r="M36">
        <v>5.6135999999999998E-3</v>
      </c>
      <c r="N36" t="s">
        <v>6</v>
      </c>
      <c r="O36">
        <v>6</v>
      </c>
      <c r="P36" t="s">
        <v>0</v>
      </c>
      <c r="Q36">
        <v>220.9</v>
      </c>
      <c r="R36" t="s">
        <v>8</v>
      </c>
      <c r="S36">
        <v>3</v>
      </c>
      <c r="T36" t="s">
        <v>9</v>
      </c>
      <c r="U36">
        <v>190</v>
      </c>
      <c r="V36" t="s">
        <v>7</v>
      </c>
      <c r="W36">
        <v>100311</v>
      </c>
      <c r="X36" t="s">
        <v>1</v>
      </c>
      <c r="Y36" t="s">
        <v>299</v>
      </c>
      <c r="Z36" t="s">
        <v>16</v>
      </c>
      <c r="AA36" s="7" t="s">
        <v>1028</v>
      </c>
      <c r="AB36" t="s">
        <v>256</v>
      </c>
      <c r="AC36" s="3">
        <v>9.9999999999999998E-17</v>
      </c>
      <c r="AD36" t="s">
        <v>976</v>
      </c>
      <c r="AE36" t="s">
        <v>977</v>
      </c>
      <c r="AF36" t="s">
        <v>978</v>
      </c>
      <c r="AG36">
        <v>0.01</v>
      </c>
      <c r="AH36" t="s">
        <v>979</v>
      </c>
      <c r="AI36" t="b">
        <v>0</v>
      </c>
      <c r="AJ36" t="s">
        <v>5</v>
      </c>
      <c r="AK36">
        <v>1</v>
      </c>
      <c r="AL36" t="s">
        <v>4</v>
      </c>
      <c r="AM36">
        <v>0</v>
      </c>
    </row>
    <row r="37" spans="1:39" x14ac:dyDescent="0.25">
      <c r="A37" t="s">
        <v>53</v>
      </c>
      <c r="B37" t="s">
        <v>10</v>
      </c>
      <c r="C37">
        <v>300</v>
      </c>
      <c r="D37" t="s">
        <v>11</v>
      </c>
      <c r="E37">
        <v>100000</v>
      </c>
      <c r="F37" t="s">
        <v>12</v>
      </c>
      <c r="G37">
        <v>23654</v>
      </c>
      <c r="H37" t="s">
        <v>13</v>
      </c>
      <c r="I37">
        <v>1E-3</v>
      </c>
      <c r="J37" t="s">
        <v>3</v>
      </c>
      <c r="K37">
        <v>0.99983290000000002</v>
      </c>
      <c r="L37" t="s">
        <v>2</v>
      </c>
      <c r="M37">
        <v>1.3487799999999999E-2</v>
      </c>
      <c r="N37" t="s">
        <v>6</v>
      </c>
      <c r="O37">
        <v>9</v>
      </c>
      <c r="P37" t="s">
        <v>0</v>
      </c>
      <c r="Q37">
        <v>195.6</v>
      </c>
      <c r="R37" t="s">
        <v>8</v>
      </c>
      <c r="S37">
        <v>5</v>
      </c>
      <c r="T37" t="s">
        <v>9</v>
      </c>
      <c r="U37">
        <v>182</v>
      </c>
      <c r="V37" t="s">
        <v>7</v>
      </c>
      <c r="W37">
        <v>100052</v>
      </c>
      <c r="X37" t="s">
        <v>1</v>
      </c>
      <c r="Y37" t="s">
        <v>1653</v>
      </c>
      <c r="Z37" t="s">
        <v>16</v>
      </c>
      <c r="AA37" s="7" t="s">
        <v>1654</v>
      </c>
      <c r="AB37" t="s">
        <v>256</v>
      </c>
      <c r="AC37" s="3">
        <v>9.9999999999999998E-17</v>
      </c>
      <c r="AD37" t="s">
        <v>976</v>
      </c>
      <c r="AE37" t="s">
        <v>977</v>
      </c>
      <c r="AF37" t="s">
        <v>978</v>
      </c>
      <c r="AG37">
        <v>0.01</v>
      </c>
      <c r="AH37" t="s">
        <v>979</v>
      </c>
      <c r="AI37" t="b">
        <v>0</v>
      </c>
      <c r="AJ37" t="s">
        <v>5</v>
      </c>
      <c r="AK37">
        <v>0.99997959999999997</v>
      </c>
      <c r="AL37" t="s">
        <v>4</v>
      </c>
      <c r="AM37">
        <v>4.5758400000000003E-3</v>
      </c>
    </row>
    <row r="38" spans="1:39" x14ac:dyDescent="0.25">
      <c r="A38" t="s">
        <v>54</v>
      </c>
      <c r="B38" t="s">
        <v>10</v>
      </c>
      <c r="C38">
        <v>300</v>
      </c>
      <c r="D38" t="s">
        <v>11</v>
      </c>
      <c r="E38">
        <v>100000</v>
      </c>
      <c r="F38" t="s">
        <v>12</v>
      </c>
      <c r="G38">
        <v>23654</v>
      </c>
      <c r="H38" t="s">
        <v>13</v>
      </c>
      <c r="I38">
        <v>1E-3</v>
      </c>
      <c r="J38" t="s">
        <v>3</v>
      </c>
      <c r="K38">
        <v>0.99980769999999997</v>
      </c>
      <c r="L38" t="s">
        <v>2</v>
      </c>
      <c r="M38">
        <v>2.3348000000000002E-3</v>
      </c>
      <c r="N38" t="s">
        <v>6</v>
      </c>
      <c r="O38">
        <v>6</v>
      </c>
      <c r="P38" t="s">
        <v>0</v>
      </c>
      <c r="Q38">
        <v>195.3</v>
      </c>
      <c r="R38" t="s">
        <v>8</v>
      </c>
      <c r="S38">
        <v>3</v>
      </c>
      <c r="T38" t="s">
        <v>9</v>
      </c>
      <c r="U38">
        <v>191</v>
      </c>
      <c r="V38" t="s">
        <v>7</v>
      </c>
      <c r="W38">
        <v>100261</v>
      </c>
      <c r="X38" t="s">
        <v>1</v>
      </c>
      <c r="Y38" t="s">
        <v>301</v>
      </c>
      <c r="Z38" t="s">
        <v>16</v>
      </c>
      <c r="AA38" s="7" t="s">
        <v>302</v>
      </c>
      <c r="AB38" t="s">
        <v>256</v>
      </c>
      <c r="AC38" s="3">
        <v>9.9999999999999998E-17</v>
      </c>
      <c r="AD38" t="s">
        <v>976</v>
      </c>
      <c r="AE38" t="s">
        <v>977</v>
      </c>
      <c r="AF38" t="s">
        <v>978</v>
      </c>
      <c r="AG38">
        <v>0.01</v>
      </c>
      <c r="AH38" t="s">
        <v>979</v>
      </c>
      <c r="AI38" t="b">
        <v>0</v>
      </c>
      <c r="AJ38" t="s">
        <v>5</v>
      </c>
      <c r="AK38">
        <v>1</v>
      </c>
      <c r="AL38" t="s">
        <v>4</v>
      </c>
      <c r="AM38">
        <v>0</v>
      </c>
    </row>
    <row r="39" spans="1:39" x14ac:dyDescent="0.25">
      <c r="A39" t="s">
        <v>55</v>
      </c>
      <c r="B39" t="s">
        <v>10</v>
      </c>
      <c r="C39">
        <v>300</v>
      </c>
      <c r="D39" t="s">
        <v>11</v>
      </c>
      <c r="E39">
        <v>100000</v>
      </c>
      <c r="F39" t="s">
        <v>12</v>
      </c>
      <c r="G39">
        <v>23654</v>
      </c>
      <c r="H39" t="s">
        <v>13</v>
      </c>
      <c r="I39">
        <v>1E-3</v>
      </c>
      <c r="J39" t="s">
        <v>3</v>
      </c>
      <c r="K39">
        <v>0.99938760000000004</v>
      </c>
      <c r="L39" t="s">
        <v>2</v>
      </c>
      <c r="M39">
        <v>9.4032000000000004E-3</v>
      </c>
      <c r="N39" t="s">
        <v>6</v>
      </c>
      <c r="O39">
        <v>10</v>
      </c>
      <c r="P39" t="s">
        <v>0</v>
      </c>
      <c r="Q39">
        <v>238</v>
      </c>
      <c r="R39" t="s">
        <v>8</v>
      </c>
      <c r="S39">
        <v>10</v>
      </c>
      <c r="T39" t="s">
        <v>9</v>
      </c>
      <c r="U39">
        <v>197</v>
      </c>
      <c r="V39" t="s">
        <v>7</v>
      </c>
      <c r="W39">
        <v>100486</v>
      </c>
      <c r="X39" t="s">
        <v>1</v>
      </c>
      <c r="Y39" t="s">
        <v>1655</v>
      </c>
      <c r="Z39" t="s">
        <v>16</v>
      </c>
      <c r="AA39" s="7" t="s">
        <v>1656</v>
      </c>
      <c r="AB39" t="s">
        <v>256</v>
      </c>
      <c r="AC39" s="3">
        <v>9.9999999999999998E-17</v>
      </c>
      <c r="AD39" t="s">
        <v>976</v>
      </c>
      <c r="AE39" t="s">
        <v>977</v>
      </c>
      <c r="AF39" t="s">
        <v>978</v>
      </c>
      <c r="AG39">
        <v>0.01</v>
      </c>
      <c r="AH39" t="s">
        <v>979</v>
      </c>
      <c r="AI39" t="b">
        <v>0</v>
      </c>
      <c r="AJ39" t="s">
        <v>5</v>
      </c>
      <c r="AK39">
        <v>0.99996041999999996</v>
      </c>
      <c r="AL39" t="s">
        <v>4</v>
      </c>
      <c r="AM39">
        <v>2.3734099999999998E-3</v>
      </c>
    </row>
    <row r="40" spans="1:39" x14ac:dyDescent="0.25">
      <c r="A40" t="s">
        <v>56</v>
      </c>
      <c r="B40" t="s">
        <v>10</v>
      </c>
      <c r="C40">
        <v>300</v>
      </c>
      <c r="D40" t="s">
        <v>11</v>
      </c>
      <c r="E40">
        <v>100000</v>
      </c>
      <c r="F40" t="s">
        <v>12</v>
      </c>
      <c r="G40">
        <v>23654</v>
      </c>
      <c r="H40" t="s">
        <v>13</v>
      </c>
      <c r="I40">
        <v>1E-3</v>
      </c>
      <c r="J40" t="s">
        <v>3</v>
      </c>
      <c r="K40">
        <v>0.99985809999999997</v>
      </c>
      <c r="L40" t="s">
        <v>2</v>
      </c>
      <c r="M40">
        <v>1.4934E-3</v>
      </c>
      <c r="N40" t="s">
        <v>6</v>
      </c>
      <c r="O40">
        <v>6</v>
      </c>
      <c r="P40" t="s">
        <v>0</v>
      </c>
      <c r="Q40">
        <v>191.1</v>
      </c>
      <c r="R40" t="s">
        <v>8</v>
      </c>
      <c r="S40">
        <v>3</v>
      </c>
      <c r="T40" t="s">
        <v>9</v>
      </c>
      <c r="U40">
        <v>192</v>
      </c>
      <c r="V40" t="s">
        <v>7</v>
      </c>
      <c r="W40">
        <v>100131</v>
      </c>
      <c r="X40" t="s">
        <v>1</v>
      </c>
      <c r="Y40" t="s">
        <v>304</v>
      </c>
      <c r="Z40" t="s">
        <v>16</v>
      </c>
      <c r="AA40" s="7" t="s">
        <v>305</v>
      </c>
      <c r="AB40" t="s">
        <v>256</v>
      </c>
      <c r="AC40" s="3">
        <v>9.9999999999999998E-17</v>
      </c>
      <c r="AD40" t="s">
        <v>976</v>
      </c>
      <c r="AE40" t="s">
        <v>977</v>
      </c>
      <c r="AF40" t="s">
        <v>978</v>
      </c>
      <c r="AG40">
        <v>0.01</v>
      </c>
      <c r="AH40" t="s">
        <v>979</v>
      </c>
      <c r="AI40" t="b">
        <v>0</v>
      </c>
      <c r="AJ40" t="s">
        <v>5</v>
      </c>
      <c r="AK40">
        <v>1</v>
      </c>
      <c r="AL40" t="s">
        <v>4</v>
      </c>
      <c r="AM40">
        <v>0</v>
      </c>
    </row>
    <row r="41" spans="1:39" x14ac:dyDescent="0.25">
      <c r="A41" t="s">
        <v>57</v>
      </c>
      <c r="B41" t="s">
        <v>10</v>
      </c>
      <c r="C41">
        <v>300</v>
      </c>
      <c r="D41" t="s">
        <v>11</v>
      </c>
      <c r="E41">
        <v>100000</v>
      </c>
      <c r="F41" t="s">
        <v>12</v>
      </c>
      <c r="G41">
        <v>23654</v>
      </c>
      <c r="H41" t="s">
        <v>13</v>
      </c>
      <c r="I41">
        <v>1E-3</v>
      </c>
      <c r="J41" t="s">
        <v>3</v>
      </c>
      <c r="K41">
        <v>0.92931819999999998</v>
      </c>
      <c r="L41" t="s">
        <v>2</v>
      </c>
      <c r="M41">
        <v>202.19015909999999</v>
      </c>
      <c r="N41" t="s">
        <v>6</v>
      </c>
      <c r="O41">
        <v>24</v>
      </c>
      <c r="P41" t="s">
        <v>0</v>
      </c>
      <c r="Q41">
        <v>230.5</v>
      </c>
      <c r="R41" t="s">
        <v>8</v>
      </c>
      <c r="S41">
        <v>11</v>
      </c>
      <c r="T41" t="s">
        <v>9</v>
      </c>
      <c r="U41">
        <v>300</v>
      </c>
      <c r="V41" t="s">
        <v>7</v>
      </c>
      <c r="W41">
        <v>100513</v>
      </c>
      <c r="X41" t="s">
        <v>1</v>
      </c>
      <c r="Y41" t="s">
        <v>1657</v>
      </c>
      <c r="Z41" t="s">
        <v>16</v>
      </c>
      <c r="AA41" s="7" t="s">
        <v>1658</v>
      </c>
      <c r="AB41" t="s">
        <v>256</v>
      </c>
      <c r="AC41" s="3">
        <v>9.9999999999999998E-17</v>
      </c>
      <c r="AD41" t="s">
        <v>976</v>
      </c>
      <c r="AE41" t="s">
        <v>977</v>
      </c>
      <c r="AF41" t="s">
        <v>978</v>
      </c>
      <c r="AG41">
        <v>0.01</v>
      </c>
      <c r="AH41" t="s">
        <v>979</v>
      </c>
      <c r="AI41" t="b">
        <v>0</v>
      </c>
      <c r="AJ41" t="s">
        <v>5</v>
      </c>
      <c r="AK41">
        <v>0.93212192000000005</v>
      </c>
      <c r="AL41" t="s">
        <v>4</v>
      </c>
      <c r="AM41">
        <v>116.20658152</v>
      </c>
    </row>
    <row r="42" spans="1:39" x14ac:dyDescent="0.25">
      <c r="A42" t="s">
        <v>58</v>
      </c>
      <c r="B42" t="s">
        <v>10</v>
      </c>
      <c r="C42">
        <v>300</v>
      </c>
      <c r="D42" t="s">
        <v>11</v>
      </c>
      <c r="E42">
        <v>100000</v>
      </c>
      <c r="F42" t="s">
        <v>12</v>
      </c>
      <c r="G42">
        <v>23654</v>
      </c>
      <c r="H42" t="s">
        <v>13</v>
      </c>
      <c r="I42">
        <v>1E-3</v>
      </c>
      <c r="J42" t="s">
        <v>3</v>
      </c>
      <c r="K42">
        <v>0.99394769999999999</v>
      </c>
      <c r="L42" t="s">
        <v>2</v>
      </c>
      <c r="M42">
        <v>1.0978999999999999E-2</v>
      </c>
      <c r="N42" t="s">
        <v>6</v>
      </c>
      <c r="O42">
        <v>6</v>
      </c>
      <c r="P42" t="s">
        <v>0</v>
      </c>
      <c r="Q42">
        <v>163</v>
      </c>
      <c r="R42" t="s">
        <v>8</v>
      </c>
      <c r="S42">
        <v>7</v>
      </c>
      <c r="T42" t="s">
        <v>9</v>
      </c>
      <c r="U42">
        <v>327</v>
      </c>
      <c r="V42" t="s">
        <v>7</v>
      </c>
      <c r="W42">
        <v>100095</v>
      </c>
      <c r="X42" t="s">
        <v>1</v>
      </c>
      <c r="Y42" t="s">
        <v>1659</v>
      </c>
      <c r="Z42" t="s">
        <v>16</v>
      </c>
      <c r="AA42" s="7" t="s">
        <v>1660</v>
      </c>
      <c r="AB42" t="s">
        <v>256</v>
      </c>
      <c r="AC42" s="3">
        <v>9.9999999999999998E-17</v>
      </c>
      <c r="AD42" t="s">
        <v>976</v>
      </c>
      <c r="AE42" t="s">
        <v>977</v>
      </c>
      <c r="AF42" t="s">
        <v>978</v>
      </c>
      <c r="AG42">
        <v>0.01</v>
      </c>
      <c r="AH42" t="s">
        <v>979</v>
      </c>
      <c r="AI42" t="b">
        <v>0</v>
      </c>
      <c r="AJ42" t="s">
        <v>5</v>
      </c>
      <c r="AK42">
        <v>0.99923830000000002</v>
      </c>
      <c r="AL42" t="s">
        <v>4</v>
      </c>
      <c r="AM42">
        <v>3.9699899999999996E-3</v>
      </c>
    </row>
    <row r="43" spans="1:39" x14ac:dyDescent="0.25">
      <c r="A43" t="s">
        <v>59</v>
      </c>
      <c r="B43" t="s">
        <v>10</v>
      </c>
      <c r="C43">
        <v>300</v>
      </c>
      <c r="D43" t="s">
        <v>11</v>
      </c>
      <c r="E43">
        <v>100000</v>
      </c>
      <c r="F43" t="s">
        <v>12</v>
      </c>
      <c r="G43">
        <v>23654</v>
      </c>
      <c r="H43" t="s">
        <v>13</v>
      </c>
      <c r="I43">
        <v>1E-3</v>
      </c>
      <c r="J43" t="s">
        <v>3</v>
      </c>
      <c r="K43">
        <v>0.99082749999999997</v>
      </c>
      <c r="L43" t="s">
        <v>2</v>
      </c>
      <c r="M43">
        <v>9.1185999999999993E-3</v>
      </c>
      <c r="N43" t="s">
        <v>6</v>
      </c>
      <c r="O43">
        <v>6</v>
      </c>
      <c r="P43" t="s">
        <v>0</v>
      </c>
      <c r="Q43">
        <v>162.80000000000001</v>
      </c>
      <c r="R43" t="s">
        <v>8</v>
      </c>
      <c r="S43">
        <v>6</v>
      </c>
      <c r="T43" t="s">
        <v>9</v>
      </c>
      <c r="U43">
        <v>324</v>
      </c>
      <c r="V43" t="s">
        <v>7</v>
      </c>
      <c r="W43">
        <v>100049</v>
      </c>
      <c r="X43" t="s">
        <v>1</v>
      </c>
      <c r="Y43" t="s">
        <v>1661</v>
      </c>
      <c r="Z43" t="s">
        <v>16</v>
      </c>
      <c r="AA43" s="7" t="s">
        <v>1662</v>
      </c>
      <c r="AB43" t="s">
        <v>256</v>
      </c>
      <c r="AC43" s="3">
        <v>9.9999999999999998E-17</v>
      </c>
      <c r="AD43" t="s">
        <v>976</v>
      </c>
      <c r="AE43" t="s">
        <v>977</v>
      </c>
      <c r="AF43" t="s">
        <v>978</v>
      </c>
      <c r="AG43">
        <v>0.01</v>
      </c>
      <c r="AH43" t="s">
        <v>979</v>
      </c>
      <c r="AI43" t="b">
        <v>0</v>
      </c>
      <c r="AJ43" t="s">
        <v>5</v>
      </c>
      <c r="AK43">
        <v>0.99786266000000001</v>
      </c>
      <c r="AL43" t="s">
        <v>4</v>
      </c>
      <c r="AM43">
        <v>4.4874299999999997E-3</v>
      </c>
    </row>
    <row r="44" spans="1:39" x14ac:dyDescent="0.25">
      <c r="A44" t="s">
        <v>60</v>
      </c>
      <c r="B44" t="s">
        <v>10</v>
      </c>
      <c r="C44">
        <v>300</v>
      </c>
      <c r="D44" t="s">
        <v>11</v>
      </c>
      <c r="E44">
        <v>100000</v>
      </c>
      <c r="F44" t="s">
        <v>12</v>
      </c>
      <c r="G44">
        <v>23654</v>
      </c>
      <c r="H44" t="s">
        <v>13</v>
      </c>
      <c r="I44">
        <v>1E-3</v>
      </c>
      <c r="J44" t="s">
        <v>3</v>
      </c>
      <c r="K44">
        <v>0.99896940000000001</v>
      </c>
      <c r="L44" t="s">
        <v>2</v>
      </c>
      <c r="M44">
        <v>5.1532000000000001E-3</v>
      </c>
      <c r="N44" t="s">
        <v>6</v>
      </c>
      <c r="O44">
        <v>5</v>
      </c>
      <c r="P44" t="s">
        <v>0</v>
      </c>
      <c r="Q44">
        <v>150.6</v>
      </c>
      <c r="R44" t="s">
        <v>8</v>
      </c>
      <c r="S44">
        <v>11</v>
      </c>
      <c r="T44" t="s">
        <v>9</v>
      </c>
      <c r="U44">
        <v>408</v>
      </c>
      <c r="V44" t="s">
        <v>7</v>
      </c>
      <c r="W44">
        <v>100175</v>
      </c>
      <c r="X44" t="s">
        <v>1</v>
      </c>
      <c r="Y44" t="s">
        <v>1663</v>
      </c>
      <c r="Z44" t="s">
        <v>16</v>
      </c>
      <c r="AA44" s="7" t="s">
        <v>1664</v>
      </c>
      <c r="AB44" t="s">
        <v>256</v>
      </c>
      <c r="AC44" s="3">
        <v>9.9999999999999998E-17</v>
      </c>
      <c r="AD44" t="s">
        <v>976</v>
      </c>
      <c r="AE44" t="s">
        <v>977</v>
      </c>
      <c r="AF44" t="s">
        <v>978</v>
      </c>
      <c r="AG44">
        <v>0.01</v>
      </c>
      <c r="AH44" t="s">
        <v>979</v>
      </c>
      <c r="AI44" t="b">
        <v>0</v>
      </c>
      <c r="AJ44" t="s">
        <v>5</v>
      </c>
      <c r="AK44">
        <v>0.99973964999999998</v>
      </c>
      <c r="AL44" t="s">
        <v>4</v>
      </c>
      <c r="AM44">
        <v>2.6407700000000002E-3</v>
      </c>
    </row>
    <row r="45" spans="1:39" x14ac:dyDescent="0.25">
      <c r="A45" t="s">
        <v>61</v>
      </c>
      <c r="B45" t="s">
        <v>10</v>
      </c>
      <c r="C45">
        <v>300</v>
      </c>
      <c r="D45" t="s">
        <v>11</v>
      </c>
      <c r="E45">
        <v>100000</v>
      </c>
      <c r="F45" t="s">
        <v>12</v>
      </c>
      <c r="G45">
        <v>23654</v>
      </c>
      <c r="H45" t="s">
        <v>13</v>
      </c>
      <c r="I45">
        <v>1E-3</v>
      </c>
      <c r="J45" t="s">
        <v>3</v>
      </c>
      <c r="K45">
        <v>0.99428989999999995</v>
      </c>
      <c r="L45" t="s">
        <v>2</v>
      </c>
      <c r="M45">
        <v>0.1524325</v>
      </c>
      <c r="N45" t="s">
        <v>6</v>
      </c>
      <c r="O45">
        <v>12</v>
      </c>
      <c r="P45" t="s">
        <v>0</v>
      </c>
      <c r="Q45">
        <v>197.4</v>
      </c>
      <c r="R45" t="s">
        <v>8</v>
      </c>
      <c r="S45">
        <v>6</v>
      </c>
      <c r="T45" t="s">
        <v>9</v>
      </c>
      <c r="U45">
        <v>224</v>
      </c>
      <c r="V45" t="s">
        <v>7</v>
      </c>
      <c r="W45">
        <v>100103</v>
      </c>
      <c r="X45" t="s">
        <v>1</v>
      </c>
      <c r="Y45" t="s">
        <v>1665</v>
      </c>
      <c r="Z45" t="s">
        <v>16</v>
      </c>
      <c r="AA45" s="7" t="s">
        <v>1666</v>
      </c>
      <c r="AB45" t="s">
        <v>256</v>
      </c>
      <c r="AC45" s="3">
        <v>9.9999999999999998E-17</v>
      </c>
      <c r="AD45" t="s">
        <v>976</v>
      </c>
      <c r="AE45" t="s">
        <v>977</v>
      </c>
      <c r="AF45" t="s">
        <v>978</v>
      </c>
      <c r="AG45">
        <v>0.01</v>
      </c>
      <c r="AH45" t="s">
        <v>979</v>
      </c>
      <c r="AI45" t="b">
        <v>0</v>
      </c>
      <c r="AJ45" t="s">
        <v>5</v>
      </c>
      <c r="AK45">
        <v>0.99862112000000003</v>
      </c>
      <c r="AL45" t="s">
        <v>4</v>
      </c>
      <c r="AM45">
        <v>7.5410119999999997E-2</v>
      </c>
    </row>
    <row r="46" spans="1:39" x14ac:dyDescent="0.25">
      <c r="A46" t="s">
        <v>62</v>
      </c>
      <c r="B46" t="s">
        <v>10</v>
      </c>
      <c r="C46">
        <v>300</v>
      </c>
      <c r="D46" t="s">
        <v>11</v>
      </c>
      <c r="E46">
        <v>100000</v>
      </c>
      <c r="F46" t="s">
        <v>12</v>
      </c>
      <c r="G46">
        <v>23654</v>
      </c>
      <c r="H46" t="s">
        <v>13</v>
      </c>
      <c r="I46">
        <v>1E-3</v>
      </c>
      <c r="J46" t="s">
        <v>3</v>
      </c>
      <c r="K46">
        <v>0.99715989999999999</v>
      </c>
      <c r="L46" t="s">
        <v>2</v>
      </c>
      <c r="M46">
        <v>0.16467870000000001</v>
      </c>
      <c r="N46" t="s">
        <v>6</v>
      </c>
      <c r="O46">
        <v>13</v>
      </c>
      <c r="P46" t="s">
        <v>0</v>
      </c>
      <c r="Q46">
        <v>214.9</v>
      </c>
      <c r="R46" t="s">
        <v>8</v>
      </c>
      <c r="S46">
        <v>4</v>
      </c>
      <c r="T46" t="s">
        <v>9</v>
      </c>
      <c r="U46">
        <v>195</v>
      </c>
      <c r="V46" t="s">
        <v>7</v>
      </c>
      <c r="W46">
        <v>100310</v>
      </c>
      <c r="X46" t="s">
        <v>1</v>
      </c>
      <c r="Y46" t="s">
        <v>1667</v>
      </c>
      <c r="Z46" t="s">
        <v>16</v>
      </c>
      <c r="AA46" s="7" t="s">
        <v>1668</v>
      </c>
      <c r="AB46" t="s">
        <v>256</v>
      </c>
      <c r="AC46" s="3">
        <v>9.9999999999999998E-17</v>
      </c>
      <c r="AD46" t="s">
        <v>976</v>
      </c>
      <c r="AE46" t="s">
        <v>977</v>
      </c>
      <c r="AF46" t="s">
        <v>978</v>
      </c>
      <c r="AG46">
        <v>0.01</v>
      </c>
      <c r="AH46" t="s">
        <v>979</v>
      </c>
      <c r="AI46" t="b">
        <v>0</v>
      </c>
      <c r="AJ46" t="s">
        <v>5</v>
      </c>
      <c r="AK46">
        <v>0.99977075000000004</v>
      </c>
      <c r="AL46" t="s">
        <v>4</v>
      </c>
      <c r="AM46">
        <v>4.6295959999999997E-2</v>
      </c>
    </row>
    <row r="47" spans="1:39" x14ac:dyDescent="0.25">
      <c r="A47" t="s">
        <v>63</v>
      </c>
      <c r="B47" t="s">
        <v>10</v>
      </c>
      <c r="C47">
        <v>300</v>
      </c>
      <c r="D47" t="s">
        <v>11</v>
      </c>
      <c r="E47">
        <v>100000</v>
      </c>
      <c r="F47" t="s">
        <v>12</v>
      </c>
      <c r="G47">
        <v>23654</v>
      </c>
      <c r="H47" t="s">
        <v>13</v>
      </c>
      <c r="I47">
        <v>1E-3</v>
      </c>
      <c r="J47" t="s">
        <v>3</v>
      </c>
      <c r="K47">
        <v>0.99960380000000004</v>
      </c>
      <c r="L47" t="s">
        <v>2</v>
      </c>
      <c r="M47">
        <v>0.52339449999999998</v>
      </c>
      <c r="N47" t="s">
        <v>6</v>
      </c>
      <c r="O47">
        <v>7</v>
      </c>
      <c r="P47" t="s">
        <v>0</v>
      </c>
      <c r="Q47">
        <v>203.3</v>
      </c>
      <c r="R47" t="s">
        <v>8</v>
      </c>
      <c r="S47">
        <v>6</v>
      </c>
      <c r="T47" t="s">
        <v>9</v>
      </c>
      <c r="U47">
        <v>203</v>
      </c>
      <c r="V47" t="s">
        <v>7</v>
      </c>
      <c r="W47">
        <v>100108</v>
      </c>
      <c r="X47" t="s">
        <v>1</v>
      </c>
      <c r="Y47" t="s">
        <v>1669</v>
      </c>
      <c r="Z47" t="s">
        <v>16</v>
      </c>
      <c r="AA47" s="7" t="s">
        <v>1670</v>
      </c>
      <c r="AB47" t="s">
        <v>256</v>
      </c>
      <c r="AC47" s="3">
        <v>9.9999999999999998E-17</v>
      </c>
      <c r="AD47" t="s">
        <v>976</v>
      </c>
      <c r="AE47" t="s">
        <v>977</v>
      </c>
      <c r="AF47" t="s">
        <v>978</v>
      </c>
      <c r="AG47">
        <v>0.01</v>
      </c>
      <c r="AH47" t="s">
        <v>979</v>
      </c>
      <c r="AI47" t="b">
        <v>0</v>
      </c>
      <c r="AJ47" t="s">
        <v>5</v>
      </c>
      <c r="AK47">
        <v>0.99998359000000003</v>
      </c>
      <c r="AL47" t="s">
        <v>4</v>
      </c>
      <c r="AM47">
        <v>0.1079898</v>
      </c>
    </row>
    <row r="48" spans="1:39" x14ac:dyDescent="0.25">
      <c r="A48" t="s">
        <v>64</v>
      </c>
      <c r="B48" t="s">
        <v>10</v>
      </c>
      <c r="C48">
        <v>300</v>
      </c>
      <c r="D48" t="s">
        <v>11</v>
      </c>
      <c r="E48">
        <v>100000</v>
      </c>
      <c r="F48" t="s">
        <v>12</v>
      </c>
      <c r="G48">
        <v>23654</v>
      </c>
      <c r="H48" t="s">
        <v>13</v>
      </c>
      <c r="I48">
        <v>1E-3</v>
      </c>
      <c r="J48" t="s">
        <v>3</v>
      </c>
      <c r="K48">
        <v>0.99968570000000001</v>
      </c>
      <c r="L48" t="s">
        <v>2</v>
      </c>
      <c r="M48">
        <v>9.5204999999999994E-3</v>
      </c>
      <c r="N48" t="s">
        <v>6</v>
      </c>
      <c r="O48">
        <v>15</v>
      </c>
      <c r="P48" t="s">
        <v>0</v>
      </c>
      <c r="Q48">
        <v>227</v>
      </c>
      <c r="R48" t="s">
        <v>8</v>
      </c>
      <c r="S48">
        <v>4</v>
      </c>
      <c r="T48" t="s">
        <v>9</v>
      </c>
      <c r="U48">
        <v>196</v>
      </c>
      <c r="V48" t="s">
        <v>7</v>
      </c>
      <c r="W48">
        <v>100207</v>
      </c>
      <c r="X48" t="s">
        <v>1</v>
      </c>
      <c r="Y48" t="s">
        <v>1671</v>
      </c>
      <c r="Z48" t="s">
        <v>16</v>
      </c>
      <c r="AA48" s="7" t="s">
        <v>1672</v>
      </c>
      <c r="AB48" t="s">
        <v>256</v>
      </c>
      <c r="AC48" s="3">
        <v>9.9999999999999998E-17</v>
      </c>
      <c r="AD48" t="s">
        <v>976</v>
      </c>
      <c r="AE48" t="s">
        <v>977</v>
      </c>
      <c r="AF48" t="s">
        <v>978</v>
      </c>
      <c r="AG48">
        <v>0.01</v>
      </c>
      <c r="AH48" t="s">
        <v>979</v>
      </c>
      <c r="AI48" t="b">
        <v>0</v>
      </c>
      <c r="AJ48" t="s">
        <v>5</v>
      </c>
      <c r="AK48">
        <v>0.99990197999999997</v>
      </c>
      <c r="AL48" t="s">
        <v>4</v>
      </c>
      <c r="AM48">
        <v>5.2126300000000002E-3</v>
      </c>
    </row>
    <row r="49" spans="1:39" x14ac:dyDescent="0.25">
      <c r="A49" t="s">
        <v>65</v>
      </c>
      <c r="B49" t="s">
        <v>10</v>
      </c>
      <c r="C49">
        <v>300</v>
      </c>
      <c r="D49" t="s">
        <v>11</v>
      </c>
      <c r="E49">
        <v>100000</v>
      </c>
      <c r="F49" t="s">
        <v>12</v>
      </c>
      <c r="G49">
        <v>23654</v>
      </c>
      <c r="H49" t="s">
        <v>13</v>
      </c>
      <c r="I49">
        <v>1E-3</v>
      </c>
      <c r="J49" t="s">
        <v>3</v>
      </c>
      <c r="K49">
        <v>0.99970159999999997</v>
      </c>
      <c r="L49" t="s">
        <v>2</v>
      </c>
      <c r="M49">
        <v>1.8260200000000001E-2</v>
      </c>
      <c r="N49" t="s">
        <v>6</v>
      </c>
      <c r="O49">
        <v>8</v>
      </c>
      <c r="P49" t="s">
        <v>0</v>
      </c>
      <c r="Q49">
        <v>204.5</v>
      </c>
      <c r="R49" t="s">
        <v>8</v>
      </c>
      <c r="S49">
        <v>7</v>
      </c>
      <c r="T49" t="s">
        <v>9</v>
      </c>
      <c r="U49">
        <v>199</v>
      </c>
      <c r="V49" t="s">
        <v>7</v>
      </c>
      <c r="W49">
        <v>100087</v>
      </c>
      <c r="X49" t="s">
        <v>1</v>
      </c>
      <c r="Y49" t="s">
        <v>1673</v>
      </c>
      <c r="Z49" t="s">
        <v>16</v>
      </c>
      <c r="AA49" s="7" t="s">
        <v>1674</v>
      </c>
      <c r="AB49" t="s">
        <v>256</v>
      </c>
      <c r="AC49" s="3">
        <v>9.9999999999999998E-17</v>
      </c>
      <c r="AD49" t="s">
        <v>976</v>
      </c>
      <c r="AE49" t="s">
        <v>977</v>
      </c>
      <c r="AF49" t="s">
        <v>978</v>
      </c>
      <c r="AG49">
        <v>0.01</v>
      </c>
      <c r="AH49" t="s">
        <v>979</v>
      </c>
      <c r="AI49" t="b">
        <v>0</v>
      </c>
      <c r="AJ49" t="s">
        <v>5</v>
      </c>
      <c r="AK49">
        <v>0.99999755999999995</v>
      </c>
      <c r="AL49" t="s">
        <v>4</v>
      </c>
      <c r="AM49">
        <v>1.7148300000000001E-3</v>
      </c>
    </row>
    <row r="50" spans="1:39" x14ac:dyDescent="0.25">
      <c r="A50" t="s">
        <v>66</v>
      </c>
      <c r="B50" t="s">
        <v>10</v>
      </c>
      <c r="C50">
        <v>300</v>
      </c>
      <c r="D50" t="s">
        <v>11</v>
      </c>
      <c r="E50">
        <v>100000</v>
      </c>
      <c r="F50" t="s">
        <v>12</v>
      </c>
      <c r="G50">
        <v>23654</v>
      </c>
      <c r="H50" t="s">
        <v>13</v>
      </c>
      <c r="I50">
        <v>1E-3</v>
      </c>
      <c r="J50" t="s">
        <v>3</v>
      </c>
      <c r="K50">
        <v>0.99807319999999999</v>
      </c>
      <c r="L50" t="s">
        <v>2</v>
      </c>
      <c r="M50">
        <v>1.44233E-2</v>
      </c>
      <c r="N50" t="s">
        <v>6</v>
      </c>
      <c r="O50">
        <v>14</v>
      </c>
      <c r="P50" t="s">
        <v>0</v>
      </c>
      <c r="Q50">
        <v>226.8</v>
      </c>
      <c r="R50" t="s">
        <v>8</v>
      </c>
      <c r="S50">
        <v>3</v>
      </c>
      <c r="T50" t="s">
        <v>9</v>
      </c>
      <c r="U50">
        <v>214</v>
      </c>
      <c r="V50" t="s">
        <v>7</v>
      </c>
      <c r="W50">
        <v>100327</v>
      </c>
      <c r="X50" t="s">
        <v>1</v>
      </c>
      <c r="Y50" t="s">
        <v>1675</v>
      </c>
      <c r="Z50" t="s">
        <v>16</v>
      </c>
      <c r="AA50" s="7" t="s">
        <v>1676</v>
      </c>
      <c r="AB50" t="s">
        <v>256</v>
      </c>
      <c r="AC50" s="3">
        <v>9.9999999999999998E-17</v>
      </c>
      <c r="AD50" t="s">
        <v>976</v>
      </c>
      <c r="AE50" t="s">
        <v>977</v>
      </c>
      <c r="AF50" t="s">
        <v>978</v>
      </c>
      <c r="AG50">
        <v>0.01</v>
      </c>
      <c r="AH50" t="s">
        <v>979</v>
      </c>
      <c r="AI50" t="b">
        <v>0</v>
      </c>
      <c r="AJ50" t="s">
        <v>5</v>
      </c>
      <c r="AK50">
        <v>0.99947841000000004</v>
      </c>
      <c r="AL50" t="s">
        <v>4</v>
      </c>
      <c r="AM50">
        <v>7.56713E-3</v>
      </c>
    </row>
    <row r="51" spans="1:39" x14ac:dyDescent="0.25">
      <c r="A51" t="s">
        <v>67</v>
      </c>
      <c r="B51" t="s">
        <v>10</v>
      </c>
      <c r="C51">
        <v>300</v>
      </c>
      <c r="D51" t="s">
        <v>11</v>
      </c>
      <c r="E51">
        <v>100000</v>
      </c>
      <c r="F51" t="s">
        <v>12</v>
      </c>
      <c r="G51">
        <v>23654</v>
      </c>
      <c r="H51" t="s">
        <v>13</v>
      </c>
      <c r="I51">
        <v>1E-3</v>
      </c>
      <c r="J51" t="s">
        <v>3</v>
      </c>
      <c r="K51">
        <v>0.99778259999999996</v>
      </c>
      <c r="L51" t="s">
        <v>2</v>
      </c>
      <c r="M51">
        <v>2.1467300000000002E-2</v>
      </c>
      <c r="N51" t="s">
        <v>6</v>
      </c>
      <c r="O51">
        <v>12</v>
      </c>
      <c r="P51" t="s">
        <v>0</v>
      </c>
      <c r="Q51">
        <v>210.2</v>
      </c>
      <c r="R51" t="s">
        <v>8</v>
      </c>
      <c r="S51">
        <v>3</v>
      </c>
      <c r="T51" t="s">
        <v>9</v>
      </c>
      <c r="U51">
        <v>191</v>
      </c>
      <c r="V51" t="s">
        <v>7</v>
      </c>
      <c r="W51">
        <v>100226</v>
      </c>
      <c r="X51" t="s">
        <v>1</v>
      </c>
      <c r="Y51" t="s">
        <v>1677</v>
      </c>
      <c r="Z51" t="s">
        <v>16</v>
      </c>
      <c r="AA51" s="7" t="s">
        <v>1678</v>
      </c>
      <c r="AB51" t="s">
        <v>256</v>
      </c>
      <c r="AC51" s="3">
        <v>9.9999999999999998E-17</v>
      </c>
      <c r="AD51" t="s">
        <v>976</v>
      </c>
      <c r="AE51" t="s">
        <v>977</v>
      </c>
      <c r="AF51" t="s">
        <v>978</v>
      </c>
      <c r="AG51">
        <v>0.01</v>
      </c>
      <c r="AH51" t="s">
        <v>979</v>
      </c>
      <c r="AI51" t="b">
        <v>0</v>
      </c>
      <c r="AJ51" t="s">
        <v>5</v>
      </c>
      <c r="AK51">
        <v>0.99948599000000005</v>
      </c>
      <c r="AL51" t="s">
        <v>4</v>
      </c>
      <c r="AM51">
        <v>1.02334E-2</v>
      </c>
    </row>
    <row r="52" spans="1:39" x14ac:dyDescent="0.25">
      <c r="A52" t="s">
        <v>68</v>
      </c>
      <c r="B52" t="s">
        <v>10</v>
      </c>
      <c r="C52">
        <v>300</v>
      </c>
      <c r="D52" t="s">
        <v>11</v>
      </c>
      <c r="E52">
        <v>100000</v>
      </c>
      <c r="F52" t="s">
        <v>12</v>
      </c>
      <c r="G52">
        <v>23654</v>
      </c>
      <c r="H52" t="s">
        <v>13</v>
      </c>
      <c r="I52">
        <v>1E-3</v>
      </c>
      <c r="J52" t="s">
        <v>3</v>
      </c>
      <c r="K52">
        <v>0.99978769999999995</v>
      </c>
      <c r="L52" t="s">
        <v>2</v>
      </c>
      <c r="M52">
        <v>7.3647000000000001E-3</v>
      </c>
      <c r="N52" t="s">
        <v>6</v>
      </c>
      <c r="O52">
        <v>11</v>
      </c>
      <c r="P52" t="s">
        <v>0</v>
      </c>
      <c r="Q52">
        <v>220.2</v>
      </c>
      <c r="R52" t="s">
        <v>8</v>
      </c>
      <c r="S52">
        <v>2</v>
      </c>
      <c r="T52" t="s">
        <v>9</v>
      </c>
      <c r="U52">
        <v>194</v>
      </c>
      <c r="V52" t="s">
        <v>7</v>
      </c>
      <c r="W52">
        <v>100131</v>
      </c>
      <c r="X52" t="s">
        <v>1</v>
      </c>
      <c r="Y52" t="s">
        <v>1679</v>
      </c>
      <c r="Z52" t="s">
        <v>16</v>
      </c>
      <c r="AA52" s="7" t="s">
        <v>1680</v>
      </c>
      <c r="AB52" t="s">
        <v>256</v>
      </c>
      <c r="AC52" s="3">
        <v>9.9999999999999998E-17</v>
      </c>
      <c r="AD52" t="s">
        <v>976</v>
      </c>
      <c r="AE52" t="s">
        <v>977</v>
      </c>
      <c r="AF52" t="s">
        <v>978</v>
      </c>
      <c r="AG52">
        <v>0.01</v>
      </c>
      <c r="AH52" t="s">
        <v>979</v>
      </c>
      <c r="AI52" t="b">
        <v>0</v>
      </c>
      <c r="AJ52" t="s">
        <v>5</v>
      </c>
      <c r="AK52">
        <v>0.99997566000000004</v>
      </c>
      <c r="AL52" t="s">
        <v>4</v>
      </c>
      <c r="AM52">
        <v>2.4817699999999999E-3</v>
      </c>
    </row>
    <row r="53" spans="1:39" x14ac:dyDescent="0.25">
      <c r="A53" t="s">
        <v>69</v>
      </c>
      <c r="B53" t="s">
        <v>10</v>
      </c>
      <c r="C53">
        <v>300</v>
      </c>
      <c r="D53" t="s">
        <v>11</v>
      </c>
      <c r="E53">
        <v>100000</v>
      </c>
      <c r="F53" t="s">
        <v>12</v>
      </c>
      <c r="G53">
        <v>23654</v>
      </c>
      <c r="H53" t="s">
        <v>13</v>
      </c>
      <c r="I53">
        <v>1E-3</v>
      </c>
      <c r="J53" t="s">
        <v>3</v>
      </c>
      <c r="K53">
        <v>0.99978540000000005</v>
      </c>
      <c r="L53" t="s">
        <v>2</v>
      </c>
      <c r="M53">
        <v>4.3501E-3</v>
      </c>
      <c r="N53" t="s">
        <v>6</v>
      </c>
      <c r="O53">
        <v>7</v>
      </c>
      <c r="P53" t="s">
        <v>0</v>
      </c>
      <c r="Q53">
        <v>208.9</v>
      </c>
      <c r="R53" t="s">
        <v>8</v>
      </c>
      <c r="S53">
        <v>4</v>
      </c>
      <c r="T53" t="s">
        <v>9</v>
      </c>
      <c r="U53">
        <v>192</v>
      </c>
      <c r="V53" t="s">
        <v>7</v>
      </c>
      <c r="W53">
        <v>100189</v>
      </c>
      <c r="X53" t="s">
        <v>1</v>
      </c>
      <c r="Y53" t="s">
        <v>318</v>
      </c>
      <c r="Z53" t="s">
        <v>16</v>
      </c>
      <c r="AA53" s="7" t="s">
        <v>319</v>
      </c>
      <c r="AB53" t="s">
        <v>256</v>
      </c>
      <c r="AC53" s="3">
        <v>9.9999999999999998E-17</v>
      </c>
      <c r="AD53" t="s">
        <v>976</v>
      </c>
      <c r="AE53" t="s">
        <v>977</v>
      </c>
      <c r="AF53" t="s">
        <v>978</v>
      </c>
      <c r="AG53">
        <v>0.01</v>
      </c>
      <c r="AH53" t="s">
        <v>979</v>
      </c>
      <c r="AI53" t="b">
        <v>0</v>
      </c>
      <c r="AJ53" t="s">
        <v>5</v>
      </c>
      <c r="AK53">
        <v>1</v>
      </c>
      <c r="AL53" t="s">
        <v>4</v>
      </c>
      <c r="AM53">
        <v>0</v>
      </c>
    </row>
    <row r="54" spans="1:39" x14ac:dyDescent="0.25">
      <c r="A54" t="s">
        <v>70</v>
      </c>
      <c r="B54" t="s">
        <v>10</v>
      </c>
      <c r="C54">
        <v>300</v>
      </c>
      <c r="D54" t="s">
        <v>11</v>
      </c>
      <c r="E54">
        <v>100000</v>
      </c>
      <c r="F54" t="s">
        <v>12</v>
      </c>
      <c r="G54">
        <v>23654</v>
      </c>
      <c r="H54" t="s">
        <v>13</v>
      </c>
      <c r="I54">
        <v>1E-3</v>
      </c>
      <c r="J54" t="s">
        <v>3</v>
      </c>
      <c r="K54">
        <v>0.99967760000000006</v>
      </c>
      <c r="L54" t="s">
        <v>2</v>
      </c>
      <c r="M54">
        <v>1.6695999999999999E-2</v>
      </c>
      <c r="N54" t="s">
        <v>6</v>
      </c>
      <c r="O54">
        <v>8</v>
      </c>
      <c r="P54" t="s">
        <v>0</v>
      </c>
      <c r="Q54">
        <v>196.6</v>
      </c>
      <c r="R54" t="s">
        <v>8</v>
      </c>
      <c r="S54">
        <v>7</v>
      </c>
      <c r="T54" t="s">
        <v>9</v>
      </c>
      <c r="U54">
        <v>286</v>
      </c>
      <c r="V54" t="s">
        <v>7</v>
      </c>
      <c r="W54">
        <v>100310</v>
      </c>
      <c r="X54" t="s">
        <v>1</v>
      </c>
      <c r="Y54" t="s">
        <v>1681</v>
      </c>
      <c r="Z54" t="s">
        <v>16</v>
      </c>
      <c r="AA54" s="7" t="s">
        <v>1682</v>
      </c>
      <c r="AB54" t="s">
        <v>256</v>
      </c>
      <c r="AC54" s="3">
        <v>9.9999999999999998E-17</v>
      </c>
      <c r="AD54" t="s">
        <v>976</v>
      </c>
      <c r="AE54" t="s">
        <v>977</v>
      </c>
      <c r="AF54" t="s">
        <v>978</v>
      </c>
      <c r="AG54">
        <v>0.01</v>
      </c>
      <c r="AH54" t="s">
        <v>979</v>
      </c>
      <c r="AI54" t="b">
        <v>0</v>
      </c>
      <c r="AJ54" t="s">
        <v>5</v>
      </c>
      <c r="AK54">
        <v>0.99997245000000001</v>
      </c>
      <c r="AL54" t="s">
        <v>4</v>
      </c>
      <c r="AM54">
        <v>4.8711700000000002E-3</v>
      </c>
    </row>
    <row r="55" spans="1:39" x14ac:dyDescent="0.25">
      <c r="A55" t="s">
        <v>71</v>
      </c>
      <c r="B55" t="s">
        <v>10</v>
      </c>
      <c r="C55">
        <v>300</v>
      </c>
      <c r="D55" t="s">
        <v>11</v>
      </c>
      <c r="E55">
        <v>100000</v>
      </c>
      <c r="F55" t="s">
        <v>12</v>
      </c>
      <c r="G55">
        <v>23654</v>
      </c>
      <c r="H55" t="s">
        <v>13</v>
      </c>
      <c r="I55">
        <v>1E-3</v>
      </c>
      <c r="J55" t="s">
        <v>3</v>
      </c>
      <c r="K55">
        <v>0.99959039999999999</v>
      </c>
      <c r="L55" t="s">
        <v>2</v>
      </c>
      <c r="M55">
        <v>5.0415E-3</v>
      </c>
      <c r="N55" t="s">
        <v>6</v>
      </c>
      <c r="O55">
        <v>12</v>
      </c>
      <c r="P55" t="s">
        <v>0</v>
      </c>
      <c r="Q55">
        <v>233.2</v>
      </c>
      <c r="R55" t="s">
        <v>8</v>
      </c>
      <c r="S55">
        <v>5</v>
      </c>
      <c r="T55" t="s">
        <v>9</v>
      </c>
      <c r="U55">
        <v>218</v>
      </c>
      <c r="V55" t="s">
        <v>7</v>
      </c>
      <c r="W55">
        <v>100484</v>
      </c>
      <c r="X55" t="s">
        <v>1</v>
      </c>
      <c r="Y55" t="s">
        <v>1683</v>
      </c>
      <c r="Z55" t="s">
        <v>16</v>
      </c>
      <c r="AA55" s="7" t="s">
        <v>1684</v>
      </c>
      <c r="AB55" t="s">
        <v>256</v>
      </c>
      <c r="AC55" s="3">
        <v>9.9999999999999998E-17</v>
      </c>
      <c r="AD55" t="s">
        <v>976</v>
      </c>
      <c r="AE55" t="s">
        <v>977</v>
      </c>
      <c r="AF55" t="s">
        <v>978</v>
      </c>
      <c r="AG55">
        <v>0.01</v>
      </c>
      <c r="AH55" t="s">
        <v>979</v>
      </c>
      <c r="AI55" t="b">
        <v>0</v>
      </c>
      <c r="AJ55" t="s">
        <v>5</v>
      </c>
      <c r="AK55">
        <v>0.99993175000000001</v>
      </c>
      <c r="AL55" t="s">
        <v>4</v>
      </c>
      <c r="AM55">
        <v>2.0717499999999998E-3</v>
      </c>
    </row>
    <row r="56" spans="1:39" x14ac:dyDescent="0.25">
      <c r="A56" t="s">
        <v>72</v>
      </c>
      <c r="B56" t="s">
        <v>10</v>
      </c>
      <c r="C56">
        <v>300</v>
      </c>
      <c r="D56" t="s">
        <v>11</v>
      </c>
      <c r="E56">
        <v>100000</v>
      </c>
      <c r="F56" t="s">
        <v>12</v>
      </c>
      <c r="G56">
        <v>23654</v>
      </c>
      <c r="H56" t="s">
        <v>13</v>
      </c>
      <c r="I56">
        <v>1E-3</v>
      </c>
      <c r="J56" t="s">
        <v>3</v>
      </c>
      <c r="K56">
        <v>0.83316670000000004</v>
      </c>
      <c r="L56" t="s">
        <v>2</v>
      </c>
      <c r="M56">
        <v>125.7545442</v>
      </c>
      <c r="N56" t="s">
        <v>6</v>
      </c>
      <c r="O56">
        <v>37</v>
      </c>
      <c r="P56" t="s">
        <v>0</v>
      </c>
      <c r="Q56">
        <v>253.7</v>
      </c>
      <c r="R56" t="s">
        <v>8</v>
      </c>
      <c r="S56">
        <v>4</v>
      </c>
      <c r="T56" t="s">
        <v>9</v>
      </c>
      <c r="U56">
        <v>575</v>
      </c>
      <c r="V56" t="s">
        <v>7</v>
      </c>
      <c r="W56">
        <v>101810</v>
      </c>
      <c r="X56" t="s">
        <v>1</v>
      </c>
      <c r="Y56" t="s">
        <v>1685</v>
      </c>
      <c r="Z56" t="s">
        <v>16</v>
      </c>
      <c r="AA56" s="7" t="s">
        <v>1686</v>
      </c>
      <c r="AB56" t="s">
        <v>256</v>
      </c>
      <c r="AC56" s="3">
        <v>9.9999999999999998E-17</v>
      </c>
      <c r="AD56" t="s">
        <v>976</v>
      </c>
      <c r="AE56" t="s">
        <v>977</v>
      </c>
      <c r="AF56" t="s">
        <v>978</v>
      </c>
      <c r="AG56">
        <v>0.01</v>
      </c>
      <c r="AH56" t="s">
        <v>979</v>
      </c>
      <c r="AI56" t="b">
        <v>0</v>
      </c>
      <c r="AJ56" t="s">
        <v>5</v>
      </c>
      <c r="AK56">
        <v>0.26499361999999999</v>
      </c>
      <c r="AL56" t="s">
        <v>4</v>
      </c>
      <c r="AM56">
        <v>177.36467934999999</v>
      </c>
    </row>
    <row r="57" spans="1:39" x14ac:dyDescent="0.25">
      <c r="A57" t="s">
        <v>73</v>
      </c>
      <c r="B57" t="s">
        <v>10</v>
      </c>
      <c r="C57">
        <v>300</v>
      </c>
      <c r="D57" t="s">
        <v>11</v>
      </c>
      <c r="E57">
        <v>100000</v>
      </c>
      <c r="F57" t="s">
        <v>12</v>
      </c>
      <c r="G57">
        <v>23654</v>
      </c>
      <c r="H57" t="s">
        <v>13</v>
      </c>
      <c r="I57">
        <v>1E-3</v>
      </c>
      <c r="J57" t="s">
        <v>3</v>
      </c>
      <c r="K57">
        <v>0.99547289999999999</v>
      </c>
      <c r="L57" t="s">
        <v>2</v>
      </c>
      <c r="M57">
        <v>1.8168426</v>
      </c>
      <c r="N57" t="s">
        <v>6</v>
      </c>
      <c r="O57">
        <v>12</v>
      </c>
      <c r="P57" t="s">
        <v>0</v>
      </c>
      <c r="Q57">
        <v>146.80000000000001</v>
      </c>
      <c r="R57" t="s">
        <v>8</v>
      </c>
      <c r="S57">
        <v>4</v>
      </c>
      <c r="T57" t="s">
        <v>9</v>
      </c>
      <c r="U57">
        <v>300</v>
      </c>
      <c r="V57" t="s">
        <v>7</v>
      </c>
      <c r="W57">
        <v>100674</v>
      </c>
      <c r="X57" t="s">
        <v>1</v>
      </c>
      <c r="Y57" t="s">
        <v>1687</v>
      </c>
      <c r="Z57" t="s">
        <v>16</v>
      </c>
      <c r="AA57" s="7" t="s">
        <v>1688</v>
      </c>
      <c r="AB57" t="s">
        <v>256</v>
      </c>
      <c r="AC57" s="3">
        <v>9.9999999999999998E-17</v>
      </c>
      <c r="AD57" t="s">
        <v>976</v>
      </c>
      <c r="AE57" t="s">
        <v>977</v>
      </c>
      <c r="AF57" t="s">
        <v>978</v>
      </c>
      <c r="AG57">
        <v>0.01</v>
      </c>
      <c r="AH57" t="s">
        <v>979</v>
      </c>
      <c r="AI57" t="b">
        <v>0</v>
      </c>
      <c r="AJ57" t="s">
        <v>5</v>
      </c>
      <c r="AK57">
        <v>0.99827217999999995</v>
      </c>
      <c r="AL57" t="s">
        <v>4</v>
      </c>
      <c r="AM57">
        <v>0.17465502999999999</v>
      </c>
    </row>
    <row r="58" spans="1:39" x14ac:dyDescent="0.25">
      <c r="A58" t="s">
        <v>74</v>
      </c>
      <c r="B58" t="s">
        <v>10</v>
      </c>
      <c r="C58">
        <v>300</v>
      </c>
      <c r="D58" t="s">
        <v>11</v>
      </c>
      <c r="E58">
        <v>100000</v>
      </c>
      <c r="F58" t="s">
        <v>12</v>
      </c>
      <c r="G58">
        <v>23654</v>
      </c>
      <c r="H58" t="s">
        <v>13</v>
      </c>
      <c r="I58">
        <v>1E-3</v>
      </c>
      <c r="J58" t="s">
        <v>3</v>
      </c>
      <c r="K58">
        <v>0.9996507</v>
      </c>
      <c r="L58" t="s">
        <v>2</v>
      </c>
      <c r="M58">
        <v>8.6572999999999997E-3</v>
      </c>
      <c r="N58" t="s">
        <v>6</v>
      </c>
      <c r="O58">
        <v>7</v>
      </c>
      <c r="P58" t="s">
        <v>0</v>
      </c>
      <c r="Q58">
        <v>151.19999999999999</v>
      </c>
      <c r="R58" t="s">
        <v>8</v>
      </c>
      <c r="S58">
        <v>3</v>
      </c>
      <c r="T58" t="s">
        <v>9</v>
      </c>
      <c r="U58">
        <v>205</v>
      </c>
      <c r="V58" t="s">
        <v>7</v>
      </c>
      <c r="W58">
        <v>100242</v>
      </c>
      <c r="X58" t="s">
        <v>1</v>
      </c>
      <c r="Y58" t="s">
        <v>325</v>
      </c>
      <c r="Z58" t="s">
        <v>16</v>
      </c>
      <c r="AA58" s="7" t="s">
        <v>1045</v>
      </c>
      <c r="AB58" t="s">
        <v>256</v>
      </c>
      <c r="AC58" s="3">
        <v>9.9999999999999998E-17</v>
      </c>
      <c r="AD58" t="s">
        <v>976</v>
      </c>
      <c r="AE58" t="s">
        <v>977</v>
      </c>
      <c r="AF58" t="s">
        <v>978</v>
      </c>
      <c r="AG58">
        <v>0.01</v>
      </c>
      <c r="AH58" t="s">
        <v>979</v>
      </c>
      <c r="AI58" t="b">
        <v>0</v>
      </c>
      <c r="AJ58" t="s">
        <v>5</v>
      </c>
      <c r="AK58">
        <v>1</v>
      </c>
      <c r="AL58" t="s">
        <v>4</v>
      </c>
      <c r="AM58">
        <v>0</v>
      </c>
    </row>
    <row r="59" spans="1:39" x14ac:dyDescent="0.25">
      <c r="A59" t="s">
        <v>75</v>
      </c>
      <c r="B59" t="s">
        <v>10</v>
      </c>
      <c r="C59">
        <v>300</v>
      </c>
      <c r="D59" t="s">
        <v>11</v>
      </c>
      <c r="E59">
        <v>100000</v>
      </c>
      <c r="F59" t="s">
        <v>12</v>
      </c>
      <c r="G59">
        <v>23654</v>
      </c>
      <c r="H59" t="s">
        <v>13</v>
      </c>
      <c r="I59">
        <v>1E-3</v>
      </c>
      <c r="J59" t="s">
        <v>3</v>
      </c>
      <c r="K59">
        <v>0.99966279999999996</v>
      </c>
      <c r="L59" t="s">
        <v>2</v>
      </c>
      <c r="M59">
        <v>5.7702999999999999E-3</v>
      </c>
      <c r="N59" t="s">
        <v>6</v>
      </c>
      <c r="O59">
        <v>7</v>
      </c>
      <c r="P59" t="s">
        <v>0</v>
      </c>
      <c r="Q59">
        <v>147.1</v>
      </c>
      <c r="R59" t="s">
        <v>8</v>
      </c>
      <c r="S59">
        <v>3</v>
      </c>
      <c r="T59" t="s">
        <v>9</v>
      </c>
      <c r="U59">
        <v>197</v>
      </c>
      <c r="V59" t="s">
        <v>7</v>
      </c>
      <c r="W59">
        <v>100238</v>
      </c>
      <c r="X59" t="s">
        <v>1</v>
      </c>
      <c r="Y59" t="s">
        <v>326</v>
      </c>
      <c r="Z59" t="s">
        <v>16</v>
      </c>
      <c r="AA59" s="7" t="s">
        <v>1046</v>
      </c>
      <c r="AB59" t="s">
        <v>256</v>
      </c>
      <c r="AC59" s="3">
        <v>9.9999999999999998E-17</v>
      </c>
      <c r="AD59" t="s">
        <v>976</v>
      </c>
      <c r="AE59" t="s">
        <v>977</v>
      </c>
      <c r="AF59" t="s">
        <v>978</v>
      </c>
      <c r="AG59">
        <v>0.01</v>
      </c>
      <c r="AH59" t="s">
        <v>979</v>
      </c>
      <c r="AI59" t="b">
        <v>0</v>
      </c>
      <c r="AJ59" t="s">
        <v>5</v>
      </c>
      <c r="AK59">
        <v>1</v>
      </c>
      <c r="AL59" t="s">
        <v>4</v>
      </c>
      <c r="AM59">
        <v>0</v>
      </c>
    </row>
    <row r="60" spans="1:39" x14ac:dyDescent="0.25">
      <c r="A60" t="s">
        <v>76</v>
      </c>
      <c r="B60" t="s">
        <v>10</v>
      </c>
      <c r="C60">
        <v>300</v>
      </c>
      <c r="D60" t="s">
        <v>11</v>
      </c>
      <c r="E60">
        <v>100000</v>
      </c>
      <c r="F60" t="s">
        <v>12</v>
      </c>
      <c r="G60">
        <v>23654</v>
      </c>
      <c r="H60" t="s">
        <v>13</v>
      </c>
      <c r="I60">
        <v>1E-3</v>
      </c>
      <c r="J60" t="s">
        <v>3</v>
      </c>
      <c r="K60">
        <v>0.99961659999999997</v>
      </c>
      <c r="L60" t="s">
        <v>2</v>
      </c>
      <c r="M60">
        <v>1.1383300000000001E-2</v>
      </c>
      <c r="N60" t="s">
        <v>6</v>
      </c>
      <c r="O60">
        <v>7</v>
      </c>
      <c r="P60" t="s">
        <v>0</v>
      </c>
      <c r="Q60">
        <v>153.5</v>
      </c>
      <c r="R60" t="s">
        <v>8</v>
      </c>
      <c r="S60">
        <v>3</v>
      </c>
      <c r="T60" t="s">
        <v>9</v>
      </c>
      <c r="U60">
        <v>207</v>
      </c>
      <c r="V60" t="s">
        <v>7</v>
      </c>
      <c r="W60">
        <v>100364</v>
      </c>
      <c r="X60" t="s">
        <v>1</v>
      </c>
      <c r="Y60" t="s">
        <v>327</v>
      </c>
      <c r="Z60" t="s">
        <v>16</v>
      </c>
      <c r="AA60" s="7" t="s">
        <v>1047</v>
      </c>
      <c r="AB60" t="s">
        <v>256</v>
      </c>
      <c r="AC60" s="3">
        <v>9.9999999999999998E-17</v>
      </c>
      <c r="AD60" t="s">
        <v>976</v>
      </c>
      <c r="AE60" t="s">
        <v>977</v>
      </c>
      <c r="AF60" t="s">
        <v>978</v>
      </c>
      <c r="AG60">
        <v>0.01</v>
      </c>
      <c r="AH60" t="s">
        <v>979</v>
      </c>
      <c r="AI60" t="b">
        <v>0</v>
      </c>
      <c r="AJ60" t="s">
        <v>5</v>
      </c>
      <c r="AK60">
        <v>1</v>
      </c>
      <c r="AL60" t="s">
        <v>4</v>
      </c>
      <c r="AM60">
        <v>0</v>
      </c>
    </row>
    <row r="61" spans="1:39" x14ac:dyDescent="0.25">
      <c r="A61" t="s">
        <v>77</v>
      </c>
      <c r="B61" t="s">
        <v>10</v>
      </c>
      <c r="C61">
        <v>300</v>
      </c>
      <c r="D61" t="s">
        <v>11</v>
      </c>
      <c r="E61">
        <v>100000</v>
      </c>
      <c r="F61" t="s">
        <v>12</v>
      </c>
      <c r="G61">
        <v>23654</v>
      </c>
      <c r="H61" t="s">
        <v>13</v>
      </c>
      <c r="I61">
        <v>1E-3</v>
      </c>
      <c r="J61" t="s">
        <v>3</v>
      </c>
      <c r="K61">
        <v>0.75344960000000005</v>
      </c>
      <c r="L61" t="s">
        <v>2</v>
      </c>
      <c r="M61">
        <v>0.1098687</v>
      </c>
      <c r="N61" t="s">
        <v>6</v>
      </c>
      <c r="O61">
        <v>14</v>
      </c>
      <c r="P61" t="s">
        <v>0</v>
      </c>
      <c r="Q61">
        <v>122.5</v>
      </c>
      <c r="R61" t="s">
        <v>8</v>
      </c>
      <c r="S61">
        <v>10</v>
      </c>
      <c r="T61" t="s">
        <v>9</v>
      </c>
      <c r="U61">
        <v>265</v>
      </c>
      <c r="V61" t="s">
        <v>7</v>
      </c>
      <c r="W61">
        <v>100151</v>
      </c>
      <c r="X61" t="s">
        <v>1</v>
      </c>
      <c r="Y61" t="s">
        <v>1689</v>
      </c>
      <c r="Z61" t="s">
        <v>16</v>
      </c>
      <c r="AA61" s="7" t="s">
        <v>1690</v>
      </c>
      <c r="AB61" t="s">
        <v>256</v>
      </c>
      <c r="AC61" s="3">
        <v>9.9999999999999998E-17</v>
      </c>
      <c r="AD61" t="s">
        <v>976</v>
      </c>
      <c r="AE61" t="s">
        <v>977</v>
      </c>
      <c r="AF61" t="s">
        <v>978</v>
      </c>
      <c r="AG61">
        <v>0.01</v>
      </c>
      <c r="AH61" t="s">
        <v>979</v>
      </c>
      <c r="AI61" t="b">
        <v>0</v>
      </c>
      <c r="AJ61" t="s">
        <v>5</v>
      </c>
      <c r="AK61">
        <v>0.95357068</v>
      </c>
      <c r="AL61" t="s">
        <v>4</v>
      </c>
      <c r="AM61">
        <v>4.3100100000000002E-2</v>
      </c>
    </row>
    <row r="62" spans="1:39" x14ac:dyDescent="0.25">
      <c r="A62" t="s">
        <v>78</v>
      </c>
      <c r="B62" t="s">
        <v>10</v>
      </c>
      <c r="C62">
        <v>300</v>
      </c>
      <c r="D62" t="s">
        <v>11</v>
      </c>
      <c r="E62">
        <v>100000</v>
      </c>
      <c r="F62" t="s">
        <v>12</v>
      </c>
      <c r="G62">
        <v>23654</v>
      </c>
      <c r="H62" t="s">
        <v>13</v>
      </c>
      <c r="I62">
        <v>1E-3</v>
      </c>
      <c r="J62" t="s">
        <v>3</v>
      </c>
      <c r="K62">
        <v>0.95134960000000002</v>
      </c>
      <c r="L62" t="s">
        <v>2</v>
      </c>
      <c r="M62">
        <v>6.4663899999999996E-2</v>
      </c>
      <c r="N62" t="s">
        <v>6</v>
      </c>
      <c r="O62">
        <v>11</v>
      </c>
      <c r="P62" t="s">
        <v>0</v>
      </c>
      <c r="Q62">
        <v>118.2</v>
      </c>
      <c r="R62" t="s">
        <v>8</v>
      </c>
      <c r="S62">
        <v>8</v>
      </c>
      <c r="T62" t="s">
        <v>9</v>
      </c>
      <c r="U62">
        <v>337</v>
      </c>
      <c r="V62" t="s">
        <v>7</v>
      </c>
      <c r="W62">
        <v>100358</v>
      </c>
      <c r="X62" t="s">
        <v>1</v>
      </c>
      <c r="Y62" t="s">
        <v>1691</v>
      </c>
      <c r="Z62" t="s">
        <v>16</v>
      </c>
      <c r="AA62" s="7" t="s">
        <v>1692</v>
      </c>
      <c r="AB62" t="s">
        <v>256</v>
      </c>
      <c r="AC62" s="3">
        <v>9.9999999999999998E-17</v>
      </c>
      <c r="AD62" t="s">
        <v>976</v>
      </c>
      <c r="AE62" t="s">
        <v>977</v>
      </c>
      <c r="AF62" t="s">
        <v>978</v>
      </c>
      <c r="AG62">
        <v>0.01</v>
      </c>
      <c r="AH62" t="s">
        <v>979</v>
      </c>
      <c r="AI62" t="b">
        <v>0</v>
      </c>
      <c r="AJ62" t="s">
        <v>5</v>
      </c>
      <c r="AK62">
        <v>0.99229210999999995</v>
      </c>
      <c r="AL62" t="s">
        <v>4</v>
      </c>
      <c r="AM62">
        <v>2.5730469999999998E-2</v>
      </c>
    </row>
    <row r="63" spans="1:39" x14ac:dyDescent="0.25">
      <c r="A63" t="s">
        <v>79</v>
      </c>
      <c r="B63" t="s">
        <v>10</v>
      </c>
      <c r="C63">
        <v>300</v>
      </c>
      <c r="D63" t="s">
        <v>11</v>
      </c>
      <c r="E63">
        <v>100000</v>
      </c>
      <c r="F63" t="s">
        <v>12</v>
      </c>
      <c r="G63">
        <v>23654</v>
      </c>
      <c r="H63" t="s">
        <v>13</v>
      </c>
      <c r="I63">
        <v>1E-3</v>
      </c>
      <c r="J63" t="s">
        <v>3</v>
      </c>
      <c r="K63">
        <v>0.9995887</v>
      </c>
      <c r="L63" t="s">
        <v>2</v>
      </c>
      <c r="M63">
        <v>2.9110999999999998E-3</v>
      </c>
      <c r="N63" t="s">
        <v>6</v>
      </c>
      <c r="O63">
        <v>9</v>
      </c>
      <c r="P63" t="s">
        <v>0</v>
      </c>
      <c r="Q63">
        <v>192.2</v>
      </c>
      <c r="R63" t="s">
        <v>8</v>
      </c>
      <c r="S63">
        <v>6</v>
      </c>
      <c r="T63" t="s">
        <v>9</v>
      </c>
      <c r="U63">
        <v>248</v>
      </c>
      <c r="V63" t="s">
        <v>7</v>
      </c>
      <c r="W63">
        <v>100286</v>
      </c>
      <c r="X63" t="s">
        <v>1</v>
      </c>
      <c r="Y63" t="s">
        <v>1693</v>
      </c>
      <c r="Z63" t="s">
        <v>16</v>
      </c>
      <c r="AA63" s="7" t="s">
        <v>1694</v>
      </c>
      <c r="AB63" t="s">
        <v>256</v>
      </c>
      <c r="AC63" s="3">
        <v>9.9999999999999998E-17</v>
      </c>
      <c r="AD63" t="s">
        <v>976</v>
      </c>
      <c r="AE63" t="s">
        <v>977</v>
      </c>
      <c r="AF63" t="s">
        <v>978</v>
      </c>
      <c r="AG63">
        <v>0.01</v>
      </c>
      <c r="AH63" t="s">
        <v>979</v>
      </c>
      <c r="AI63" t="b">
        <v>0</v>
      </c>
      <c r="AJ63" t="s">
        <v>5</v>
      </c>
      <c r="AK63">
        <v>0.99979282999999997</v>
      </c>
      <c r="AL63" t="s">
        <v>4</v>
      </c>
      <c r="AM63">
        <v>2.0891E-3</v>
      </c>
    </row>
    <row r="64" spans="1:39" x14ac:dyDescent="0.25">
      <c r="A64" t="s">
        <v>80</v>
      </c>
      <c r="B64" t="s">
        <v>10</v>
      </c>
      <c r="C64">
        <v>300</v>
      </c>
      <c r="D64" t="s">
        <v>11</v>
      </c>
      <c r="E64">
        <v>100000</v>
      </c>
      <c r="F64" t="s">
        <v>12</v>
      </c>
      <c r="G64">
        <v>23654</v>
      </c>
      <c r="H64" t="s">
        <v>13</v>
      </c>
      <c r="I64">
        <v>1E-3</v>
      </c>
      <c r="J64" t="s">
        <v>3</v>
      </c>
      <c r="K64">
        <v>1.3310000000000001E-4</v>
      </c>
      <c r="L64" t="s">
        <v>2</v>
      </c>
      <c r="M64">
        <v>2617900.2440289999</v>
      </c>
      <c r="N64" t="s">
        <v>6</v>
      </c>
      <c r="O64">
        <v>41</v>
      </c>
      <c r="P64" t="s">
        <v>0</v>
      </c>
      <c r="Q64">
        <v>300.5</v>
      </c>
      <c r="R64" t="s">
        <v>8</v>
      </c>
      <c r="S64">
        <v>5</v>
      </c>
      <c r="T64" t="s">
        <v>9</v>
      </c>
      <c r="U64">
        <v>61</v>
      </c>
      <c r="V64" t="s">
        <v>7</v>
      </c>
      <c r="W64">
        <v>95628</v>
      </c>
      <c r="X64" t="s">
        <v>1</v>
      </c>
      <c r="Y64" t="s">
        <v>1695</v>
      </c>
      <c r="Z64" t="s">
        <v>16</v>
      </c>
      <c r="AA64" s="7" t="s">
        <v>1696</v>
      </c>
      <c r="AB64" t="s">
        <v>256</v>
      </c>
      <c r="AC64" s="3">
        <v>9.9999999999999998E-17</v>
      </c>
      <c r="AD64" t="s">
        <v>976</v>
      </c>
      <c r="AE64" t="s">
        <v>977</v>
      </c>
      <c r="AF64" t="s">
        <v>978</v>
      </c>
      <c r="AG64">
        <v>0.01</v>
      </c>
      <c r="AH64" t="s">
        <v>979</v>
      </c>
      <c r="AI64" t="b">
        <v>0</v>
      </c>
      <c r="AJ64" t="s">
        <v>5</v>
      </c>
      <c r="AK64">
        <v>2.4290200000000001E-3</v>
      </c>
      <c r="AL64" t="s">
        <v>4</v>
      </c>
      <c r="AM64">
        <v>350671.22038393997</v>
      </c>
    </row>
    <row r="65" spans="1:39" x14ac:dyDescent="0.25">
      <c r="A65" t="s">
        <v>81</v>
      </c>
      <c r="B65" t="s">
        <v>10</v>
      </c>
      <c r="C65">
        <v>300</v>
      </c>
      <c r="D65" t="s">
        <v>11</v>
      </c>
      <c r="E65">
        <v>100000</v>
      </c>
      <c r="F65" t="s">
        <v>12</v>
      </c>
      <c r="G65">
        <v>23654</v>
      </c>
      <c r="H65" t="s">
        <v>13</v>
      </c>
      <c r="I65">
        <v>1E-3</v>
      </c>
      <c r="J65" t="s">
        <v>3</v>
      </c>
      <c r="K65">
        <v>0.99898540000000002</v>
      </c>
      <c r="L65" t="s">
        <v>2</v>
      </c>
      <c r="M65">
        <v>1.41104E-2</v>
      </c>
      <c r="N65" t="s">
        <v>6</v>
      </c>
      <c r="O65">
        <v>8</v>
      </c>
      <c r="P65" t="s">
        <v>0</v>
      </c>
      <c r="Q65">
        <v>189</v>
      </c>
      <c r="R65" t="s">
        <v>8</v>
      </c>
      <c r="S65">
        <v>5</v>
      </c>
      <c r="T65" t="s">
        <v>9</v>
      </c>
      <c r="U65">
        <v>314</v>
      </c>
      <c r="V65" t="s">
        <v>7</v>
      </c>
      <c r="W65">
        <v>100268</v>
      </c>
      <c r="X65" t="s">
        <v>1</v>
      </c>
      <c r="Y65" t="s">
        <v>1697</v>
      </c>
      <c r="Z65" t="s">
        <v>16</v>
      </c>
      <c r="AA65" s="7" t="s">
        <v>1698</v>
      </c>
      <c r="AB65" t="s">
        <v>256</v>
      </c>
      <c r="AC65" s="3">
        <v>9.9999999999999998E-17</v>
      </c>
      <c r="AD65" t="s">
        <v>976</v>
      </c>
      <c r="AE65" t="s">
        <v>977</v>
      </c>
      <c r="AF65" t="s">
        <v>978</v>
      </c>
      <c r="AG65">
        <v>0.01</v>
      </c>
      <c r="AH65" t="s">
        <v>979</v>
      </c>
      <c r="AI65" t="b">
        <v>0</v>
      </c>
      <c r="AJ65" t="s">
        <v>5</v>
      </c>
      <c r="AK65">
        <v>0.99993609000000006</v>
      </c>
      <c r="AL65" t="s">
        <v>4</v>
      </c>
      <c r="AM65">
        <v>3.5905300000000002E-3</v>
      </c>
    </row>
    <row r="66" spans="1:39" x14ac:dyDescent="0.25">
      <c r="A66" t="s">
        <v>82</v>
      </c>
      <c r="B66" t="s">
        <v>10</v>
      </c>
      <c r="C66">
        <v>300</v>
      </c>
      <c r="D66" t="s">
        <v>11</v>
      </c>
      <c r="E66">
        <v>100000</v>
      </c>
      <c r="F66" t="s">
        <v>12</v>
      </c>
      <c r="G66">
        <v>23654</v>
      </c>
      <c r="H66" t="s">
        <v>13</v>
      </c>
      <c r="I66">
        <v>1E-3</v>
      </c>
      <c r="J66" t="s">
        <v>3</v>
      </c>
      <c r="K66">
        <v>0.99987420000000005</v>
      </c>
      <c r="L66" t="s">
        <v>2</v>
      </c>
      <c r="M66">
        <v>0.15073010000000001</v>
      </c>
      <c r="N66" t="s">
        <v>6</v>
      </c>
      <c r="O66">
        <v>19</v>
      </c>
      <c r="P66" t="s">
        <v>0</v>
      </c>
      <c r="Q66">
        <v>282.89999999999998</v>
      </c>
      <c r="R66" t="s">
        <v>8</v>
      </c>
      <c r="S66">
        <v>4</v>
      </c>
      <c r="T66" t="s">
        <v>9</v>
      </c>
      <c r="U66">
        <v>247</v>
      </c>
      <c r="V66" t="s">
        <v>7</v>
      </c>
      <c r="W66">
        <v>100574</v>
      </c>
      <c r="X66" t="s">
        <v>1</v>
      </c>
      <c r="Y66" t="s">
        <v>1699</v>
      </c>
      <c r="Z66" t="s">
        <v>16</v>
      </c>
      <c r="AA66" s="7" t="s">
        <v>1700</v>
      </c>
      <c r="AB66" t="s">
        <v>256</v>
      </c>
      <c r="AC66" s="3">
        <v>9.9999999999999998E-17</v>
      </c>
      <c r="AD66" t="s">
        <v>976</v>
      </c>
      <c r="AE66" t="s">
        <v>977</v>
      </c>
      <c r="AF66" t="s">
        <v>978</v>
      </c>
      <c r="AG66">
        <v>0.01</v>
      </c>
      <c r="AH66" t="s">
        <v>979</v>
      </c>
      <c r="AI66" t="b">
        <v>0</v>
      </c>
      <c r="AJ66" t="s">
        <v>5</v>
      </c>
      <c r="AK66">
        <v>0.99998841999999999</v>
      </c>
      <c r="AL66" t="s">
        <v>4</v>
      </c>
      <c r="AM66">
        <v>4.6945349999999997E-2</v>
      </c>
    </row>
    <row r="67" spans="1:39" x14ac:dyDescent="0.25">
      <c r="A67" t="s">
        <v>83</v>
      </c>
      <c r="B67" t="s">
        <v>10</v>
      </c>
      <c r="C67">
        <v>300</v>
      </c>
      <c r="D67" t="s">
        <v>11</v>
      </c>
      <c r="E67">
        <v>100000</v>
      </c>
      <c r="F67" t="s">
        <v>12</v>
      </c>
      <c r="G67">
        <v>23654</v>
      </c>
      <c r="H67" t="s">
        <v>13</v>
      </c>
      <c r="I67">
        <v>1E-3</v>
      </c>
      <c r="J67" t="s">
        <v>3</v>
      </c>
      <c r="K67">
        <v>0.99983610000000001</v>
      </c>
      <c r="L67" t="s">
        <v>2</v>
      </c>
      <c r="M67">
        <v>1.6662099999999999E-2</v>
      </c>
      <c r="N67" t="s">
        <v>6</v>
      </c>
      <c r="O67">
        <v>8</v>
      </c>
      <c r="P67" t="s">
        <v>0</v>
      </c>
      <c r="Q67">
        <v>253.9</v>
      </c>
      <c r="R67" t="s">
        <v>8</v>
      </c>
      <c r="S67">
        <v>4</v>
      </c>
      <c r="T67" t="s">
        <v>9</v>
      </c>
      <c r="U67">
        <v>145</v>
      </c>
      <c r="V67" t="s">
        <v>7</v>
      </c>
      <c r="W67">
        <v>100263</v>
      </c>
      <c r="X67" t="s">
        <v>1</v>
      </c>
      <c r="Y67" t="s">
        <v>1701</v>
      </c>
      <c r="Z67" t="s">
        <v>16</v>
      </c>
      <c r="AA67" s="7" t="s">
        <v>1702</v>
      </c>
      <c r="AB67" t="s">
        <v>256</v>
      </c>
      <c r="AC67" s="3">
        <v>9.9999999999999998E-17</v>
      </c>
      <c r="AD67" t="s">
        <v>976</v>
      </c>
      <c r="AE67" t="s">
        <v>977</v>
      </c>
      <c r="AF67" t="s">
        <v>978</v>
      </c>
      <c r="AG67">
        <v>0.01</v>
      </c>
      <c r="AH67" t="s">
        <v>979</v>
      </c>
      <c r="AI67" t="b">
        <v>0</v>
      </c>
      <c r="AJ67" t="s">
        <v>5</v>
      </c>
      <c r="AK67">
        <v>0.99999276000000004</v>
      </c>
      <c r="AL67" t="s">
        <v>4</v>
      </c>
      <c r="AM67">
        <v>3.64373E-3</v>
      </c>
    </row>
    <row r="68" spans="1:39" x14ac:dyDescent="0.25">
      <c r="A68" t="s">
        <v>84</v>
      </c>
      <c r="B68" t="s">
        <v>10</v>
      </c>
      <c r="C68">
        <v>300</v>
      </c>
      <c r="D68" t="s">
        <v>11</v>
      </c>
      <c r="E68">
        <v>100000</v>
      </c>
      <c r="F68" t="s">
        <v>12</v>
      </c>
      <c r="G68">
        <v>23654</v>
      </c>
      <c r="H68" t="s">
        <v>13</v>
      </c>
      <c r="I68">
        <v>1E-3</v>
      </c>
      <c r="J68" t="s">
        <v>3</v>
      </c>
      <c r="K68">
        <v>0.99882059999999995</v>
      </c>
      <c r="L68" t="s">
        <v>2</v>
      </c>
      <c r="M68">
        <v>8.7183999999999994E-3</v>
      </c>
      <c r="N68" t="s">
        <v>6</v>
      </c>
      <c r="O68">
        <v>18</v>
      </c>
      <c r="P68" t="s">
        <v>0</v>
      </c>
      <c r="Q68">
        <v>300.10000000000002</v>
      </c>
      <c r="R68" t="s">
        <v>8</v>
      </c>
      <c r="S68">
        <v>3</v>
      </c>
      <c r="T68" t="s">
        <v>9</v>
      </c>
      <c r="U68">
        <v>105</v>
      </c>
      <c r="V68" t="s">
        <v>7</v>
      </c>
      <c r="W68">
        <v>99848</v>
      </c>
      <c r="X68" t="s">
        <v>1</v>
      </c>
      <c r="Y68" t="s">
        <v>1703</v>
      </c>
      <c r="Z68" t="s">
        <v>16</v>
      </c>
      <c r="AA68" s="7" t="s">
        <v>1704</v>
      </c>
      <c r="AB68" t="s">
        <v>256</v>
      </c>
      <c r="AC68" s="3">
        <v>9.9999999999999998E-17</v>
      </c>
      <c r="AD68" t="s">
        <v>976</v>
      </c>
      <c r="AE68" t="s">
        <v>977</v>
      </c>
      <c r="AF68" t="s">
        <v>978</v>
      </c>
      <c r="AG68">
        <v>0.01</v>
      </c>
      <c r="AH68" t="s">
        <v>979</v>
      </c>
      <c r="AI68" t="b">
        <v>0</v>
      </c>
      <c r="AJ68" t="s">
        <v>5</v>
      </c>
      <c r="AK68">
        <v>0.99942439000000005</v>
      </c>
      <c r="AL68" t="s">
        <v>4</v>
      </c>
      <c r="AM68">
        <v>5.8591499999999996E-3</v>
      </c>
    </row>
    <row r="69" spans="1:39" x14ac:dyDescent="0.25">
      <c r="A69" t="s">
        <v>85</v>
      </c>
      <c r="B69" t="s">
        <v>10</v>
      </c>
      <c r="C69">
        <v>300</v>
      </c>
      <c r="D69" t="s">
        <v>11</v>
      </c>
      <c r="E69">
        <v>100000</v>
      </c>
      <c r="F69" t="s">
        <v>12</v>
      </c>
      <c r="G69">
        <v>23654</v>
      </c>
      <c r="H69" t="s">
        <v>13</v>
      </c>
      <c r="I69">
        <v>1E-3</v>
      </c>
      <c r="J69" t="s">
        <v>3</v>
      </c>
      <c r="K69">
        <v>0.99986220000000003</v>
      </c>
      <c r="L69" t="s">
        <v>2</v>
      </c>
      <c r="M69">
        <v>51.567451699999999</v>
      </c>
      <c r="N69" t="s">
        <v>6</v>
      </c>
      <c r="O69">
        <v>26</v>
      </c>
      <c r="P69" t="s">
        <v>0</v>
      </c>
      <c r="Q69">
        <v>300.60000000000002</v>
      </c>
      <c r="R69" t="s">
        <v>8</v>
      </c>
      <c r="S69">
        <v>4</v>
      </c>
      <c r="T69" t="s">
        <v>9</v>
      </c>
      <c r="U69">
        <v>65</v>
      </c>
      <c r="V69" t="s">
        <v>7</v>
      </c>
      <c r="W69">
        <v>93125</v>
      </c>
      <c r="X69" t="s">
        <v>1</v>
      </c>
      <c r="Y69" t="s">
        <v>1705</v>
      </c>
      <c r="Z69" t="s">
        <v>16</v>
      </c>
      <c r="AA69" s="7" t="s">
        <v>1706</v>
      </c>
      <c r="AB69" t="s">
        <v>256</v>
      </c>
      <c r="AC69" s="3">
        <v>9.9999999999999998E-17</v>
      </c>
      <c r="AD69" t="s">
        <v>976</v>
      </c>
      <c r="AE69" t="s">
        <v>977</v>
      </c>
      <c r="AF69" t="s">
        <v>978</v>
      </c>
      <c r="AG69">
        <v>0.01</v>
      </c>
      <c r="AH69" t="s">
        <v>979</v>
      </c>
      <c r="AI69" t="b">
        <v>0</v>
      </c>
      <c r="AJ69" t="s">
        <v>5</v>
      </c>
      <c r="AK69">
        <v>0.99998041999999998</v>
      </c>
      <c r="AL69" t="s">
        <v>4</v>
      </c>
      <c r="AM69">
        <v>19.071008679999998</v>
      </c>
    </row>
    <row r="70" spans="1:39" x14ac:dyDescent="0.25">
      <c r="A70" t="s">
        <v>86</v>
      </c>
      <c r="B70" t="s">
        <v>10</v>
      </c>
      <c r="C70">
        <v>300</v>
      </c>
      <c r="D70" t="s">
        <v>11</v>
      </c>
      <c r="E70">
        <v>100000</v>
      </c>
      <c r="F70" t="s">
        <v>12</v>
      </c>
      <c r="G70">
        <v>23654</v>
      </c>
      <c r="H70" t="s">
        <v>13</v>
      </c>
      <c r="I70">
        <v>1E-3</v>
      </c>
      <c r="J70" t="s">
        <v>3</v>
      </c>
      <c r="K70">
        <v>0.99806760000000005</v>
      </c>
      <c r="L70" t="s">
        <v>2</v>
      </c>
      <c r="M70">
        <v>4.7262899999999997E-2</v>
      </c>
      <c r="N70" t="s">
        <v>6</v>
      </c>
      <c r="O70">
        <v>30</v>
      </c>
      <c r="P70" t="s">
        <v>0</v>
      </c>
      <c r="Q70">
        <v>300.3</v>
      </c>
      <c r="R70" t="s">
        <v>8</v>
      </c>
      <c r="S70">
        <v>3</v>
      </c>
      <c r="T70" t="s">
        <v>9</v>
      </c>
      <c r="U70">
        <v>44</v>
      </c>
      <c r="V70" t="s">
        <v>7</v>
      </c>
      <c r="W70">
        <v>77822</v>
      </c>
      <c r="X70" t="s">
        <v>1</v>
      </c>
      <c r="Y70" t="s">
        <v>1707</v>
      </c>
      <c r="Z70" t="s">
        <v>16</v>
      </c>
      <c r="AA70" s="7" t="s">
        <v>1708</v>
      </c>
      <c r="AB70" t="s">
        <v>256</v>
      </c>
      <c r="AC70" s="3">
        <v>9.9999999999999998E-17</v>
      </c>
      <c r="AD70" t="s">
        <v>976</v>
      </c>
      <c r="AE70" t="s">
        <v>977</v>
      </c>
      <c r="AF70" t="s">
        <v>978</v>
      </c>
      <c r="AG70">
        <v>0.01</v>
      </c>
      <c r="AH70" t="s">
        <v>979</v>
      </c>
      <c r="AI70" t="b">
        <v>0</v>
      </c>
      <c r="AJ70" t="s">
        <v>5</v>
      </c>
      <c r="AK70">
        <v>0.99837516999999998</v>
      </c>
      <c r="AL70" t="s">
        <v>4</v>
      </c>
      <c r="AM70">
        <v>4.2754550000000002E-2</v>
      </c>
    </row>
    <row r="71" spans="1:39" x14ac:dyDescent="0.25">
      <c r="A71" t="s">
        <v>87</v>
      </c>
      <c r="B71" t="s">
        <v>10</v>
      </c>
      <c r="C71">
        <v>300</v>
      </c>
      <c r="D71" t="s">
        <v>11</v>
      </c>
      <c r="E71">
        <v>100000</v>
      </c>
      <c r="F71" t="s">
        <v>12</v>
      </c>
      <c r="G71">
        <v>23654</v>
      </c>
      <c r="H71" t="s">
        <v>13</v>
      </c>
      <c r="I71">
        <v>1E-3</v>
      </c>
      <c r="J71" t="s">
        <v>3</v>
      </c>
      <c r="K71">
        <v>0.99989439999999996</v>
      </c>
      <c r="L71" t="s">
        <v>2</v>
      </c>
      <c r="M71">
        <v>7.1392000000000001E-3</v>
      </c>
      <c r="N71" t="s">
        <v>6</v>
      </c>
      <c r="O71">
        <v>10</v>
      </c>
      <c r="P71" t="s">
        <v>0</v>
      </c>
      <c r="Q71">
        <v>218.3</v>
      </c>
      <c r="R71" t="s">
        <v>8</v>
      </c>
      <c r="S71">
        <v>5</v>
      </c>
      <c r="T71" t="s">
        <v>9</v>
      </c>
      <c r="U71">
        <v>177</v>
      </c>
      <c r="V71" t="s">
        <v>7</v>
      </c>
      <c r="W71">
        <v>100310</v>
      </c>
      <c r="X71" t="s">
        <v>1</v>
      </c>
      <c r="Y71" t="s">
        <v>1709</v>
      </c>
      <c r="Z71" t="s">
        <v>16</v>
      </c>
      <c r="AA71" s="7" t="s">
        <v>1710</v>
      </c>
      <c r="AB71" t="s">
        <v>256</v>
      </c>
      <c r="AC71" s="3">
        <v>9.9999999999999998E-17</v>
      </c>
      <c r="AD71" t="s">
        <v>976</v>
      </c>
      <c r="AE71" t="s">
        <v>977</v>
      </c>
      <c r="AF71" t="s">
        <v>978</v>
      </c>
      <c r="AG71">
        <v>0.01</v>
      </c>
      <c r="AH71" t="s">
        <v>979</v>
      </c>
      <c r="AI71" t="b">
        <v>0</v>
      </c>
      <c r="AJ71" t="s">
        <v>5</v>
      </c>
      <c r="AK71">
        <v>0.99999649999999995</v>
      </c>
      <c r="AL71" t="s">
        <v>4</v>
      </c>
      <c r="AM71">
        <v>1.29345E-3</v>
      </c>
    </row>
    <row r="72" spans="1:39" x14ac:dyDescent="0.25">
      <c r="A72" t="s">
        <v>88</v>
      </c>
      <c r="B72" t="s">
        <v>10</v>
      </c>
      <c r="C72">
        <v>300</v>
      </c>
      <c r="D72" t="s">
        <v>11</v>
      </c>
      <c r="E72">
        <v>100000</v>
      </c>
      <c r="F72" t="s">
        <v>12</v>
      </c>
      <c r="G72">
        <v>23654</v>
      </c>
      <c r="H72" t="s">
        <v>13</v>
      </c>
      <c r="I72">
        <v>1E-3</v>
      </c>
      <c r="J72" t="s">
        <v>3</v>
      </c>
      <c r="K72">
        <v>0.99425989999999997</v>
      </c>
      <c r="L72" t="s">
        <v>2</v>
      </c>
      <c r="M72">
        <v>5.6361700000000001E-2</v>
      </c>
      <c r="N72" t="s">
        <v>6</v>
      </c>
      <c r="O72">
        <v>26</v>
      </c>
      <c r="P72" t="s">
        <v>0</v>
      </c>
      <c r="Q72">
        <v>227.5</v>
      </c>
      <c r="R72" t="s">
        <v>8</v>
      </c>
      <c r="S72">
        <v>4</v>
      </c>
      <c r="T72" t="s">
        <v>9</v>
      </c>
      <c r="U72">
        <v>365</v>
      </c>
      <c r="V72" t="s">
        <v>7</v>
      </c>
      <c r="W72">
        <v>101016</v>
      </c>
      <c r="X72" t="s">
        <v>1</v>
      </c>
      <c r="Y72" t="s">
        <v>1711</v>
      </c>
      <c r="Z72" t="s">
        <v>16</v>
      </c>
      <c r="AA72" s="7" t="s">
        <v>1712</v>
      </c>
      <c r="AB72" t="s">
        <v>256</v>
      </c>
      <c r="AC72" s="3">
        <v>9.9999999999999998E-17</v>
      </c>
      <c r="AD72" t="s">
        <v>976</v>
      </c>
      <c r="AE72" t="s">
        <v>977</v>
      </c>
      <c r="AF72" t="s">
        <v>978</v>
      </c>
      <c r="AG72">
        <v>0.01</v>
      </c>
      <c r="AH72" t="s">
        <v>979</v>
      </c>
      <c r="AI72" t="b">
        <v>0</v>
      </c>
      <c r="AJ72" t="s">
        <v>5</v>
      </c>
      <c r="AK72">
        <v>0.99509862000000004</v>
      </c>
      <c r="AL72" t="s">
        <v>4</v>
      </c>
      <c r="AM72">
        <v>5.1634449999999998E-2</v>
      </c>
    </row>
    <row r="73" spans="1:39" x14ac:dyDescent="0.25">
      <c r="A73" t="s">
        <v>89</v>
      </c>
      <c r="B73" t="s">
        <v>10</v>
      </c>
      <c r="C73">
        <v>300</v>
      </c>
      <c r="D73" t="s">
        <v>11</v>
      </c>
      <c r="E73">
        <v>100000</v>
      </c>
      <c r="F73" t="s">
        <v>12</v>
      </c>
      <c r="G73">
        <v>23654</v>
      </c>
      <c r="H73" t="s">
        <v>13</v>
      </c>
      <c r="I73">
        <v>1E-3</v>
      </c>
      <c r="J73" t="s">
        <v>3</v>
      </c>
      <c r="K73">
        <v>0.99908560000000002</v>
      </c>
      <c r="L73" t="s">
        <v>2</v>
      </c>
      <c r="M73">
        <v>1.9089100000000001E-2</v>
      </c>
      <c r="N73" t="s">
        <v>6</v>
      </c>
      <c r="O73">
        <v>12</v>
      </c>
      <c r="P73" t="s">
        <v>0</v>
      </c>
      <c r="Q73">
        <v>153.5</v>
      </c>
      <c r="R73" t="s">
        <v>8</v>
      </c>
      <c r="S73">
        <v>2</v>
      </c>
      <c r="T73" t="s">
        <v>9</v>
      </c>
      <c r="U73">
        <v>192</v>
      </c>
      <c r="V73" t="s">
        <v>7</v>
      </c>
      <c r="W73">
        <v>100402</v>
      </c>
      <c r="X73" t="s">
        <v>1</v>
      </c>
      <c r="Y73" t="s">
        <v>1713</v>
      </c>
      <c r="Z73" t="s">
        <v>16</v>
      </c>
      <c r="AA73" s="7" t="s">
        <v>1714</v>
      </c>
      <c r="AB73" t="s">
        <v>256</v>
      </c>
      <c r="AC73" s="3">
        <v>9.9999999999999998E-17</v>
      </c>
      <c r="AD73" t="s">
        <v>976</v>
      </c>
      <c r="AE73" t="s">
        <v>977</v>
      </c>
      <c r="AF73" t="s">
        <v>978</v>
      </c>
      <c r="AG73">
        <v>0.01</v>
      </c>
      <c r="AH73" t="s">
        <v>979</v>
      </c>
      <c r="AI73" t="b">
        <v>0</v>
      </c>
      <c r="AJ73" t="s">
        <v>5</v>
      </c>
      <c r="AK73">
        <v>0.99989857000000004</v>
      </c>
      <c r="AL73" t="s">
        <v>4</v>
      </c>
      <c r="AM73">
        <v>6.3630300000000004E-3</v>
      </c>
    </row>
    <row r="74" spans="1:39" x14ac:dyDescent="0.25">
      <c r="A74" t="s">
        <v>90</v>
      </c>
      <c r="B74" t="s">
        <v>10</v>
      </c>
      <c r="C74">
        <v>300</v>
      </c>
      <c r="D74" t="s">
        <v>11</v>
      </c>
      <c r="E74">
        <v>100000</v>
      </c>
      <c r="F74" t="s">
        <v>12</v>
      </c>
      <c r="G74">
        <v>23654</v>
      </c>
      <c r="H74" t="s">
        <v>13</v>
      </c>
      <c r="I74">
        <v>1E-3</v>
      </c>
      <c r="J74" t="s">
        <v>3</v>
      </c>
      <c r="K74">
        <v>0.99987289999999995</v>
      </c>
      <c r="L74" t="s">
        <v>2</v>
      </c>
      <c r="M74">
        <v>0.54999790000000004</v>
      </c>
      <c r="N74" t="s">
        <v>6</v>
      </c>
      <c r="O74">
        <v>24</v>
      </c>
      <c r="P74" t="s">
        <v>0</v>
      </c>
      <c r="Q74">
        <v>166.4</v>
      </c>
      <c r="R74" t="s">
        <v>8</v>
      </c>
      <c r="S74">
        <v>5</v>
      </c>
      <c r="T74" t="s">
        <v>9</v>
      </c>
      <c r="U74">
        <v>351</v>
      </c>
      <c r="V74" t="s">
        <v>7</v>
      </c>
      <c r="W74">
        <v>100928</v>
      </c>
      <c r="X74" t="s">
        <v>1</v>
      </c>
      <c r="Y74" t="s">
        <v>1715</v>
      </c>
      <c r="Z74" t="s">
        <v>16</v>
      </c>
      <c r="AA74" s="7" t="s">
        <v>1716</v>
      </c>
      <c r="AB74" t="s">
        <v>256</v>
      </c>
      <c r="AC74" s="3">
        <v>9.9999999999999998E-17</v>
      </c>
      <c r="AD74" t="s">
        <v>976</v>
      </c>
      <c r="AE74" t="s">
        <v>977</v>
      </c>
      <c r="AF74" t="s">
        <v>978</v>
      </c>
      <c r="AG74">
        <v>0.01</v>
      </c>
      <c r="AH74" t="s">
        <v>979</v>
      </c>
      <c r="AI74" t="b">
        <v>0</v>
      </c>
      <c r="AJ74" t="s">
        <v>5</v>
      </c>
      <c r="AK74">
        <v>0.99995272000000002</v>
      </c>
      <c r="AL74" t="s">
        <v>4</v>
      </c>
      <c r="AM74">
        <v>0.26750481999999998</v>
      </c>
    </row>
    <row r="75" spans="1:39" x14ac:dyDescent="0.25">
      <c r="A75" t="s">
        <v>91</v>
      </c>
      <c r="B75" t="s">
        <v>10</v>
      </c>
      <c r="C75">
        <v>300</v>
      </c>
      <c r="D75" t="s">
        <v>11</v>
      </c>
      <c r="E75">
        <v>100000</v>
      </c>
      <c r="F75" t="s">
        <v>12</v>
      </c>
      <c r="G75">
        <v>23654</v>
      </c>
      <c r="H75" t="s">
        <v>13</v>
      </c>
      <c r="I75">
        <v>1E-3</v>
      </c>
      <c r="J75" t="s">
        <v>3</v>
      </c>
      <c r="K75">
        <v>0.99990259999999997</v>
      </c>
      <c r="L75" t="s">
        <v>2</v>
      </c>
      <c r="M75">
        <v>7.0270000000000003E-3</v>
      </c>
      <c r="N75" t="s">
        <v>6</v>
      </c>
      <c r="O75">
        <v>8</v>
      </c>
      <c r="P75" t="s">
        <v>0</v>
      </c>
      <c r="Q75">
        <v>159.9</v>
      </c>
      <c r="R75" t="s">
        <v>8</v>
      </c>
      <c r="S75">
        <v>7</v>
      </c>
      <c r="T75" t="s">
        <v>9</v>
      </c>
      <c r="U75">
        <v>160</v>
      </c>
      <c r="V75" t="s">
        <v>7</v>
      </c>
      <c r="W75">
        <v>100285</v>
      </c>
      <c r="X75" t="s">
        <v>1</v>
      </c>
      <c r="Y75" t="s">
        <v>1308</v>
      </c>
      <c r="Z75" t="s">
        <v>16</v>
      </c>
      <c r="AA75" s="7" t="s">
        <v>1309</v>
      </c>
      <c r="AB75" t="s">
        <v>256</v>
      </c>
      <c r="AC75" s="3">
        <v>9.9999999999999998E-17</v>
      </c>
      <c r="AD75" t="s">
        <v>976</v>
      </c>
      <c r="AE75" t="s">
        <v>977</v>
      </c>
      <c r="AF75" t="s">
        <v>978</v>
      </c>
      <c r="AG75">
        <v>0.01</v>
      </c>
      <c r="AH75" t="s">
        <v>979</v>
      </c>
      <c r="AI75" t="b">
        <v>0</v>
      </c>
      <c r="AJ75" t="s">
        <v>5</v>
      </c>
      <c r="AK75">
        <v>1</v>
      </c>
      <c r="AL75" t="s">
        <v>4</v>
      </c>
      <c r="AM75">
        <v>0</v>
      </c>
    </row>
    <row r="76" spans="1:39" x14ac:dyDescent="0.25">
      <c r="A76" t="s">
        <v>92</v>
      </c>
      <c r="B76" t="s">
        <v>10</v>
      </c>
      <c r="C76">
        <v>300</v>
      </c>
      <c r="D76" t="s">
        <v>11</v>
      </c>
      <c r="E76">
        <v>100000</v>
      </c>
      <c r="F76" t="s">
        <v>12</v>
      </c>
      <c r="G76">
        <v>23654</v>
      </c>
      <c r="H76" t="s">
        <v>13</v>
      </c>
      <c r="I76">
        <v>1E-3</v>
      </c>
      <c r="J76" t="s">
        <v>3</v>
      </c>
      <c r="K76">
        <v>0.96944580000000002</v>
      </c>
      <c r="L76" t="s">
        <v>2</v>
      </c>
      <c r="M76">
        <v>5.5171400000000002E-2</v>
      </c>
      <c r="N76" t="s">
        <v>6</v>
      </c>
      <c r="O76">
        <v>37</v>
      </c>
      <c r="P76" t="s">
        <v>0</v>
      </c>
      <c r="Q76">
        <v>248.1</v>
      </c>
      <c r="R76" t="s">
        <v>8</v>
      </c>
      <c r="S76">
        <v>4</v>
      </c>
      <c r="T76" t="s">
        <v>9</v>
      </c>
      <c r="U76">
        <v>661</v>
      </c>
      <c r="V76" t="s">
        <v>7</v>
      </c>
      <c r="W76">
        <v>102001</v>
      </c>
      <c r="X76" t="s">
        <v>1</v>
      </c>
      <c r="Y76" t="s">
        <v>1717</v>
      </c>
      <c r="Z76" t="s">
        <v>16</v>
      </c>
      <c r="AA76" s="7" t="s">
        <v>1718</v>
      </c>
      <c r="AB76" t="s">
        <v>256</v>
      </c>
      <c r="AC76" s="3">
        <v>9.9999999999999998E-17</v>
      </c>
      <c r="AD76" t="s">
        <v>976</v>
      </c>
      <c r="AE76" t="s">
        <v>977</v>
      </c>
      <c r="AF76" t="s">
        <v>978</v>
      </c>
      <c r="AG76">
        <v>0.01</v>
      </c>
      <c r="AH76" t="s">
        <v>979</v>
      </c>
      <c r="AI76" t="b">
        <v>0</v>
      </c>
      <c r="AJ76" t="s">
        <v>5</v>
      </c>
      <c r="AK76">
        <v>0.97007794999999997</v>
      </c>
      <c r="AL76" t="s">
        <v>4</v>
      </c>
      <c r="AM76">
        <v>5.4074789999999998E-2</v>
      </c>
    </row>
    <row r="77" spans="1:39" x14ac:dyDescent="0.25">
      <c r="A77" t="s">
        <v>93</v>
      </c>
      <c r="B77" t="s">
        <v>10</v>
      </c>
      <c r="C77">
        <v>300</v>
      </c>
      <c r="D77" t="s">
        <v>11</v>
      </c>
      <c r="E77">
        <v>100000</v>
      </c>
      <c r="F77" t="s">
        <v>12</v>
      </c>
      <c r="G77">
        <v>23654</v>
      </c>
      <c r="H77" t="s">
        <v>13</v>
      </c>
      <c r="I77">
        <v>1E-3</v>
      </c>
      <c r="J77" t="s">
        <v>3</v>
      </c>
      <c r="K77">
        <v>0.99350930000000004</v>
      </c>
      <c r="L77" t="s">
        <v>2</v>
      </c>
      <c r="M77">
        <v>10.0970417</v>
      </c>
      <c r="N77" t="s">
        <v>6</v>
      </c>
      <c r="O77">
        <v>24</v>
      </c>
      <c r="P77" t="s">
        <v>0</v>
      </c>
      <c r="Q77">
        <v>198.2</v>
      </c>
      <c r="R77" t="s">
        <v>8</v>
      </c>
      <c r="S77">
        <v>2</v>
      </c>
      <c r="T77" t="s">
        <v>9</v>
      </c>
      <c r="U77">
        <v>501</v>
      </c>
      <c r="V77" t="s">
        <v>7</v>
      </c>
      <c r="W77">
        <v>101542</v>
      </c>
      <c r="X77" t="s">
        <v>1</v>
      </c>
      <c r="Y77" t="s">
        <v>1719</v>
      </c>
      <c r="Z77" t="s">
        <v>16</v>
      </c>
      <c r="AA77" s="7" t="s">
        <v>1720</v>
      </c>
      <c r="AB77" t="s">
        <v>256</v>
      </c>
      <c r="AC77" s="3">
        <v>9.9999999999999998E-17</v>
      </c>
      <c r="AD77" t="s">
        <v>976</v>
      </c>
      <c r="AE77" t="s">
        <v>977</v>
      </c>
      <c r="AF77" t="s">
        <v>978</v>
      </c>
      <c r="AG77">
        <v>0.01</v>
      </c>
      <c r="AH77" t="s">
        <v>979</v>
      </c>
      <c r="AI77" t="b">
        <v>0</v>
      </c>
      <c r="AJ77" t="s">
        <v>5</v>
      </c>
      <c r="AK77">
        <v>0.98193198000000004</v>
      </c>
      <c r="AL77" t="s">
        <v>4</v>
      </c>
      <c r="AM77">
        <v>4.83472642</v>
      </c>
    </row>
    <row r="78" spans="1:39" x14ac:dyDescent="0.25">
      <c r="A78" t="s">
        <v>94</v>
      </c>
      <c r="B78" t="s">
        <v>10</v>
      </c>
      <c r="C78">
        <v>300</v>
      </c>
      <c r="D78" t="s">
        <v>11</v>
      </c>
      <c r="E78">
        <v>100000</v>
      </c>
      <c r="F78" t="s">
        <v>12</v>
      </c>
      <c r="G78">
        <v>23654</v>
      </c>
      <c r="H78" t="s">
        <v>13</v>
      </c>
      <c r="I78">
        <v>1E-3</v>
      </c>
      <c r="J78" t="s">
        <v>3</v>
      </c>
      <c r="K78">
        <v>0.99980650000000004</v>
      </c>
      <c r="L78" t="s">
        <v>2</v>
      </c>
      <c r="M78">
        <v>4.0225E-3</v>
      </c>
      <c r="N78" t="s">
        <v>6</v>
      </c>
      <c r="O78">
        <v>8</v>
      </c>
      <c r="P78" t="s">
        <v>0</v>
      </c>
      <c r="Q78">
        <v>164.2</v>
      </c>
      <c r="R78" t="s">
        <v>8</v>
      </c>
      <c r="S78">
        <v>3</v>
      </c>
      <c r="T78" t="s">
        <v>9</v>
      </c>
      <c r="U78">
        <v>289</v>
      </c>
      <c r="V78" t="s">
        <v>7</v>
      </c>
      <c r="W78">
        <v>100823</v>
      </c>
      <c r="X78" t="s">
        <v>1</v>
      </c>
      <c r="Y78" t="s">
        <v>347</v>
      </c>
      <c r="Z78" t="s">
        <v>16</v>
      </c>
      <c r="AA78" s="7" t="s">
        <v>1062</v>
      </c>
      <c r="AB78" t="s">
        <v>256</v>
      </c>
      <c r="AC78" s="3">
        <v>9.9999999999999998E-17</v>
      </c>
      <c r="AD78" t="s">
        <v>976</v>
      </c>
      <c r="AE78" t="s">
        <v>977</v>
      </c>
      <c r="AF78" t="s">
        <v>978</v>
      </c>
      <c r="AG78">
        <v>0.01</v>
      </c>
      <c r="AH78" t="s">
        <v>979</v>
      </c>
      <c r="AI78" t="b">
        <v>0</v>
      </c>
      <c r="AJ78" t="s">
        <v>5</v>
      </c>
      <c r="AK78">
        <v>1</v>
      </c>
      <c r="AL78" t="s">
        <v>4</v>
      </c>
      <c r="AM78">
        <v>0</v>
      </c>
    </row>
    <row r="79" spans="1:39" x14ac:dyDescent="0.25">
      <c r="A79" t="s">
        <v>95</v>
      </c>
      <c r="B79" t="s">
        <v>10</v>
      </c>
      <c r="C79">
        <v>300</v>
      </c>
      <c r="D79" t="s">
        <v>11</v>
      </c>
      <c r="E79">
        <v>100000</v>
      </c>
      <c r="F79" t="s">
        <v>12</v>
      </c>
      <c r="G79">
        <v>23654</v>
      </c>
      <c r="H79" t="s">
        <v>13</v>
      </c>
      <c r="I79">
        <v>1E-3</v>
      </c>
      <c r="J79" t="s">
        <v>3</v>
      </c>
      <c r="K79">
        <v>0.99989090000000003</v>
      </c>
      <c r="L79" t="s">
        <v>2</v>
      </c>
      <c r="M79">
        <v>6.3246999999999999E-3</v>
      </c>
      <c r="N79" t="s">
        <v>6</v>
      </c>
      <c r="O79">
        <v>20</v>
      </c>
      <c r="P79" t="s">
        <v>0</v>
      </c>
      <c r="Q79">
        <v>180.2</v>
      </c>
      <c r="R79" t="s">
        <v>8</v>
      </c>
      <c r="S79">
        <v>5</v>
      </c>
      <c r="T79" t="s">
        <v>9</v>
      </c>
      <c r="U79">
        <v>389</v>
      </c>
      <c r="V79" t="s">
        <v>7</v>
      </c>
      <c r="W79">
        <v>101046</v>
      </c>
      <c r="X79" t="s">
        <v>1</v>
      </c>
      <c r="Y79" t="s">
        <v>1721</v>
      </c>
      <c r="Z79" t="s">
        <v>16</v>
      </c>
      <c r="AA79" s="7" t="s">
        <v>1722</v>
      </c>
      <c r="AB79" t="s">
        <v>256</v>
      </c>
      <c r="AC79" s="3">
        <v>9.9999999999999998E-17</v>
      </c>
      <c r="AD79" t="s">
        <v>976</v>
      </c>
      <c r="AE79" t="s">
        <v>977</v>
      </c>
      <c r="AF79" t="s">
        <v>978</v>
      </c>
      <c r="AG79">
        <v>0.01</v>
      </c>
      <c r="AH79" t="s">
        <v>979</v>
      </c>
      <c r="AI79" t="b">
        <v>0</v>
      </c>
      <c r="AJ79" t="s">
        <v>5</v>
      </c>
      <c r="AK79">
        <v>0.99999192999999997</v>
      </c>
      <c r="AL79" t="s">
        <v>4</v>
      </c>
      <c r="AM79">
        <v>1.6982099999999999E-3</v>
      </c>
    </row>
    <row r="80" spans="1:39" x14ac:dyDescent="0.25">
      <c r="A80" t="s">
        <v>96</v>
      </c>
      <c r="B80" t="s">
        <v>10</v>
      </c>
      <c r="C80">
        <v>300</v>
      </c>
      <c r="D80" t="s">
        <v>11</v>
      </c>
      <c r="E80">
        <v>100000</v>
      </c>
      <c r="F80" t="s">
        <v>12</v>
      </c>
      <c r="G80">
        <v>23654</v>
      </c>
      <c r="H80" t="s">
        <v>13</v>
      </c>
      <c r="I80">
        <v>1E-3</v>
      </c>
      <c r="J80" t="s">
        <v>3</v>
      </c>
      <c r="K80">
        <v>0.99880559999999996</v>
      </c>
      <c r="L80" t="s">
        <v>2</v>
      </c>
      <c r="M80">
        <v>1.50574E-2</v>
      </c>
      <c r="N80" t="s">
        <v>6</v>
      </c>
      <c r="O80">
        <v>13</v>
      </c>
      <c r="P80" t="s">
        <v>0</v>
      </c>
      <c r="Q80">
        <v>157.9</v>
      </c>
      <c r="R80" t="s">
        <v>8</v>
      </c>
      <c r="S80">
        <v>6</v>
      </c>
      <c r="T80" t="s">
        <v>9</v>
      </c>
      <c r="U80">
        <v>232</v>
      </c>
      <c r="V80" t="s">
        <v>7</v>
      </c>
      <c r="W80">
        <v>100470</v>
      </c>
      <c r="X80" t="s">
        <v>1</v>
      </c>
      <c r="Y80" t="s">
        <v>1723</v>
      </c>
      <c r="Z80" t="s">
        <v>16</v>
      </c>
      <c r="AA80" s="7" t="s">
        <v>1724</v>
      </c>
      <c r="AB80" t="s">
        <v>256</v>
      </c>
      <c r="AC80" s="3">
        <v>9.9999999999999998E-17</v>
      </c>
      <c r="AD80" t="s">
        <v>976</v>
      </c>
      <c r="AE80" t="s">
        <v>977</v>
      </c>
      <c r="AF80" t="s">
        <v>978</v>
      </c>
      <c r="AG80">
        <v>0.01</v>
      </c>
      <c r="AH80" t="s">
        <v>979</v>
      </c>
      <c r="AI80" t="b">
        <v>0</v>
      </c>
      <c r="AJ80" t="s">
        <v>5</v>
      </c>
      <c r="AK80">
        <v>0.99991567999999997</v>
      </c>
      <c r="AL80" t="s">
        <v>4</v>
      </c>
      <c r="AM80">
        <v>4.0152599999999997E-3</v>
      </c>
    </row>
    <row r="81" spans="1:39" x14ac:dyDescent="0.25">
      <c r="A81" t="s">
        <v>97</v>
      </c>
      <c r="B81" t="s">
        <v>10</v>
      </c>
      <c r="C81">
        <v>300</v>
      </c>
      <c r="D81" t="s">
        <v>11</v>
      </c>
      <c r="E81">
        <v>100000</v>
      </c>
      <c r="F81" t="s">
        <v>12</v>
      </c>
      <c r="G81">
        <v>23654</v>
      </c>
      <c r="H81" t="s">
        <v>13</v>
      </c>
      <c r="I81">
        <v>1E-3</v>
      </c>
      <c r="J81" t="s">
        <v>3</v>
      </c>
      <c r="K81">
        <v>0.99913629999999998</v>
      </c>
      <c r="L81" t="s">
        <v>2</v>
      </c>
      <c r="M81">
        <v>2.3541E-3</v>
      </c>
      <c r="N81" t="s">
        <v>6</v>
      </c>
      <c r="O81">
        <v>8</v>
      </c>
      <c r="P81" t="s">
        <v>0</v>
      </c>
      <c r="Q81">
        <v>125.9</v>
      </c>
      <c r="R81" t="s">
        <v>8</v>
      </c>
      <c r="S81">
        <v>5</v>
      </c>
      <c r="T81" t="s">
        <v>9</v>
      </c>
      <c r="U81">
        <v>244</v>
      </c>
      <c r="V81" t="s">
        <v>7</v>
      </c>
      <c r="W81">
        <v>100069</v>
      </c>
      <c r="X81" t="s">
        <v>1</v>
      </c>
      <c r="Y81" t="s">
        <v>1725</v>
      </c>
      <c r="Z81" t="s">
        <v>16</v>
      </c>
      <c r="AA81" s="7" t="s">
        <v>1726</v>
      </c>
      <c r="AB81" t="s">
        <v>256</v>
      </c>
      <c r="AC81" s="3">
        <v>9.9999999999999998E-17</v>
      </c>
      <c r="AD81" t="s">
        <v>976</v>
      </c>
      <c r="AE81" t="s">
        <v>977</v>
      </c>
      <c r="AF81" t="s">
        <v>978</v>
      </c>
      <c r="AG81">
        <v>0.01</v>
      </c>
      <c r="AH81" t="s">
        <v>979</v>
      </c>
      <c r="AI81" t="b">
        <v>0</v>
      </c>
      <c r="AJ81" t="s">
        <v>5</v>
      </c>
      <c r="AK81">
        <v>0.99940227000000004</v>
      </c>
      <c r="AL81" t="s">
        <v>4</v>
      </c>
      <c r="AM81">
        <v>2.0116999999999999E-3</v>
      </c>
    </row>
    <row r="82" spans="1:39" x14ac:dyDescent="0.25">
      <c r="A82" t="s">
        <v>98</v>
      </c>
      <c r="B82" t="s">
        <v>10</v>
      </c>
      <c r="C82">
        <v>300</v>
      </c>
      <c r="D82" t="s">
        <v>11</v>
      </c>
      <c r="E82">
        <v>100000</v>
      </c>
      <c r="F82" t="s">
        <v>12</v>
      </c>
      <c r="G82">
        <v>23654</v>
      </c>
      <c r="H82" t="s">
        <v>13</v>
      </c>
      <c r="I82">
        <v>1E-3</v>
      </c>
      <c r="J82" t="s">
        <v>3</v>
      </c>
      <c r="K82">
        <v>0.99979620000000002</v>
      </c>
      <c r="L82" t="s">
        <v>2</v>
      </c>
      <c r="M82">
        <v>1.51951E-2</v>
      </c>
      <c r="N82" t="s">
        <v>6</v>
      </c>
      <c r="O82">
        <v>6</v>
      </c>
      <c r="P82" t="s">
        <v>0</v>
      </c>
      <c r="Q82">
        <v>182.4</v>
      </c>
      <c r="R82" t="s">
        <v>8</v>
      </c>
      <c r="S82">
        <v>5</v>
      </c>
      <c r="T82" t="s">
        <v>9</v>
      </c>
      <c r="U82">
        <v>247</v>
      </c>
      <c r="V82" t="s">
        <v>7</v>
      </c>
      <c r="W82">
        <v>100272</v>
      </c>
      <c r="X82" t="s">
        <v>1</v>
      </c>
      <c r="Y82" t="s">
        <v>1727</v>
      </c>
      <c r="Z82" t="s">
        <v>16</v>
      </c>
      <c r="AA82" s="7" t="s">
        <v>1728</v>
      </c>
      <c r="AB82" t="s">
        <v>256</v>
      </c>
      <c r="AC82" s="3">
        <v>9.9999999999999998E-17</v>
      </c>
      <c r="AD82" t="s">
        <v>976</v>
      </c>
      <c r="AE82" t="s">
        <v>977</v>
      </c>
      <c r="AF82" t="s">
        <v>978</v>
      </c>
      <c r="AG82">
        <v>0.01</v>
      </c>
      <c r="AH82" t="s">
        <v>979</v>
      </c>
      <c r="AI82" t="b">
        <v>0</v>
      </c>
      <c r="AJ82" t="s">
        <v>5</v>
      </c>
      <c r="AK82">
        <v>0.99999700000000002</v>
      </c>
      <c r="AL82" t="s">
        <v>4</v>
      </c>
      <c r="AM82">
        <v>1.8680000000000001E-3</v>
      </c>
    </row>
    <row r="83" spans="1:39" x14ac:dyDescent="0.25">
      <c r="A83" t="s">
        <v>99</v>
      </c>
      <c r="B83" t="s">
        <v>10</v>
      </c>
      <c r="C83">
        <v>300</v>
      </c>
      <c r="D83" t="s">
        <v>11</v>
      </c>
      <c r="E83">
        <v>100000</v>
      </c>
      <c r="F83" t="s">
        <v>12</v>
      </c>
      <c r="G83">
        <v>23654</v>
      </c>
      <c r="H83" t="s">
        <v>13</v>
      </c>
      <c r="I83">
        <v>1E-3</v>
      </c>
      <c r="J83" t="s">
        <v>3</v>
      </c>
      <c r="K83">
        <v>9.9381000000000001E-3</v>
      </c>
      <c r="L83" t="s">
        <v>2</v>
      </c>
      <c r="M83">
        <v>152.89730220000001</v>
      </c>
      <c r="N83" t="s">
        <v>6</v>
      </c>
      <c r="O83">
        <v>17</v>
      </c>
      <c r="P83" t="s">
        <v>0</v>
      </c>
      <c r="Q83">
        <v>229.6</v>
      </c>
      <c r="R83" t="s">
        <v>8</v>
      </c>
      <c r="S83">
        <v>4</v>
      </c>
      <c r="T83" t="s">
        <v>9</v>
      </c>
      <c r="U83">
        <v>219</v>
      </c>
      <c r="V83" t="s">
        <v>7</v>
      </c>
      <c r="W83">
        <v>100264</v>
      </c>
      <c r="X83" t="s">
        <v>1</v>
      </c>
      <c r="Y83" t="s">
        <v>1729</v>
      </c>
      <c r="Z83" t="s">
        <v>16</v>
      </c>
      <c r="AA83" s="7" t="s">
        <v>1730</v>
      </c>
      <c r="AB83" t="s">
        <v>256</v>
      </c>
      <c r="AC83" s="3">
        <v>9.9999999999999998E-17</v>
      </c>
      <c r="AD83" t="s">
        <v>976</v>
      </c>
      <c r="AE83" t="s">
        <v>977</v>
      </c>
      <c r="AF83" t="s">
        <v>978</v>
      </c>
      <c r="AG83">
        <v>0.01</v>
      </c>
      <c r="AH83" t="s">
        <v>979</v>
      </c>
      <c r="AI83" t="b">
        <v>0</v>
      </c>
      <c r="AJ83" t="s">
        <v>5</v>
      </c>
      <c r="AK83">
        <v>-2.6838399999999998E-3</v>
      </c>
      <c r="AL83" t="s">
        <v>4</v>
      </c>
      <c r="AM83">
        <v>1166.82314092</v>
      </c>
    </row>
    <row r="84" spans="1:39" x14ac:dyDescent="0.25">
      <c r="A84" t="s">
        <v>100</v>
      </c>
      <c r="B84" t="s">
        <v>10</v>
      </c>
      <c r="C84">
        <v>300</v>
      </c>
      <c r="D84" t="s">
        <v>11</v>
      </c>
      <c r="E84">
        <v>100000</v>
      </c>
      <c r="F84" t="s">
        <v>12</v>
      </c>
      <c r="G84">
        <v>23654</v>
      </c>
      <c r="H84" t="s">
        <v>13</v>
      </c>
      <c r="I84">
        <v>1E-3</v>
      </c>
      <c r="J84" t="s">
        <v>3</v>
      </c>
      <c r="K84">
        <v>0.73149730000000002</v>
      </c>
      <c r="L84" t="s">
        <v>2</v>
      </c>
      <c r="M84">
        <v>0.19587869999999999</v>
      </c>
      <c r="N84" t="s">
        <v>6</v>
      </c>
      <c r="O84">
        <v>16</v>
      </c>
      <c r="P84" t="s">
        <v>0</v>
      </c>
      <c r="Q84">
        <v>210</v>
      </c>
      <c r="R84" t="s">
        <v>8</v>
      </c>
      <c r="S84">
        <v>5</v>
      </c>
      <c r="T84" t="s">
        <v>9</v>
      </c>
      <c r="U84">
        <v>252</v>
      </c>
      <c r="V84" t="s">
        <v>7</v>
      </c>
      <c r="W84">
        <v>100305</v>
      </c>
      <c r="X84" t="s">
        <v>1</v>
      </c>
      <c r="Y84" t="s">
        <v>1731</v>
      </c>
      <c r="Z84" t="s">
        <v>16</v>
      </c>
      <c r="AA84" s="7" t="s">
        <v>1732</v>
      </c>
      <c r="AB84" t="s">
        <v>256</v>
      </c>
      <c r="AC84" s="3">
        <v>9.9999999999999998E-17</v>
      </c>
      <c r="AD84" t="s">
        <v>976</v>
      </c>
      <c r="AE84" t="s">
        <v>977</v>
      </c>
      <c r="AF84" t="s">
        <v>978</v>
      </c>
      <c r="AG84">
        <v>0.01</v>
      </c>
      <c r="AH84" t="s">
        <v>979</v>
      </c>
      <c r="AI84" t="b">
        <v>0</v>
      </c>
      <c r="AJ84" t="s">
        <v>5</v>
      </c>
      <c r="AK84">
        <v>0.93466159999999998</v>
      </c>
      <c r="AL84" t="s">
        <v>4</v>
      </c>
      <c r="AM84">
        <v>8.7525450000000005E-2</v>
      </c>
    </row>
    <row r="85" spans="1:39" x14ac:dyDescent="0.25">
      <c r="A85" t="s">
        <v>101</v>
      </c>
      <c r="B85" t="s">
        <v>10</v>
      </c>
      <c r="C85">
        <v>300</v>
      </c>
      <c r="D85" t="s">
        <v>11</v>
      </c>
      <c r="E85">
        <v>100000</v>
      </c>
      <c r="F85" t="s">
        <v>12</v>
      </c>
      <c r="G85">
        <v>23654</v>
      </c>
      <c r="H85" t="s">
        <v>13</v>
      </c>
      <c r="I85">
        <v>1E-3</v>
      </c>
      <c r="J85" t="s">
        <v>3</v>
      </c>
      <c r="K85">
        <v>0.99349620000000005</v>
      </c>
      <c r="L85" t="s">
        <v>2</v>
      </c>
      <c r="M85">
        <v>7.5985999999999996E-3</v>
      </c>
      <c r="N85" t="s">
        <v>6</v>
      </c>
      <c r="O85">
        <v>6</v>
      </c>
      <c r="P85" t="s">
        <v>0</v>
      </c>
      <c r="Q85">
        <v>163.5</v>
      </c>
      <c r="R85" t="s">
        <v>8</v>
      </c>
      <c r="S85">
        <v>7</v>
      </c>
      <c r="T85" t="s">
        <v>9</v>
      </c>
      <c r="U85">
        <v>328</v>
      </c>
      <c r="V85" t="s">
        <v>7</v>
      </c>
      <c r="W85">
        <v>100091</v>
      </c>
      <c r="X85" t="s">
        <v>1</v>
      </c>
      <c r="Y85" t="s">
        <v>1733</v>
      </c>
      <c r="Z85" t="s">
        <v>16</v>
      </c>
      <c r="AA85" s="7" t="s">
        <v>1734</v>
      </c>
      <c r="AB85" t="s">
        <v>256</v>
      </c>
      <c r="AC85" s="3">
        <v>9.9999999999999998E-17</v>
      </c>
      <c r="AD85" t="s">
        <v>976</v>
      </c>
      <c r="AE85" t="s">
        <v>977</v>
      </c>
      <c r="AF85" t="s">
        <v>978</v>
      </c>
      <c r="AG85">
        <v>0.01</v>
      </c>
      <c r="AH85" t="s">
        <v>979</v>
      </c>
      <c r="AI85" t="b">
        <v>0</v>
      </c>
      <c r="AJ85" t="s">
        <v>5</v>
      </c>
      <c r="AK85">
        <v>0.99934752999999998</v>
      </c>
      <c r="AL85" t="s">
        <v>4</v>
      </c>
      <c r="AM85">
        <v>2.45254E-3</v>
      </c>
    </row>
    <row r="86" spans="1:39" x14ac:dyDescent="0.25">
      <c r="A86" t="s">
        <v>102</v>
      </c>
      <c r="B86" t="s">
        <v>10</v>
      </c>
      <c r="C86">
        <v>300</v>
      </c>
      <c r="D86" t="s">
        <v>11</v>
      </c>
      <c r="E86">
        <v>100000</v>
      </c>
      <c r="F86" t="s">
        <v>12</v>
      </c>
      <c r="G86">
        <v>23654</v>
      </c>
      <c r="H86" t="s">
        <v>13</v>
      </c>
      <c r="I86">
        <v>1E-3</v>
      </c>
      <c r="J86" t="s">
        <v>3</v>
      </c>
      <c r="K86">
        <v>0.99979180000000001</v>
      </c>
      <c r="L86" t="s">
        <v>2</v>
      </c>
      <c r="M86">
        <v>1.7986915999999999</v>
      </c>
      <c r="N86" t="s">
        <v>6</v>
      </c>
      <c r="O86">
        <v>12</v>
      </c>
      <c r="P86" t="s">
        <v>0</v>
      </c>
      <c r="Q86">
        <v>207.2</v>
      </c>
      <c r="R86" t="s">
        <v>8</v>
      </c>
      <c r="S86">
        <v>3</v>
      </c>
      <c r="T86" t="s">
        <v>9</v>
      </c>
      <c r="U86">
        <v>206</v>
      </c>
      <c r="V86" t="s">
        <v>7</v>
      </c>
      <c r="W86">
        <v>100233</v>
      </c>
      <c r="X86" t="s">
        <v>1</v>
      </c>
      <c r="Y86" t="s">
        <v>1735</v>
      </c>
      <c r="Z86" t="s">
        <v>16</v>
      </c>
      <c r="AA86" s="7" t="s">
        <v>1736</v>
      </c>
      <c r="AB86" t="s">
        <v>256</v>
      </c>
      <c r="AC86" s="3">
        <v>9.9999999999999998E-17</v>
      </c>
      <c r="AD86" t="s">
        <v>976</v>
      </c>
      <c r="AE86" t="s">
        <v>977</v>
      </c>
      <c r="AF86" t="s">
        <v>978</v>
      </c>
      <c r="AG86">
        <v>0.01</v>
      </c>
      <c r="AH86" t="s">
        <v>979</v>
      </c>
      <c r="AI86" t="b">
        <v>0</v>
      </c>
      <c r="AJ86" t="s">
        <v>5</v>
      </c>
      <c r="AK86">
        <v>0.99998704000000005</v>
      </c>
      <c r="AL86" t="s">
        <v>4</v>
      </c>
      <c r="AM86">
        <v>0.43456793999999999</v>
      </c>
    </row>
    <row r="87" spans="1:39" x14ac:dyDescent="0.25">
      <c r="A87" t="s">
        <v>103</v>
      </c>
      <c r="B87" t="s">
        <v>10</v>
      </c>
      <c r="C87">
        <v>300</v>
      </c>
      <c r="D87" t="s">
        <v>11</v>
      </c>
      <c r="E87">
        <v>100000</v>
      </c>
      <c r="F87" t="s">
        <v>12</v>
      </c>
      <c r="G87">
        <v>23654</v>
      </c>
      <c r="H87" t="s">
        <v>13</v>
      </c>
      <c r="I87">
        <v>1E-3</v>
      </c>
      <c r="J87" t="s">
        <v>3</v>
      </c>
      <c r="K87">
        <v>0.99722750000000004</v>
      </c>
      <c r="L87" t="s">
        <v>2</v>
      </c>
      <c r="M87">
        <v>1.47037E-2</v>
      </c>
      <c r="N87" t="s">
        <v>6</v>
      </c>
      <c r="O87">
        <v>13</v>
      </c>
      <c r="P87" t="s">
        <v>0</v>
      </c>
      <c r="Q87">
        <v>231.3</v>
      </c>
      <c r="R87" t="s">
        <v>8</v>
      </c>
      <c r="S87">
        <v>5</v>
      </c>
      <c r="T87" t="s">
        <v>9</v>
      </c>
      <c r="U87">
        <v>221</v>
      </c>
      <c r="V87" t="s">
        <v>7</v>
      </c>
      <c r="W87">
        <v>100309</v>
      </c>
      <c r="X87" t="s">
        <v>1</v>
      </c>
      <c r="Y87" t="s">
        <v>1737</v>
      </c>
      <c r="Z87" t="s">
        <v>16</v>
      </c>
      <c r="AA87" s="7" t="s">
        <v>1738</v>
      </c>
      <c r="AB87" t="s">
        <v>256</v>
      </c>
      <c r="AC87" s="3">
        <v>9.9999999999999998E-17</v>
      </c>
      <c r="AD87" t="s">
        <v>976</v>
      </c>
      <c r="AE87" t="s">
        <v>977</v>
      </c>
      <c r="AF87" t="s">
        <v>978</v>
      </c>
      <c r="AG87">
        <v>0.01</v>
      </c>
      <c r="AH87" t="s">
        <v>979</v>
      </c>
      <c r="AI87" t="b">
        <v>0</v>
      </c>
      <c r="AJ87" t="s">
        <v>5</v>
      </c>
      <c r="AK87">
        <v>0.99758362</v>
      </c>
      <c r="AL87" t="s">
        <v>4</v>
      </c>
      <c r="AM87">
        <v>1.3398490000000001E-2</v>
      </c>
    </row>
    <row r="88" spans="1:39" x14ac:dyDescent="0.25">
      <c r="A88" t="s">
        <v>104</v>
      </c>
      <c r="B88" t="s">
        <v>10</v>
      </c>
      <c r="C88">
        <v>300</v>
      </c>
      <c r="D88" t="s">
        <v>11</v>
      </c>
      <c r="E88">
        <v>100000</v>
      </c>
      <c r="F88" t="s">
        <v>12</v>
      </c>
      <c r="G88">
        <v>23654</v>
      </c>
      <c r="H88" t="s">
        <v>13</v>
      </c>
      <c r="I88">
        <v>1E-3</v>
      </c>
      <c r="J88" t="s">
        <v>3</v>
      </c>
      <c r="K88">
        <v>0.99978710000000004</v>
      </c>
      <c r="L88" t="s">
        <v>2</v>
      </c>
      <c r="M88">
        <v>2.6446999999999998E-3</v>
      </c>
      <c r="N88" t="s">
        <v>6</v>
      </c>
      <c r="O88">
        <v>10</v>
      </c>
      <c r="P88" t="s">
        <v>0</v>
      </c>
      <c r="Q88">
        <v>213.3</v>
      </c>
      <c r="R88" t="s">
        <v>8</v>
      </c>
      <c r="S88">
        <v>5</v>
      </c>
      <c r="T88" t="s">
        <v>9</v>
      </c>
      <c r="U88">
        <v>188</v>
      </c>
      <c r="V88" t="s">
        <v>7</v>
      </c>
      <c r="W88">
        <v>100194</v>
      </c>
      <c r="X88" t="s">
        <v>1</v>
      </c>
      <c r="Y88" t="s">
        <v>1739</v>
      </c>
      <c r="Z88" t="s">
        <v>16</v>
      </c>
      <c r="AA88" s="7" t="s">
        <v>1740</v>
      </c>
      <c r="AB88" t="s">
        <v>256</v>
      </c>
      <c r="AC88" s="3">
        <v>9.9999999999999998E-17</v>
      </c>
      <c r="AD88" t="s">
        <v>976</v>
      </c>
      <c r="AE88" t="s">
        <v>977</v>
      </c>
      <c r="AF88" t="s">
        <v>978</v>
      </c>
      <c r="AG88">
        <v>0.01</v>
      </c>
      <c r="AH88" t="s">
        <v>979</v>
      </c>
      <c r="AI88" t="b">
        <v>0</v>
      </c>
      <c r="AJ88" t="s">
        <v>5</v>
      </c>
      <c r="AK88">
        <v>0.99999523000000001</v>
      </c>
      <c r="AL88" t="s">
        <v>4</v>
      </c>
      <c r="AM88">
        <v>4.0476999999999999E-4</v>
      </c>
    </row>
    <row r="89" spans="1:39" x14ac:dyDescent="0.25">
      <c r="A89" t="s">
        <v>105</v>
      </c>
      <c r="B89" t="s">
        <v>10</v>
      </c>
      <c r="C89">
        <v>300</v>
      </c>
      <c r="D89" t="s">
        <v>11</v>
      </c>
      <c r="E89">
        <v>100000</v>
      </c>
      <c r="F89" t="s">
        <v>12</v>
      </c>
      <c r="G89">
        <v>23654</v>
      </c>
      <c r="H89" t="s">
        <v>13</v>
      </c>
      <c r="I89">
        <v>1E-3</v>
      </c>
      <c r="J89" t="s">
        <v>3</v>
      </c>
      <c r="K89">
        <v>0.9709757</v>
      </c>
      <c r="L89" t="s">
        <v>2</v>
      </c>
      <c r="M89">
        <v>9.8291199999999995E-2</v>
      </c>
      <c r="N89" t="s">
        <v>6</v>
      </c>
      <c r="O89">
        <v>10</v>
      </c>
      <c r="P89" t="s">
        <v>0</v>
      </c>
      <c r="Q89">
        <v>197.2</v>
      </c>
      <c r="R89" t="s">
        <v>8</v>
      </c>
      <c r="S89">
        <v>4</v>
      </c>
      <c r="T89" t="s">
        <v>9</v>
      </c>
      <c r="U89">
        <v>274</v>
      </c>
      <c r="V89" t="s">
        <v>7</v>
      </c>
      <c r="W89">
        <v>100447</v>
      </c>
      <c r="X89" t="s">
        <v>1</v>
      </c>
      <c r="Y89" t="s">
        <v>1741</v>
      </c>
      <c r="Z89" t="s">
        <v>16</v>
      </c>
      <c r="AA89" s="7" t="s">
        <v>1742</v>
      </c>
      <c r="AB89" t="s">
        <v>256</v>
      </c>
      <c r="AC89" s="3">
        <v>9.9999999999999998E-17</v>
      </c>
      <c r="AD89" t="s">
        <v>976</v>
      </c>
      <c r="AE89" t="s">
        <v>977</v>
      </c>
      <c r="AF89" t="s">
        <v>978</v>
      </c>
      <c r="AG89">
        <v>0.01</v>
      </c>
      <c r="AH89" t="s">
        <v>979</v>
      </c>
      <c r="AI89" t="b">
        <v>0</v>
      </c>
      <c r="AJ89" t="s">
        <v>5</v>
      </c>
      <c r="AK89">
        <v>0.99805516999999999</v>
      </c>
      <c r="AL89" t="s">
        <v>4</v>
      </c>
      <c r="AM89">
        <v>2.5699420000000001E-2</v>
      </c>
    </row>
    <row r="90" spans="1:39" x14ac:dyDescent="0.25">
      <c r="A90" t="s">
        <v>106</v>
      </c>
      <c r="B90" t="s">
        <v>10</v>
      </c>
      <c r="C90">
        <v>300</v>
      </c>
      <c r="D90" t="s">
        <v>11</v>
      </c>
      <c r="E90">
        <v>100000</v>
      </c>
      <c r="F90" t="s">
        <v>12</v>
      </c>
      <c r="G90">
        <v>23654</v>
      </c>
      <c r="H90" t="s">
        <v>13</v>
      </c>
      <c r="I90">
        <v>1E-3</v>
      </c>
      <c r="J90" t="s">
        <v>3</v>
      </c>
      <c r="K90">
        <v>0.99733090000000002</v>
      </c>
      <c r="L90" t="s">
        <v>2</v>
      </c>
      <c r="M90">
        <v>1.8769999999999998E-2</v>
      </c>
      <c r="N90" t="s">
        <v>6</v>
      </c>
      <c r="O90">
        <v>8</v>
      </c>
      <c r="P90" t="s">
        <v>0</v>
      </c>
      <c r="Q90">
        <v>178.5</v>
      </c>
      <c r="R90" t="s">
        <v>8</v>
      </c>
      <c r="S90">
        <v>9</v>
      </c>
      <c r="T90" t="s">
        <v>9</v>
      </c>
      <c r="U90">
        <v>264</v>
      </c>
      <c r="V90" t="s">
        <v>7</v>
      </c>
      <c r="W90">
        <v>100218</v>
      </c>
      <c r="X90" t="s">
        <v>1</v>
      </c>
      <c r="Y90" t="s">
        <v>1743</v>
      </c>
      <c r="Z90" t="s">
        <v>16</v>
      </c>
      <c r="AA90" s="7" t="s">
        <v>1744</v>
      </c>
      <c r="AB90" t="s">
        <v>256</v>
      </c>
      <c r="AC90" s="3">
        <v>9.9999999999999998E-17</v>
      </c>
      <c r="AD90" t="s">
        <v>976</v>
      </c>
      <c r="AE90" t="s">
        <v>977</v>
      </c>
      <c r="AF90" t="s">
        <v>978</v>
      </c>
      <c r="AG90">
        <v>0.01</v>
      </c>
      <c r="AH90" t="s">
        <v>979</v>
      </c>
      <c r="AI90" t="b">
        <v>0</v>
      </c>
      <c r="AJ90" t="s">
        <v>5</v>
      </c>
      <c r="AK90">
        <v>0.99984134000000002</v>
      </c>
      <c r="AL90" t="s">
        <v>4</v>
      </c>
      <c r="AM90">
        <v>4.5615200000000003E-3</v>
      </c>
    </row>
    <row r="91" spans="1:39" x14ac:dyDescent="0.25">
      <c r="A91" t="s">
        <v>107</v>
      </c>
      <c r="B91" t="s">
        <v>10</v>
      </c>
      <c r="C91">
        <v>300</v>
      </c>
      <c r="D91" t="s">
        <v>11</v>
      </c>
      <c r="E91">
        <v>100000</v>
      </c>
      <c r="F91" t="s">
        <v>12</v>
      </c>
      <c r="G91">
        <v>23654</v>
      </c>
      <c r="H91" t="s">
        <v>13</v>
      </c>
      <c r="I91">
        <v>1E-3</v>
      </c>
      <c r="J91" t="s">
        <v>3</v>
      </c>
      <c r="K91">
        <v>0.99899870000000002</v>
      </c>
      <c r="L91" t="s">
        <v>2</v>
      </c>
      <c r="M91">
        <v>1.94469E-2</v>
      </c>
      <c r="N91" t="s">
        <v>6</v>
      </c>
      <c r="O91">
        <v>13</v>
      </c>
      <c r="P91" t="s">
        <v>0</v>
      </c>
      <c r="Q91">
        <v>227.2</v>
      </c>
      <c r="R91" t="s">
        <v>8</v>
      </c>
      <c r="S91">
        <v>2</v>
      </c>
      <c r="T91" t="s">
        <v>9</v>
      </c>
      <c r="U91">
        <v>201</v>
      </c>
      <c r="V91" t="s">
        <v>7</v>
      </c>
      <c r="W91">
        <v>100424</v>
      </c>
      <c r="X91" t="s">
        <v>1</v>
      </c>
      <c r="Y91" t="s">
        <v>1745</v>
      </c>
      <c r="Z91" t="s">
        <v>16</v>
      </c>
      <c r="AA91" s="7" t="s">
        <v>1746</v>
      </c>
      <c r="AB91" t="s">
        <v>256</v>
      </c>
      <c r="AC91" s="3">
        <v>9.9999999999999998E-17</v>
      </c>
      <c r="AD91" t="s">
        <v>976</v>
      </c>
      <c r="AE91" t="s">
        <v>977</v>
      </c>
      <c r="AF91" t="s">
        <v>978</v>
      </c>
      <c r="AG91">
        <v>0.01</v>
      </c>
      <c r="AH91" t="s">
        <v>979</v>
      </c>
      <c r="AI91" t="b">
        <v>0</v>
      </c>
      <c r="AJ91" t="s">
        <v>5</v>
      </c>
      <c r="AK91">
        <v>0.99988683</v>
      </c>
      <c r="AL91" t="s">
        <v>4</v>
      </c>
      <c r="AM91">
        <v>6.5537299999999998E-3</v>
      </c>
    </row>
    <row r="92" spans="1:39" x14ac:dyDescent="0.25">
      <c r="A92" t="s">
        <v>108</v>
      </c>
      <c r="B92" t="s">
        <v>10</v>
      </c>
      <c r="C92">
        <v>300</v>
      </c>
      <c r="D92" t="s">
        <v>11</v>
      </c>
      <c r="E92">
        <v>100000</v>
      </c>
      <c r="F92" t="s">
        <v>12</v>
      </c>
      <c r="G92">
        <v>23654</v>
      </c>
      <c r="H92" t="s">
        <v>13</v>
      </c>
      <c r="I92">
        <v>1E-3</v>
      </c>
      <c r="J92" t="s">
        <v>3</v>
      </c>
      <c r="K92">
        <v>0.99955020000000006</v>
      </c>
      <c r="L92" t="s">
        <v>2</v>
      </c>
      <c r="M92">
        <v>2.1675099999999999E-2</v>
      </c>
      <c r="N92" t="s">
        <v>6</v>
      </c>
      <c r="O92">
        <v>9</v>
      </c>
      <c r="P92" t="s">
        <v>0</v>
      </c>
      <c r="Q92">
        <v>213.6</v>
      </c>
      <c r="R92" t="s">
        <v>8</v>
      </c>
      <c r="S92">
        <v>5</v>
      </c>
      <c r="T92" t="s">
        <v>9</v>
      </c>
      <c r="U92">
        <v>203</v>
      </c>
      <c r="V92" t="s">
        <v>7</v>
      </c>
      <c r="W92">
        <v>100351</v>
      </c>
      <c r="X92" t="s">
        <v>1</v>
      </c>
      <c r="Y92" t="s">
        <v>363</v>
      </c>
      <c r="Z92" t="s">
        <v>16</v>
      </c>
      <c r="AA92" s="7" t="s">
        <v>1073</v>
      </c>
      <c r="AB92" t="s">
        <v>256</v>
      </c>
      <c r="AC92" s="3">
        <v>9.9999999999999998E-17</v>
      </c>
      <c r="AD92" t="s">
        <v>976</v>
      </c>
      <c r="AE92" t="s">
        <v>977</v>
      </c>
      <c r="AF92" t="s">
        <v>978</v>
      </c>
      <c r="AG92">
        <v>0.01</v>
      </c>
      <c r="AH92" t="s">
        <v>979</v>
      </c>
      <c r="AI92" t="b">
        <v>0</v>
      </c>
      <c r="AJ92" t="s">
        <v>5</v>
      </c>
      <c r="AK92">
        <v>1</v>
      </c>
      <c r="AL92" t="s">
        <v>4</v>
      </c>
      <c r="AM92">
        <v>0</v>
      </c>
    </row>
    <row r="93" spans="1:39" x14ac:dyDescent="0.25">
      <c r="A93" t="s">
        <v>109</v>
      </c>
      <c r="B93" t="s">
        <v>10</v>
      </c>
      <c r="C93">
        <v>300</v>
      </c>
      <c r="D93" t="s">
        <v>11</v>
      </c>
      <c r="E93">
        <v>100000</v>
      </c>
      <c r="F93" t="s">
        <v>12</v>
      </c>
      <c r="G93">
        <v>23654</v>
      </c>
      <c r="H93" t="s">
        <v>13</v>
      </c>
      <c r="I93">
        <v>1E-3</v>
      </c>
      <c r="J93" t="s">
        <v>3</v>
      </c>
      <c r="K93">
        <v>0.9926604</v>
      </c>
      <c r="L93" t="s">
        <v>2</v>
      </c>
      <c r="M93">
        <v>3.2892400000000002E-2</v>
      </c>
      <c r="N93" t="s">
        <v>6</v>
      </c>
      <c r="O93">
        <v>20</v>
      </c>
      <c r="P93" t="s">
        <v>0</v>
      </c>
      <c r="Q93">
        <v>279.8</v>
      </c>
      <c r="R93" t="s">
        <v>8</v>
      </c>
      <c r="S93">
        <v>3</v>
      </c>
      <c r="T93" t="s">
        <v>9</v>
      </c>
      <c r="U93">
        <v>347</v>
      </c>
      <c r="V93" t="s">
        <v>7</v>
      </c>
      <c r="W93">
        <v>100930</v>
      </c>
      <c r="X93" t="s">
        <v>1</v>
      </c>
      <c r="Y93" t="s">
        <v>1747</v>
      </c>
      <c r="Z93" t="s">
        <v>16</v>
      </c>
      <c r="AA93" s="7" t="s">
        <v>1748</v>
      </c>
      <c r="AB93" t="s">
        <v>256</v>
      </c>
      <c r="AC93" s="3">
        <v>9.9999999999999998E-17</v>
      </c>
      <c r="AD93" t="s">
        <v>976</v>
      </c>
      <c r="AE93" t="s">
        <v>977</v>
      </c>
      <c r="AF93" t="s">
        <v>978</v>
      </c>
      <c r="AG93">
        <v>0.01</v>
      </c>
      <c r="AH93" t="s">
        <v>979</v>
      </c>
      <c r="AI93" t="b">
        <v>0</v>
      </c>
      <c r="AJ93" t="s">
        <v>5</v>
      </c>
      <c r="AK93">
        <v>0.99293677999999996</v>
      </c>
      <c r="AL93" t="s">
        <v>4</v>
      </c>
      <c r="AM93">
        <v>3.2068220000000001E-2</v>
      </c>
    </row>
    <row r="94" spans="1:39" x14ac:dyDescent="0.25">
      <c r="A94" t="s">
        <v>110</v>
      </c>
      <c r="B94" t="s">
        <v>10</v>
      </c>
      <c r="C94">
        <v>300</v>
      </c>
      <c r="D94" t="s">
        <v>11</v>
      </c>
      <c r="E94">
        <v>100000</v>
      </c>
      <c r="F94" t="s">
        <v>12</v>
      </c>
      <c r="G94">
        <v>23654</v>
      </c>
      <c r="H94" t="s">
        <v>13</v>
      </c>
      <c r="I94">
        <v>1E-3</v>
      </c>
      <c r="J94" t="s">
        <v>3</v>
      </c>
      <c r="K94">
        <v>0.99908430000000004</v>
      </c>
      <c r="L94" t="s">
        <v>2</v>
      </c>
      <c r="M94">
        <v>1.82656E-2</v>
      </c>
      <c r="N94" t="s">
        <v>6</v>
      </c>
      <c r="O94">
        <v>23</v>
      </c>
      <c r="P94" t="s">
        <v>0</v>
      </c>
      <c r="Q94">
        <v>292.60000000000002</v>
      </c>
      <c r="R94" t="s">
        <v>8</v>
      </c>
      <c r="S94">
        <v>7</v>
      </c>
      <c r="T94" t="s">
        <v>9</v>
      </c>
      <c r="U94">
        <v>340</v>
      </c>
      <c r="V94" t="s">
        <v>7</v>
      </c>
      <c r="W94">
        <v>100869</v>
      </c>
      <c r="X94" t="s">
        <v>1</v>
      </c>
      <c r="Y94" t="s">
        <v>1749</v>
      </c>
      <c r="Z94" t="s">
        <v>16</v>
      </c>
      <c r="AA94" s="7" t="s">
        <v>1750</v>
      </c>
      <c r="AB94" t="s">
        <v>256</v>
      </c>
      <c r="AC94" s="3">
        <v>9.9999999999999998E-17</v>
      </c>
      <c r="AD94" t="s">
        <v>976</v>
      </c>
      <c r="AE94" t="s">
        <v>977</v>
      </c>
      <c r="AF94" t="s">
        <v>978</v>
      </c>
      <c r="AG94">
        <v>0.01</v>
      </c>
      <c r="AH94" t="s">
        <v>979</v>
      </c>
      <c r="AI94" t="b">
        <v>0</v>
      </c>
      <c r="AJ94" t="s">
        <v>5</v>
      </c>
      <c r="AK94">
        <v>0.99916305000000005</v>
      </c>
      <c r="AL94" t="s">
        <v>4</v>
      </c>
      <c r="AM94">
        <v>1.7091350000000002E-2</v>
      </c>
    </row>
    <row r="95" spans="1:39" x14ac:dyDescent="0.25">
      <c r="A95" t="s">
        <v>111</v>
      </c>
      <c r="B95" t="s">
        <v>10</v>
      </c>
      <c r="C95">
        <v>300</v>
      </c>
      <c r="D95" t="s">
        <v>11</v>
      </c>
      <c r="E95">
        <v>100000</v>
      </c>
      <c r="F95" t="s">
        <v>12</v>
      </c>
      <c r="G95">
        <v>23654</v>
      </c>
      <c r="H95" t="s">
        <v>13</v>
      </c>
      <c r="I95">
        <v>1E-3</v>
      </c>
      <c r="J95" t="s">
        <v>3</v>
      </c>
      <c r="K95">
        <v>0.99971880000000002</v>
      </c>
      <c r="L95" t="s">
        <v>2</v>
      </c>
      <c r="M95">
        <v>5.8285000000000003E-3</v>
      </c>
      <c r="N95" t="s">
        <v>6</v>
      </c>
      <c r="O95">
        <v>9</v>
      </c>
      <c r="P95" t="s">
        <v>0</v>
      </c>
      <c r="Q95">
        <v>222.1</v>
      </c>
      <c r="R95" t="s">
        <v>8</v>
      </c>
      <c r="S95">
        <v>3</v>
      </c>
      <c r="T95" t="s">
        <v>9</v>
      </c>
      <c r="U95">
        <v>186</v>
      </c>
      <c r="V95" t="s">
        <v>7</v>
      </c>
      <c r="W95">
        <v>100261</v>
      </c>
      <c r="X95" t="s">
        <v>1</v>
      </c>
      <c r="Y95" t="s">
        <v>366</v>
      </c>
      <c r="Z95" t="s">
        <v>16</v>
      </c>
      <c r="AA95" s="7" t="s">
        <v>1076</v>
      </c>
      <c r="AB95" t="s">
        <v>256</v>
      </c>
      <c r="AC95" s="3">
        <v>9.9999999999999998E-17</v>
      </c>
      <c r="AD95" t="s">
        <v>976</v>
      </c>
      <c r="AE95" t="s">
        <v>977</v>
      </c>
      <c r="AF95" t="s">
        <v>978</v>
      </c>
      <c r="AG95">
        <v>0.01</v>
      </c>
      <c r="AH95" t="s">
        <v>979</v>
      </c>
      <c r="AI95" t="b">
        <v>0</v>
      </c>
      <c r="AJ95" t="s">
        <v>5</v>
      </c>
      <c r="AK95">
        <v>1</v>
      </c>
      <c r="AL95" t="s">
        <v>4</v>
      </c>
      <c r="AM95">
        <v>0</v>
      </c>
    </row>
    <row r="96" spans="1:39" x14ac:dyDescent="0.25">
      <c r="A96" t="s">
        <v>112</v>
      </c>
      <c r="B96" t="s">
        <v>10</v>
      </c>
      <c r="C96">
        <v>300</v>
      </c>
      <c r="D96" t="s">
        <v>11</v>
      </c>
      <c r="E96">
        <v>100000</v>
      </c>
      <c r="F96" t="s">
        <v>12</v>
      </c>
      <c r="G96">
        <v>23654</v>
      </c>
      <c r="H96" t="s">
        <v>13</v>
      </c>
      <c r="I96">
        <v>1E-3</v>
      </c>
      <c r="J96" t="s">
        <v>3</v>
      </c>
      <c r="K96">
        <v>0.99989470000000003</v>
      </c>
      <c r="L96" t="s">
        <v>2</v>
      </c>
      <c r="M96">
        <v>1.8071400000000001E-2</v>
      </c>
      <c r="N96" t="s">
        <v>6</v>
      </c>
      <c r="O96">
        <v>15</v>
      </c>
      <c r="P96" t="s">
        <v>0</v>
      </c>
      <c r="Q96">
        <v>220.6</v>
      </c>
      <c r="R96" t="s">
        <v>8</v>
      </c>
      <c r="S96">
        <v>4</v>
      </c>
      <c r="T96" t="s">
        <v>9</v>
      </c>
      <c r="U96">
        <v>271</v>
      </c>
      <c r="V96" t="s">
        <v>7</v>
      </c>
      <c r="W96">
        <v>100580</v>
      </c>
      <c r="X96" t="s">
        <v>1</v>
      </c>
      <c r="Y96" t="s">
        <v>1751</v>
      </c>
      <c r="Z96" t="s">
        <v>16</v>
      </c>
      <c r="AA96" s="7" t="s">
        <v>1752</v>
      </c>
      <c r="AB96" t="s">
        <v>256</v>
      </c>
      <c r="AC96" s="3">
        <v>9.9999999999999998E-17</v>
      </c>
      <c r="AD96" t="s">
        <v>976</v>
      </c>
      <c r="AE96" t="s">
        <v>977</v>
      </c>
      <c r="AF96" t="s">
        <v>978</v>
      </c>
      <c r="AG96">
        <v>0.01</v>
      </c>
      <c r="AH96" t="s">
        <v>979</v>
      </c>
      <c r="AI96" t="b">
        <v>0</v>
      </c>
      <c r="AJ96" t="s">
        <v>5</v>
      </c>
      <c r="AK96">
        <v>0.99999983999999997</v>
      </c>
      <c r="AL96" t="s">
        <v>4</v>
      </c>
      <c r="AM96">
        <v>7.0848999999999999E-4</v>
      </c>
    </row>
    <row r="97" spans="1:39" x14ac:dyDescent="0.25">
      <c r="A97" t="s">
        <v>113</v>
      </c>
      <c r="B97" t="s">
        <v>10</v>
      </c>
      <c r="C97">
        <v>300</v>
      </c>
      <c r="D97" t="s">
        <v>11</v>
      </c>
      <c r="E97">
        <v>100000</v>
      </c>
      <c r="F97" t="s">
        <v>12</v>
      </c>
      <c r="G97">
        <v>23654</v>
      </c>
      <c r="H97" t="s">
        <v>13</v>
      </c>
      <c r="I97">
        <v>1E-3</v>
      </c>
      <c r="J97" t="s">
        <v>3</v>
      </c>
      <c r="K97">
        <v>0.99863570000000002</v>
      </c>
      <c r="L97" t="s">
        <v>2</v>
      </c>
      <c r="M97">
        <v>1.6862700000000001E-2</v>
      </c>
      <c r="N97" t="s">
        <v>6</v>
      </c>
      <c r="O97">
        <v>14</v>
      </c>
      <c r="P97" t="s">
        <v>0</v>
      </c>
      <c r="Q97">
        <v>244.7</v>
      </c>
      <c r="R97" t="s">
        <v>8</v>
      </c>
      <c r="S97">
        <v>3</v>
      </c>
      <c r="T97" t="s">
        <v>9</v>
      </c>
      <c r="U97">
        <v>234</v>
      </c>
      <c r="V97" t="s">
        <v>7</v>
      </c>
      <c r="W97">
        <v>100575</v>
      </c>
      <c r="X97" t="s">
        <v>1</v>
      </c>
      <c r="Y97" t="s">
        <v>1753</v>
      </c>
      <c r="Z97" t="s">
        <v>16</v>
      </c>
      <c r="AA97" s="7" t="s">
        <v>1754</v>
      </c>
      <c r="AB97" t="s">
        <v>256</v>
      </c>
      <c r="AC97" s="3">
        <v>9.9999999999999998E-17</v>
      </c>
      <c r="AD97" t="s">
        <v>976</v>
      </c>
      <c r="AE97" t="s">
        <v>977</v>
      </c>
      <c r="AF97" t="s">
        <v>978</v>
      </c>
      <c r="AG97">
        <v>0.01</v>
      </c>
      <c r="AH97" t="s">
        <v>979</v>
      </c>
      <c r="AI97" t="b">
        <v>0</v>
      </c>
      <c r="AJ97" t="s">
        <v>5</v>
      </c>
      <c r="AK97">
        <v>0.99989170000000005</v>
      </c>
      <c r="AL97" t="s">
        <v>4</v>
      </c>
      <c r="AM97">
        <v>4.6840900000000001E-3</v>
      </c>
    </row>
    <row r="98" spans="1:39" x14ac:dyDescent="0.25">
      <c r="A98" t="s">
        <v>114</v>
      </c>
      <c r="B98" t="s">
        <v>10</v>
      </c>
      <c r="C98">
        <v>300</v>
      </c>
      <c r="D98" t="s">
        <v>11</v>
      </c>
      <c r="E98">
        <v>100000</v>
      </c>
      <c r="F98" t="s">
        <v>12</v>
      </c>
      <c r="G98">
        <v>23654</v>
      </c>
      <c r="H98" t="s">
        <v>13</v>
      </c>
      <c r="I98">
        <v>1E-3</v>
      </c>
      <c r="J98" t="s">
        <v>3</v>
      </c>
      <c r="K98">
        <v>0.99951959999999995</v>
      </c>
      <c r="L98" t="s">
        <v>2</v>
      </c>
      <c r="M98">
        <v>8.3469000000000008E-3</v>
      </c>
      <c r="N98" t="s">
        <v>6</v>
      </c>
      <c r="O98">
        <v>13</v>
      </c>
      <c r="P98" t="s">
        <v>0</v>
      </c>
      <c r="Q98">
        <v>264.10000000000002</v>
      </c>
      <c r="R98" t="s">
        <v>8</v>
      </c>
      <c r="S98">
        <v>7</v>
      </c>
      <c r="T98" t="s">
        <v>9</v>
      </c>
      <c r="U98">
        <v>216</v>
      </c>
      <c r="V98" t="s">
        <v>7</v>
      </c>
      <c r="W98">
        <v>100476</v>
      </c>
      <c r="X98" t="s">
        <v>1</v>
      </c>
      <c r="Y98" t="s">
        <v>1755</v>
      </c>
      <c r="Z98" t="s">
        <v>16</v>
      </c>
      <c r="AA98" s="7" t="s">
        <v>1756</v>
      </c>
      <c r="AB98" t="s">
        <v>256</v>
      </c>
      <c r="AC98" s="3">
        <v>9.9999999999999998E-17</v>
      </c>
      <c r="AD98" t="s">
        <v>976</v>
      </c>
      <c r="AE98" t="s">
        <v>977</v>
      </c>
      <c r="AF98" t="s">
        <v>978</v>
      </c>
      <c r="AG98">
        <v>0.01</v>
      </c>
      <c r="AH98" t="s">
        <v>979</v>
      </c>
      <c r="AI98" t="b">
        <v>0</v>
      </c>
      <c r="AJ98" t="s">
        <v>5</v>
      </c>
      <c r="AK98">
        <v>0.9999846</v>
      </c>
      <c r="AL98" t="s">
        <v>4</v>
      </c>
      <c r="AM98">
        <v>1.4898699999999999E-3</v>
      </c>
    </row>
    <row r="99" spans="1:39" x14ac:dyDescent="0.25">
      <c r="A99" t="s">
        <v>115</v>
      </c>
      <c r="B99" t="s">
        <v>10</v>
      </c>
      <c r="C99">
        <v>300</v>
      </c>
      <c r="D99" t="s">
        <v>11</v>
      </c>
      <c r="E99">
        <v>100000</v>
      </c>
      <c r="F99" t="s">
        <v>12</v>
      </c>
      <c r="G99">
        <v>23654</v>
      </c>
      <c r="H99" t="s">
        <v>13</v>
      </c>
      <c r="I99">
        <v>1E-3</v>
      </c>
      <c r="J99" t="s">
        <v>3</v>
      </c>
      <c r="K99">
        <v>0.99812310000000004</v>
      </c>
      <c r="L99" t="s">
        <v>2</v>
      </c>
      <c r="M99">
        <v>4.0471100000000003E-2</v>
      </c>
      <c r="N99" t="s">
        <v>6</v>
      </c>
      <c r="O99">
        <v>15</v>
      </c>
      <c r="P99" t="s">
        <v>0</v>
      </c>
      <c r="Q99">
        <v>245</v>
      </c>
      <c r="R99" t="s">
        <v>8</v>
      </c>
      <c r="S99">
        <v>5</v>
      </c>
      <c r="T99" t="s">
        <v>9</v>
      </c>
      <c r="U99">
        <v>237</v>
      </c>
      <c r="V99" t="s">
        <v>7</v>
      </c>
      <c r="W99">
        <v>100587</v>
      </c>
      <c r="X99" t="s">
        <v>1</v>
      </c>
      <c r="Y99" t="s">
        <v>1757</v>
      </c>
      <c r="Z99" t="s">
        <v>16</v>
      </c>
      <c r="AA99" s="7" t="s">
        <v>1758</v>
      </c>
      <c r="AB99" t="s">
        <v>256</v>
      </c>
      <c r="AC99" s="3">
        <v>9.9999999999999998E-17</v>
      </c>
      <c r="AD99" t="s">
        <v>976</v>
      </c>
      <c r="AE99" t="s">
        <v>977</v>
      </c>
      <c r="AF99" t="s">
        <v>978</v>
      </c>
      <c r="AG99">
        <v>0.01</v>
      </c>
      <c r="AH99" t="s">
        <v>979</v>
      </c>
      <c r="AI99" t="b">
        <v>0</v>
      </c>
      <c r="AJ99" t="s">
        <v>5</v>
      </c>
      <c r="AK99">
        <v>0.99871728000000004</v>
      </c>
      <c r="AL99" t="s">
        <v>4</v>
      </c>
      <c r="AM99">
        <v>3.374626E-2</v>
      </c>
    </row>
    <row r="100" spans="1:39" x14ac:dyDescent="0.25">
      <c r="A100" t="s">
        <v>116</v>
      </c>
      <c r="B100" t="s">
        <v>10</v>
      </c>
      <c r="C100">
        <v>300</v>
      </c>
      <c r="D100" t="s">
        <v>11</v>
      </c>
      <c r="E100">
        <v>100000</v>
      </c>
      <c r="F100" t="s">
        <v>12</v>
      </c>
      <c r="G100">
        <v>23654</v>
      </c>
      <c r="H100" t="s">
        <v>13</v>
      </c>
      <c r="I100">
        <v>1E-3</v>
      </c>
      <c r="J100" t="s">
        <v>3</v>
      </c>
      <c r="K100">
        <v>0.99158550000000001</v>
      </c>
      <c r="L100" t="s">
        <v>2</v>
      </c>
      <c r="M100">
        <v>3.2409800000000002E-2</v>
      </c>
      <c r="N100" t="s">
        <v>6</v>
      </c>
      <c r="O100">
        <v>17</v>
      </c>
      <c r="P100" t="s">
        <v>0</v>
      </c>
      <c r="Q100">
        <v>300.39999999999998</v>
      </c>
      <c r="R100" t="s">
        <v>8</v>
      </c>
      <c r="S100">
        <v>7</v>
      </c>
      <c r="T100" t="s">
        <v>9</v>
      </c>
      <c r="U100">
        <v>46</v>
      </c>
      <c r="V100" t="s">
        <v>7</v>
      </c>
      <c r="W100">
        <v>87502</v>
      </c>
      <c r="X100" t="s">
        <v>1</v>
      </c>
      <c r="Y100" t="s">
        <v>1759</v>
      </c>
      <c r="Z100" t="s">
        <v>16</v>
      </c>
      <c r="AA100" s="7" t="s">
        <v>1760</v>
      </c>
      <c r="AB100" t="s">
        <v>256</v>
      </c>
      <c r="AC100" s="3">
        <v>9.9999999999999998E-17</v>
      </c>
      <c r="AD100" t="s">
        <v>976</v>
      </c>
      <c r="AE100" t="s">
        <v>977</v>
      </c>
      <c r="AF100" t="s">
        <v>978</v>
      </c>
      <c r="AG100">
        <v>0.01</v>
      </c>
      <c r="AH100" t="s">
        <v>979</v>
      </c>
      <c r="AI100" t="b">
        <v>0</v>
      </c>
      <c r="AJ100" t="s">
        <v>5</v>
      </c>
      <c r="AK100">
        <v>0.99183948</v>
      </c>
      <c r="AL100" t="s">
        <v>4</v>
      </c>
      <c r="AM100">
        <v>3.1070179999999999E-2</v>
      </c>
    </row>
    <row r="101" spans="1:39" x14ac:dyDescent="0.25">
      <c r="A101" t="s">
        <v>117</v>
      </c>
      <c r="B101" t="s">
        <v>10</v>
      </c>
      <c r="C101">
        <v>300</v>
      </c>
      <c r="D101" t="s">
        <v>11</v>
      </c>
      <c r="E101">
        <v>100000</v>
      </c>
      <c r="F101" t="s">
        <v>12</v>
      </c>
      <c r="G101">
        <v>23654</v>
      </c>
      <c r="H101" t="s">
        <v>13</v>
      </c>
      <c r="I101">
        <v>1E-3</v>
      </c>
      <c r="J101" t="s">
        <v>3</v>
      </c>
      <c r="K101">
        <v>0.99347110000000005</v>
      </c>
      <c r="L101" t="s">
        <v>2</v>
      </c>
      <c r="M101">
        <v>0.511293</v>
      </c>
      <c r="N101" t="s">
        <v>6</v>
      </c>
      <c r="O101">
        <v>11</v>
      </c>
      <c r="P101" t="s">
        <v>0</v>
      </c>
      <c r="Q101">
        <v>202.6</v>
      </c>
      <c r="R101" t="s">
        <v>8</v>
      </c>
      <c r="S101">
        <v>4</v>
      </c>
      <c r="T101" t="s">
        <v>9</v>
      </c>
      <c r="U101">
        <v>249</v>
      </c>
      <c r="V101" t="s">
        <v>7</v>
      </c>
      <c r="W101">
        <v>100169</v>
      </c>
      <c r="X101" t="s">
        <v>1</v>
      </c>
      <c r="Y101" t="s">
        <v>1761</v>
      </c>
      <c r="Z101" t="s">
        <v>16</v>
      </c>
      <c r="AA101" s="7" t="s">
        <v>1762</v>
      </c>
      <c r="AB101" t="s">
        <v>256</v>
      </c>
      <c r="AC101" s="3">
        <v>9.9999999999999998E-17</v>
      </c>
      <c r="AD101" t="s">
        <v>976</v>
      </c>
      <c r="AE101" t="s">
        <v>977</v>
      </c>
      <c r="AF101" t="s">
        <v>978</v>
      </c>
      <c r="AG101">
        <v>0.01</v>
      </c>
      <c r="AH101" t="s">
        <v>979</v>
      </c>
      <c r="AI101" t="b">
        <v>0</v>
      </c>
      <c r="AJ101" t="s">
        <v>5</v>
      </c>
      <c r="AK101">
        <v>0.99866180999999998</v>
      </c>
      <c r="AL101" t="s">
        <v>4</v>
      </c>
      <c r="AM101">
        <v>0.23559716</v>
      </c>
    </row>
    <row r="102" spans="1:39" x14ac:dyDescent="0.25">
      <c r="A102" t="s">
        <v>118</v>
      </c>
      <c r="B102" t="s">
        <v>10</v>
      </c>
      <c r="C102">
        <v>300</v>
      </c>
      <c r="D102" t="s">
        <v>11</v>
      </c>
      <c r="E102">
        <v>100000</v>
      </c>
      <c r="F102" t="s">
        <v>12</v>
      </c>
      <c r="G102">
        <v>23654</v>
      </c>
      <c r="H102" t="s">
        <v>13</v>
      </c>
      <c r="I102">
        <v>1E-3</v>
      </c>
      <c r="J102" t="s">
        <v>3</v>
      </c>
      <c r="K102">
        <v>0.98870539999999996</v>
      </c>
      <c r="L102" t="s">
        <v>2</v>
      </c>
      <c r="M102">
        <v>0.12695310000000001</v>
      </c>
      <c r="N102" t="s">
        <v>6</v>
      </c>
      <c r="O102">
        <v>6</v>
      </c>
      <c r="P102" t="s">
        <v>0</v>
      </c>
      <c r="Q102">
        <v>164.1</v>
      </c>
      <c r="R102" t="s">
        <v>8</v>
      </c>
      <c r="S102">
        <v>6</v>
      </c>
      <c r="T102" t="s">
        <v>9</v>
      </c>
      <c r="U102">
        <v>309</v>
      </c>
      <c r="V102" t="s">
        <v>7</v>
      </c>
      <c r="W102">
        <v>100016</v>
      </c>
      <c r="X102" t="s">
        <v>1</v>
      </c>
      <c r="Y102" t="s">
        <v>1763</v>
      </c>
      <c r="Z102" t="s">
        <v>16</v>
      </c>
      <c r="AA102" s="7" t="s">
        <v>1764</v>
      </c>
      <c r="AB102" t="s">
        <v>256</v>
      </c>
      <c r="AC102" s="3">
        <v>9.9999999999999998E-17</v>
      </c>
      <c r="AD102" t="s">
        <v>976</v>
      </c>
      <c r="AE102" t="s">
        <v>977</v>
      </c>
      <c r="AF102" t="s">
        <v>978</v>
      </c>
      <c r="AG102">
        <v>0.01</v>
      </c>
      <c r="AH102" t="s">
        <v>979</v>
      </c>
      <c r="AI102" t="b">
        <v>0</v>
      </c>
      <c r="AJ102" t="s">
        <v>5</v>
      </c>
      <c r="AK102">
        <v>0.99894243999999999</v>
      </c>
      <c r="AL102" t="s">
        <v>4</v>
      </c>
      <c r="AM102">
        <v>4.1347740000000001E-2</v>
      </c>
    </row>
    <row r="103" spans="1:39" x14ac:dyDescent="0.25">
      <c r="A103" t="s">
        <v>119</v>
      </c>
      <c r="B103" t="s">
        <v>10</v>
      </c>
      <c r="C103">
        <v>300</v>
      </c>
      <c r="D103" t="s">
        <v>11</v>
      </c>
      <c r="E103">
        <v>100000</v>
      </c>
      <c r="F103" t="s">
        <v>12</v>
      </c>
      <c r="G103">
        <v>23654</v>
      </c>
      <c r="H103" t="s">
        <v>13</v>
      </c>
      <c r="I103">
        <v>1E-3</v>
      </c>
      <c r="J103" t="s">
        <v>3</v>
      </c>
      <c r="K103">
        <v>-0.1798014</v>
      </c>
      <c r="L103" t="s">
        <v>2</v>
      </c>
      <c r="M103">
        <v>0.7664263</v>
      </c>
      <c r="N103" t="s">
        <v>6</v>
      </c>
      <c r="O103">
        <v>29</v>
      </c>
      <c r="P103" t="s">
        <v>0</v>
      </c>
      <c r="Q103">
        <v>198.1</v>
      </c>
      <c r="R103" t="s">
        <v>8</v>
      </c>
      <c r="S103">
        <v>8</v>
      </c>
      <c r="T103" t="s">
        <v>9</v>
      </c>
      <c r="U103">
        <v>395</v>
      </c>
      <c r="V103" t="s">
        <v>7</v>
      </c>
      <c r="W103">
        <v>100803</v>
      </c>
      <c r="X103" t="s">
        <v>1</v>
      </c>
      <c r="Y103" t="s">
        <v>1765</v>
      </c>
      <c r="Z103" t="s">
        <v>16</v>
      </c>
      <c r="AA103" s="7" t="s">
        <v>1766</v>
      </c>
      <c r="AB103" t="s">
        <v>256</v>
      </c>
      <c r="AC103" s="3">
        <v>9.9999999999999998E-17</v>
      </c>
      <c r="AD103" t="s">
        <v>976</v>
      </c>
      <c r="AE103" t="s">
        <v>977</v>
      </c>
      <c r="AF103" t="s">
        <v>978</v>
      </c>
      <c r="AG103">
        <v>0.01</v>
      </c>
      <c r="AH103" t="s">
        <v>979</v>
      </c>
      <c r="AI103" t="b">
        <v>0</v>
      </c>
      <c r="AJ103" t="s">
        <v>5</v>
      </c>
      <c r="AK103">
        <v>-0.23061428</v>
      </c>
      <c r="AL103" t="s">
        <v>4</v>
      </c>
      <c r="AM103">
        <v>0.78083371999999995</v>
      </c>
    </row>
    <row r="104" spans="1:39" x14ac:dyDescent="0.25">
      <c r="A104" t="s">
        <v>120</v>
      </c>
      <c r="B104" t="s">
        <v>10</v>
      </c>
      <c r="C104">
        <v>300</v>
      </c>
      <c r="D104" t="s">
        <v>11</v>
      </c>
      <c r="E104">
        <v>100000</v>
      </c>
      <c r="F104" t="s">
        <v>12</v>
      </c>
      <c r="G104">
        <v>23654</v>
      </c>
      <c r="H104" t="s">
        <v>13</v>
      </c>
      <c r="I104">
        <v>1E-3</v>
      </c>
      <c r="J104" t="s">
        <v>3</v>
      </c>
      <c r="K104">
        <v>1.3310000000000001E-4</v>
      </c>
      <c r="L104" t="s">
        <v>2</v>
      </c>
      <c r="M104">
        <v>120517954.082193</v>
      </c>
      <c r="N104" t="s">
        <v>6</v>
      </c>
      <c r="O104">
        <v>41</v>
      </c>
      <c r="P104" t="s">
        <v>0</v>
      </c>
      <c r="Q104">
        <v>300.3</v>
      </c>
      <c r="R104" t="s">
        <v>8</v>
      </c>
      <c r="S104">
        <v>5</v>
      </c>
      <c r="T104" t="s">
        <v>9</v>
      </c>
      <c r="U104">
        <v>62</v>
      </c>
      <c r="V104" t="s">
        <v>7</v>
      </c>
      <c r="W104">
        <v>97019</v>
      </c>
      <c r="X104" t="s">
        <v>1</v>
      </c>
      <c r="Y104" t="s">
        <v>1767</v>
      </c>
      <c r="Z104" t="s">
        <v>16</v>
      </c>
      <c r="AA104" s="7" t="s">
        <v>1768</v>
      </c>
      <c r="AB104" t="s">
        <v>256</v>
      </c>
      <c r="AC104" s="3">
        <v>9.9999999999999998E-17</v>
      </c>
      <c r="AD104" t="s">
        <v>976</v>
      </c>
      <c r="AE104" t="s">
        <v>977</v>
      </c>
      <c r="AF104" t="s">
        <v>978</v>
      </c>
      <c r="AG104">
        <v>0.01</v>
      </c>
      <c r="AH104" t="s">
        <v>979</v>
      </c>
      <c r="AI104" t="b">
        <v>0</v>
      </c>
      <c r="AJ104" t="s">
        <v>5</v>
      </c>
      <c r="AK104">
        <v>2.4290200000000001E-3</v>
      </c>
      <c r="AL104" t="s">
        <v>4</v>
      </c>
      <c r="AM104">
        <v>16143540.309926599</v>
      </c>
    </row>
    <row r="105" spans="1:39" x14ac:dyDescent="0.25">
      <c r="A105" t="s">
        <v>121</v>
      </c>
      <c r="B105" t="s">
        <v>10</v>
      </c>
      <c r="C105">
        <v>300</v>
      </c>
      <c r="D105" t="s">
        <v>11</v>
      </c>
      <c r="E105">
        <v>100000</v>
      </c>
      <c r="F105" t="s">
        <v>12</v>
      </c>
      <c r="G105">
        <v>23654</v>
      </c>
      <c r="H105" t="s">
        <v>13</v>
      </c>
      <c r="I105">
        <v>1E-3</v>
      </c>
      <c r="J105" t="s">
        <v>3</v>
      </c>
      <c r="K105">
        <v>0.9967606</v>
      </c>
      <c r="L105" t="s">
        <v>2</v>
      </c>
      <c r="M105">
        <v>1.7397000000000001E-3</v>
      </c>
      <c r="N105" t="s">
        <v>6</v>
      </c>
      <c r="O105">
        <v>7</v>
      </c>
      <c r="P105" t="s">
        <v>0</v>
      </c>
      <c r="Q105">
        <v>171.7</v>
      </c>
      <c r="R105" t="s">
        <v>8</v>
      </c>
      <c r="S105">
        <v>10</v>
      </c>
      <c r="T105" t="s">
        <v>9</v>
      </c>
      <c r="U105">
        <v>320</v>
      </c>
      <c r="V105" t="s">
        <v>7</v>
      </c>
      <c r="W105">
        <v>100038</v>
      </c>
      <c r="X105" t="s">
        <v>1</v>
      </c>
      <c r="Y105" t="s">
        <v>1769</v>
      </c>
      <c r="Z105" t="s">
        <v>16</v>
      </c>
      <c r="AA105" s="7" t="s">
        <v>1770</v>
      </c>
      <c r="AB105" t="s">
        <v>256</v>
      </c>
      <c r="AC105" s="3">
        <v>9.9999999999999998E-17</v>
      </c>
      <c r="AD105" t="s">
        <v>976</v>
      </c>
      <c r="AE105" t="s">
        <v>977</v>
      </c>
      <c r="AF105" t="s">
        <v>978</v>
      </c>
      <c r="AG105">
        <v>0.01</v>
      </c>
      <c r="AH105" t="s">
        <v>979</v>
      </c>
      <c r="AI105" t="b">
        <v>0</v>
      </c>
      <c r="AJ105" t="s">
        <v>5</v>
      </c>
      <c r="AK105">
        <v>0.99835563999999999</v>
      </c>
      <c r="AL105" t="s">
        <v>4</v>
      </c>
      <c r="AM105">
        <v>1.2759E-3</v>
      </c>
    </row>
    <row r="106" spans="1:39" x14ac:dyDescent="0.25">
      <c r="A106" t="s">
        <v>122</v>
      </c>
      <c r="B106" t="s">
        <v>10</v>
      </c>
      <c r="C106">
        <v>300</v>
      </c>
      <c r="D106" t="s">
        <v>11</v>
      </c>
      <c r="E106">
        <v>100000</v>
      </c>
      <c r="F106" t="s">
        <v>12</v>
      </c>
      <c r="G106">
        <v>23654</v>
      </c>
      <c r="H106" t="s">
        <v>13</v>
      </c>
      <c r="I106">
        <v>1E-3</v>
      </c>
      <c r="J106" t="s">
        <v>3</v>
      </c>
      <c r="K106">
        <v>0.97438559999999996</v>
      </c>
      <c r="L106" t="s">
        <v>2</v>
      </c>
      <c r="M106">
        <v>0.1065764</v>
      </c>
      <c r="N106" t="s">
        <v>6</v>
      </c>
      <c r="O106">
        <v>36</v>
      </c>
      <c r="P106" t="s">
        <v>0</v>
      </c>
      <c r="Q106">
        <v>292.10000000000002</v>
      </c>
      <c r="R106" t="s">
        <v>8</v>
      </c>
      <c r="S106">
        <v>5</v>
      </c>
      <c r="T106" t="s">
        <v>9</v>
      </c>
      <c r="U106">
        <v>201</v>
      </c>
      <c r="V106" t="s">
        <v>7</v>
      </c>
      <c r="W106">
        <v>100552</v>
      </c>
      <c r="X106" t="s">
        <v>1</v>
      </c>
      <c r="Y106" t="s">
        <v>1771</v>
      </c>
      <c r="Z106" t="s">
        <v>16</v>
      </c>
      <c r="AA106" s="7" t="s">
        <v>1772</v>
      </c>
      <c r="AB106" t="s">
        <v>256</v>
      </c>
      <c r="AC106" s="3">
        <v>9.9999999999999998E-17</v>
      </c>
      <c r="AD106" t="s">
        <v>976</v>
      </c>
      <c r="AE106" t="s">
        <v>977</v>
      </c>
      <c r="AF106" t="s">
        <v>978</v>
      </c>
      <c r="AG106">
        <v>0.01</v>
      </c>
      <c r="AH106" t="s">
        <v>979</v>
      </c>
      <c r="AI106" t="b">
        <v>0</v>
      </c>
      <c r="AJ106" t="s">
        <v>5</v>
      </c>
      <c r="AK106">
        <v>0.97687404</v>
      </c>
      <c r="AL106" t="s">
        <v>4</v>
      </c>
      <c r="AM106">
        <v>0.10008064999999999</v>
      </c>
    </row>
    <row r="107" spans="1:39" x14ac:dyDescent="0.25">
      <c r="A107" t="s">
        <v>123</v>
      </c>
      <c r="B107" t="s">
        <v>10</v>
      </c>
      <c r="C107">
        <v>300</v>
      </c>
      <c r="D107" t="s">
        <v>11</v>
      </c>
      <c r="E107">
        <v>100000</v>
      </c>
      <c r="F107" t="s">
        <v>12</v>
      </c>
      <c r="G107">
        <v>23654</v>
      </c>
      <c r="H107" t="s">
        <v>13</v>
      </c>
      <c r="I107">
        <v>1E-3</v>
      </c>
      <c r="J107" t="s">
        <v>3</v>
      </c>
      <c r="K107">
        <v>0.89549999999999996</v>
      </c>
      <c r="L107" t="s">
        <v>2</v>
      </c>
      <c r="M107">
        <v>0.15037929999999999</v>
      </c>
      <c r="N107" t="s">
        <v>6</v>
      </c>
      <c r="O107">
        <v>31</v>
      </c>
      <c r="P107" t="s">
        <v>0</v>
      </c>
      <c r="Q107">
        <v>300.10000000000002</v>
      </c>
      <c r="R107" t="s">
        <v>8</v>
      </c>
      <c r="S107">
        <v>4</v>
      </c>
      <c r="T107" t="s">
        <v>9</v>
      </c>
      <c r="U107">
        <v>65</v>
      </c>
      <c r="V107" t="s">
        <v>7</v>
      </c>
      <c r="W107">
        <v>95108</v>
      </c>
      <c r="X107" t="s">
        <v>1</v>
      </c>
      <c r="Y107" t="s">
        <v>1773</v>
      </c>
      <c r="Z107" t="s">
        <v>16</v>
      </c>
      <c r="AA107" s="7" t="s">
        <v>1774</v>
      </c>
      <c r="AB107" t="s">
        <v>256</v>
      </c>
      <c r="AC107" s="3">
        <v>9.9999999999999998E-17</v>
      </c>
      <c r="AD107" t="s">
        <v>976</v>
      </c>
      <c r="AE107" t="s">
        <v>977</v>
      </c>
      <c r="AF107" t="s">
        <v>978</v>
      </c>
      <c r="AG107">
        <v>0.01</v>
      </c>
      <c r="AH107" t="s">
        <v>979</v>
      </c>
      <c r="AI107" t="b">
        <v>0</v>
      </c>
      <c r="AJ107" t="s">
        <v>5</v>
      </c>
      <c r="AK107">
        <v>0.69315715</v>
      </c>
      <c r="AL107" t="s">
        <v>4</v>
      </c>
      <c r="AM107">
        <v>0.24951186</v>
      </c>
    </row>
    <row r="108" spans="1:39" x14ac:dyDescent="0.25">
      <c r="A108" t="s">
        <v>124</v>
      </c>
      <c r="B108" t="s">
        <v>10</v>
      </c>
      <c r="C108">
        <v>300</v>
      </c>
      <c r="D108" t="s">
        <v>11</v>
      </c>
      <c r="E108">
        <v>100000</v>
      </c>
      <c r="F108" t="s">
        <v>12</v>
      </c>
      <c r="G108">
        <v>23654</v>
      </c>
      <c r="H108" t="s">
        <v>13</v>
      </c>
      <c r="I108">
        <v>1E-3</v>
      </c>
      <c r="J108" t="s">
        <v>3</v>
      </c>
      <c r="K108">
        <v>0.99601740000000005</v>
      </c>
      <c r="L108" t="s">
        <v>2</v>
      </c>
      <c r="M108">
        <v>6.4051000000000004E-3</v>
      </c>
      <c r="N108" t="s">
        <v>6</v>
      </c>
      <c r="O108">
        <v>10</v>
      </c>
      <c r="P108" t="s">
        <v>0</v>
      </c>
      <c r="Q108">
        <v>191.3</v>
      </c>
      <c r="R108" t="s">
        <v>8</v>
      </c>
      <c r="S108">
        <v>3</v>
      </c>
      <c r="T108" t="s">
        <v>9</v>
      </c>
      <c r="U108">
        <v>196</v>
      </c>
      <c r="V108" t="s">
        <v>7</v>
      </c>
      <c r="W108">
        <v>100187</v>
      </c>
      <c r="X108" t="s">
        <v>1</v>
      </c>
      <c r="Y108" t="s">
        <v>1775</v>
      </c>
      <c r="Z108" t="s">
        <v>16</v>
      </c>
      <c r="AA108" s="7" t="s">
        <v>1776</v>
      </c>
      <c r="AB108" t="s">
        <v>256</v>
      </c>
      <c r="AC108" s="3">
        <v>9.9999999999999998E-17</v>
      </c>
      <c r="AD108" t="s">
        <v>976</v>
      </c>
      <c r="AE108" t="s">
        <v>977</v>
      </c>
      <c r="AF108" t="s">
        <v>978</v>
      </c>
      <c r="AG108">
        <v>0.01</v>
      </c>
      <c r="AH108" t="s">
        <v>979</v>
      </c>
      <c r="AI108" t="b">
        <v>0</v>
      </c>
      <c r="AJ108" t="s">
        <v>5</v>
      </c>
      <c r="AK108">
        <v>0.99701324999999996</v>
      </c>
      <c r="AL108" t="s">
        <v>4</v>
      </c>
      <c r="AM108">
        <v>5.1585299999999997E-3</v>
      </c>
    </row>
    <row r="109" spans="1:39" x14ac:dyDescent="0.25">
      <c r="A109" t="s">
        <v>125</v>
      </c>
      <c r="B109" t="s">
        <v>10</v>
      </c>
      <c r="C109">
        <v>300</v>
      </c>
      <c r="D109" t="s">
        <v>11</v>
      </c>
      <c r="E109">
        <v>100000</v>
      </c>
      <c r="F109" t="s">
        <v>12</v>
      </c>
      <c r="G109">
        <v>23654</v>
      </c>
      <c r="H109" t="s">
        <v>13</v>
      </c>
      <c r="I109">
        <v>1E-3</v>
      </c>
      <c r="J109" t="s">
        <v>3</v>
      </c>
      <c r="K109">
        <v>0.73203119999999999</v>
      </c>
      <c r="L109" t="s">
        <v>2</v>
      </c>
      <c r="M109">
        <v>4.0694705000000004</v>
      </c>
      <c r="N109" t="s">
        <v>6</v>
      </c>
      <c r="O109">
        <v>31</v>
      </c>
      <c r="P109" t="s">
        <v>0</v>
      </c>
      <c r="Q109">
        <v>300.60000000000002</v>
      </c>
      <c r="R109" t="s">
        <v>8</v>
      </c>
      <c r="S109">
        <v>3</v>
      </c>
      <c r="T109" t="s">
        <v>9</v>
      </c>
      <c r="U109">
        <v>61</v>
      </c>
      <c r="V109" t="s">
        <v>7</v>
      </c>
      <c r="W109">
        <v>90358</v>
      </c>
      <c r="X109" t="s">
        <v>1</v>
      </c>
      <c r="Y109" t="s">
        <v>1777</v>
      </c>
      <c r="Z109" t="s">
        <v>16</v>
      </c>
      <c r="AA109" s="7" t="s">
        <v>1778</v>
      </c>
      <c r="AB109" t="s">
        <v>256</v>
      </c>
      <c r="AC109" s="3">
        <v>9.9999999999999998E-17</v>
      </c>
      <c r="AD109" t="s">
        <v>976</v>
      </c>
      <c r="AE109" t="s">
        <v>977</v>
      </c>
      <c r="AF109" t="s">
        <v>978</v>
      </c>
      <c r="AG109">
        <v>0.01</v>
      </c>
      <c r="AH109" t="s">
        <v>979</v>
      </c>
      <c r="AI109" t="b">
        <v>0</v>
      </c>
      <c r="AJ109" t="s">
        <v>5</v>
      </c>
      <c r="AK109">
        <v>-4.4180667600000003</v>
      </c>
      <c r="AL109" t="s">
        <v>4</v>
      </c>
      <c r="AM109">
        <v>19.0753466</v>
      </c>
    </row>
    <row r="110" spans="1:39" x14ac:dyDescent="0.25">
      <c r="A110" t="s">
        <v>126</v>
      </c>
      <c r="B110" t="s">
        <v>10</v>
      </c>
      <c r="C110">
        <v>300</v>
      </c>
      <c r="D110" t="s">
        <v>11</v>
      </c>
      <c r="E110">
        <v>100000</v>
      </c>
      <c r="F110" t="s">
        <v>12</v>
      </c>
      <c r="G110">
        <v>23654</v>
      </c>
      <c r="H110" t="s">
        <v>13</v>
      </c>
      <c r="I110">
        <v>1E-3</v>
      </c>
      <c r="J110" t="s">
        <v>3</v>
      </c>
      <c r="K110">
        <v>0.98641190000000001</v>
      </c>
      <c r="L110" t="s">
        <v>2</v>
      </c>
      <c r="M110">
        <v>1.1570499999999999E-2</v>
      </c>
      <c r="N110" t="s">
        <v>6</v>
      </c>
      <c r="O110">
        <v>13</v>
      </c>
      <c r="P110" t="s">
        <v>0</v>
      </c>
      <c r="Q110">
        <v>227</v>
      </c>
      <c r="R110" t="s">
        <v>8</v>
      </c>
      <c r="S110">
        <v>3</v>
      </c>
      <c r="T110" t="s">
        <v>9</v>
      </c>
      <c r="U110">
        <v>190</v>
      </c>
      <c r="V110" t="s">
        <v>7</v>
      </c>
      <c r="W110">
        <v>100313</v>
      </c>
      <c r="X110" t="s">
        <v>1</v>
      </c>
      <c r="Y110" t="s">
        <v>1779</v>
      </c>
      <c r="Z110" t="s">
        <v>16</v>
      </c>
      <c r="AA110" s="7" t="s">
        <v>1780</v>
      </c>
      <c r="AB110" t="s">
        <v>256</v>
      </c>
      <c r="AC110" s="3">
        <v>9.9999999999999998E-17</v>
      </c>
      <c r="AD110" t="s">
        <v>976</v>
      </c>
      <c r="AE110" t="s">
        <v>977</v>
      </c>
      <c r="AF110" t="s">
        <v>978</v>
      </c>
      <c r="AG110">
        <v>0.01</v>
      </c>
      <c r="AH110" t="s">
        <v>979</v>
      </c>
      <c r="AI110" t="b">
        <v>0</v>
      </c>
      <c r="AJ110" t="s">
        <v>5</v>
      </c>
      <c r="AK110">
        <v>0.99452050999999997</v>
      </c>
      <c r="AL110" t="s">
        <v>4</v>
      </c>
      <c r="AM110">
        <v>7.35288E-3</v>
      </c>
    </row>
    <row r="111" spans="1:39" x14ac:dyDescent="0.25">
      <c r="A111" t="s">
        <v>127</v>
      </c>
      <c r="B111" t="s">
        <v>10</v>
      </c>
      <c r="C111">
        <v>300</v>
      </c>
      <c r="D111" t="s">
        <v>11</v>
      </c>
      <c r="E111">
        <v>100000</v>
      </c>
      <c r="F111" t="s">
        <v>12</v>
      </c>
      <c r="G111">
        <v>23654</v>
      </c>
      <c r="H111" t="s">
        <v>13</v>
      </c>
      <c r="I111">
        <v>1E-3</v>
      </c>
      <c r="J111" t="s">
        <v>3</v>
      </c>
      <c r="K111">
        <v>-1050.5928206999999</v>
      </c>
      <c r="L111" t="s">
        <v>2</v>
      </c>
      <c r="M111">
        <v>19.497191999999998</v>
      </c>
      <c r="N111" t="s">
        <v>6</v>
      </c>
      <c r="O111">
        <v>42</v>
      </c>
      <c r="P111" t="s">
        <v>0</v>
      </c>
      <c r="Q111">
        <v>300.60000000000002</v>
      </c>
      <c r="R111" t="s">
        <v>8</v>
      </c>
      <c r="S111">
        <v>3</v>
      </c>
      <c r="T111" t="s">
        <v>9</v>
      </c>
      <c r="U111">
        <v>61</v>
      </c>
      <c r="V111" t="s">
        <v>7</v>
      </c>
      <c r="W111">
        <v>94452</v>
      </c>
      <c r="X111" t="s">
        <v>1</v>
      </c>
      <c r="Y111" t="s">
        <v>1781</v>
      </c>
      <c r="Z111" t="s">
        <v>16</v>
      </c>
      <c r="AA111" s="7" t="s">
        <v>1782</v>
      </c>
      <c r="AB111" t="s">
        <v>256</v>
      </c>
      <c r="AC111" s="3">
        <v>9.9999999999999998E-17</v>
      </c>
      <c r="AD111" t="s">
        <v>976</v>
      </c>
      <c r="AE111" t="s">
        <v>977</v>
      </c>
      <c r="AF111" t="s">
        <v>978</v>
      </c>
      <c r="AG111">
        <v>0.01</v>
      </c>
      <c r="AH111" t="s">
        <v>979</v>
      </c>
      <c r="AI111" t="b">
        <v>0</v>
      </c>
      <c r="AJ111" t="s">
        <v>5</v>
      </c>
      <c r="AK111">
        <v>-381.67605560999999</v>
      </c>
      <c r="AL111" t="s">
        <v>4</v>
      </c>
      <c r="AM111">
        <v>11.840671179999999</v>
      </c>
    </row>
    <row r="112" spans="1:39" x14ac:dyDescent="0.25">
      <c r="A112" t="s">
        <v>128</v>
      </c>
      <c r="B112" t="s">
        <v>10</v>
      </c>
      <c r="C112">
        <v>300</v>
      </c>
      <c r="D112" t="s">
        <v>11</v>
      </c>
      <c r="E112">
        <v>100000</v>
      </c>
      <c r="F112" t="s">
        <v>12</v>
      </c>
      <c r="G112">
        <v>23654</v>
      </c>
      <c r="H112" t="s">
        <v>13</v>
      </c>
      <c r="I112">
        <v>1E-3</v>
      </c>
      <c r="J112" t="s">
        <v>3</v>
      </c>
      <c r="K112">
        <v>0.99798750000000003</v>
      </c>
      <c r="L112" t="s">
        <v>2</v>
      </c>
      <c r="M112">
        <v>1.3662499999999999E-2</v>
      </c>
      <c r="N112" t="s">
        <v>6</v>
      </c>
      <c r="O112">
        <v>12</v>
      </c>
      <c r="P112" t="s">
        <v>0</v>
      </c>
      <c r="Q112">
        <v>214.7</v>
      </c>
      <c r="R112" t="s">
        <v>8</v>
      </c>
      <c r="S112">
        <v>2</v>
      </c>
      <c r="T112" t="s">
        <v>9</v>
      </c>
      <c r="U112">
        <v>215</v>
      </c>
      <c r="V112" t="s">
        <v>7</v>
      </c>
      <c r="W112">
        <v>100304</v>
      </c>
      <c r="X112" t="s">
        <v>1</v>
      </c>
      <c r="Y112" t="s">
        <v>1783</v>
      </c>
      <c r="Z112" t="s">
        <v>16</v>
      </c>
      <c r="AA112" s="7" t="s">
        <v>1784</v>
      </c>
      <c r="AB112" t="s">
        <v>256</v>
      </c>
      <c r="AC112" s="3">
        <v>9.9999999999999998E-17</v>
      </c>
      <c r="AD112" t="s">
        <v>976</v>
      </c>
      <c r="AE112" t="s">
        <v>977</v>
      </c>
      <c r="AF112" t="s">
        <v>978</v>
      </c>
      <c r="AG112">
        <v>0.01</v>
      </c>
      <c r="AH112" t="s">
        <v>979</v>
      </c>
      <c r="AI112" t="b">
        <v>0</v>
      </c>
      <c r="AJ112" t="s">
        <v>5</v>
      </c>
      <c r="AK112">
        <v>0.99788209999999999</v>
      </c>
      <c r="AL112" t="s">
        <v>4</v>
      </c>
      <c r="AM112">
        <v>1.38803E-2</v>
      </c>
    </row>
    <row r="113" spans="1:39" x14ac:dyDescent="0.25">
      <c r="A113" t="s">
        <v>129</v>
      </c>
      <c r="B113" t="s">
        <v>10</v>
      </c>
      <c r="C113">
        <v>300</v>
      </c>
      <c r="D113" t="s">
        <v>11</v>
      </c>
      <c r="E113">
        <v>100000</v>
      </c>
      <c r="F113" t="s">
        <v>12</v>
      </c>
      <c r="G113">
        <v>23654</v>
      </c>
      <c r="H113" t="s">
        <v>13</v>
      </c>
      <c r="I113">
        <v>1E-3</v>
      </c>
      <c r="J113" t="s">
        <v>3</v>
      </c>
      <c r="K113">
        <v>0.99972839999999996</v>
      </c>
      <c r="L113" t="s">
        <v>2</v>
      </c>
      <c r="M113">
        <v>1.90928E-2</v>
      </c>
      <c r="N113" t="s">
        <v>6</v>
      </c>
      <c r="O113">
        <v>15</v>
      </c>
      <c r="P113" t="s">
        <v>0</v>
      </c>
      <c r="Q113">
        <v>221.1</v>
      </c>
      <c r="R113" t="s">
        <v>8</v>
      </c>
      <c r="S113">
        <v>6</v>
      </c>
      <c r="T113" t="s">
        <v>9</v>
      </c>
      <c r="U113">
        <v>263</v>
      </c>
      <c r="V113" t="s">
        <v>7</v>
      </c>
      <c r="W113">
        <v>100634</v>
      </c>
      <c r="X113" t="s">
        <v>1</v>
      </c>
      <c r="Y113" t="s">
        <v>1785</v>
      </c>
      <c r="Z113" t="s">
        <v>16</v>
      </c>
      <c r="AA113" s="7" t="s">
        <v>1786</v>
      </c>
      <c r="AB113" t="s">
        <v>256</v>
      </c>
      <c r="AC113" s="3">
        <v>9.9999999999999998E-17</v>
      </c>
      <c r="AD113" t="s">
        <v>976</v>
      </c>
      <c r="AE113" t="s">
        <v>977</v>
      </c>
      <c r="AF113" t="s">
        <v>978</v>
      </c>
      <c r="AG113">
        <v>0.01</v>
      </c>
      <c r="AH113" t="s">
        <v>979</v>
      </c>
      <c r="AI113" t="b">
        <v>0</v>
      </c>
      <c r="AJ113" t="s">
        <v>5</v>
      </c>
      <c r="AK113">
        <v>0.99994693000000001</v>
      </c>
      <c r="AL113" t="s">
        <v>4</v>
      </c>
      <c r="AM113">
        <v>8.4302700000000001E-3</v>
      </c>
    </row>
    <row r="114" spans="1:39" x14ac:dyDescent="0.25">
      <c r="A114" t="s">
        <v>130</v>
      </c>
      <c r="B114" t="s">
        <v>10</v>
      </c>
      <c r="C114">
        <v>300</v>
      </c>
      <c r="D114" t="s">
        <v>11</v>
      </c>
      <c r="E114">
        <v>100000</v>
      </c>
      <c r="F114" t="s">
        <v>12</v>
      </c>
      <c r="G114">
        <v>23654</v>
      </c>
      <c r="H114" t="s">
        <v>13</v>
      </c>
      <c r="I114">
        <v>1E-3</v>
      </c>
      <c r="J114" t="s">
        <v>3</v>
      </c>
      <c r="K114">
        <v>0.99066089999999996</v>
      </c>
      <c r="L114" t="s">
        <v>2</v>
      </c>
      <c r="M114">
        <v>9.4094999999999995E-3</v>
      </c>
      <c r="N114" t="s">
        <v>6</v>
      </c>
      <c r="O114">
        <v>17</v>
      </c>
      <c r="P114" t="s">
        <v>0</v>
      </c>
      <c r="Q114">
        <v>263.5</v>
      </c>
      <c r="R114" t="s">
        <v>8</v>
      </c>
      <c r="S114">
        <v>8</v>
      </c>
      <c r="T114" t="s">
        <v>9</v>
      </c>
      <c r="U114">
        <v>317</v>
      </c>
      <c r="V114" t="s">
        <v>7</v>
      </c>
      <c r="W114">
        <v>100752</v>
      </c>
      <c r="X114" t="s">
        <v>1</v>
      </c>
      <c r="Y114" t="s">
        <v>1787</v>
      </c>
      <c r="Z114" t="s">
        <v>16</v>
      </c>
      <c r="AA114" s="7" t="s">
        <v>1788</v>
      </c>
      <c r="AB114" t="s">
        <v>256</v>
      </c>
      <c r="AC114" s="3">
        <v>9.9999999999999998E-17</v>
      </c>
      <c r="AD114" t="s">
        <v>976</v>
      </c>
      <c r="AE114" t="s">
        <v>977</v>
      </c>
      <c r="AF114" t="s">
        <v>978</v>
      </c>
      <c r="AG114">
        <v>0.01</v>
      </c>
      <c r="AH114" t="s">
        <v>979</v>
      </c>
      <c r="AI114" t="b">
        <v>0</v>
      </c>
      <c r="AJ114" t="s">
        <v>5</v>
      </c>
      <c r="AK114">
        <v>0.99666772000000003</v>
      </c>
      <c r="AL114" t="s">
        <v>4</v>
      </c>
      <c r="AM114">
        <v>5.63285E-3</v>
      </c>
    </row>
    <row r="115" spans="1:39" x14ac:dyDescent="0.25">
      <c r="A115" t="s">
        <v>131</v>
      </c>
      <c r="B115" t="s">
        <v>10</v>
      </c>
      <c r="C115">
        <v>300</v>
      </c>
      <c r="D115" t="s">
        <v>11</v>
      </c>
      <c r="E115">
        <v>100000</v>
      </c>
      <c r="F115" t="s">
        <v>12</v>
      </c>
      <c r="G115">
        <v>23654</v>
      </c>
      <c r="H115" t="s">
        <v>13</v>
      </c>
      <c r="I115">
        <v>1E-3</v>
      </c>
      <c r="J115" t="s">
        <v>3</v>
      </c>
      <c r="K115">
        <v>0.99987499999999996</v>
      </c>
      <c r="L115" t="s">
        <v>2</v>
      </c>
      <c r="M115">
        <v>7.7958999999999997E-3</v>
      </c>
      <c r="N115" t="s">
        <v>6</v>
      </c>
      <c r="O115">
        <v>13</v>
      </c>
      <c r="P115" t="s">
        <v>0</v>
      </c>
      <c r="Q115">
        <v>245.1</v>
      </c>
      <c r="R115" t="s">
        <v>8</v>
      </c>
      <c r="S115">
        <v>5</v>
      </c>
      <c r="T115" t="s">
        <v>9</v>
      </c>
      <c r="U115">
        <v>256</v>
      </c>
      <c r="V115" t="s">
        <v>7</v>
      </c>
      <c r="W115">
        <v>100606</v>
      </c>
      <c r="X115" t="s">
        <v>1</v>
      </c>
      <c r="Y115" t="s">
        <v>1789</v>
      </c>
      <c r="Z115" t="s">
        <v>16</v>
      </c>
      <c r="AA115" s="7" t="s">
        <v>1790</v>
      </c>
      <c r="AB115" t="s">
        <v>256</v>
      </c>
      <c r="AC115" s="3">
        <v>9.9999999999999998E-17</v>
      </c>
      <c r="AD115" t="s">
        <v>976</v>
      </c>
      <c r="AE115" t="s">
        <v>977</v>
      </c>
      <c r="AF115" t="s">
        <v>978</v>
      </c>
      <c r="AG115">
        <v>0.01</v>
      </c>
      <c r="AH115" t="s">
        <v>979</v>
      </c>
      <c r="AI115" t="b">
        <v>0</v>
      </c>
      <c r="AJ115" t="s">
        <v>5</v>
      </c>
      <c r="AK115">
        <v>0.99998936999999999</v>
      </c>
      <c r="AL115" t="s">
        <v>4</v>
      </c>
      <c r="AM115">
        <v>2.2560499999999999E-3</v>
      </c>
    </row>
    <row r="116" spans="1:39" x14ac:dyDescent="0.25">
      <c r="A116" t="s">
        <v>132</v>
      </c>
      <c r="B116" t="s">
        <v>10</v>
      </c>
      <c r="C116">
        <v>300</v>
      </c>
      <c r="D116" t="s">
        <v>11</v>
      </c>
      <c r="E116">
        <v>100000</v>
      </c>
      <c r="F116" t="s">
        <v>12</v>
      </c>
      <c r="G116">
        <v>23654</v>
      </c>
      <c r="H116" t="s">
        <v>13</v>
      </c>
      <c r="I116">
        <v>1E-3</v>
      </c>
      <c r="J116" t="s">
        <v>3</v>
      </c>
      <c r="K116">
        <v>-40.313576900000001</v>
      </c>
      <c r="L116" t="s">
        <v>2</v>
      </c>
      <c r="M116">
        <v>3.1890260000000001</v>
      </c>
      <c r="N116" t="s">
        <v>6</v>
      </c>
      <c r="O116">
        <v>41</v>
      </c>
      <c r="P116" t="s">
        <v>0</v>
      </c>
      <c r="Q116">
        <v>301.2</v>
      </c>
      <c r="R116" t="s">
        <v>8</v>
      </c>
      <c r="S116">
        <v>3</v>
      </c>
      <c r="T116" t="s">
        <v>9</v>
      </c>
      <c r="U116">
        <v>32</v>
      </c>
      <c r="V116" t="s">
        <v>7</v>
      </c>
      <c r="W116">
        <v>82018</v>
      </c>
      <c r="X116" t="s">
        <v>1</v>
      </c>
      <c r="Y116" t="s">
        <v>1791</v>
      </c>
      <c r="Z116" t="s">
        <v>16</v>
      </c>
      <c r="AA116" s="7" t="s">
        <v>1792</v>
      </c>
      <c r="AB116" t="s">
        <v>256</v>
      </c>
      <c r="AC116" s="3">
        <v>9.9999999999999998E-17</v>
      </c>
      <c r="AD116" t="s">
        <v>976</v>
      </c>
      <c r="AE116" t="s">
        <v>977</v>
      </c>
      <c r="AF116" t="s">
        <v>978</v>
      </c>
      <c r="AG116">
        <v>0.01</v>
      </c>
      <c r="AH116" t="s">
        <v>979</v>
      </c>
      <c r="AI116" t="b">
        <v>0</v>
      </c>
      <c r="AJ116" t="s">
        <v>5</v>
      </c>
      <c r="AK116">
        <v>-584.60699782999995</v>
      </c>
      <c r="AL116" t="s">
        <v>4</v>
      </c>
      <c r="AM116">
        <v>11.37967089</v>
      </c>
    </row>
    <row r="117" spans="1:39" x14ac:dyDescent="0.25">
      <c r="A117" t="s">
        <v>133</v>
      </c>
      <c r="B117" t="s">
        <v>10</v>
      </c>
      <c r="C117">
        <v>300</v>
      </c>
      <c r="D117" t="s">
        <v>11</v>
      </c>
      <c r="E117">
        <v>100000</v>
      </c>
      <c r="F117" t="s">
        <v>12</v>
      </c>
      <c r="G117">
        <v>23654</v>
      </c>
      <c r="H117" t="s">
        <v>13</v>
      </c>
      <c r="I117">
        <v>1E-3</v>
      </c>
      <c r="J117" t="s">
        <v>3</v>
      </c>
      <c r="K117">
        <v>-0.38794089999999998</v>
      </c>
      <c r="L117" t="s">
        <v>2</v>
      </c>
      <c r="M117">
        <v>0.72154799999999997</v>
      </c>
      <c r="N117" t="s">
        <v>6</v>
      </c>
      <c r="O117">
        <v>79</v>
      </c>
      <c r="P117" t="s">
        <v>0</v>
      </c>
      <c r="Q117">
        <v>301.39999999999998</v>
      </c>
      <c r="R117" t="s">
        <v>8</v>
      </c>
      <c r="S117">
        <v>2</v>
      </c>
      <c r="T117" t="s">
        <v>9</v>
      </c>
      <c r="U117">
        <v>22</v>
      </c>
      <c r="V117" t="s">
        <v>7</v>
      </c>
      <c r="W117">
        <v>63275</v>
      </c>
      <c r="X117" t="s">
        <v>1</v>
      </c>
      <c r="Y117" t="s">
        <v>1793</v>
      </c>
      <c r="Z117" t="s">
        <v>16</v>
      </c>
      <c r="AA117" s="7" t="s">
        <v>1794</v>
      </c>
      <c r="AB117" t="s">
        <v>256</v>
      </c>
      <c r="AC117" s="3">
        <v>9.9999999999999998E-17</v>
      </c>
      <c r="AD117" t="s">
        <v>976</v>
      </c>
      <c r="AE117" t="s">
        <v>977</v>
      </c>
      <c r="AF117" t="s">
        <v>978</v>
      </c>
      <c r="AG117">
        <v>0.01</v>
      </c>
      <c r="AH117" t="s">
        <v>979</v>
      </c>
      <c r="AI117" t="b">
        <v>0</v>
      </c>
      <c r="AJ117" t="s">
        <v>5</v>
      </c>
      <c r="AK117">
        <v>-5.37458568</v>
      </c>
      <c r="AL117" t="s">
        <v>4</v>
      </c>
      <c r="AM117">
        <v>1.5567792199999999</v>
      </c>
    </row>
    <row r="118" spans="1:39" x14ac:dyDescent="0.25">
      <c r="A118" t="s">
        <v>135</v>
      </c>
      <c r="B118" t="s">
        <v>10</v>
      </c>
      <c r="C118">
        <v>300</v>
      </c>
      <c r="D118" t="s">
        <v>11</v>
      </c>
      <c r="E118">
        <v>100000</v>
      </c>
      <c r="F118" t="s">
        <v>12</v>
      </c>
      <c r="G118">
        <v>23654</v>
      </c>
      <c r="H118" t="s">
        <v>13</v>
      </c>
      <c r="I118">
        <v>1E-3</v>
      </c>
      <c r="J118" t="s">
        <v>3</v>
      </c>
      <c r="K118">
        <v>-3610.2286119999999</v>
      </c>
      <c r="L118" t="s">
        <v>2</v>
      </c>
      <c r="M118">
        <v>34.450370900000003</v>
      </c>
      <c r="N118" t="s">
        <v>6</v>
      </c>
      <c r="O118">
        <v>37</v>
      </c>
      <c r="P118" t="s">
        <v>0</v>
      </c>
      <c r="Q118">
        <v>300.5</v>
      </c>
      <c r="R118" t="s">
        <v>8</v>
      </c>
      <c r="S118">
        <v>2</v>
      </c>
      <c r="T118" t="s">
        <v>9</v>
      </c>
      <c r="U118">
        <v>33</v>
      </c>
      <c r="V118" t="s">
        <v>7</v>
      </c>
      <c r="W118">
        <v>76080</v>
      </c>
      <c r="X118" t="s">
        <v>1</v>
      </c>
      <c r="Y118" t="s">
        <v>1795</v>
      </c>
      <c r="Z118" t="s">
        <v>16</v>
      </c>
      <c r="AA118" s="7" t="s">
        <v>1796</v>
      </c>
      <c r="AB118" t="s">
        <v>256</v>
      </c>
      <c r="AC118" s="3">
        <v>9.9999999999999998E-17</v>
      </c>
      <c r="AD118" t="s">
        <v>976</v>
      </c>
      <c r="AE118" t="s">
        <v>977</v>
      </c>
      <c r="AF118" t="s">
        <v>978</v>
      </c>
      <c r="AG118">
        <v>0.01</v>
      </c>
      <c r="AH118" t="s">
        <v>979</v>
      </c>
      <c r="AI118" t="b">
        <v>0</v>
      </c>
      <c r="AJ118" t="s">
        <v>5</v>
      </c>
      <c r="AK118">
        <v>-7085.5223585900003</v>
      </c>
      <c r="AL118" t="s">
        <v>4</v>
      </c>
      <c r="AM118">
        <v>47.36103602</v>
      </c>
    </row>
    <row r="119" spans="1:39" x14ac:dyDescent="0.25">
      <c r="A119" t="s">
        <v>136</v>
      </c>
      <c r="B119" t="s">
        <v>10</v>
      </c>
      <c r="C119">
        <v>300</v>
      </c>
      <c r="D119" t="s">
        <v>11</v>
      </c>
      <c r="E119">
        <v>100000</v>
      </c>
      <c r="F119" t="s">
        <v>12</v>
      </c>
      <c r="G119">
        <v>23654</v>
      </c>
      <c r="H119" t="s">
        <v>13</v>
      </c>
      <c r="I119">
        <v>1E-3</v>
      </c>
      <c r="J119" t="s">
        <v>3</v>
      </c>
      <c r="K119">
        <v>-2.6129581000000002</v>
      </c>
      <c r="L119" t="s">
        <v>2</v>
      </c>
      <c r="M119">
        <v>0.40124549999999998</v>
      </c>
      <c r="N119" t="s">
        <v>6</v>
      </c>
      <c r="O119">
        <v>27</v>
      </c>
      <c r="P119" t="s">
        <v>0</v>
      </c>
      <c r="Q119">
        <v>300.2</v>
      </c>
      <c r="R119" t="s">
        <v>8</v>
      </c>
      <c r="S119">
        <v>3</v>
      </c>
      <c r="T119" t="s">
        <v>9</v>
      </c>
      <c r="U119">
        <v>31</v>
      </c>
      <c r="V119" t="s">
        <v>7</v>
      </c>
      <c r="W119">
        <v>78149</v>
      </c>
      <c r="X119" t="s">
        <v>1</v>
      </c>
      <c r="Y119" t="s">
        <v>1797</v>
      </c>
      <c r="Z119" t="s">
        <v>16</v>
      </c>
      <c r="AA119" s="7" t="s">
        <v>1798</v>
      </c>
      <c r="AB119" t="s">
        <v>256</v>
      </c>
      <c r="AC119" s="3">
        <v>9.9999999999999998E-17</v>
      </c>
      <c r="AD119" t="s">
        <v>976</v>
      </c>
      <c r="AE119" t="s">
        <v>977</v>
      </c>
      <c r="AF119" t="s">
        <v>978</v>
      </c>
      <c r="AG119">
        <v>0.01</v>
      </c>
      <c r="AH119" t="s">
        <v>979</v>
      </c>
      <c r="AI119" t="b">
        <v>0</v>
      </c>
      <c r="AJ119" t="s">
        <v>5</v>
      </c>
      <c r="AK119">
        <v>-3.60692082</v>
      </c>
      <c r="AL119" t="s">
        <v>4</v>
      </c>
      <c r="AM119">
        <v>0.45657378999999998</v>
      </c>
    </row>
    <row r="120" spans="1:39" x14ac:dyDescent="0.25">
      <c r="A120" t="s">
        <v>137</v>
      </c>
      <c r="B120" t="s">
        <v>10</v>
      </c>
      <c r="C120">
        <v>300</v>
      </c>
      <c r="D120" t="s">
        <v>11</v>
      </c>
      <c r="E120">
        <v>100000</v>
      </c>
      <c r="F120" t="s">
        <v>12</v>
      </c>
      <c r="G120">
        <v>23654</v>
      </c>
      <c r="H120" t="s">
        <v>13</v>
      </c>
      <c r="I120">
        <v>1E-3</v>
      </c>
      <c r="J120" t="s">
        <v>3</v>
      </c>
      <c r="K120">
        <v>0.99730620000000003</v>
      </c>
      <c r="L120" t="s">
        <v>2</v>
      </c>
      <c r="M120">
        <v>6.9125999999999996E-3</v>
      </c>
      <c r="N120" t="s">
        <v>6</v>
      </c>
      <c r="O120">
        <v>18</v>
      </c>
      <c r="P120" t="s">
        <v>0</v>
      </c>
      <c r="Q120">
        <v>263.7</v>
      </c>
      <c r="R120" t="s">
        <v>8</v>
      </c>
      <c r="S120">
        <v>2</v>
      </c>
      <c r="T120" t="s">
        <v>9</v>
      </c>
      <c r="U120">
        <v>360</v>
      </c>
      <c r="V120" t="s">
        <v>7</v>
      </c>
      <c r="W120">
        <v>100906</v>
      </c>
      <c r="X120" t="s">
        <v>1</v>
      </c>
      <c r="Y120" t="s">
        <v>1799</v>
      </c>
      <c r="Z120" t="s">
        <v>16</v>
      </c>
      <c r="AA120" s="7" t="s">
        <v>1800</v>
      </c>
      <c r="AB120" t="s">
        <v>256</v>
      </c>
      <c r="AC120" s="3">
        <v>9.9999999999999998E-17</v>
      </c>
      <c r="AD120" t="s">
        <v>976</v>
      </c>
      <c r="AE120" t="s">
        <v>977</v>
      </c>
      <c r="AF120" t="s">
        <v>978</v>
      </c>
      <c r="AG120">
        <v>0.01</v>
      </c>
      <c r="AH120" t="s">
        <v>979</v>
      </c>
      <c r="AI120" t="b">
        <v>0</v>
      </c>
      <c r="AJ120" t="s">
        <v>5</v>
      </c>
      <c r="AK120">
        <v>0.99737953000000001</v>
      </c>
      <c r="AL120" t="s">
        <v>4</v>
      </c>
      <c r="AM120">
        <v>6.7883600000000002E-3</v>
      </c>
    </row>
    <row r="121" spans="1:39" x14ac:dyDescent="0.25">
      <c r="A121" t="s">
        <v>138</v>
      </c>
      <c r="B121" t="s">
        <v>10</v>
      </c>
      <c r="C121">
        <v>300</v>
      </c>
      <c r="D121" t="s">
        <v>11</v>
      </c>
      <c r="E121">
        <v>100000</v>
      </c>
      <c r="F121" t="s">
        <v>12</v>
      </c>
      <c r="G121">
        <v>23654</v>
      </c>
      <c r="H121" t="s">
        <v>13</v>
      </c>
      <c r="I121">
        <v>1E-3</v>
      </c>
      <c r="J121" t="s">
        <v>3</v>
      </c>
      <c r="K121">
        <v>-3.9510000000000001E-4</v>
      </c>
      <c r="L121" t="s">
        <v>2</v>
      </c>
      <c r="M121">
        <v>4433510742627730</v>
      </c>
      <c r="N121" t="s">
        <v>6</v>
      </c>
      <c r="O121">
        <v>31</v>
      </c>
      <c r="P121" t="s">
        <v>0</v>
      </c>
      <c r="Q121">
        <v>243.8</v>
      </c>
      <c r="R121" t="s">
        <v>8</v>
      </c>
      <c r="S121">
        <v>7</v>
      </c>
      <c r="T121" t="s">
        <v>9</v>
      </c>
      <c r="U121">
        <v>283</v>
      </c>
      <c r="V121" t="s">
        <v>7</v>
      </c>
      <c r="W121">
        <v>100537</v>
      </c>
      <c r="X121" t="s">
        <v>1</v>
      </c>
      <c r="Y121" t="s">
        <v>1801</v>
      </c>
      <c r="Z121" t="s">
        <v>16</v>
      </c>
      <c r="AA121" s="7" t="s">
        <v>1802</v>
      </c>
      <c r="AB121" t="s">
        <v>256</v>
      </c>
      <c r="AC121" s="3">
        <v>9.9999999999999998E-17</v>
      </c>
      <c r="AD121" t="s">
        <v>976</v>
      </c>
      <c r="AE121" t="s">
        <v>977</v>
      </c>
      <c r="AF121" t="s">
        <v>978</v>
      </c>
      <c r="AG121">
        <v>0.01</v>
      </c>
      <c r="AH121" t="s">
        <v>979</v>
      </c>
      <c r="AI121" t="b">
        <v>0</v>
      </c>
      <c r="AJ121" t="s">
        <v>5</v>
      </c>
      <c r="AK121">
        <v>-70416.458829309995</v>
      </c>
      <c r="AL121" t="s">
        <v>4</v>
      </c>
      <c r="AM121">
        <v>25147504857510.5</v>
      </c>
    </row>
    <row r="122" spans="1:39" x14ac:dyDescent="0.25">
      <c r="A122" t="s">
        <v>139</v>
      </c>
      <c r="B122" t="s">
        <v>10</v>
      </c>
      <c r="C122">
        <v>300</v>
      </c>
      <c r="D122" t="s">
        <v>11</v>
      </c>
      <c r="E122">
        <v>100000</v>
      </c>
      <c r="F122" t="s">
        <v>12</v>
      </c>
      <c r="G122">
        <v>23654</v>
      </c>
      <c r="H122" t="s">
        <v>13</v>
      </c>
      <c r="I122">
        <v>1E-3</v>
      </c>
      <c r="J122" t="s">
        <v>3</v>
      </c>
      <c r="K122">
        <v>0.99874229999999997</v>
      </c>
      <c r="L122" t="s">
        <v>2</v>
      </c>
      <c r="M122">
        <v>5.2715000000000001E-3</v>
      </c>
      <c r="N122" t="s">
        <v>6</v>
      </c>
      <c r="O122">
        <v>7</v>
      </c>
      <c r="P122" t="s">
        <v>0</v>
      </c>
      <c r="Q122">
        <v>179.8</v>
      </c>
      <c r="R122" t="s">
        <v>8</v>
      </c>
      <c r="S122">
        <v>6</v>
      </c>
      <c r="T122" t="s">
        <v>9</v>
      </c>
      <c r="U122">
        <v>282</v>
      </c>
      <c r="V122" t="s">
        <v>7</v>
      </c>
      <c r="W122">
        <v>100249</v>
      </c>
      <c r="X122" t="s">
        <v>1</v>
      </c>
      <c r="Y122" t="s">
        <v>1803</v>
      </c>
      <c r="Z122" t="s">
        <v>16</v>
      </c>
      <c r="AA122" s="7" t="s">
        <v>1804</v>
      </c>
      <c r="AB122" t="s">
        <v>256</v>
      </c>
      <c r="AC122" s="3">
        <v>9.9999999999999998E-17</v>
      </c>
      <c r="AD122" t="s">
        <v>976</v>
      </c>
      <c r="AE122" t="s">
        <v>977</v>
      </c>
      <c r="AF122" t="s">
        <v>978</v>
      </c>
      <c r="AG122">
        <v>0.01</v>
      </c>
      <c r="AH122" t="s">
        <v>979</v>
      </c>
      <c r="AI122" t="b">
        <v>0</v>
      </c>
      <c r="AJ122" t="s">
        <v>5</v>
      </c>
      <c r="AK122">
        <v>0.99980248000000005</v>
      </c>
      <c r="AL122" t="s">
        <v>4</v>
      </c>
      <c r="AM122">
        <v>2.08756E-3</v>
      </c>
    </row>
    <row r="123" spans="1:39" x14ac:dyDescent="0.25">
      <c r="A123" t="s">
        <v>140</v>
      </c>
      <c r="B123" t="s">
        <v>10</v>
      </c>
      <c r="C123">
        <v>300</v>
      </c>
      <c r="D123" t="s">
        <v>11</v>
      </c>
      <c r="E123">
        <v>100000</v>
      </c>
      <c r="F123" t="s">
        <v>12</v>
      </c>
      <c r="G123">
        <v>23654</v>
      </c>
      <c r="H123" t="s">
        <v>13</v>
      </c>
      <c r="I123">
        <v>1E-3</v>
      </c>
      <c r="J123" t="s">
        <v>3</v>
      </c>
      <c r="K123">
        <v>0.96767650000000005</v>
      </c>
      <c r="L123" t="s">
        <v>2</v>
      </c>
      <c r="M123">
        <v>5.81705E-2</v>
      </c>
      <c r="N123" t="s">
        <v>6</v>
      </c>
      <c r="O123">
        <v>5</v>
      </c>
      <c r="P123" t="s">
        <v>0</v>
      </c>
      <c r="Q123">
        <v>154.80000000000001</v>
      </c>
      <c r="R123" t="s">
        <v>8</v>
      </c>
      <c r="S123">
        <v>11</v>
      </c>
      <c r="T123" t="s">
        <v>9</v>
      </c>
      <c r="U123">
        <v>402</v>
      </c>
      <c r="V123" t="s">
        <v>7</v>
      </c>
      <c r="W123">
        <v>100053</v>
      </c>
      <c r="X123" t="s">
        <v>1</v>
      </c>
      <c r="Y123" t="s">
        <v>1805</v>
      </c>
      <c r="Z123" t="s">
        <v>16</v>
      </c>
      <c r="AA123" s="7" t="s">
        <v>1806</v>
      </c>
      <c r="AB123" t="s">
        <v>256</v>
      </c>
      <c r="AC123" s="3">
        <v>9.9999999999999998E-17</v>
      </c>
      <c r="AD123" t="s">
        <v>976</v>
      </c>
      <c r="AE123" t="s">
        <v>977</v>
      </c>
      <c r="AF123" t="s">
        <v>978</v>
      </c>
      <c r="AG123">
        <v>0.01</v>
      </c>
      <c r="AH123" t="s">
        <v>979</v>
      </c>
      <c r="AI123" t="b">
        <v>0</v>
      </c>
      <c r="AJ123" t="s">
        <v>5</v>
      </c>
      <c r="AK123">
        <v>0.99412018000000002</v>
      </c>
      <c r="AL123" t="s">
        <v>4</v>
      </c>
      <c r="AM123">
        <v>2.502453E-2</v>
      </c>
    </row>
    <row r="124" spans="1:39" x14ac:dyDescent="0.25">
      <c r="A124" t="s">
        <v>141</v>
      </c>
      <c r="B124" t="s">
        <v>10</v>
      </c>
      <c r="C124">
        <v>300</v>
      </c>
      <c r="D124" t="s">
        <v>11</v>
      </c>
      <c r="E124">
        <v>100000</v>
      </c>
      <c r="F124" t="s">
        <v>12</v>
      </c>
      <c r="G124">
        <v>23654</v>
      </c>
      <c r="H124" t="s">
        <v>13</v>
      </c>
      <c r="I124">
        <v>1E-3</v>
      </c>
      <c r="J124" t="s">
        <v>3</v>
      </c>
      <c r="K124">
        <v>0.96414350000000004</v>
      </c>
      <c r="L124" t="s">
        <v>2</v>
      </c>
      <c r="M124">
        <v>8.1367000000000002E-3</v>
      </c>
      <c r="N124" t="s">
        <v>6</v>
      </c>
      <c r="O124">
        <v>6</v>
      </c>
      <c r="P124" t="s">
        <v>0</v>
      </c>
      <c r="Q124">
        <v>166.2</v>
      </c>
      <c r="R124" t="s">
        <v>8</v>
      </c>
      <c r="S124">
        <v>7</v>
      </c>
      <c r="T124" t="s">
        <v>9</v>
      </c>
      <c r="U124">
        <v>324</v>
      </c>
      <c r="V124" t="s">
        <v>7</v>
      </c>
      <c r="W124">
        <v>100091</v>
      </c>
      <c r="X124" t="s">
        <v>1</v>
      </c>
      <c r="Y124" t="s">
        <v>1807</v>
      </c>
      <c r="Z124" t="s">
        <v>16</v>
      </c>
      <c r="AA124" s="7" t="s">
        <v>1808</v>
      </c>
      <c r="AB124" t="s">
        <v>256</v>
      </c>
      <c r="AC124" s="3">
        <v>9.9999999999999998E-17</v>
      </c>
      <c r="AD124" t="s">
        <v>976</v>
      </c>
      <c r="AE124" t="s">
        <v>977</v>
      </c>
      <c r="AF124" t="s">
        <v>978</v>
      </c>
      <c r="AG124">
        <v>0.01</v>
      </c>
      <c r="AH124" t="s">
        <v>979</v>
      </c>
      <c r="AI124" t="b">
        <v>0</v>
      </c>
      <c r="AJ124" t="s">
        <v>5</v>
      </c>
      <c r="AK124">
        <v>0.99726824000000003</v>
      </c>
      <c r="AL124" t="s">
        <v>4</v>
      </c>
      <c r="AM124">
        <v>2.2359099999999998E-3</v>
      </c>
    </row>
    <row r="125" spans="1:39" x14ac:dyDescent="0.25">
      <c r="A125" t="s">
        <v>142</v>
      </c>
      <c r="B125" t="s">
        <v>10</v>
      </c>
      <c r="C125">
        <v>300</v>
      </c>
      <c r="D125" t="s">
        <v>11</v>
      </c>
      <c r="E125">
        <v>100000</v>
      </c>
      <c r="F125" t="s">
        <v>12</v>
      </c>
      <c r="G125">
        <v>23654</v>
      </c>
      <c r="H125" t="s">
        <v>13</v>
      </c>
      <c r="I125">
        <v>1E-3</v>
      </c>
      <c r="J125" t="s">
        <v>3</v>
      </c>
      <c r="K125">
        <v>0.40563939999999998</v>
      </c>
      <c r="L125" t="s">
        <v>2</v>
      </c>
      <c r="M125">
        <v>30.498943799999999</v>
      </c>
      <c r="N125" t="s">
        <v>6</v>
      </c>
      <c r="O125">
        <v>25</v>
      </c>
      <c r="P125" t="s">
        <v>0</v>
      </c>
      <c r="Q125">
        <v>260</v>
      </c>
      <c r="R125" t="s">
        <v>8</v>
      </c>
      <c r="S125">
        <v>3</v>
      </c>
      <c r="T125" t="s">
        <v>9</v>
      </c>
      <c r="U125">
        <v>217</v>
      </c>
      <c r="V125" t="s">
        <v>7</v>
      </c>
      <c r="W125">
        <v>100470</v>
      </c>
      <c r="X125" t="s">
        <v>1</v>
      </c>
      <c r="Y125" t="s">
        <v>1809</v>
      </c>
      <c r="Z125" t="s">
        <v>16</v>
      </c>
      <c r="AA125" s="7" t="s">
        <v>1810</v>
      </c>
      <c r="AB125" t="s">
        <v>256</v>
      </c>
      <c r="AC125" s="3">
        <v>9.9999999999999998E-17</v>
      </c>
      <c r="AD125" t="s">
        <v>976</v>
      </c>
      <c r="AE125" t="s">
        <v>977</v>
      </c>
      <c r="AF125" t="s">
        <v>978</v>
      </c>
      <c r="AG125">
        <v>0.01</v>
      </c>
      <c r="AH125" t="s">
        <v>979</v>
      </c>
      <c r="AI125" t="b">
        <v>0</v>
      </c>
      <c r="AJ125" t="s">
        <v>5</v>
      </c>
      <c r="AK125">
        <v>0.81706124999999996</v>
      </c>
      <c r="AL125" t="s">
        <v>4</v>
      </c>
      <c r="AM125">
        <v>17.311138809999999</v>
      </c>
    </row>
    <row r="126" spans="1:39" x14ac:dyDescent="0.25">
      <c r="A126" t="s">
        <v>143</v>
      </c>
      <c r="B126" t="s">
        <v>10</v>
      </c>
      <c r="C126">
        <v>300</v>
      </c>
      <c r="D126" t="s">
        <v>11</v>
      </c>
      <c r="E126">
        <v>100000</v>
      </c>
      <c r="F126" t="s">
        <v>12</v>
      </c>
      <c r="G126">
        <v>23654</v>
      </c>
      <c r="H126" t="s">
        <v>13</v>
      </c>
      <c r="I126">
        <v>1E-3</v>
      </c>
      <c r="J126" t="s">
        <v>3</v>
      </c>
      <c r="K126">
        <v>0.99975429999999998</v>
      </c>
      <c r="L126" t="s">
        <v>2</v>
      </c>
      <c r="M126">
        <v>3.2114900000000002E-2</v>
      </c>
      <c r="N126" t="s">
        <v>6</v>
      </c>
      <c r="O126">
        <v>18</v>
      </c>
      <c r="P126" t="s">
        <v>0</v>
      </c>
      <c r="Q126">
        <v>235</v>
      </c>
      <c r="R126" t="s">
        <v>8</v>
      </c>
      <c r="S126">
        <v>6</v>
      </c>
      <c r="T126" t="s">
        <v>9</v>
      </c>
      <c r="U126">
        <v>270</v>
      </c>
      <c r="V126" t="s">
        <v>7</v>
      </c>
      <c r="W126">
        <v>100595</v>
      </c>
      <c r="X126" t="s">
        <v>1</v>
      </c>
      <c r="Y126" t="s">
        <v>1811</v>
      </c>
      <c r="Z126" t="s">
        <v>16</v>
      </c>
      <c r="AA126" s="7" t="s">
        <v>1812</v>
      </c>
      <c r="AB126" t="s">
        <v>256</v>
      </c>
      <c r="AC126" s="3">
        <v>9.9999999999999998E-17</v>
      </c>
      <c r="AD126" t="s">
        <v>976</v>
      </c>
      <c r="AE126" t="s">
        <v>977</v>
      </c>
      <c r="AF126" t="s">
        <v>978</v>
      </c>
      <c r="AG126">
        <v>0.01</v>
      </c>
      <c r="AH126" t="s">
        <v>979</v>
      </c>
      <c r="AI126" t="b">
        <v>0</v>
      </c>
      <c r="AJ126" t="s">
        <v>5</v>
      </c>
      <c r="AK126">
        <v>0.99995959000000001</v>
      </c>
      <c r="AL126" t="s">
        <v>4</v>
      </c>
      <c r="AM126">
        <v>1.3401710000000001E-2</v>
      </c>
    </row>
    <row r="127" spans="1:39" x14ac:dyDescent="0.25">
      <c r="A127" t="s">
        <v>144</v>
      </c>
      <c r="B127" t="s">
        <v>10</v>
      </c>
      <c r="C127">
        <v>300</v>
      </c>
      <c r="D127" t="s">
        <v>11</v>
      </c>
      <c r="E127">
        <v>100000</v>
      </c>
      <c r="F127" t="s">
        <v>12</v>
      </c>
      <c r="G127">
        <v>23654</v>
      </c>
      <c r="H127" t="s">
        <v>13</v>
      </c>
      <c r="I127">
        <v>1E-3</v>
      </c>
      <c r="J127" t="s">
        <v>3</v>
      </c>
      <c r="K127">
        <v>0.97971589999999997</v>
      </c>
      <c r="L127" t="s">
        <v>2</v>
      </c>
      <c r="M127">
        <v>6.7834000000000002E-3</v>
      </c>
      <c r="N127" t="s">
        <v>6</v>
      </c>
      <c r="O127">
        <v>10</v>
      </c>
      <c r="P127" t="s">
        <v>0</v>
      </c>
      <c r="Q127">
        <v>192.5</v>
      </c>
      <c r="R127" t="s">
        <v>8</v>
      </c>
      <c r="S127">
        <v>3</v>
      </c>
      <c r="T127" t="s">
        <v>9</v>
      </c>
      <c r="U127">
        <v>189</v>
      </c>
      <c r="V127" t="s">
        <v>7</v>
      </c>
      <c r="W127">
        <v>100313</v>
      </c>
      <c r="X127" t="s">
        <v>1</v>
      </c>
      <c r="Y127" t="s">
        <v>1813</v>
      </c>
      <c r="Z127" t="s">
        <v>16</v>
      </c>
      <c r="AA127" s="7" t="s">
        <v>1814</v>
      </c>
      <c r="AB127" t="s">
        <v>256</v>
      </c>
      <c r="AC127" s="3">
        <v>9.9999999999999998E-17</v>
      </c>
      <c r="AD127" t="s">
        <v>976</v>
      </c>
      <c r="AE127" t="s">
        <v>977</v>
      </c>
      <c r="AF127" t="s">
        <v>978</v>
      </c>
      <c r="AG127">
        <v>0.01</v>
      </c>
      <c r="AH127" t="s">
        <v>979</v>
      </c>
      <c r="AI127" t="b">
        <v>0</v>
      </c>
      <c r="AJ127" t="s">
        <v>5</v>
      </c>
      <c r="AK127">
        <v>0.99642681</v>
      </c>
      <c r="AL127" t="s">
        <v>4</v>
      </c>
      <c r="AM127">
        <v>2.6317599999999999E-3</v>
      </c>
    </row>
    <row r="128" spans="1:39" x14ac:dyDescent="0.25">
      <c r="A128" t="s">
        <v>145</v>
      </c>
      <c r="B128" t="s">
        <v>10</v>
      </c>
      <c r="C128">
        <v>300</v>
      </c>
      <c r="D128" t="s">
        <v>11</v>
      </c>
      <c r="E128">
        <v>100000</v>
      </c>
      <c r="F128" t="s">
        <v>12</v>
      </c>
      <c r="G128">
        <v>23654</v>
      </c>
      <c r="H128" t="s">
        <v>13</v>
      </c>
      <c r="I128">
        <v>1E-3</v>
      </c>
      <c r="J128" t="s">
        <v>3</v>
      </c>
      <c r="K128">
        <v>0.65451720000000002</v>
      </c>
      <c r="L128" t="s">
        <v>2</v>
      </c>
      <c r="M128">
        <v>1.22086E-2</v>
      </c>
      <c r="N128" t="s">
        <v>6</v>
      </c>
      <c r="O128">
        <v>15</v>
      </c>
      <c r="P128" t="s">
        <v>0</v>
      </c>
      <c r="Q128">
        <v>228.6</v>
      </c>
      <c r="R128" t="s">
        <v>8</v>
      </c>
      <c r="S128">
        <v>6</v>
      </c>
      <c r="T128" t="s">
        <v>9</v>
      </c>
      <c r="U128">
        <v>238</v>
      </c>
      <c r="V128" t="s">
        <v>7</v>
      </c>
      <c r="W128">
        <v>100347</v>
      </c>
      <c r="X128" t="s">
        <v>1</v>
      </c>
      <c r="Y128" t="s">
        <v>1815</v>
      </c>
      <c r="Z128" t="s">
        <v>16</v>
      </c>
      <c r="AA128" s="7" t="s">
        <v>1816</v>
      </c>
      <c r="AB128" t="s">
        <v>256</v>
      </c>
      <c r="AC128" s="3">
        <v>9.9999999999999998E-17</v>
      </c>
      <c r="AD128" t="s">
        <v>976</v>
      </c>
      <c r="AE128" t="s">
        <v>977</v>
      </c>
      <c r="AF128" t="s">
        <v>978</v>
      </c>
      <c r="AG128">
        <v>0.01</v>
      </c>
      <c r="AH128" t="s">
        <v>979</v>
      </c>
      <c r="AI128" t="b">
        <v>0</v>
      </c>
      <c r="AJ128" t="s">
        <v>5</v>
      </c>
      <c r="AK128">
        <v>0.83436856000000004</v>
      </c>
      <c r="AL128" t="s">
        <v>4</v>
      </c>
      <c r="AM128">
        <v>7.27693E-3</v>
      </c>
    </row>
    <row r="129" spans="1:39" x14ac:dyDescent="0.25">
      <c r="A129" t="s">
        <v>146</v>
      </c>
      <c r="B129" t="s">
        <v>10</v>
      </c>
      <c r="C129">
        <v>300</v>
      </c>
      <c r="D129" t="s">
        <v>11</v>
      </c>
      <c r="E129">
        <v>100000</v>
      </c>
      <c r="F129" t="s">
        <v>12</v>
      </c>
      <c r="G129">
        <v>23654</v>
      </c>
      <c r="H129" t="s">
        <v>13</v>
      </c>
      <c r="I129">
        <v>1E-3</v>
      </c>
      <c r="J129" t="s">
        <v>3</v>
      </c>
      <c r="K129">
        <v>0.98295359999999998</v>
      </c>
      <c r="L129" t="s">
        <v>2</v>
      </c>
      <c r="M129">
        <v>3.2937599999999997E-2</v>
      </c>
      <c r="N129" t="s">
        <v>6</v>
      </c>
      <c r="O129">
        <v>9</v>
      </c>
      <c r="P129" t="s">
        <v>0</v>
      </c>
      <c r="Q129">
        <v>191</v>
      </c>
      <c r="R129" t="s">
        <v>8</v>
      </c>
      <c r="S129">
        <v>4</v>
      </c>
      <c r="T129" t="s">
        <v>9</v>
      </c>
      <c r="U129">
        <v>255</v>
      </c>
      <c r="V129" t="s">
        <v>7</v>
      </c>
      <c r="W129">
        <v>100213</v>
      </c>
      <c r="X129" t="s">
        <v>1</v>
      </c>
      <c r="Y129" t="s">
        <v>1817</v>
      </c>
      <c r="Z129" t="s">
        <v>16</v>
      </c>
      <c r="AA129" s="7" t="s">
        <v>1818</v>
      </c>
      <c r="AB129" t="s">
        <v>256</v>
      </c>
      <c r="AC129" s="3">
        <v>9.9999999999999998E-17</v>
      </c>
      <c r="AD129" t="s">
        <v>976</v>
      </c>
      <c r="AE129" t="s">
        <v>977</v>
      </c>
      <c r="AF129" t="s">
        <v>978</v>
      </c>
      <c r="AG129">
        <v>0.01</v>
      </c>
      <c r="AH129" t="s">
        <v>979</v>
      </c>
      <c r="AI129" t="b">
        <v>0</v>
      </c>
      <c r="AJ129" t="s">
        <v>5</v>
      </c>
      <c r="AK129">
        <v>0.99843066000000003</v>
      </c>
      <c r="AL129" t="s">
        <v>4</v>
      </c>
      <c r="AM129">
        <v>9.8542600000000001E-3</v>
      </c>
    </row>
    <row r="130" spans="1:39" x14ac:dyDescent="0.25">
      <c r="A130" t="s">
        <v>147</v>
      </c>
      <c r="B130" t="s">
        <v>10</v>
      </c>
      <c r="C130">
        <v>300</v>
      </c>
      <c r="D130" t="s">
        <v>11</v>
      </c>
      <c r="E130">
        <v>100000</v>
      </c>
      <c r="F130" t="s">
        <v>12</v>
      </c>
      <c r="G130">
        <v>23654</v>
      </c>
      <c r="H130" t="s">
        <v>13</v>
      </c>
      <c r="I130">
        <v>1E-3</v>
      </c>
      <c r="J130" t="s">
        <v>3</v>
      </c>
      <c r="K130">
        <v>0.98586169999999995</v>
      </c>
      <c r="L130" t="s">
        <v>2</v>
      </c>
      <c r="M130">
        <v>7.8786700000000001E-2</v>
      </c>
      <c r="N130" t="s">
        <v>6</v>
      </c>
      <c r="O130">
        <v>18</v>
      </c>
      <c r="P130" t="s">
        <v>0</v>
      </c>
      <c r="Q130">
        <v>270.2</v>
      </c>
      <c r="R130" t="s">
        <v>8</v>
      </c>
      <c r="S130">
        <v>10</v>
      </c>
      <c r="T130" t="s">
        <v>9</v>
      </c>
      <c r="U130">
        <v>225</v>
      </c>
      <c r="V130" t="s">
        <v>7</v>
      </c>
      <c r="W130">
        <v>100488</v>
      </c>
      <c r="X130" t="s">
        <v>1</v>
      </c>
      <c r="Y130" t="s">
        <v>1819</v>
      </c>
      <c r="Z130" t="s">
        <v>16</v>
      </c>
      <c r="AA130" s="7" t="s">
        <v>1820</v>
      </c>
      <c r="AB130" t="s">
        <v>256</v>
      </c>
      <c r="AC130" s="3">
        <v>9.9999999999999998E-17</v>
      </c>
      <c r="AD130" t="s">
        <v>976</v>
      </c>
      <c r="AE130" t="s">
        <v>977</v>
      </c>
      <c r="AF130" t="s">
        <v>978</v>
      </c>
      <c r="AG130">
        <v>0.01</v>
      </c>
      <c r="AH130" t="s">
        <v>979</v>
      </c>
      <c r="AI130" t="b">
        <v>0</v>
      </c>
      <c r="AJ130" t="s">
        <v>5</v>
      </c>
      <c r="AK130">
        <v>0.98772585999999996</v>
      </c>
      <c r="AL130" t="s">
        <v>4</v>
      </c>
      <c r="AM130">
        <v>7.5197539999999993E-2</v>
      </c>
    </row>
    <row r="131" spans="1:39" x14ac:dyDescent="0.25">
      <c r="A131" t="s">
        <v>148</v>
      </c>
      <c r="B131" t="s">
        <v>10</v>
      </c>
      <c r="C131">
        <v>300</v>
      </c>
      <c r="D131" t="s">
        <v>11</v>
      </c>
      <c r="E131">
        <v>100000</v>
      </c>
      <c r="F131" t="s">
        <v>12</v>
      </c>
      <c r="G131">
        <v>23654</v>
      </c>
      <c r="H131" t="s">
        <v>13</v>
      </c>
      <c r="I131">
        <v>1E-3</v>
      </c>
      <c r="J131" t="s">
        <v>3</v>
      </c>
      <c r="K131">
        <v>0.99905029999999995</v>
      </c>
      <c r="L131" t="s">
        <v>2</v>
      </c>
      <c r="M131">
        <v>3.5689100000000001E-2</v>
      </c>
      <c r="N131" t="s">
        <v>6</v>
      </c>
      <c r="O131">
        <v>13</v>
      </c>
      <c r="P131" t="s">
        <v>0</v>
      </c>
      <c r="Q131">
        <v>218.1</v>
      </c>
      <c r="R131" t="s">
        <v>8</v>
      </c>
      <c r="S131">
        <v>3</v>
      </c>
      <c r="T131" t="s">
        <v>9</v>
      </c>
      <c r="U131">
        <v>216</v>
      </c>
      <c r="V131" t="s">
        <v>7</v>
      </c>
      <c r="W131">
        <v>100383</v>
      </c>
      <c r="X131" t="s">
        <v>1</v>
      </c>
      <c r="Y131" t="s">
        <v>1821</v>
      </c>
      <c r="Z131" t="s">
        <v>16</v>
      </c>
      <c r="AA131" s="7" t="s">
        <v>1822</v>
      </c>
      <c r="AB131" t="s">
        <v>256</v>
      </c>
      <c r="AC131" s="3">
        <v>9.9999999999999998E-17</v>
      </c>
      <c r="AD131" t="s">
        <v>976</v>
      </c>
      <c r="AE131" t="s">
        <v>977</v>
      </c>
      <c r="AF131" t="s">
        <v>978</v>
      </c>
      <c r="AG131">
        <v>0.01</v>
      </c>
      <c r="AH131" t="s">
        <v>979</v>
      </c>
      <c r="AI131" t="b">
        <v>0</v>
      </c>
      <c r="AJ131" t="s">
        <v>5</v>
      </c>
      <c r="AK131">
        <v>0.99991633999999996</v>
      </c>
      <c r="AL131" t="s">
        <v>4</v>
      </c>
      <c r="AM131">
        <v>1.0646539999999999E-2</v>
      </c>
    </row>
    <row r="132" spans="1:39" x14ac:dyDescent="0.25">
      <c r="A132" t="s">
        <v>149</v>
      </c>
      <c r="B132" t="s">
        <v>10</v>
      </c>
      <c r="C132">
        <v>300</v>
      </c>
      <c r="D132" t="s">
        <v>11</v>
      </c>
      <c r="E132">
        <v>100000</v>
      </c>
      <c r="F132" t="s">
        <v>12</v>
      </c>
      <c r="G132">
        <v>23654</v>
      </c>
      <c r="H132" t="s">
        <v>13</v>
      </c>
      <c r="I132">
        <v>1E-3</v>
      </c>
      <c r="J132" t="s">
        <v>3</v>
      </c>
      <c r="K132">
        <v>0.31096449999999998</v>
      </c>
      <c r="L132" t="s">
        <v>2</v>
      </c>
      <c r="M132">
        <v>207271.58776610001</v>
      </c>
      <c r="N132" t="s">
        <v>6</v>
      </c>
      <c r="O132">
        <v>57</v>
      </c>
      <c r="P132" t="s">
        <v>0</v>
      </c>
      <c r="Q132">
        <v>301.10000000000002</v>
      </c>
      <c r="R132" t="s">
        <v>8</v>
      </c>
      <c r="S132">
        <v>5</v>
      </c>
      <c r="T132" t="s">
        <v>9</v>
      </c>
      <c r="U132">
        <v>48</v>
      </c>
      <c r="V132" t="s">
        <v>7</v>
      </c>
      <c r="W132">
        <v>94231</v>
      </c>
      <c r="X132" t="s">
        <v>1</v>
      </c>
      <c r="Y132" t="s">
        <v>1823</v>
      </c>
      <c r="Z132" t="s">
        <v>16</v>
      </c>
      <c r="AA132" s="7" t="s">
        <v>1824</v>
      </c>
      <c r="AB132" t="s">
        <v>256</v>
      </c>
      <c r="AC132" s="3">
        <v>9.9999999999999998E-17</v>
      </c>
      <c r="AD132" t="s">
        <v>976</v>
      </c>
      <c r="AE132" t="s">
        <v>977</v>
      </c>
      <c r="AF132" t="s">
        <v>978</v>
      </c>
      <c r="AG132">
        <v>0.01</v>
      </c>
      <c r="AH132" t="s">
        <v>979</v>
      </c>
      <c r="AI132" t="b">
        <v>0</v>
      </c>
      <c r="AJ132" t="s">
        <v>5</v>
      </c>
      <c r="AK132">
        <v>-1.8879433400000001</v>
      </c>
      <c r="AL132" t="s">
        <v>4</v>
      </c>
      <c r="AM132">
        <v>23298.802246529998</v>
      </c>
    </row>
    <row r="133" spans="1:39" x14ac:dyDescent="0.25">
      <c r="A133" t="s">
        <v>150</v>
      </c>
      <c r="B133" t="s">
        <v>10</v>
      </c>
      <c r="C133">
        <v>300</v>
      </c>
      <c r="D133" t="s">
        <v>11</v>
      </c>
      <c r="E133">
        <v>100000</v>
      </c>
      <c r="F133" t="s">
        <v>12</v>
      </c>
      <c r="G133">
        <v>23654</v>
      </c>
      <c r="H133" t="s">
        <v>13</v>
      </c>
      <c r="I133">
        <v>1E-3</v>
      </c>
      <c r="J133" t="s">
        <v>3</v>
      </c>
      <c r="K133">
        <v>0.99843369999999998</v>
      </c>
      <c r="L133" t="s">
        <v>2</v>
      </c>
      <c r="M133">
        <v>2.2155000000000001E-2</v>
      </c>
      <c r="N133" t="s">
        <v>6</v>
      </c>
      <c r="O133">
        <v>14</v>
      </c>
      <c r="P133" t="s">
        <v>0</v>
      </c>
      <c r="Q133">
        <v>227.6</v>
      </c>
      <c r="R133" t="s">
        <v>8</v>
      </c>
      <c r="S133">
        <v>3</v>
      </c>
      <c r="T133" t="s">
        <v>9</v>
      </c>
      <c r="U133">
        <v>192</v>
      </c>
      <c r="V133" t="s">
        <v>7</v>
      </c>
      <c r="W133">
        <v>100464</v>
      </c>
      <c r="X133" t="s">
        <v>1</v>
      </c>
      <c r="Y133" t="s">
        <v>1825</v>
      </c>
      <c r="Z133" t="s">
        <v>16</v>
      </c>
      <c r="AA133" s="7" t="s">
        <v>1826</v>
      </c>
      <c r="AB133" t="s">
        <v>256</v>
      </c>
      <c r="AC133" s="3">
        <v>9.9999999999999998E-17</v>
      </c>
      <c r="AD133" t="s">
        <v>976</v>
      </c>
      <c r="AE133" t="s">
        <v>977</v>
      </c>
      <c r="AF133" t="s">
        <v>978</v>
      </c>
      <c r="AG133">
        <v>0.01</v>
      </c>
      <c r="AH133" t="s">
        <v>979</v>
      </c>
      <c r="AI133" t="b">
        <v>0</v>
      </c>
      <c r="AJ133" t="s">
        <v>5</v>
      </c>
      <c r="AK133">
        <v>0.99979028000000003</v>
      </c>
      <c r="AL133" t="s">
        <v>4</v>
      </c>
      <c r="AM133">
        <v>7.9622100000000008E-3</v>
      </c>
    </row>
    <row r="134" spans="1:39" x14ac:dyDescent="0.25">
      <c r="A134" t="s">
        <v>151</v>
      </c>
      <c r="B134" t="s">
        <v>10</v>
      </c>
      <c r="C134">
        <v>300</v>
      </c>
      <c r="D134" t="s">
        <v>11</v>
      </c>
      <c r="E134">
        <v>100000</v>
      </c>
      <c r="F134" t="s">
        <v>12</v>
      </c>
      <c r="G134">
        <v>23654</v>
      </c>
      <c r="H134" t="s">
        <v>13</v>
      </c>
      <c r="I134">
        <v>1E-3</v>
      </c>
      <c r="J134" t="s">
        <v>3</v>
      </c>
      <c r="K134">
        <v>0.99963469999999999</v>
      </c>
      <c r="L134" t="s">
        <v>2</v>
      </c>
      <c r="M134">
        <v>0.1114849</v>
      </c>
      <c r="N134" t="s">
        <v>6</v>
      </c>
      <c r="O134">
        <v>26</v>
      </c>
      <c r="P134" t="s">
        <v>0</v>
      </c>
      <c r="Q134">
        <v>300.60000000000002</v>
      </c>
      <c r="R134" t="s">
        <v>8</v>
      </c>
      <c r="S134">
        <v>4</v>
      </c>
      <c r="T134" t="s">
        <v>9</v>
      </c>
      <c r="U134">
        <v>48</v>
      </c>
      <c r="V134" t="s">
        <v>7</v>
      </c>
      <c r="W134">
        <v>92173</v>
      </c>
      <c r="X134" t="s">
        <v>1</v>
      </c>
      <c r="Y134" t="s">
        <v>1827</v>
      </c>
      <c r="Z134" t="s">
        <v>16</v>
      </c>
      <c r="AA134" s="7" t="s">
        <v>1828</v>
      </c>
      <c r="AB134" t="s">
        <v>256</v>
      </c>
      <c r="AC134" s="3">
        <v>9.9999999999999998E-17</v>
      </c>
      <c r="AD134" t="s">
        <v>976</v>
      </c>
      <c r="AE134" t="s">
        <v>977</v>
      </c>
      <c r="AF134" t="s">
        <v>978</v>
      </c>
      <c r="AG134">
        <v>0.01</v>
      </c>
      <c r="AH134" t="s">
        <v>979</v>
      </c>
      <c r="AI134" t="b">
        <v>0</v>
      </c>
      <c r="AJ134" t="s">
        <v>5</v>
      </c>
      <c r="AK134">
        <v>0.99984472999999996</v>
      </c>
      <c r="AL134" t="s">
        <v>4</v>
      </c>
      <c r="AM134">
        <v>5.8925810000000002E-2</v>
      </c>
    </row>
    <row r="135" spans="1:39" x14ac:dyDescent="0.25">
      <c r="A135" t="s">
        <v>152</v>
      </c>
      <c r="B135" t="s">
        <v>10</v>
      </c>
      <c r="C135">
        <v>300</v>
      </c>
      <c r="D135" t="s">
        <v>11</v>
      </c>
      <c r="E135">
        <v>100000</v>
      </c>
      <c r="F135" t="s">
        <v>12</v>
      </c>
      <c r="G135">
        <v>23654</v>
      </c>
      <c r="H135" t="s">
        <v>13</v>
      </c>
      <c r="I135">
        <v>1E-3</v>
      </c>
      <c r="J135" t="s">
        <v>3</v>
      </c>
      <c r="K135">
        <v>0.99469890000000005</v>
      </c>
      <c r="L135" t="s">
        <v>2</v>
      </c>
      <c r="M135">
        <v>3.04321E-2</v>
      </c>
      <c r="N135" t="s">
        <v>6</v>
      </c>
      <c r="O135">
        <v>13</v>
      </c>
      <c r="P135" t="s">
        <v>0</v>
      </c>
      <c r="Q135">
        <v>223.1</v>
      </c>
      <c r="R135" t="s">
        <v>8</v>
      </c>
      <c r="S135">
        <v>2</v>
      </c>
      <c r="T135" t="s">
        <v>9</v>
      </c>
      <c r="U135">
        <v>196</v>
      </c>
      <c r="V135" t="s">
        <v>7</v>
      </c>
      <c r="W135">
        <v>100250</v>
      </c>
      <c r="X135" t="s">
        <v>1</v>
      </c>
      <c r="Y135" t="s">
        <v>1829</v>
      </c>
      <c r="Z135" t="s">
        <v>16</v>
      </c>
      <c r="AA135" s="7" t="s">
        <v>1830</v>
      </c>
      <c r="AB135" t="s">
        <v>256</v>
      </c>
      <c r="AC135" s="3">
        <v>9.9999999999999998E-17</v>
      </c>
      <c r="AD135" t="s">
        <v>976</v>
      </c>
      <c r="AE135" t="s">
        <v>977</v>
      </c>
      <c r="AF135" t="s">
        <v>978</v>
      </c>
      <c r="AG135">
        <v>0.01</v>
      </c>
      <c r="AH135" t="s">
        <v>979</v>
      </c>
      <c r="AI135" t="b">
        <v>0</v>
      </c>
      <c r="AJ135" t="s">
        <v>5</v>
      </c>
      <c r="AK135">
        <v>0.99516178</v>
      </c>
      <c r="AL135" t="s">
        <v>4</v>
      </c>
      <c r="AM135">
        <v>2.9010870000000001E-2</v>
      </c>
    </row>
    <row r="136" spans="1:39" x14ac:dyDescent="0.25">
      <c r="A136" t="s">
        <v>153</v>
      </c>
      <c r="B136" t="s">
        <v>10</v>
      </c>
      <c r="C136">
        <v>300</v>
      </c>
      <c r="D136" t="s">
        <v>11</v>
      </c>
      <c r="E136">
        <v>100000</v>
      </c>
      <c r="F136" t="s">
        <v>12</v>
      </c>
      <c r="G136">
        <v>23654</v>
      </c>
      <c r="H136" t="s">
        <v>13</v>
      </c>
      <c r="I136">
        <v>1E-3</v>
      </c>
      <c r="J136" t="s">
        <v>3</v>
      </c>
      <c r="K136">
        <v>0.91940219999999995</v>
      </c>
      <c r="L136" t="s">
        <v>2</v>
      </c>
      <c r="M136">
        <v>1.0919099999999999E-2</v>
      </c>
      <c r="N136" t="s">
        <v>6</v>
      </c>
      <c r="O136">
        <v>30</v>
      </c>
      <c r="P136" t="s">
        <v>0</v>
      </c>
      <c r="Q136">
        <v>300.2</v>
      </c>
      <c r="R136" t="s">
        <v>8</v>
      </c>
      <c r="S136">
        <v>10</v>
      </c>
      <c r="T136" t="s">
        <v>9</v>
      </c>
      <c r="U136">
        <v>120</v>
      </c>
      <c r="V136" t="s">
        <v>7</v>
      </c>
      <c r="W136">
        <v>100343</v>
      </c>
      <c r="X136" t="s">
        <v>1</v>
      </c>
      <c r="Y136" t="s">
        <v>1831</v>
      </c>
      <c r="Z136" t="s">
        <v>16</v>
      </c>
      <c r="AA136" s="7" t="s">
        <v>1832</v>
      </c>
      <c r="AB136" t="s">
        <v>256</v>
      </c>
      <c r="AC136" s="3">
        <v>9.9999999999999998E-17</v>
      </c>
      <c r="AD136" t="s">
        <v>976</v>
      </c>
      <c r="AE136" t="s">
        <v>977</v>
      </c>
      <c r="AF136" t="s">
        <v>978</v>
      </c>
      <c r="AG136">
        <v>0.01</v>
      </c>
      <c r="AH136" t="s">
        <v>979</v>
      </c>
      <c r="AI136" t="b">
        <v>0</v>
      </c>
      <c r="AJ136" t="s">
        <v>5</v>
      </c>
      <c r="AK136">
        <v>0.98263310000000004</v>
      </c>
      <c r="AL136" t="s">
        <v>4</v>
      </c>
      <c r="AM136">
        <v>5.0585400000000003E-3</v>
      </c>
    </row>
    <row r="137" spans="1:39" x14ac:dyDescent="0.25">
      <c r="A137" t="s">
        <v>154</v>
      </c>
      <c r="B137" t="s">
        <v>10</v>
      </c>
      <c r="C137">
        <v>300</v>
      </c>
      <c r="D137" t="s">
        <v>11</v>
      </c>
      <c r="E137">
        <v>100000</v>
      </c>
      <c r="F137" t="s">
        <v>12</v>
      </c>
      <c r="G137">
        <v>23654</v>
      </c>
      <c r="H137" t="s">
        <v>13</v>
      </c>
      <c r="I137">
        <v>1E-3</v>
      </c>
      <c r="J137" t="s">
        <v>3</v>
      </c>
      <c r="K137">
        <v>0.99827109999999997</v>
      </c>
      <c r="L137" t="s">
        <v>2</v>
      </c>
      <c r="M137">
        <v>2.3752700000000002E-2</v>
      </c>
      <c r="N137" t="s">
        <v>6</v>
      </c>
      <c r="O137">
        <v>17</v>
      </c>
      <c r="P137" t="s">
        <v>0</v>
      </c>
      <c r="Q137">
        <v>248.2</v>
      </c>
      <c r="R137" t="s">
        <v>8</v>
      </c>
      <c r="S137">
        <v>4</v>
      </c>
      <c r="T137" t="s">
        <v>9</v>
      </c>
      <c r="U137">
        <v>312</v>
      </c>
      <c r="V137" t="s">
        <v>7</v>
      </c>
      <c r="W137">
        <v>100733</v>
      </c>
      <c r="X137" t="s">
        <v>1</v>
      </c>
      <c r="Y137" t="s">
        <v>1833</v>
      </c>
      <c r="Z137" t="s">
        <v>16</v>
      </c>
      <c r="AA137" s="7" t="s">
        <v>1834</v>
      </c>
      <c r="AB137" t="s">
        <v>256</v>
      </c>
      <c r="AC137" s="3">
        <v>9.9999999999999998E-17</v>
      </c>
      <c r="AD137" t="s">
        <v>976</v>
      </c>
      <c r="AE137" t="s">
        <v>977</v>
      </c>
      <c r="AF137" t="s">
        <v>978</v>
      </c>
      <c r="AG137">
        <v>0.01</v>
      </c>
      <c r="AH137" t="s">
        <v>979</v>
      </c>
      <c r="AI137" t="b">
        <v>0</v>
      </c>
      <c r="AJ137" t="s">
        <v>5</v>
      </c>
      <c r="AK137">
        <v>0.99964816000000001</v>
      </c>
      <c r="AL137" t="s">
        <v>4</v>
      </c>
      <c r="AM137">
        <v>1.0781020000000001E-2</v>
      </c>
    </row>
    <row r="138" spans="1:39" x14ac:dyDescent="0.25">
      <c r="A138" t="s">
        <v>155</v>
      </c>
      <c r="B138" t="s">
        <v>10</v>
      </c>
      <c r="C138">
        <v>300</v>
      </c>
      <c r="D138" t="s">
        <v>11</v>
      </c>
      <c r="E138">
        <v>100000</v>
      </c>
      <c r="F138" t="s">
        <v>12</v>
      </c>
      <c r="G138">
        <v>23654</v>
      </c>
      <c r="H138" t="s">
        <v>13</v>
      </c>
      <c r="I138">
        <v>1E-3</v>
      </c>
      <c r="J138" t="s">
        <v>3</v>
      </c>
      <c r="K138">
        <v>0.99721000000000004</v>
      </c>
      <c r="L138" t="s">
        <v>2</v>
      </c>
      <c r="M138">
        <v>2.2827400000000001E-2</v>
      </c>
      <c r="N138" t="s">
        <v>6</v>
      </c>
      <c r="O138">
        <v>17</v>
      </c>
      <c r="P138" t="s">
        <v>0</v>
      </c>
      <c r="Q138">
        <v>300.3</v>
      </c>
      <c r="R138" t="s">
        <v>8</v>
      </c>
      <c r="S138">
        <v>5</v>
      </c>
      <c r="T138" t="s">
        <v>9</v>
      </c>
      <c r="U138">
        <v>58</v>
      </c>
      <c r="V138" t="s">
        <v>7</v>
      </c>
      <c r="W138">
        <v>95107</v>
      </c>
      <c r="X138" t="s">
        <v>1</v>
      </c>
      <c r="Y138" t="s">
        <v>1835</v>
      </c>
      <c r="Z138" t="s">
        <v>16</v>
      </c>
      <c r="AA138" s="7" t="s">
        <v>1836</v>
      </c>
      <c r="AB138" t="s">
        <v>256</v>
      </c>
      <c r="AC138" s="3">
        <v>9.9999999999999998E-17</v>
      </c>
      <c r="AD138" t="s">
        <v>976</v>
      </c>
      <c r="AE138" t="s">
        <v>977</v>
      </c>
      <c r="AF138" t="s">
        <v>978</v>
      </c>
      <c r="AG138">
        <v>0.01</v>
      </c>
      <c r="AH138" t="s">
        <v>979</v>
      </c>
      <c r="AI138" t="b">
        <v>0</v>
      </c>
      <c r="AJ138" t="s">
        <v>5</v>
      </c>
      <c r="AK138">
        <v>0.99801980000000001</v>
      </c>
      <c r="AL138" t="s">
        <v>4</v>
      </c>
      <c r="AM138">
        <v>1.8917139999999999E-2</v>
      </c>
    </row>
    <row r="139" spans="1:39" x14ac:dyDescent="0.25">
      <c r="A139" t="s">
        <v>156</v>
      </c>
      <c r="B139" t="s">
        <v>10</v>
      </c>
      <c r="C139">
        <v>300</v>
      </c>
      <c r="D139" t="s">
        <v>11</v>
      </c>
      <c r="E139">
        <v>100000</v>
      </c>
      <c r="F139" t="s">
        <v>12</v>
      </c>
      <c r="G139">
        <v>23654</v>
      </c>
      <c r="H139" t="s">
        <v>13</v>
      </c>
      <c r="I139">
        <v>1E-3</v>
      </c>
      <c r="J139" t="s">
        <v>3</v>
      </c>
      <c r="K139">
        <v>-5166.2341282999996</v>
      </c>
      <c r="L139" t="s">
        <v>2</v>
      </c>
      <c r="M139">
        <v>24.424331800000001</v>
      </c>
      <c r="N139" t="s">
        <v>6</v>
      </c>
      <c r="O139">
        <v>39</v>
      </c>
      <c r="P139" t="s">
        <v>0</v>
      </c>
      <c r="Q139">
        <v>300.7</v>
      </c>
      <c r="R139" t="s">
        <v>8</v>
      </c>
      <c r="S139">
        <v>2</v>
      </c>
      <c r="T139" t="s">
        <v>9</v>
      </c>
      <c r="U139">
        <v>45</v>
      </c>
      <c r="V139" t="s">
        <v>7</v>
      </c>
      <c r="W139">
        <v>86675</v>
      </c>
      <c r="X139" t="s">
        <v>1</v>
      </c>
      <c r="Y139" t="s">
        <v>1837</v>
      </c>
      <c r="Z139" t="s">
        <v>16</v>
      </c>
      <c r="AA139" s="7" t="s">
        <v>1838</v>
      </c>
      <c r="AB139" t="s">
        <v>256</v>
      </c>
      <c r="AC139" s="3">
        <v>9.9999999999999998E-17</v>
      </c>
      <c r="AD139" t="s">
        <v>976</v>
      </c>
      <c r="AE139" t="s">
        <v>977</v>
      </c>
      <c r="AF139" t="s">
        <v>978</v>
      </c>
      <c r="AG139">
        <v>0.01</v>
      </c>
      <c r="AH139" t="s">
        <v>979</v>
      </c>
      <c r="AI139" t="b">
        <v>0</v>
      </c>
      <c r="AJ139" t="s">
        <v>5</v>
      </c>
      <c r="AK139">
        <v>-26910.44621392</v>
      </c>
      <c r="AL139" t="s">
        <v>4</v>
      </c>
      <c r="AM139">
        <v>56.037726290000002</v>
      </c>
    </row>
    <row r="140" spans="1:39" x14ac:dyDescent="0.25">
      <c r="A140" t="s">
        <v>157</v>
      </c>
      <c r="B140" t="s">
        <v>10</v>
      </c>
      <c r="C140">
        <v>300</v>
      </c>
      <c r="D140" t="s">
        <v>11</v>
      </c>
      <c r="E140">
        <v>100000</v>
      </c>
      <c r="F140" t="s">
        <v>12</v>
      </c>
      <c r="G140">
        <v>23654</v>
      </c>
      <c r="H140" t="s">
        <v>13</v>
      </c>
      <c r="I140">
        <v>1E-3</v>
      </c>
      <c r="J140" t="s">
        <v>3</v>
      </c>
      <c r="K140">
        <v>0.99318960000000001</v>
      </c>
      <c r="L140" t="s">
        <v>2</v>
      </c>
      <c r="M140">
        <v>2.4094899999999999E-2</v>
      </c>
      <c r="N140" t="s">
        <v>6</v>
      </c>
      <c r="O140">
        <v>31</v>
      </c>
      <c r="P140" t="s">
        <v>0</v>
      </c>
      <c r="Q140">
        <v>300.39999999999998</v>
      </c>
      <c r="R140" t="s">
        <v>8</v>
      </c>
      <c r="S140">
        <v>5</v>
      </c>
      <c r="T140" t="s">
        <v>9</v>
      </c>
      <c r="U140">
        <v>37</v>
      </c>
      <c r="V140" t="s">
        <v>7</v>
      </c>
      <c r="W140">
        <v>84365</v>
      </c>
      <c r="X140" t="s">
        <v>1</v>
      </c>
      <c r="Y140" t="s">
        <v>1839</v>
      </c>
      <c r="Z140" t="s">
        <v>16</v>
      </c>
      <c r="AA140" s="7" t="s">
        <v>1840</v>
      </c>
      <c r="AB140" t="s">
        <v>256</v>
      </c>
      <c r="AC140" s="3">
        <v>9.9999999999999998E-17</v>
      </c>
      <c r="AD140" t="s">
        <v>976</v>
      </c>
      <c r="AE140" t="s">
        <v>977</v>
      </c>
      <c r="AF140" t="s">
        <v>978</v>
      </c>
      <c r="AG140">
        <v>0.01</v>
      </c>
      <c r="AH140" t="s">
        <v>979</v>
      </c>
      <c r="AI140" t="b">
        <v>0</v>
      </c>
      <c r="AJ140" t="s">
        <v>5</v>
      </c>
      <c r="AK140">
        <v>0.99514795</v>
      </c>
      <c r="AL140" t="s">
        <v>4</v>
      </c>
      <c r="AM140">
        <v>2.026435E-2</v>
      </c>
    </row>
    <row r="141" spans="1:39" x14ac:dyDescent="0.25">
      <c r="A141" t="s">
        <v>158</v>
      </c>
      <c r="B141" t="s">
        <v>10</v>
      </c>
      <c r="C141">
        <v>300</v>
      </c>
      <c r="D141" t="s">
        <v>11</v>
      </c>
      <c r="E141">
        <v>100000</v>
      </c>
      <c r="F141" t="s">
        <v>12</v>
      </c>
      <c r="G141">
        <v>23654</v>
      </c>
      <c r="H141" t="s">
        <v>13</v>
      </c>
      <c r="I141">
        <v>1E-3</v>
      </c>
      <c r="J141" t="s">
        <v>3</v>
      </c>
      <c r="K141">
        <v>0.99896289999999999</v>
      </c>
      <c r="L141" t="s">
        <v>2</v>
      </c>
      <c r="M141">
        <v>2.2683600000000002E-2</v>
      </c>
      <c r="N141" t="s">
        <v>6</v>
      </c>
      <c r="O141">
        <v>7</v>
      </c>
      <c r="P141" t="s">
        <v>0</v>
      </c>
      <c r="Q141">
        <v>182.4</v>
      </c>
      <c r="R141" t="s">
        <v>8</v>
      </c>
      <c r="S141">
        <v>8</v>
      </c>
      <c r="T141" t="s">
        <v>9</v>
      </c>
      <c r="U141">
        <v>259</v>
      </c>
      <c r="V141" t="s">
        <v>7</v>
      </c>
      <c r="W141">
        <v>100124</v>
      </c>
      <c r="X141" t="s">
        <v>1</v>
      </c>
      <c r="Y141" t="s">
        <v>1841</v>
      </c>
      <c r="Z141" t="s">
        <v>16</v>
      </c>
      <c r="AA141" s="7" t="s">
        <v>1842</v>
      </c>
      <c r="AB141" t="s">
        <v>256</v>
      </c>
      <c r="AC141" s="3">
        <v>9.9999999999999998E-17</v>
      </c>
      <c r="AD141" t="s">
        <v>976</v>
      </c>
      <c r="AE141" t="s">
        <v>977</v>
      </c>
      <c r="AF141" t="s">
        <v>978</v>
      </c>
      <c r="AG141">
        <v>0.01</v>
      </c>
      <c r="AH141" t="s">
        <v>979</v>
      </c>
      <c r="AI141" t="b">
        <v>0</v>
      </c>
      <c r="AJ141" t="s">
        <v>5</v>
      </c>
      <c r="AK141">
        <v>0.99980738999999996</v>
      </c>
      <c r="AL141" t="s">
        <v>4</v>
      </c>
      <c r="AM141">
        <v>1.001231E-2</v>
      </c>
    </row>
    <row r="142" spans="1:39" x14ac:dyDescent="0.25">
      <c r="A142" t="s">
        <v>159</v>
      </c>
      <c r="B142" t="s">
        <v>10</v>
      </c>
      <c r="C142">
        <v>300</v>
      </c>
      <c r="D142" t="s">
        <v>11</v>
      </c>
      <c r="E142">
        <v>100000</v>
      </c>
      <c r="F142" t="s">
        <v>12</v>
      </c>
      <c r="G142">
        <v>23654</v>
      </c>
      <c r="H142" t="s">
        <v>13</v>
      </c>
      <c r="I142">
        <v>1E-3</v>
      </c>
      <c r="J142" t="s">
        <v>3</v>
      </c>
      <c r="K142">
        <v>-0.51453720000000003</v>
      </c>
      <c r="L142" t="s">
        <v>2</v>
      </c>
      <c r="M142">
        <v>1.3511727</v>
      </c>
      <c r="N142" t="s">
        <v>6</v>
      </c>
      <c r="O142">
        <v>31</v>
      </c>
      <c r="P142" t="s">
        <v>0</v>
      </c>
      <c r="Q142">
        <v>147</v>
      </c>
      <c r="R142" t="s">
        <v>8</v>
      </c>
      <c r="S142">
        <v>8</v>
      </c>
      <c r="T142" t="s">
        <v>9</v>
      </c>
      <c r="U142">
        <v>123</v>
      </c>
      <c r="V142" t="s">
        <v>7</v>
      </c>
      <c r="W142">
        <v>100013</v>
      </c>
      <c r="X142" t="s">
        <v>1</v>
      </c>
      <c r="Y142" t="s">
        <v>1843</v>
      </c>
      <c r="Z142" t="s">
        <v>16</v>
      </c>
      <c r="AA142" s="7" t="s">
        <v>1844</v>
      </c>
      <c r="AB142" t="s">
        <v>256</v>
      </c>
      <c r="AC142" s="3">
        <v>9.9999999999999998E-17</v>
      </c>
      <c r="AD142" t="s">
        <v>976</v>
      </c>
      <c r="AE142" t="s">
        <v>977</v>
      </c>
      <c r="AF142" t="s">
        <v>978</v>
      </c>
      <c r="AG142">
        <v>0.01</v>
      </c>
      <c r="AH142" t="s">
        <v>979</v>
      </c>
      <c r="AI142" t="b">
        <v>0</v>
      </c>
      <c r="AJ142" t="s">
        <v>5</v>
      </c>
      <c r="AK142">
        <v>-1.24732551</v>
      </c>
      <c r="AL142" t="s">
        <v>4</v>
      </c>
      <c r="AM142">
        <v>1.05235261</v>
      </c>
    </row>
    <row r="143" spans="1:39" x14ac:dyDescent="0.25">
      <c r="A143" t="s">
        <v>160</v>
      </c>
      <c r="B143" t="s">
        <v>10</v>
      </c>
      <c r="C143">
        <v>300</v>
      </c>
      <c r="D143" t="s">
        <v>11</v>
      </c>
      <c r="E143">
        <v>100000</v>
      </c>
      <c r="F143" t="s">
        <v>12</v>
      </c>
      <c r="G143">
        <v>23654</v>
      </c>
      <c r="H143" t="s">
        <v>13</v>
      </c>
      <c r="I143">
        <v>1E-3</v>
      </c>
      <c r="J143" t="s">
        <v>3</v>
      </c>
      <c r="K143">
        <v>-0.1943502</v>
      </c>
      <c r="L143" t="s">
        <v>2</v>
      </c>
      <c r="M143">
        <v>0.108399</v>
      </c>
      <c r="N143" t="s">
        <v>6</v>
      </c>
      <c r="O143">
        <v>13</v>
      </c>
      <c r="P143" t="s">
        <v>0</v>
      </c>
      <c r="Q143">
        <v>133</v>
      </c>
      <c r="R143" t="s">
        <v>8</v>
      </c>
      <c r="S143">
        <v>4</v>
      </c>
      <c r="T143" t="s">
        <v>9</v>
      </c>
      <c r="U143">
        <v>171</v>
      </c>
      <c r="V143" t="s">
        <v>7</v>
      </c>
      <c r="W143">
        <v>100157</v>
      </c>
      <c r="X143" t="s">
        <v>1</v>
      </c>
      <c r="Y143" t="s">
        <v>1845</v>
      </c>
      <c r="Z143" t="s">
        <v>16</v>
      </c>
      <c r="AA143" s="7" t="s">
        <v>1846</v>
      </c>
      <c r="AB143" t="s">
        <v>256</v>
      </c>
      <c r="AC143" s="3">
        <v>9.9999999999999998E-17</v>
      </c>
      <c r="AD143" t="s">
        <v>976</v>
      </c>
      <c r="AE143" t="s">
        <v>977</v>
      </c>
      <c r="AF143" t="s">
        <v>978</v>
      </c>
      <c r="AG143">
        <v>0.01</v>
      </c>
      <c r="AH143" t="s">
        <v>979</v>
      </c>
      <c r="AI143" t="b">
        <v>0</v>
      </c>
      <c r="AJ143" t="s">
        <v>5</v>
      </c>
      <c r="AK143">
        <v>-18.35533264</v>
      </c>
      <c r="AL143" t="s">
        <v>4</v>
      </c>
      <c r="AM143">
        <v>4.7591069999999999E-2</v>
      </c>
    </row>
    <row r="144" spans="1:39" x14ac:dyDescent="0.25">
      <c r="A144" t="s">
        <v>161</v>
      </c>
      <c r="B144" t="s">
        <v>10</v>
      </c>
      <c r="C144">
        <v>300</v>
      </c>
      <c r="D144" t="s">
        <v>11</v>
      </c>
      <c r="E144">
        <v>100000</v>
      </c>
      <c r="F144" t="s">
        <v>12</v>
      </c>
      <c r="G144">
        <v>23654</v>
      </c>
      <c r="H144" t="s">
        <v>13</v>
      </c>
      <c r="I144">
        <v>1E-3</v>
      </c>
      <c r="J144" t="s">
        <v>3</v>
      </c>
      <c r="K144">
        <v>0.99710500000000002</v>
      </c>
      <c r="L144" t="s">
        <v>2</v>
      </c>
      <c r="M144">
        <v>1.4155600000000001E-2</v>
      </c>
      <c r="N144" t="s">
        <v>6</v>
      </c>
      <c r="O144">
        <v>9</v>
      </c>
      <c r="P144" t="s">
        <v>0</v>
      </c>
      <c r="Q144">
        <v>119.6</v>
      </c>
      <c r="R144" t="s">
        <v>8</v>
      </c>
      <c r="S144">
        <v>6</v>
      </c>
      <c r="T144" t="s">
        <v>9</v>
      </c>
      <c r="U144">
        <v>289</v>
      </c>
      <c r="V144" t="s">
        <v>7</v>
      </c>
      <c r="W144">
        <v>100220</v>
      </c>
      <c r="X144" t="s">
        <v>1</v>
      </c>
      <c r="Y144" t="s">
        <v>1847</v>
      </c>
      <c r="Z144" t="s">
        <v>16</v>
      </c>
      <c r="AA144" s="7" t="s">
        <v>1848</v>
      </c>
      <c r="AB144" t="s">
        <v>256</v>
      </c>
      <c r="AC144" s="3">
        <v>9.9999999999999998E-17</v>
      </c>
      <c r="AD144" t="s">
        <v>976</v>
      </c>
      <c r="AE144" t="s">
        <v>977</v>
      </c>
      <c r="AF144" t="s">
        <v>978</v>
      </c>
      <c r="AG144">
        <v>0.01</v>
      </c>
      <c r="AH144" t="s">
        <v>979</v>
      </c>
      <c r="AI144" t="b">
        <v>0</v>
      </c>
      <c r="AJ144" t="s">
        <v>5</v>
      </c>
      <c r="AK144">
        <v>0.99976377000000005</v>
      </c>
      <c r="AL144" t="s">
        <v>4</v>
      </c>
      <c r="AM144">
        <v>4.1260799999999999E-3</v>
      </c>
    </row>
    <row r="145" spans="1:39" x14ac:dyDescent="0.25">
      <c r="A145" t="s">
        <v>162</v>
      </c>
      <c r="B145" t="s">
        <v>10</v>
      </c>
      <c r="C145">
        <v>300</v>
      </c>
      <c r="D145" t="s">
        <v>11</v>
      </c>
      <c r="E145">
        <v>100000</v>
      </c>
      <c r="F145" t="s">
        <v>12</v>
      </c>
      <c r="G145">
        <v>23654</v>
      </c>
      <c r="H145" t="s">
        <v>13</v>
      </c>
      <c r="I145">
        <v>1E-3</v>
      </c>
      <c r="J145" t="s">
        <v>3</v>
      </c>
      <c r="K145">
        <v>5.1100000000000002E-5</v>
      </c>
      <c r="L145" t="s">
        <v>2</v>
      </c>
      <c r="M145">
        <v>6349434.1540438998</v>
      </c>
      <c r="N145" t="s">
        <v>6</v>
      </c>
      <c r="O145">
        <v>38</v>
      </c>
      <c r="P145" t="s">
        <v>0</v>
      </c>
      <c r="Q145">
        <v>193.8</v>
      </c>
      <c r="R145" t="s">
        <v>8</v>
      </c>
      <c r="S145">
        <v>5</v>
      </c>
      <c r="T145" t="s">
        <v>9</v>
      </c>
      <c r="U145">
        <v>276</v>
      </c>
      <c r="V145" t="s">
        <v>7</v>
      </c>
      <c r="W145">
        <v>100747</v>
      </c>
      <c r="X145" t="s">
        <v>1</v>
      </c>
      <c r="Y145" t="s">
        <v>1849</v>
      </c>
      <c r="Z145" t="s">
        <v>16</v>
      </c>
      <c r="AA145" s="7" t="s">
        <v>1850</v>
      </c>
      <c r="AB145" t="s">
        <v>256</v>
      </c>
      <c r="AC145" s="3">
        <v>9.9999999999999998E-17</v>
      </c>
      <c r="AD145" t="s">
        <v>976</v>
      </c>
      <c r="AE145" t="s">
        <v>977</v>
      </c>
      <c r="AF145" t="s">
        <v>978</v>
      </c>
      <c r="AG145">
        <v>0.01</v>
      </c>
      <c r="AH145" t="s">
        <v>979</v>
      </c>
      <c r="AI145" t="b">
        <v>0</v>
      </c>
      <c r="AJ145" t="s">
        <v>5</v>
      </c>
      <c r="AK145">
        <v>1.0427699999999999E-3</v>
      </c>
      <c r="AL145" t="s">
        <v>4</v>
      </c>
      <c r="AM145">
        <v>1046856.21819142</v>
      </c>
    </row>
    <row r="146" spans="1:39" x14ac:dyDescent="0.25">
      <c r="A146" t="s">
        <v>163</v>
      </c>
      <c r="B146" t="s">
        <v>10</v>
      </c>
      <c r="C146">
        <v>300</v>
      </c>
      <c r="D146" t="s">
        <v>11</v>
      </c>
      <c r="E146">
        <v>100000</v>
      </c>
      <c r="F146" t="s">
        <v>12</v>
      </c>
      <c r="G146">
        <v>23654</v>
      </c>
      <c r="H146" t="s">
        <v>13</v>
      </c>
      <c r="I146">
        <v>1E-3</v>
      </c>
      <c r="J146" t="s">
        <v>3</v>
      </c>
      <c r="K146">
        <v>0.99360919999999997</v>
      </c>
      <c r="L146" t="s">
        <v>2</v>
      </c>
      <c r="M146">
        <v>40.378595900000001</v>
      </c>
      <c r="N146" t="s">
        <v>6</v>
      </c>
      <c r="O146">
        <v>12</v>
      </c>
      <c r="P146" t="s">
        <v>0</v>
      </c>
      <c r="Q146">
        <v>125.5</v>
      </c>
      <c r="R146" t="s">
        <v>8</v>
      </c>
      <c r="S146">
        <v>5</v>
      </c>
      <c r="T146" t="s">
        <v>9</v>
      </c>
      <c r="U146">
        <v>254</v>
      </c>
      <c r="V146" t="s">
        <v>7</v>
      </c>
      <c r="W146">
        <v>100267</v>
      </c>
      <c r="X146" t="s">
        <v>1</v>
      </c>
      <c r="Y146" t="s">
        <v>1851</v>
      </c>
      <c r="Z146" t="s">
        <v>16</v>
      </c>
      <c r="AA146" s="7" t="s">
        <v>1852</v>
      </c>
      <c r="AB146" t="s">
        <v>256</v>
      </c>
      <c r="AC146" s="3">
        <v>9.9999999999999998E-17</v>
      </c>
      <c r="AD146" t="s">
        <v>976</v>
      </c>
      <c r="AE146" t="s">
        <v>977</v>
      </c>
      <c r="AF146" t="s">
        <v>978</v>
      </c>
      <c r="AG146">
        <v>0.01</v>
      </c>
      <c r="AH146" t="s">
        <v>979</v>
      </c>
      <c r="AI146" t="b">
        <v>0</v>
      </c>
      <c r="AJ146" t="s">
        <v>5</v>
      </c>
      <c r="AK146">
        <v>0.99948113000000005</v>
      </c>
      <c r="AL146" t="s">
        <v>4</v>
      </c>
      <c r="AM146">
        <v>11.464646350000001</v>
      </c>
    </row>
    <row r="147" spans="1:39" x14ac:dyDescent="0.25">
      <c r="A147" t="s">
        <v>164</v>
      </c>
      <c r="B147" t="s">
        <v>10</v>
      </c>
      <c r="C147">
        <v>300</v>
      </c>
      <c r="D147" t="s">
        <v>11</v>
      </c>
      <c r="E147">
        <v>100000</v>
      </c>
      <c r="F147" t="s">
        <v>12</v>
      </c>
      <c r="G147">
        <v>23654</v>
      </c>
      <c r="H147" t="s">
        <v>13</v>
      </c>
      <c r="I147">
        <v>1E-3</v>
      </c>
      <c r="J147" t="s">
        <v>3</v>
      </c>
      <c r="K147">
        <v>0.97840950000000004</v>
      </c>
      <c r="L147" t="s">
        <v>2</v>
      </c>
      <c r="M147">
        <v>1.4804299999999999E-2</v>
      </c>
      <c r="N147" t="s">
        <v>6</v>
      </c>
      <c r="O147">
        <v>11</v>
      </c>
      <c r="P147" t="s">
        <v>0</v>
      </c>
      <c r="Q147">
        <v>137.69999999999999</v>
      </c>
      <c r="R147" t="s">
        <v>8</v>
      </c>
      <c r="S147">
        <v>4</v>
      </c>
      <c r="T147" t="s">
        <v>9</v>
      </c>
      <c r="U147">
        <v>209</v>
      </c>
      <c r="V147" t="s">
        <v>7</v>
      </c>
      <c r="W147">
        <v>100178</v>
      </c>
      <c r="X147" t="s">
        <v>1</v>
      </c>
      <c r="Y147" t="s">
        <v>1853</v>
      </c>
      <c r="Z147" t="s">
        <v>16</v>
      </c>
      <c r="AA147" s="7" t="s">
        <v>1854</v>
      </c>
      <c r="AB147" t="s">
        <v>256</v>
      </c>
      <c r="AC147" s="3">
        <v>9.9999999999999998E-17</v>
      </c>
      <c r="AD147" t="s">
        <v>976</v>
      </c>
      <c r="AE147" t="s">
        <v>977</v>
      </c>
      <c r="AF147" t="s">
        <v>978</v>
      </c>
      <c r="AG147">
        <v>0.01</v>
      </c>
      <c r="AH147" t="s">
        <v>979</v>
      </c>
      <c r="AI147" t="b">
        <v>0</v>
      </c>
      <c r="AJ147" t="s">
        <v>5</v>
      </c>
      <c r="AK147">
        <v>0.99707254000000001</v>
      </c>
      <c r="AL147" t="s">
        <v>4</v>
      </c>
      <c r="AM147">
        <v>5.3217999999999998E-3</v>
      </c>
    </row>
    <row r="148" spans="1:39" x14ac:dyDescent="0.25">
      <c r="A148" t="s">
        <v>165</v>
      </c>
      <c r="B148" t="s">
        <v>10</v>
      </c>
      <c r="C148">
        <v>300</v>
      </c>
      <c r="D148" t="s">
        <v>11</v>
      </c>
      <c r="E148">
        <v>100000</v>
      </c>
      <c r="F148" t="s">
        <v>12</v>
      </c>
      <c r="G148">
        <v>23654</v>
      </c>
      <c r="H148" t="s">
        <v>13</v>
      </c>
      <c r="I148">
        <v>1E-3</v>
      </c>
      <c r="J148" t="s">
        <v>3</v>
      </c>
      <c r="K148">
        <v>-1.1805100000000001E-2</v>
      </c>
      <c r="L148" t="s">
        <v>2</v>
      </c>
      <c r="M148">
        <v>146366708.58607501</v>
      </c>
      <c r="N148" t="s">
        <v>6</v>
      </c>
      <c r="O148">
        <v>17</v>
      </c>
      <c r="P148" t="s">
        <v>0</v>
      </c>
      <c r="Q148">
        <v>143.4</v>
      </c>
      <c r="R148" t="s">
        <v>8</v>
      </c>
      <c r="S148">
        <v>5</v>
      </c>
      <c r="T148" t="s">
        <v>9</v>
      </c>
      <c r="U148">
        <v>271</v>
      </c>
      <c r="V148" t="s">
        <v>7</v>
      </c>
      <c r="W148">
        <v>100472</v>
      </c>
      <c r="X148" t="s">
        <v>1</v>
      </c>
      <c r="Y148" t="s">
        <v>1855</v>
      </c>
      <c r="Z148" t="s">
        <v>16</v>
      </c>
      <c r="AA148" s="7" t="s">
        <v>1856</v>
      </c>
      <c r="AB148" t="s">
        <v>256</v>
      </c>
      <c r="AC148" s="3">
        <v>9.9999999999999998E-17</v>
      </c>
      <c r="AD148" t="s">
        <v>976</v>
      </c>
      <c r="AE148" t="s">
        <v>977</v>
      </c>
      <c r="AF148" t="s">
        <v>978</v>
      </c>
      <c r="AG148">
        <v>0.01</v>
      </c>
      <c r="AH148" t="s">
        <v>979</v>
      </c>
      <c r="AI148" t="b">
        <v>0</v>
      </c>
      <c r="AJ148" t="s">
        <v>5</v>
      </c>
      <c r="AK148">
        <v>0.26235172000000001</v>
      </c>
      <c r="AL148" t="s">
        <v>4</v>
      </c>
      <c r="AM148">
        <v>7417882.5126959002</v>
      </c>
    </row>
    <row r="149" spans="1:39" x14ac:dyDescent="0.25">
      <c r="A149" t="s">
        <v>166</v>
      </c>
      <c r="B149" t="s">
        <v>10</v>
      </c>
      <c r="C149">
        <v>300</v>
      </c>
      <c r="D149" t="s">
        <v>11</v>
      </c>
      <c r="E149">
        <v>100000</v>
      </c>
      <c r="F149" t="s">
        <v>12</v>
      </c>
      <c r="G149">
        <v>23654</v>
      </c>
      <c r="H149" t="s">
        <v>13</v>
      </c>
      <c r="I149">
        <v>1E-3</v>
      </c>
      <c r="J149" t="s">
        <v>3</v>
      </c>
      <c r="K149">
        <v>0.99655649999999996</v>
      </c>
      <c r="L149" t="s">
        <v>2</v>
      </c>
      <c r="M149">
        <v>36.474526400000002</v>
      </c>
      <c r="N149" t="s">
        <v>6</v>
      </c>
      <c r="O149">
        <v>12</v>
      </c>
      <c r="P149" t="s">
        <v>0</v>
      </c>
      <c r="Q149">
        <v>138.19999999999999</v>
      </c>
      <c r="R149" t="s">
        <v>8</v>
      </c>
      <c r="S149">
        <v>2</v>
      </c>
      <c r="T149" t="s">
        <v>9</v>
      </c>
      <c r="U149">
        <v>201</v>
      </c>
      <c r="V149" t="s">
        <v>7</v>
      </c>
      <c r="W149">
        <v>100200</v>
      </c>
      <c r="X149" t="s">
        <v>1</v>
      </c>
      <c r="Y149" t="s">
        <v>1857</v>
      </c>
      <c r="Z149" t="s">
        <v>16</v>
      </c>
      <c r="AA149" s="7" t="s">
        <v>1858</v>
      </c>
      <c r="AB149" t="s">
        <v>256</v>
      </c>
      <c r="AC149" s="3">
        <v>9.9999999999999998E-17</v>
      </c>
      <c r="AD149" t="s">
        <v>976</v>
      </c>
      <c r="AE149" t="s">
        <v>977</v>
      </c>
      <c r="AF149" t="s">
        <v>978</v>
      </c>
      <c r="AG149">
        <v>0.01</v>
      </c>
      <c r="AH149" t="s">
        <v>979</v>
      </c>
      <c r="AI149" t="b">
        <v>0</v>
      </c>
      <c r="AJ149" t="s">
        <v>5</v>
      </c>
      <c r="AK149">
        <v>0.99765588000000005</v>
      </c>
      <c r="AL149" t="s">
        <v>4</v>
      </c>
      <c r="AM149">
        <v>9.3659294400000004</v>
      </c>
    </row>
    <row r="150" spans="1:39" x14ac:dyDescent="0.25">
      <c r="A150" t="s">
        <v>167</v>
      </c>
      <c r="B150" t="s">
        <v>10</v>
      </c>
      <c r="C150">
        <v>300</v>
      </c>
      <c r="D150" t="s">
        <v>11</v>
      </c>
      <c r="E150">
        <v>100000</v>
      </c>
      <c r="F150" t="s">
        <v>12</v>
      </c>
      <c r="G150">
        <v>23654</v>
      </c>
      <c r="H150" t="s">
        <v>13</v>
      </c>
      <c r="I150">
        <v>1E-3</v>
      </c>
      <c r="J150" t="s">
        <v>3</v>
      </c>
      <c r="K150">
        <v>0.99828830000000002</v>
      </c>
      <c r="L150" t="s">
        <v>2</v>
      </c>
      <c r="M150">
        <v>1.4639599999999999E-2</v>
      </c>
      <c r="N150" t="s">
        <v>6</v>
      </c>
      <c r="O150">
        <v>12</v>
      </c>
      <c r="P150" t="s">
        <v>0</v>
      </c>
      <c r="Q150">
        <v>133.6</v>
      </c>
      <c r="R150" t="s">
        <v>8</v>
      </c>
      <c r="S150">
        <v>2</v>
      </c>
      <c r="T150" t="s">
        <v>9</v>
      </c>
      <c r="U150">
        <v>207</v>
      </c>
      <c r="V150" t="s">
        <v>7</v>
      </c>
      <c r="W150">
        <v>100121</v>
      </c>
      <c r="X150" t="s">
        <v>1</v>
      </c>
      <c r="Y150" t="s">
        <v>1859</v>
      </c>
      <c r="Z150" t="s">
        <v>16</v>
      </c>
      <c r="AA150" s="7" t="s">
        <v>1860</v>
      </c>
      <c r="AB150" t="s">
        <v>256</v>
      </c>
      <c r="AC150" s="3">
        <v>9.9999999999999998E-17</v>
      </c>
      <c r="AD150" t="s">
        <v>976</v>
      </c>
      <c r="AE150" t="s">
        <v>977</v>
      </c>
      <c r="AF150" t="s">
        <v>978</v>
      </c>
      <c r="AG150">
        <v>0.01</v>
      </c>
      <c r="AH150" t="s">
        <v>979</v>
      </c>
      <c r="AI150" t="b">
        <v>0</v>
      </c>
      <c r="AJ150" t="s">
        <v>5</v>
      </c>
      <c r="AK150">
        <v>0.99990104999999996</v>
      </c>
      <c r="AL150" t="s">
        <v>4</v>
      </c>
      <c r="AM150">
        <v>3.5909100000000001E-3</v>
      </c>
    </row>
    <row r="151" spans="1:39" x14ac:dyDescent="0.25">
      <c r="A151" t="s">
        <v>168</v>
      </c>
      <c r="B151" t="s">
        <v>10</v>
      </c>
      <c r="C151">
        <v>300</v>
      </c>
      <c r="D151" t="s">
        <v>11</v>
      </c>
      <c r="E151">
        <v>100000</v>
      </c>
      <c r="F151" t="s">
        <v>12</v>
      </c>
      <c r="G151">
        <v>23654</v>
      </c>
      <c r="H151" t="s">
        <v>13</v>
      </c>
      <c r="I151">
        <v>1E-3</v>
      </c>
      <c r="J151" t="s">
        <v>3</v>
      </c>
      <c r="K151">
        <v>0.27831129999999998</v>
      </c>
      <c r="L151" t="s">
        <v>2</v>
      </c>
      <c r="M151">
        <v>0.60129999999999995</v>
      </c>
      <c r="N151" t="s">
        <v>6</v>
      </c>
      <c r="O151">
        <v>47</v>
      </c>
      <c r="P151" t="s">
        <v>0</v>
      </c>
      <c r="Q151">
        <v>204.3</v>
      </c>
      <c r="R151" t="s">
        <v>8</v>
      </c>
      <c r="S151">
        <v>4</v>
      </c>
      <c r="T151" t="s">
        <v>9</v>
      </c>
      <c r="U151">
        <v>53</v>
      </c>
      <c r="V151" t="s">
        <v>7</v>
      </c>
      <c r="W151">
        <v>100054</v>
      </c>
      <c r="X151" t="s">
        <v>1</v>
      </c>
      <c r="Y151" t="s">
        <v>1861</v>
      </c>
      <c r="Z151" t="s">
        <v>16</v>
      </c>
      <c r="AA151" s="7" t="s">
        <v>1862</v>
      </c>
      <c r="AB151" t="s">
        <v>256</v>
      </c>
      <c r="AC151" s="3">
        <v>9.9999999999999998E-17</v>
      </c>
      <c r="AD151" t="s">
        <v>976</v>
      </c>
      <c r="AE151" t="s">
        <v>977</v>
      </c>
      <c r="AF151" t="s">
        <v>978</v>
      </c>
      <c r="AG151">
        <v>0.01</v>
      </c>
      <c r="AH151" t="s">
        <v>979</v>
      </c>
      <c r="AI151" t="b">
        <v>0</v>
      </c>
      <c r="AJ151" t="s">
        <v>5</v>
      </c>
      <c r="AK151">
        <v>0.30065124999999998</v>
      </c>
      <c r="AL151" t="s">
        <v>4</v>
      </c>
      <c r="AM151">
        <v>0.59070867000000005</v>
      </c>
    </row>
    <row r="152" spans="1:39" x14ac:dyDescent="0.25">
      <c r="A152" t="s">
        <v>169</v>
      </c>
      <c r="B152" t="s">
        <v>10</v>
      </c>
      <c r="C152">
        <v>300</v>
      </c>
      <c r="D152" t="s">
        <v>11</v>
      </c>
      <c r="E152">
        <v>100000</v>
      </c>
      <c r="F152" t="s">
        <v>12</v>
      </c>
      <c r="G152">
        <v>23654</v>
      </c>
      <c r="H152" t="s">
        <v>13</v>
      </c>
      <c r="I152">
        <v>1E-3</v>
      </c>
      <c r="J152" t="s">
        <v>3</v>
      </c>
      <c r="K152">
        <v>0.99990279999999998</v>
      </c>
      <c r="L152" t="s">
        <v>2</v>
      </c>
      <c r="M152">
        <v>4.1387000000000004E-3</v>
      </c>
      <c r="N152" t="s">
        <v>6</v>
      </c>
      <c r="O152">
        <v>9</v>
      </c>
      <c r="P152" t="s">
        <v>0</v>
      </c>
      <c r="Q152">
        <v>133.6</v>
      </c>
      <c r="R152" t="s">
        <v>8</v>
      </c>
      <c r="S152">
        <v>3</v>
      </c>
      <c r="T152" t="s">
        <v>9</v>
      </c>
      <c r="U152">
        <v>203</v>
      </c>
      <c r="V152" t="s">
        <v>7</v>
      </c>
      <c r="W152">
        <v>100301</v>
      </c>
      <c r="X152" t="s">
        <v>1</v>
      </c>
      <c r="Y152" t="s">
        <v>414</v>
      </c>
      <c r="Z152" t="s">
        <v>16</v>
      </c>
      <c r="AA152" s="7" t="s">
        <v>1131</v>
      </c>
      <c r="AB152" t="s">
        <v>256</v>
      </c>
      <c r="AC152" s="3">
        <v>9.9999999999999998E-17</v>
      </c>
      <c r="AD152" t="s">
        <v>976</v>
      </c>
      <c r="AE152" t="s">
        <v>977</v>
      </c>
      <c r="AF152" t="s">
        <v>978</v>
      </c>
      <c r="AG152">
        <v>0.01</v>
      </c>
      <c r="AH152" t="s">
        <v>979</v>
      </c>
      <c r="AI152" t="b">
        <v>0</v>
      </c>
      <c r="AJ152" t="s">
        <v>5</v>
      </c>
      <c r="AK152">
        <v>1</v>
      </c>
      <c r="AL152" t="s">
        <v>4</v>
      </c>
      <c r="AM152">
        <v>0</v>
      </c>
    </row>
    <row r="153" spans="1:39" x14ac:dyDescent="0.25">
      <c r="A153" t="s">
        <v>170</v>
      </c>
      <c r="B153" t="s">
        <v>10</v>
      </c>
      <c r="C153">
        <v>300</v>
      </c>
      <c r="D153" t="s">
        <v>11</v>
      </c>
      <c r="E153">
        <v>100000</v>
      </c>
      <c r="F153" t="s">
        <v>12</v>
      </c>
      <c r="G153">
        <v>23654</v>
      </c>
      <c r="H153" t="s">
        <v>13</v>
      </c>
      <c r="I153">
        <v>1E-3</v>
      </c>
      <c r="J153" t="s">
        <v>3</v>
      </c>
      <c r="K153">
        <v>-0.1187725</v>
      </c>
      <c r="L153" t="s">
        <v>2</v>
      </c>
      <c r="M153">
        <v>719996.36367610004</v>
      </c>
      <c r="N153" t="s">
        <v>6</v>
      </c>
      <c r="O153">
        <v>35</v>
      </c>
      <c r="P153" t="s">
        <v>0</v>
      </c>
      <c r="Q153">
        <v>204.9</v>
      </c>
      <c r="R153" t="s">
        <v>8</v>
      </c>
      <c r="S153">
        <v>8</v>
      </c>
      <c r="T153" t="s">
        <v>9</v>
      </c>
      <c r="U153">
        <v>542</v>
      </c>
      <c r="V153" t="s">
        <v>7</v>
      </c>
      <c r="W153">
        <v>101656</v>
      </c>
      <c r="X153" t="s">
        <v>1</v>
      </c>
      <c r="Y153" t="s">
        <v>1863</v>
      </c>
      <c r="Z153" t="s">
        <v>16</v>
      </c>
      <c r="AA153" s="7" t="s">
        <v>1864</v>
      </c>
      <c r="AB153" t="s">
        <v>256</v>
      </c>
      <c r="AC153" s="3">
        <v>9.9999999999999998E-17</v>
      </c>
      <c r="AD153" t="s">
        <v>976</v>
      </c>
      <c r="AE153" t="s">
        <v>977</v>
      </c>
      <c r="AF153" t="s">
        <v>978</v>
      </c>
      <c r="AG153">
        <v>0.01</v>
      </c>
      <c r="AH153" t="s">
        <v>979</v>
      </c>
      <c r="AI153" t="b">
        <v>0</v>
      </c>
      <c r="AJ153" t="s">
        <v>5</v>
      </c>
      <c r="AK153">
        <v>-3.3730250499999999</v>
      </c>
      <c r="AL153" t="s">
        <v>4</v>
      </c>
      <c r="AM153">
        <v>2842645.6080374098</v>
      </c>
    </row>
    <row r="154" spans="1:39" x14ac:dyDescent="0.25">
      <c r="A154" t="s">
        <v>171</v>
      </c>
      <c r="B154" t="s">
        <v>10</v>
      </c>
      <c r="C154">
        <v>300</v>
      </c>
      <c r="D154" t="s">
        <v>11</v>
      </c>
      <c r="E154">
        <v>100000</v>
      </c>
      <c r="F154" t="s">
        <v>12</v>
      </c>
      <c r="G154">
        <v>23654</v>
      </c>
      <c r="H154" t="s">
        <v>13</v>
      </c>
      <c r="I154">
        <v>1E-3</v>
      </c>
      <c r="J154" t="s">
        <v>3</v>
      </c>
      <c r="K154">
        <v>0.99985329999999994</v>
      </c>
      <c r="L154" t="s">
        <v>2</v>
      </c>
      <c r="M154">
        <v>2.6877681186543298E+43</v>
      </c>
      <c r="N154" t="s">
        <v>6</v>
      </c>
      <c r="O154">
        <v>18</v>
      </c>
      <c r="P154" t="s">
        <v>0</v>
      </c>
      <c r="Q154">
        <v>126.8</v>
      </c>
      <c r="R154" t="s">
        <v>8</v>
      </c>
      <c r="S154">
        <v>7</v>
      </c>
      <c r="T154" t="s">
        <v>9</v>
      </c>
      <c r="U154">
        <v>247</v>
      </c>
      <c r="V154" t="s">
        <v>7</v>
      </c>
      <c r="W154">
        <v>100522</v>
      </c>
      <c r="X154" t="s">
        <v>1</v>
      </c>
      <c r="Y154" t="s">
        <v>962</v>
      </c>
      <c r="Z154" t="s">
        <v>16</v>
      </c>
      <c r="AA154" s="7" t="s">
        <v>1865</v>
      </c>
      <c r="AB154" t="s">
        <v>256</v>
      </c>
      <c r="AC154" s="3">
        <v>9.9999999999999998E-17</v>
      </c>
      <c r="AD154" t="s">
        <v>976</v>
      </c>
      <c r="AE154" t="s">
        <v>977</v>
      </c>
      <c r="AF154" t="s">
        <v>978</v>
      </c>
      <c r="AG154">
        <v>0.01</v>
      </c>
      <c r="AH154" t="s">
        <v>979</v>
      </c>
      <c r="AI154" t="b">
        <v>0</v>
      </c>
      <c r="AJ154" t="s">
        <v>5</v>
      </c>
      <c r="AK154">
        <v>0.99996220999999996</v>
      </c>
      <c r="AL154" t="s">
        <v>4</v>
      </c>
      <c r="AM154">
        <v>2.16195574738281E+43</v>
      </c>
    </row>
    <row r="155" spans="1:39" x14ac:dyDescent="0.25">
      <c r="A155" t="s">
        <v>172</v>
      </c>
      <c r="B155" t="s">
        <v>10</v>
      </c>
      <c r="C155">
        <v>300</v>
      </c>
      <c r="D155" t="s">
        <v>11</v>
      </c>
      <c r="E155">
        <v>100000</v>
      </c>
      <c r="F155" t="s">
        <v>12</v>
      </c>
      <c r="G155">
        <v>23654</v>
      </c>
      <c r="H155" t="s">
        <v>13</v>
      </c>
      <c r="I155">
        <v>1E-3</v>
      </c>
      <c r="J155" t="s">
        <v>3</v>
      </c>
      <c r="K155">
        <v>0.99927330000000003</v>
      </c>
      <c r="L155" t="s">
        <v>2</v>
      </c>
      <c r="M155">
        <v>3.8528100000000003E-2</v>
      </c>
      <c r="N155" t="s">
        <v>6</v>
      </c>
      <c r="O155">
        <v>13</v>
      </c>
      <c r="P155" t="s">
        <v>0</v>
      </c>
      <c r="Q155">
        <v>141.1</v>
      </c>
      <c r="R155" t="s">
        <v>8</v>
      </c>
      <c r="S155">
        <v>4</v>
      </c>
      <c r="T155" t="s">
        <v>9</v>
      </c>
      <c r="U155">
        <v>248</v>
      </c>
      <c r="V155" t="s">
        <v>7</v>
      </c>
      <c r="W155">
        <v>100397</v>
      </c>
      <c r="X155" t="s">
        <v>1</v>
      </c>
      <c r="Y155" t="s">
        <v>1866</v>
      </c>
      <c r="Z155" t="s">
        <v>16</v>
      </c>
      <c r="AA155" s="7" t="s">
        <v>1867</v>
      </c>
      <c r="AB155" t="s">
        <v>256</v>
      </c>
      <c r="AC155" s="3">
        <v>9.9999999999999998E-17</v>
      </c>
      <c r="AD155" t="s">
        <v>976</v>
      </c>
      <c r="AE155" t="s">
        <v>977</v>
      </c>
      <c r="AF155" t="s">
        <v>978</v>
      </c>
      <c r="AG155">
        <v>0.01</v>
      </c>
      <c r="AH155" t="s">
        <v>979</v>
      </c>
      <c r="AI155" t="b">
        <v>0</v>
      </c>
      <c r="AJ155" t="s">
        <v>5</v>
      </c>
      <c r="AK155">
        <v>0.99991558999999997</v>
      </c>
      <c r="AL155" t="s">
        <v>4</v>
      </c>
      <c r="AM155">
        <v>1.313049E-2</v>
      </c>
    </row>
    <row r="156" spans="1:39" x14ac:dyDescent="0.25">
      <c r="A156" t="s">
        <v>173</v>
      </c>
      <c r="B156" t="s">
        <v>10</v>
      </c>
      <c r="C156">
        <v>300</v>
      </c>
      <c r="D156" t="s">
        <v>11</v>
      </c>
      <c r="E156">
        <v>100000</v>
      </c>
      <c r="F156" t="s">
        <v>12</v>
      </c>
      <c r="G156">
        <v>23654</v>
      </c>
      <c r="H156" t="s">
        <v>13</v>
      </c>
      <c r="I156">
        <v>1E-3</v>
      </c>
      <c r="J156" t="s">
        <v>3</v>
      </c>
      <c r="K156">
        <v>0.99827250000000001</v>
      </c>
      <c r="L156" t="s">
        <v>2</v>
      </c>
      <c r="M156">
        <v>1.46511E-2</v>
      </c>
      <c r="N156" t="s">
        <v>6</v>
      </c>
      <c r="O156">
        <v>12</v>
      </c>
      <c r="P156" t="s">
        <v>0</v>
      </c>
      <c r="Q156">
        <v>159.6</v>
      </c>
      <c r="R156" t="s">
        <v>8</v>
      </c>
      <c r="S156">
        <v>5</v>
      </c>
      <c r="T156" t="s">
        <v>9</v>
      </c>
      <c r="U156">
        <v>269</v>
      </c>
      <c r="V156" t="s">
        <v>7</v>
      </c>
      <c r="W156">
        <v>100610</v>
      </c>
      <c r="X156" t="s">
        <v>1</v>
      </c>
      <c r="Y156" t="s">
        <v>417</v>
      </c>
      <c r="Z156" t="s">
        <v>16</v>
      </c>
      <c r="AA156" s="7" t="s">
        <v>1135</v>
      </c>
      <c r="AB156" t="s">
        <v>256</v>
      </c>
      <c r="AC156" s="3">
        <v>9.9999999999999998E-17</v>
      </c>
      <c r="AD156" t="s">
        <v>976</v>
      </c>
      <c r="AE156" t="s">
        <v>977</v>
      </c>
      <c r="AF156" t="s">
        <v>978</v>
      </c>
      <c r="AG156">
        <v>0.01</v>
      </c>
      <c r="AH156" t="s">
        <v>979</v>
      </c>
      <c r="AI156" t="b">
        <v>0</v>
      </c>
      <c r="AJ156" t="s">
        <v>5</v>
      </c>
      <c r="AK156">
        <v>1</v>
      </c>
      <c r="AL156" t="s">
        <v>4</v>
      </c>
      <c r="AM156">
        <v>0</v>
      </c>
    </row>
    <row r="157" spans="1:39" x14ac:dyDescent="0.25">
      <c r="A157" t="s">
        <v>174</v>
      </c>
      <c r="B157" t="s">
        <v>10</v>
      </c>
      <c r="C157">
        <v>300</v>
      </c>
      <c r="D157" t="s">
        <v>11</v>
      </c>
      <c r="E157">
        <v>100000</v>
      </c>
      <c r="F157" t="s">
        <v>12</v>
      </c>
      <c r="G157">
        <v>23654</v>
      </c>
      <c r="H157" t="s">
        <v>13</v>
      </c>
      <c r="I157">
        <v>1E-3</v>
      </c>
      <c r="J157" t="s">
        <v>3</v>
      </c>
      <c r="K157">
        <v>0.86515050000000004</v>
      </c>
      <c r="L157" t="s">
        <v>2</v>
      </c>
      <c r="M157">
        <v>1.7089199999999999E-2</v>
      </c>
      <c r="N157" t="s">
        <v>6</v>
      </c>
      <c r="O157">
        <v>29</v>
      </c>
      <c r="P157" t="s">
        <v>0</v>
      </c>
      <c r="Q157">
        <v>197.6</v>
      </c>
      <c r="R157" t="s">
        <v>8</v>
      </c>
      <c r="S157">
        <v>8</v>
      </c>
      <c r="T157" t="s">
        <v>9</v>
      </c>
      <c r="U157">
        <v>622</v>
      </c>
      <c r="V157" t="s">
        <v>7</v>
      </c>
      <c r="W157">
        <v>102032</v>
      </c>
      <c r="X157" t="s">
        <v>1</v>
      </c>
      <c r="Y157" t="s">
        <v>1868</v>
      </c>
      <c r="Z157" t="s">
        <v>16</v>
      </c>
      <c r="AA157" s="7" t="s">
        <v>1869</v>
      </c>
      <c r="AB157" t="s">
        <v>256</v>
      </c>
      <c r="AC157" s="3">
        <v>9.9999999999999998E-17</v>
      </c>
      <c r="AD157" t="s">
        <v>976</v>
      </c>
      <c r="AE157" t="s">
        <v>977</v>
      </c>
      <c r="AF157" t="s">
        <v>978</v>
      </c>
      <c r="AG157">
        <v>0.01</v>
      </c>
      <c r="AH157" t="s">
        <v>979</v>
      </c>
      <c r="AI157" t="b">
        <v>0</v>
      </c>
      <c r="AJ157" t="s">
        <v>5</v>
      </c>
      <c r="AK157">
        <v>0.90247047000000002</v>
      </c>
      <c r="AL157" t="s">
        <v>4</v>
      </c>
      <c r="AM157">
        <v>1.3000319999999999E-2</v>
      </c>
    </row>
    <row r="158" spans="1:39" x14ac:dyDescent="0.25">
      <c r="A158" t="s">
        <v>175</v>
      </c>
      <c r="B158" t="s">
        <v>10</v>
      </c>
      <c r="C158">
        <v>300</v>
      </c>
      <c r="D158" t="s">
        <v>11</v>
      </c>
      <c r="E158">
        <v>100000</v>
      </c>
      <c r="F158" t="s">
        <v>12</v>
      </c>
      <c r="G158">
        <v>23654</v>
      </c>
      <c r="H158" t="s">
        <v>13</v>
      </c>
      <c r="I158">
        <v>1E-3</v>
      </c>
      <c r="J158" t="s">
        <v>3</v>
      </c>
      <c r="K158">
        <v>-3844.4591948000002</v>
      </c>
      <c r="L158" t="s">
        <v>2</v>
      </c>
      <c r="M158">
        <v>278.67400049999998</v>
      </c>
      <c r="N158" t="s">
        <v>6</v>
      </c>
      <c r="O158">
        <v>66</v>
      </c>
      <c r="P158" t="s">
        <v>0</v>
      </c>
      <c r="Q158">
        <v>301.2</v>
      </c>
      <c r="R158" t="s">
        <v>8</v>
      </c>
      <c r="S158">
        <v>5</v>
      </c>
      <c r="T158" t="s">
        <v>9</v>
      </c>
      <c r="U158">
        <v>26</v>
      </c>
      <c r="V158" t="s">
        <v>7</v>
      </c>
      <c r="W158">
        <v>94332</v>
      </c>
      <c r="X158" t="s">
        <v>1</v>
      </c>
      <c r="Y158" t="s">
        <v>1870</v>
      </c>
      <c r="Z158" t="s">
        <v>16</v>
      </c>
      <c r="AA158" s="7" t="s">
        <v>1871</v>
      </c>
      <c r="AB158" t="s">
        <v>256</v>
      </c>
      <c r="AC158" s="3">
        <v>9.9999999999999998E-17</v>
      </c>
      <c r="AD158" t="s">
        <v>976</v>
      </c>
      <c r="AE158" t="s">
        <v>977</v>
      </c>
      <c r="AF158" t="s">
        <v>978</v>
      </c>
      <c r="AG158">
        <v>0.01</v>
      </c>
      <c r="AH158" t="s">
        <v>979</v>
      </c>
      <c r="AI158" t="b">
        <v>0</v>
      </c>
      <c r="AJ158" t="s">
        <v>5</v>
      </c>
      <c r="AK158">
        <v>-5135.7616024500003</v>
      </c>
      <c r="AL158" t="s">
        <v>4</v>
      </c>
      <c r="AM158">
        <v>339.99931830999998</v>
      </c>
    </row>
    <row r="159" spans="1:39" x14ac:dyDescent="0.25">
      <c r="A159" t="s">
        <v>176</v>
      </c>
      <c r="B159" t="s">
        <v>10</v>
      </c>
      <c r="C159">
        <v>300</v>
      </c>
      <c r="D159" t="s">
        <v>11</v>
      </c>
      <c r="E159">
        <v>100000</v>
      </c>
      <c r="F159" t="s">
        <v>12</v>
      </c>
      <c r="G159">
        <v>23654</v>
      </c>
      <c r="H159" t="s">
        <v>13</v>
      </c>
      <c r="I159">
        <v>1E-3</v>
      </c>
      <c r="J159" t="s">
        <v>3</v>
      </c>
      <c r="K159">
        <v>0.93052429999999997</v>
      </c>
      <c r="L159" t="s">
        <v>2</v>
      </c>
      <c r="M159">
        <v>2.4395099999999999E-2</v>
      </c>
      <c r="N159" t="s">
        <v>6</v>
      </c>
      <c r="O159">
        <v>34</v>
      </c>
      <c r="P159" t="s">
        <v>0</v>
      </c>
      <c r="Q159">
        <v>217.6</v>
      </c>
      <c r="R159" t="s">
        <v>8</v>
      </c>
      <c r="S159">
        <v>4</v>
      </c>
      <c r="T159" t="s">
        <v>9</v>
      </c>
      <c r="U159">
        <v>51</v>
      </c>
      <c r="V159" t="s">
        <v>7</v>
      </c>
      <c r="W159">
        <v>100153</v>
      </c>
      <c r="X159" t="s">
        <v>1</v>
      </c>
      <c r="Y159" t="s">
        <v>1872</v>
      </c>
      <c r="Z159" t="s">
        <v>16</v>
      </c>
      <c r="AA159" s="7" t="s">
        <v>1873</v>
      </c>
      <c r="AB159" t="s">
        <v>256</v>
      </c>
      <c r="AC159" s="3">
        <v>9.9999999999999998E-17</v>
      </c>
      <c r="AD159" t="s">
        <v>976</v>
      </c>
      <c r="AE159" t="s">
        <v>977</v>
      </c>
      <c r="AF159" t="s">
        <v>978</v>
      </c>
      <c r="AG159">
        <v>0.01</v>
      </c>
      <c r="AH159" t="s">
        <v>979</v>
      </c>
      <c r="AI159" t="b">
        <v>0</v>
      </c>
      <c r="AJ159" t="s">
        <v>5</v>
      </c>
      <c r="AK159">
        <v>0.94155599999999995</v>
      </c>
      <c r="AL159" t="s">
        <v>4</v>
      </c>
      <c r="AM159">
        <v>2.290439E-2</v>
      </c>
    </row>
    <row r="160" spans="1:39" x14ac:dyDescent="0.25">
      <c r="A160" t="s">
        <v>177</v>
      </c>
      <c r="B160" t="s">
        <v>10</v>
      </c>
      <c r="C160">
        <v>300</v>
      </c>
      <c r="D160" t="s">
        <v>11</v>
      </c>
      <c r="E160">
        <v>100000</v>
      </c>
      <c r="F160" t="s">
        <v>12</v>
      </c>
      <c r="G160">
        <v>23654</v>
      </c>
      <c r="H160" t="s">
        <v>13</v>
      </c>
      <c r="I160">
        <v>1E-3</v>
      </c>
      <c r="J160" t="s">
        <v>3</v>
      </c>
      <c r="K160">
        <v>0.99331650000000005</v>
      </c>
      <c r="L160" t="s">
        <v>2</v>
      </c>
      <c r="M160">
        <v>1.7166500000000001E-2</v>
      </c>
      <c r="N160" t="s">
        <v>6</v>
      </c>
      <c r="O160">
        <v>15</v>
      </c>
      <c r="P160" t="s">
        <v>0</v>
      </c>
      <c r="Q160">
        <v>149.80000000000001</v>
      </c>
      <c r="R160" t="s">
        <v>8</v>
      </c>
      <c r="S160">
        <v>7</v>
      </c>
      <c r="T160" t="s">
        <v>9</v>
      </c>
      <c r="U160">
        <v>257</v>
      </c>
      <c r="V160" t="s">
        <v>7</v>
      </c>
      <c r="W160">
        <v>100521</v>
      </c>
      <c r="X160" t="s">
        <v>1</v>
      </c>
      <c r="Y160" t="s">
        <v>1874</v>
      </c>
      <c r="Z160" t="s">
        <v>16</v>
      </c>
      <c r="AA160" s="7" t="s">
        <v>1875</v>
      </c>
      <c r="AB160" t="s">
        <v>256</v>
      </c>
      <c r="AC160" s="3">
        <v>9.9999999999999998E-17</v>
      </c>
      <c r="AD160" t="s">
        <v>976</v>
      </c>
      <c r="AE160" t="s">
        <v>977</v>
      </c>
      <c r="AF160" t="s">
        <v>978</v>
      </c>
      <c r="AG160">
        <v>0.01</v>
      </c>
      <c r="AH160" t="s">
        <v>979</v>
      </c>
      <c r="AI160" t="b">
        <v>0</v>
      </c>
      <c r="AJ160" t="s">
        <v>5</v>
      </c>
      <c r="AK160">
        <v>0.99738037000000002</v>
      </c>
      <c r="AL160" t="s">
        <v>4</v>
      </c>
      <c r="AM160">
        <v>1.0842940000000001E-2</v>
      </c>
    </row>
    <row r="161" spans="1:39" x14ac:dyDescent="0.25">
      <c r="A161" t="s">
        <v>178</v>
      </c>
      <c r="B161" t="s">
        <v>10</v>
      </c>
      <c r="C161">
        <v>300</v>
      </c>
      <c r="D161" t="s">
        <v>11</v>
      </c>
      <c r="E161">
        <v>100000</v>
      </c>
      <c r="F161" t="s">
        <v>12</v>
      </c>
      <c r="G161">
        <v>23654</v>
      </c>
      <c r="H161" t="s">
        <v>13</v>
      </c>
      <c r="I161">
        <v>1E-3</v>
      </c>
      <c r="J161" t="s">
        <v>3</v>
      </c>
      <c r="K161">
        <v>0.98897639999999998</v>
      </c>
      <c r="L161" t="s">
        <v>2</v>
      </c>
      <c r="M161">
        <v>1.3460400000000001E-2</v>
      </c>
      <c r="N161" t="s">
        <v>6</v>
      </c>
      <c r="O161">
        <v>7</v>
      </c>
      <c r="P161" t="s">
        <v>0</v>
      </c>
      <c r="Q161">
        <v>116.3</v>
      </c>
      <c r="R161" t="s">
        <v>8</v>
      </c>
      <c r="S161">
        <v>7</v>
      </c>
      <c r="T161" t="s">
        <v>9</v>
      </c>
      <c r="U161">
        <v>291</v>
      </c>
      <c r="V161" t="s">
        <v>7</v>
      </c>
      <c r="W161">
        <v>100147</v>
      </c>
      <c r="X161" t="s">
        <v>1</v>
      </c>
      <c r="Y161" t="s">
        <v>1876</v>
      </c>
      <c r="Z161" t="s">
        <v>16</v>
      </c>
      <c r="AA161" s="7" t="s">
        <v>1877</v>
      </c>
      <c r="AB161" t="s">
        <v>256</v>
      </c>
      <c r="AC161" s="3">
        <v>9.9999999999999998E-17</v>
      </c>
      <c r="AD161" t="s">
        <v>976</v>
      </c>
      <c r="AE161" t="s">
        <v>977</v>
      </c>
      <c r="AF161" t="s">
        <v>978</v>
      </c>
      <c r="AG161">
        <v>0.01</v>
      </c>
      <c r="AH161" t="s">
        <v>979</v>
      </c>
      <c r="AI161" t="b">
        <v>0</v>
      </c>
      <c r="AJ161" t="s">
        <v>5</v>
      </c>
      <c r="AK161">
        <v>0.99864586</v>
      </c>
      <c r="AL161" t="s">
        <v>4</v>
      </c>
      <c r="AM161">
        <v>4.7178000000000003E-3</v>
      </c>
    </row>
    <row r="162" spans="1:39" x14ac:dyDescent="0.25">
      <c r="A162" t="s">
        <v>179</v>
      </c>
      <c r="B162" t="s">
        <v>10</v>
      </c>
      <c r="C162">
        <v>300</v>
      </c>
      <c r="D162" t="s">
        <v>11</v>
      </c>
      <c r="E162">
        <v>100000</v>
      </c>
      <c r="F162" t="s">
        <v>12</v>
      </c>
      <c r="G162">
        <v>23654</v>
      </c>
      <c r="H162" t="s">
        <v>13</v>
      </c>
      <c r="I162">
        <v>1E-3</v>
      </c>
      <c r="J162" t="s">
        <v>3</v>
      </c>
      <c r="K162">
        <v>0.99766220000000005</v>
      </c>
      <c r="L162" t="s">
        <v>2</v>
      </c>
      <c r="M162">
        <v>1.0122E-3</v>
      </c>
      <c r="N162" t="s">
        <v>6</v>
      </c>
      <c r="O162">
        <v>7</v>
      </c>
      <c r="P162" t="s">
        <v>0</v>
      </c>
      <c r="Q162">
        <v>112</v>
      </c>
      <c r="R162" t="s">
        <v>8</v>
      </c>
      <c r="S162">
        <v>10</v>
      </c>
      <c r="T162" t="s">
        <v>9</v>
      </c>
      <c r="U162">
        <v>314</v>
      </c>
      <c r="V162" t="s">
        <v>7</v>
      </c>
      <c r="W162">
        <v>100245</v>
      </c>
      <c r="X162" t="s">
        <v>1</v>
      </c>
      <c r="Y162" t="s">
        <v>1878</v>
      </c>
      <c r="Z162" t="s">
        <v>16</v>
      </c>
      <c r="AA162" s="7" t="s">
        <v>1879</v>
      </c>
      <c r="AB162" t="s">
        <v>256</v>
      </c>
      <c r="AC162" s="3">
        <v>9.9999999999999998E-17</v>
      </c>
      <c r="AD162" t="s">
        <v>976</v>
      </c>
      <c r="AE162" t="s">
        <v>977</v>
      </c>
      <c r="AF162" t="s">
        <v>978</v>
      </c>
      <c r="AG162">
        <v>0.01</v>
      </c>
      <c r="AH162" t="s">
        <v>979</v>
      </c>
      <c r="AI162" t="b">
        <v>0</v>
      </c>
      <c r="AJ162" t="s">
        <v>5</v>
      </c>
      <c r="AK162">
        <v>0.99978895000000001</v>
      </c>
      <c r="AL162" t="s">
        <v>4</v>
      </c>
      <c r="AM162">
        <v>3.0746000000000001E-4</v>
      </c>
    </row>
    <row r="163" spans="1:39" x14ac:dyDescent="0.25">
      <c r="A163" t="s">
        <v>180</v>
      </c>
      <c r="B163" t="s">
        <v>10</v>
      </c>
      <c r="C163">
        <v>300</v>
      </c>
      <c r="D163" t="s">
        <v>11</v>
      </c>
      <c r="E163">
        <v>100000</v>
      </c>
      <c r="F163" t="s">
        <v>12</v>
      </c>
      <c r="G163">
        <v>23654</v>
      </c>
      <c r="H163" t="s">
        <v>13</v>
      </c>
      <c r="I163">
        <v>1E-3</v>
      </c>
      <c r="J163" t="s">
        <v>3</v>
      </c>
      <c r="K163">
        <v>0.96844680000000005</v>
      </c>
      <c r="L163" t="s">
        <v>2</v>
      </c>
      <c r="M163">
        <v>2.7699999999999999E-5</v>
      </c>
      <c r="N163" t="s">
        <v>6</v>
      </c>
      <c r="O163">
        <v>5</v>
      </c>
      <c r="P163" t="s">
        <v>0</v>
      </c>
      <c r="Q163">
        <v>106.8</v>
      </c>
      <c r="R163" t="s">
        <v>8</v>
      </c>
      <c r="S163">
        <v>11</v>
      </c>
      <c r="T163" t="s">
        <v>9</v>
      </c>
      <c r="U163">
        <v>398</v>
      </c>
      <c r="V163" t="s">
        <v>7</v>
      </c>
      <c r="W163">
        <v>100244</v>
      </c>
      <c r="X163" t="s">
        <v>1</v>
      </c>
      <c r="Y163" t="s">
        <v>1880</v>
      </c>
      <c r="Z163" t="s">
        <v>16</v>
      </c>
      <c r="AA163" s="7" t="s">
        <v>1881</v>
      </c>
      <c r="AB163" t="s">
        <v>256</v>
      </c>
      <c r="AC163" s="3">
        <v>9.9999999999999998E-17</v>
      </c>
      <c r="AD163" t="s">
        <v>976</v>
      </c>
      <c r="AE163" t="s">
        <v>977</v>
      </c>
      <c r="AF163" t="s">
        <v>978</v>
      </c>
      <c r="AG163">
        <v>0.01</v>
      </c>
      <c r="AH163" t="s">
        <v>979</v>
      </c>
      <c r="AI163" t="b">
        <v>0</v>
      </c>
      <c r="AJ163" t="s">
        <v>5</v>
      </c>
      <c r="AK163">
        <v>0.99781374</v>
      </c>
      <c r="AL163" t="s">
        <v>4</v>
      </c>
      <c r="AM163">
        <v>7.3300000000000001E-6</v>
      </c>
    </row>
    <row r="164" spans="1:39" x14ac:dyDescent="0.25">
      <c r="A164" t="s">
        <v>181</v>
      </c>
      <c r="B164" t="s">
        <v>10</v>
      </c>
      <c r="C164">
        <v>300</v>
      </c>
      <c r="D164" t="s">
        <v>11</v>
      </c>
      <c r="E164">
        <v>100000</v>
      </c>
      <c r="F164" t="s">
        <v>12</v>
      </c>
      <c r="G164">
        <v>23654</v>
      </c>
      <c r="H164" t="s">
        <v>13</v>
      </c>
      <c r="I164">
        <v>1E-3</v>
      </c>
      <c r="J164" t="s">
        <v>3</v>
      </c>
      <c r="K164" t="e" cm="1">
        <f t="array" ref="K164">-inf</f>
        <v>#NAME?</v>
      </c>
      <c r="L164" t="s">
        <v>2</v>
      </c>
      <c r="M164" t="s">
        <v>15</v>
      </c>
      <c r="N164" t="s">
        <v>6</v>
      </c>
      <c r="O164">
        <v>14</v>
      </c>
      <c r="P164" t="s">
        <v>0</v>
      </c>
      <c r="Q164">
        <v>139.30000000000001</v>
      </c>
      <c r="R164" t="s">
        <v>8</v>
      </c>
      <c r="S164">
        <v>3</v>
      </c>
      <c r="T164" t="s">
        <v>9</v>
      </c>
      <c r="U164">
        <v>161</v>
      </c>
      <c r="V164" t="s">
        <v>7</v>
      </c>
      <c r="W164">
        <v>100115</v>
      </c>
      <c r="X164" t="s">
        <v>1</v>
      </c>
      <c r="Y164" t="s">
        <v>1882</v>
      </c>
      <c r="Z164" t="s">
        <v>16</v>
      </c>
      <c r="AA164" s="7" t="s">
        <v>1883</v>
      </c>
      <c r="AB164" t="s">
        <v>256</v>
      </c>
      <c r="AC164" s="3">
        <v>9.9999999999999998E-17</v>
      </c>
      <c r="AD164" t="s">
        <v>976</v>
      </c>
      <c r="AE164" t="s">
        <v>977</v>
      </c>
      <c r="AF164" t="s">
        <v>978</v>
      </c>
      <c r="AG164">
        <v>0.01</v>
      </c>
      <c r="AH164" t="s">
        <v>979</v>
      </c>
      <c r="AI164" t="b">
        <v>0</v>
      </c>
      <c r="AJ164" t="s">
        <v>5</v>
      </c>
      <c r="AK164">
        <v>-1</v>
      </c>
      <c r="AL164" t="s">
        <v>4</v>
      </c>
      <c r="AM164">
        <v>-1</v>
      </c>
    </row>
    <row r="165" spans="1:39" x14ac:dyDescent="0.25">
      <c r="A165" t="s">
        <v>182</v>
      </c>
      <c r="B165" t="s">
        <v>10</v>
      </c>
      <c r="C165">
        <v>300</v>
      </c>
      <c r="D165" t="s">
        <v>11</v>
      </c>
      <c r="E165">
        <v>100000</v>
      </c>
      <c r="F165" t="s">
        <v>12</v>
      </c>
      <c r="G165">
        <v>23654</v>
      </c>
      <c r="H165" t="s">
        <v>13</v>
      </c>
      <c r="I165">
        <v>1E-3</v>
      </c>
      <c r="J165" t="s">
        <v>3</v>
      </c>
      <c r="K165">
        <v>0.99064019999999997</v>
      </c>
      <c r="L165" t="s">
        <v>2</v>
      </c>
      <c r="M165">
        <v>2.16364E-2</v>
      </c>
      <c r="N165" t="s">
        <v>6</v>
      </c>
      <c r="O165">
        <v>10</v>
      </c>
      <c r="P165" t="s">
        <v>0</v>
      </c>
      <c r="Q165">
        <v>120.6</v>
      </c>
      <c r="R165" t="s">
        <v>8</v>
      </c>
      <c r="S165">
        <v>4</v>
      </c>
      <c r="T165" t="s">
        <v>9</v>
      </c>
      <c r="U165">
        <v>273</v>
      </c>
      <c r="V165" t="s">
        <v>7</v>
      </c>
      <c r="W165">
        <v>100263</v>
      </c>
      <c r="X165" t="s">
        <v>1</v>
      </c>
      <c r="Y165" t="s">
        <v>1884</v>
      </c>
      <c r="Z165" t="s">
        <v>16</v>
      </c>
      <c r="AA165" s="7" t="s">
        <v>1885</v>
      </c>
      <c r="AB165" t="s">
        <v>256</v>
      </c>
      <c r="AC165" s="3">
        <v>9.9999999999999998E-17</v>
      </c>
      <c r="AD165" t="s">
        <v>976</v>
      </c>
      <c r="AE165" t="s">
        <v>977</v>
      </c>
      <c r="AF165" t="s">
        <v>978</v>
      </c>
      <c r="AG165">
        <v>0.01</v>
      </c>
      <c r="AH165" t="s">
        <v>979</v>
      </c>
      <c r="AI165" t="b">
        <v>0</v>
      </c>
      <c r="AJ165" t="s">
        <v>5</v>
      </c>
      <c r="AK165">
        <v>0.99934124000000002</v>
      </c>
      <c r="AL165" t="s">
        <v>4</v>
      </c>
      <c r="AM165">
        <v>5.7907399999999999E-3</v>
      </c>
    </row>
    <row r="166" spans="1:39" x14ac:dyDescent="0.25">
      <c r="A166" t="s">
        <v>183</v>
      </c>
      <c r="B166" t="s">
        <v>10</v>
      </c>
      <c r="C166">
        <v>300</v>
      </c>
      <c r="D166" t="s">
        <v>11</v>
      </c>
      <c r="E166">
        <v>100000</v>
      </c>
      <c r="F166" t="s">
        <v>12</v>
      </c>
      <c r="G166">
        <v>23654</v>
      </c>
      <c r="H166" t="s">
        <v>13</v>
      </c>
      <c r="I166">
        <v>1E-3</v>
      </c>
      <c r="J166" t="s">
        <v>3</v>
      </c>
      <c r="K166">
        <v>0.98935300000000004</v>
      </c>
      <c r="L166" t="s">
        <v>2</v>
      </c>
      <c r="M166">
        <v>3.7269900000000002E-2</v>
      </c>
      <c r="N166" t="s">
        <v>6</v>
      </c>
      <c r="O166">
        <v>21</v>
      </c>
      <c r="P166" t="s">
        <v>0</v>
      </c>
      <c r="Q166">
        <v>160.6</v>
      </c>
      <c r="R166" t="s">
        <v>8</v>
      </c>
      <c r="S166">
        <v>5</v>
      </c>
      <c r="T166" t="s">
        <v>9</v>
      </c>
      <c r="U166">
        <v>243</v>
      </c>
      <c r="V166" t="s">
        <v>7</v>
      </c>
      <c r="W166">
        <v>100616</v>
      </c>
      <c r="X166" t="s">
        <v>1</v>
      </c>
      <c r="Y166" t="s">
        <v>1886</v>
      </c>
      <c r="Z166" t="s">
        <v>16</v>
      </c>
      <c r="AA166" s="7" t="s">
        <v>1887</v>
      </c>
      <c r="AB166" t="s">
        <v>256</v>
      </c>
      <c r="AC166" s="3">
        <v>9.9999999999999998E-17</v>
      </c>
      <c r="AD166" t="s">
        <v>976</v>
      </c>
      <c r="AE166" t="s">
        <v>977</v>
      </c>
      <c r="AF166" t="s">
        <v>978</v>
      </c>
      <c r="AG166">
        <v>0.01</v>
      </c>
      <c r="AH166" t="s">
        <v>979</v>
      </c>
      <c r="AI166" t="b">
        <v>0</v>
      </c>
      <c r="AJ166" t="s">
        <v>5</v>
      </c>
      <c r="AK166">
        <v>0.99578864</v>
      </c>
      <c r="AL166" t="s">
        <v>4</v>
      </c>
      <c r="AM166">
        <v>2.356577E-2</v>
      </c>
    </row>
    <row r="167" spans="1:39" x14ac:dyDescent="0.25">
      <c r="A167" t="s">
        <v>184</v>
      </c>
      <c r="B167" t="s">
        <v>10</v>
      </c>
      <c r="C167">
        <v>300</v>
      </c>
      <c r="D167" t="s">
        <v>11</v>
      </c>
      <c r="E167">
        <v>100000</v>
      </c>
      <c r="F167" t="s">
        <v>12</v>
      </c>
      <c r="G167">
        <v>23654</v>
      </c>
      <c r="H167" t="s">
        <v>13</v>
      </c>
      <c r="I167">
        <v>1E-3</v>
      </c>
      <c r="J167" t="s">
        <v>3</v>
      </c>
      <c r="K167">
        <v>-0.44634560000000001</v>
      </c>
      <c r="L167" t="s">
        <v>2</v>
      </c>
      <c r="M167">
        <v>183830680.81167501</v>
      </c>
      <c r="N167" t="s">
        <v>6</v>
      </c>
      <c r="O167">
        <v>58</v>
      </c>
      <c r="P167" t="s">
        <v>0</v>
      </c>
      <c r="Q167">
        <v>229.2</v>
      </c>
      <c r="R167" t="s">
        <v>8</v>
      </c>
      <c r="S167">
        <v>8</v>
      </c>
      <c r="T167" t="s">
        <v>9</v>
      </c>
      <c r="U167">
        <v>781</v>
      </c>
      <c r="V167" t="s">
        <v>7</v>
      </c>
      <c r="W167">
        <v>102279</v>
      </c>
      <c r="X167" t="s">
        <v>1</v>
      </c>
      <c r="Y167" t="s">
        <v>1888</v>
      </c>
      <c r="Z167" t="s">
        <v>16</v>
      </c>
      <c r="AA167" s="7" t="s">
        <v>1889</v>
      </c>
      <c r="AB167" t="s">
        <v>256</v>
      </c>
      <c r="AC167" s="3">
        <v>9.9999999999999998E-17</v>
      </c>
      <c r="AD167" t="s">
        <v>976</v>
      </c>
      <c r="AE167" t="s">
        <v>977</v>
      </c>
      <c r="AF167" t="s">
        <v>978</v>
      </c>
      <c r="AG167">
        <v>0.01</v>
      </c>
      <c r="AH167" t="s">
        <v>979</v>
      </c>
      <c r="AI167" t="b">
        <v>0</v>
      </c>
      <c r="AJ167" t="s">
        <v>5</v>
      </c>
      <c r="AK167">
        <v>-17.780492079999998</v>
      </c>
      <c r="AL167" t="s">
        <v>4</v>
      </c>
      <c r="AM167">
        <v>35930808.764400698</v>
      </c>
    </row>
    <row r="168" spans="1:39" x14ac:dyDescent="0.25">
      <c r="A168" t="s">
        <v>185</v>
      </c>
      <c r="B168" t="s">
        <v>10</v>
      </c>
      <c r="C168">
        <v>300</v>
      </c>
      <c r="D168" t="s">
        <v>11</v>
      </c>
      <c r="E168">
        <v>100000</v>
      </c>
      <c r="F168" t="s">
        <v>12</v>
      </c>
      <c r="G168">
        <v>23654</v>
      </c>
      <c r="H168" t="s">
        <v>13</v>
      </c>
      <c r="I168">
        <v>1E-3</v>
      </c>
      <c r="J168" t="s">
        <v>3</v>
      </c>
      <c r="K168">
        <v>0.99506410000000001</v>
      </c>
      <c r="L168" t="s">
        <v>2</v>
      </c>
      <c r="M168">
        <v>0.61176090000000005</v>
      </c>
      <c r="N168" t="s">
        <v>6</v>
      </c>
      <c r="O168">
        <v>18</v>
      </c>
      <c r="P168" t="s">
        <v>0</v>
      </c>
      <c r="Q168">
        <v>152.1</v>
      </c>
      <c r="R168" t="s">
        <v>8</v>
      </c>
      <c r="S168">
        <v>4</v>
      </c>
      <c r="T168" t="s">
        <v>9</v>
      </c>
      <c r="U168">
        <v>115</v>
      </c>
      <c r="V168" t="s">
        <v>7</v>
      </c>
      <c r="W168">
        <v>100020</v>
      </c>
      <c r="X168" t="s">
        <v>1</v>
      </c>
      <c r="Y168" t="s">
        <v>1890</v>
      </c>
      <c r="Z168" t="s">
        <v>16</v>
      </c>
      <c r="AA168" s="7" t="s">
        <v>1891</v>
      </c>
      <c r="AB168" t="s">
        <v>256</v>
      </c>
      <c r="AC168" s="3">
        <v>9.9999999999999998E-17</v>
      </c>
      <c r="AD168" t="s">
        <v>976</v>
      </c>
      <c r="AE168" t="s">
        <v>977</v>
      </c>
      <c r="AF168" t="s">
        <v>978</v>
      </c>
      <c r="AG168">
        <v>0.01</v>
      </c>
      <c r="AH168" t="s">
        <v>979</v>
      </c>
      <c r="AI168" t="b">
        <v>0</v>
      </c>
      <c r="AJ168" t="s">
        <v>5</v>
      </c>
      <c r="AK168">
        <v>0.99952890999999999</v>
      </c>
      <c r="AL168" t="s">
        <v>4</v>
      </c>
      <c r="AM168">
        <v>0.19280404000000001</v>
      </c>
    </row>
    <row r="169" spans="1:39" x14ac:dyDescent="0.25">
      <c r="A169" t="s">
        <v>186</v>
      </c>
      <c r="B169" t="s">
        <v>10</v>
      </c>
      <c r="C169">
        <v>300</v>
      </c>
      <c r="D169" t="s">
        <v>11</v>
      </c>
      <c r="E169">
        <v>100000</v>
      </c>
      <c r="F169" t="s">
        <v>12</v>
      </c>
      <c r="G169">
        <v>23654</v>
      </c>
      <c r="H169" t="s">
        <v>13</v>
      </c>
      <c r="I169">
        <v>1E-3</v>
      </c>
      <c r="J169" t="s">
        <v>3</v>
      </c>
      <c r="K169">
        <v>0.99938289999999996</v>
      </c>
      <c r="L169" t="s">
        <v>2</v>
      </c>
      <c r="M169">
        <v>1.8018200000000002E-2</v>
      </c>
      <c r="N169" t="s">
        <v>6</v>
      </c>
      <c r="O169">
        <v>20</v>
      </c>
      <c r="P169" t="s">
        <v>0</v>
      </c>
      <c r="Q169">
        <v>160.9</v>
      </c>
      <c r="R169" t="s">
        <v>8</v>
      </c>
      <c r="S169">
        <v>4</v>
      </c>
      <c r="T169" t="s">
        <v>9</v>
      </c>
      <c r="U169">
        <v>270</v>
      </c>
      <c r="V169" t="s">
        <v>7</v>
      </c>
      <c r="W169">
        <v>100605</v>
      </c>
      <c r="X169" t="s">
        <v>1</v>
      </c>
      <c r="Y169" t="s">
        <v>1892</v>
      </c>
      <c r="Z169" t="s">
        <v>16</v>
      </c>
      <c r="AA169" s="7" t="s">
        <v>1893</v>
      </c>
      <c r="AB169" t="s">
        <v>256</v>
      </c>
      <c r="AC169" s="3">
        <v>9.9999999999999998E-17</v>
      </c>
      <c r="AD169" t="s">
        <v>976</v>
      </c>
      <c r="AE169" t="s">
        <v>977</v>
      </c>
      <c r="AF169" t="s">
        <v>978</v>
      </c>
      <c r="AG169">
        <v>0.01</v>
      </c>
      <c r="AH169" t="s">
        <v>979</v>
      </c>
      <c r="AI169" t="b">
        <v>0</v>
      </c>
      <c r="AJ169" t="s">
        <v>5</v>
      </c>
      <c r="AK169">
        <v>0.99979470999999998</v>
      </c>
      <c r="AL169" t="s">
        <v>4</v>
      </c>
      <c r="AM169">
        <v>1.017901E-2</v>
      </c>
    </row>
    <row r="170" spans="1:39" x14ac:dyDescent="0.25">
      <c r="A170" t="s">
        <v>187</v>
      </c>
      <c r="B170" t="s">
        <v>10</v>
      </c>
      <c r="C170">
        <v>300</v>
      </c>
      <c r="D170" t="s">
        <v>11</v>
      </c>
      <c r="E170">
        <v>100000</v>
      </c>
      <c r="F170" t="s">
        <v>12</v>
      </c>
      <c r="G170">
        <v>23654</v>
      </c>
      <c r="H170" t="s">
        <v>13</v>
      </c>
      <c r="I170">
        <v>1E-3</v>
      </c>
      <c r="J170" t="s">
        <v>3</v>
      </c>
      <c r="K170">
        <v>0.98792170000000001</v>
      </c>
      <c r="L170" t="s">
        <v>2</v>
      </c>
      <c r="M170">
        <v>0.107386</v>
      </c>
      <c r="N170" t="s">
        <v>6</v>
      </c>
      <c r="O170">
        <v>17</v>
      </c>
      <c r="P170" t="s">
        <v>0</v>
      </c>
      <c r="Q170">
        <v>144.4</v>
      </c>
      <c r="R170" t="s">
        <v>8</v>
      </c>
      <c r="S170">
        <v>7</v>
      </c>
      <c r="T170" t="s">
        <v>9</v>
      </c>
      <c r="U170">
        <v>244</v>
      </c>
      <c r="V170" t="s">
        <v>7</v>
      </c>
      <c r="W170">
        <v>100454</v>
      </c>
      <c r="X170" t="s">
        <v>1</v>
      </c>
      <c r="Y170" t="s">
        <v>1894</v>
      </c>
      <c r="Z170" t="s">
        <v>16</v>
      </c>
      <c r="AA170" s="7" t="s">
        <v>1895</v>
      </c>
      <c r="AB170" t="s">
        <v>256</v>
      </c>
      <c r="AC170" s="3">
        <v>9.9999999999999998E-17</v>
      </c>
      <c r="AD170" t="s">
        <v>976</v>
      </c>
      <c r="AE170" t="s">
        <v>977</v>
      </c>
      <c r="AF170" t="s">
        <v>978</v>
      </c>
      <c r="AG170">
        <v>0.01</v>
      </c>
      <c r="AH170" t="s">
        <v>979</v>
      </c>
      <c r="AI170" t="b">
        <v>0</v>
      </c>
      <c r="AJ170" t="s">
        <v>5</v>
      </c>
      <c r="AK170">
        <v>0.99822034000000004</v>
      </c>
      <c r="AL170" t="s">
        <v>4</v>
      </c>
      <c r="AM170">
        <v>4.1628159999999997E-2</v>
      </c>
    </row>
    <row r="171" spans="1:39" x14ac:dyDescent="0.25">
      <c r="A171" t="s">
        <v>188</v>
      </c>
      <c r="B171" t="s">
        <v>10</v>
      </c>
      <c r="C171">
        <v>300</v>
      </c>
      <c r="D171" t="s">
        <v>11</v>
      </c>
      <c r="E171">
        <v>100000</v>
      </c>
      <c r="F171" t="s">
        <v>12</v>
      </c>
      <c r="G171">
        <v>23654</v>
      </c>
      <c r="H171" t="s">
        <v>13</v>
      </c>
      <c r="I171">
        <v>1E-3</v>
      </c>
      <c r="J171" t="s">
        <v>3</v>
      </c>
      <c r="K171">
        <v>0.96835610000000005</v>
      </c>
      <c r="L171" t="s">
        <v>2</v>
      </c>
      <c r="M171">
        <v>7.09568E-2</v>
      </c>
      <c r="N171" t="s">
        <v>6</v>
      </c>
      <c r="O171">
        <v>14</v>
      </c>
      <c r="P171" t="s">
        <v>0</v>
      </c>
      <c r="Q171">
        <v>147.9</v>
      </c>
      <c r="R171" t="s">
        <v>8</v>
      </c>
      <c r="S171">
        <v>4</v>
      </c>
      <c r="T171" t="s">
        <v>9</v>
      </c>
      <c r="U171">
        <v>213</v>
      </c>
      <c r="V171" t="s">
        <v>7</v>
      </c>
      <c r="W171">
        <v>100417</v>
      </c>
      <c r="X171" t="s">
        <v>1</v>
      </c>
      <c r="Y171" t="s">
        <v>1896</v>
      </c>
      <c r="Z171" t="s">
        <v>16</v>
      </c>
      <c r="AA171" s="7" t="s">
        <v>1897</v>
      </c>
      <c r="AB171" t="s">
        <v>256</v>
      </c>
      <c r="AC171" s="3">
        <v>9.9999999999999998E-17</v>
      </c>
      <c r="AD171" t="s">
        <v>976</v>
      </c>
      <c r="AE171" t="s">
        <v>977</v>
      </c>
      <c r="AF171" t="s">
        <v>978</v>
      </c>
      <c r="AG171">
        <v>0.01</v>
      </c>
      <c r="AH171" t="s">
        <v>979</v>
      </c>
      <c r="AI171" t="b">
        <v>0</v>
      </c>
      <c r="AJ171" t="s">
        <v>5</v>
      </c>
      <c r="AK171">
        <v>0.99643731999999996</v>
      </c>
      <c r="AL171" t="s">
        <v>4</v>
      </c>
      <c r="AM171">
        <v>2.3488330000000002E-2</v>
      </c>
    </row>
    <row r="172" spans="1:39" x14ac:dyDescent="0.25">
      <c r="A172" t="s">
        <v>189</v>
      </c>
      <c r="B172" t="s">
        <v>10</v>
      </c>
      <c r="C172">
        <v>300</v>
      </c>
      <c r="D172" t="s">
        <v>11</v>
      </c>
      <c r="E172">
        <v>100000</v>
      </c>
      <c r="F172" t="s">
        <v>12</v>
      </c>
      <c r="G172">
        <v>23654</v>
      </c>
      <c r="H172" t="s">
        <v>13</v>
      </c>
      <c r="I172">
        <v>1E-3</v>
      </c>
      <c r="J172" t="s">
        <v>3</v>
      </c>
      <c r="K172" t="e" cm="1">
        <f t="array" ref="K172">-inf</f>
        <v>#NAME?</v>
      </c>
      <c r="L172" t="s">
        <v>2</v>
      </c>
      <c r="M172" t="s">
        <v>15</v>
      </c>
      <c r="N172" t="s">
        <v>6</v>
      </c>
      <c r="O172">
        <v>26</v>
      </c>
      <c r="P172" t="s">
        <v>0</v>
      </c>
      <c r="Q172">
        <v>168.8</v>
      </c>
      <c r="R172" t="s">
        <v>8</v>
      </c>
      <c r="S172">
        <v>4</v>
      </c>
      <c r="T172" t="s">
        <v>9</v>
      </c>
      <c r="U172">
        <v>61</v>
      </c>
      <c r="V172" t="s">
        <v>7</v>
      </c>
      <c r="W172">
        <v>100045</v>
      </c>
      <c r="X172" t="s">
        <v>1</v>
      </c>
      <c r="Y172" t="s">
        <v>1898</v>
      </c>
      <c r="Z172" t="s">
        <v>16</v>
      </c>
      <c r="AA172" s="7" t="s">
        <v>1899</v>
      </c>
      <c r="AB172" t="s">
        <v>256</v>
      </c>
      <c r="AC172" s="3">
        <v>9.9999999999999998E-17</v>
      </c>
      <c r="AD172" t="s">
        <v>976</v>
      </c>
      <c r="AE172" t="s">
        <v>977</v>
      </c>
      <c r="AF172" t="s">
        <v>978</v>
      </c>
      <c r="AG172">
        <v>0.01</v>
      </c>
      <c r="AH172" t="s">
        <v>979</v>
      </c>
      <c r="AI172" t="b">
        <v>0</v>
      </c>
      <c r="AJ172" t="s">
        <v>5</v>
      </c>
      <c r="AK172">
        <v>-1</v>
      </c>
      <c r="AL172" t="s">
        <v>4</v>
      </c>
      <c r="AM172">
        <v>-1</v>
      </c>
    </row>
    <row r="173" spans="1:39" x14ac:dyDescent="0.25">
      <c r="A173" t="s">
        <v>190</v>
      </c>
      <c r="B173" t="s">
        <v>10</v>
      </c>
      <c r="C173">
        <v>300</v>
      </c>
      <c r="D173" t="s">
        <v>11</v>
      </c>
      <c r="E173">
        <v>100000</v>
      </c>
      <c r="F173" t="s">
        <v>12</v>
      </c>
      <c r="G173">
        <v>23654</v>
      </c>
      <c r="H173" t="s">
        <v>13</v>
      </c>
      <c r="I173">
        <v>1E-3</v>
      </c>
      <c r="J173" t="s">
        <v>3</v>
      </c>
      <c r="K173">
        <v>0.99986909999999996</v>
      </c>
      <c r="L173" t="s">
        <v>2</v>
      </c>
      <c r="M173">
        <v>1.98049E-2</v>
      </c>
      <c r="N173" t="s">
        <v>6</v>
      </c>
      <c r="O173">
        <v>15</v>
      </c>
      <c r="P173" t="s">
        <v>0</v>
      </c>
      <c r="Q173">
        <v>153.1</v>
      </c>
      <c r="R173" t="s">
        <v>8</v>
      </c>
      <c r="S173">
        <v>2</v>
      </c>
      <c r="T173" t="s">
        <v>9</v>
      </c>
      <c r="U173">
        <v>219</v>
      </c>
      <c r="V173" t="s">
        <v>7</v>
      </c>
      <c r="W173">
        <v>100365</v>
      </c>
      <c r="X173" t="s">
        <v>1</v>
      </c>
      <c r="Y173" t="s">
        <v>1900</v>
      </c>
      <c r="Z173" t="s">
        <v>16</v>
      </c>
      <c r="AA173" s="7" t="s">
        <v>1901</v>
      </c>
      <c r="AB173" t="s">
        <v>256</v>
      </c>
      <c r="AC173" s="3">
        <v>9.9999999999999998E-17</v>
      </c>
      <c r="AD173" t="s">
        <v>976</v>
      </c>
      <c r="AE173" t="s">
        <v>977</v>
      </c>
      <c r="AF173" t="s">
        <v>978</v>
      </c>
      <c r="AG173">
        <v>0.01</v>
      </c>
      <c r="AH173" t="s">
        <v>979</v>
      </c>
      <c r="AI173" t="b">
        <v>0</v>
      </c>
      <c r="AJ173" t="s">
        <v>5</v>
      </c>
      <c r="AK173">
        <v>0.99998653999999998</v>
      </c>
      <c r="AL173" t="s">
        <v>4</v>
      </c>
      <c r="AM173">
        <v>6.3607999999999998E-3</v>
      </c>
    </row>
    <row r="174" spans="1:39" x14ac:dyDescent="0.25">
      <c r="A174" t="s">
        <v>191</v>
      </c>
      <c r="B174" t="s">
        <v>10</v>
      </c>
      <c r="C174">
        <v>300</v>
      </c>
      <c r="D174" t="s">
        <v>11</v>
      </c>
      <c r="E174">
        <v>100000</v>
      </c>
      <c r="F174" t="s">
        <v>12</v>
      </c>
      <c r="G174">
        <v>23654</v>
      </c>
      <c r="H174" t="s">
        <v>13</v>
      </c>
      <c r="I174">
        <v>1E-3</v>
      </c>
      <c r="J174" t="s">
        <v>3</v>
      </c>
      <c r="K174">
        <v>0.9971624</v>
      </c>
      <c r="L174" t="s">
        <v>2</v>
      </c>
      <c r="M174">
        <v>3.0954300000000001E-2</v>
      </c>
      <c r="N174" t="s">
        <v>6</v>
      </c>
      <c r="O174">
        <v>35</v>
      </c>
      <c r="P174" t="s">
        <v>0</v>
      </c>
      <c r="Q174">
        <v>300.2</v>
      </c>
      <c r="R174" t="s">
        <v>8</v>
      </c>
      <c r="S174">
        <v>8</v>
      </c>
      <c r="T174" t="s">
        <v>9</v>
      </c>
      <c r="U174">
        <v>51</v>
      </c>
      <c r="V174" t="s">
        <v>7</v>
      </c>
      <c r="W174">
        <v>96617</v>
      </c>
      <c r="X174" t="s">
        <v>1</v>
      </c>
      <c r="Y174" t="s">
        <v>1902</v>
      </c>
      <c r="Z174" t="s">
        <v>16</v>
      </c>
      <c r="AA174" s="7" t="s">
        <v>1903</v>
      </c>
      <c r="AB174" t="s">
        <v>256</v>
      </c>
      <c r="AC174" s="3">
        <v>9.9999999999999998E-17</v>
      </c>
      <c r="AD174" t="s">
        <v>976</v>
      </c>
      <c r="AE174" t="s">
        <v>977</v>
      </c>
      <c r="AF174" t="s">
        <v>978</v>
      </c>
      <c r="AG174">
        <v>0.01</v>
      </c>
      <c r="AH174" t="s">
        <v>979</v>
      </c>
      <c r="AI174" t="b">
        <v>0</v>
      </c>
      <c r="AJ174" t="s">
        <v>5</v>
      </c>
      <c r="AK174">
        <v>0.99758966999999998</v>
      </c>
      <c r="AL174" t="s">
        <v>4</v>
      </c>
      <c r="AM174">
        <v>2.888319E-2</v>
      </c>
    </row>
    <row r="175" spans="1:39" x14ac:dyDescent="0.25">
      <c r="A175" t="s">
        <v>192</v>
      </c>
      <c r="B175" t="s">
        <v>10</v>
      </c>
      <c r="C175">
        <v>300</v>
      </c>
      <c r="D175" t="s">
        <v>11</v>
      </c>
      <c r="E175">
        <v>100000</v>
      </c>
      <c r="F175" t="s">
        <v>12</v>
      </c>
      <c r="G175">
        <v>23654</v>
      </c>
      <c r="H175" t="s">
        <v>13</v>
      </c>
      <c r="I175">
        <v>1E-3</v>
      </c>
      <c r="J175" t="s">
        <v>3</v>
      </c>
      <c r="K175">
        <v>1</v>
      </c>
      <c r="L175" t="s">
        <v>2</v>
      </c>
      <c r="M175">
        <v>0</v>
      </c>
      <c r="N175" t="s">
        <v>6</v>
      </c>
      <c r="O175">
        <v>1</v>
      </c>
      <c r="P175" t="s">
        <v>0</v>
      </c>
      <c r="Q175">
        <v>7.7</v>
      </c>
      <c r="R175" t="s">
        <v>8</v>
      </c>
      <c r="S175">
        <v>1</v>
      </c>
      <c r="T175" t="s">
        <v>9</v>
      </c>
      <c r="U175">
        <v>42</v>
      </c>
      <c r="V175" t="s">
        <v>7</v>
      </c>
      <c r="W175">
        <v>6242</v>
      </c>
      <c r="X175" t="s">
        <v>1</v>
      </c>
      <c r="Y175">
        <v>0</v>
      </c>
      <c r="Z175" t="s">
        <v>16</v>
      </c>
      <c r="AA175" s="7" t="s">
        <v>953</v>
      </c>
      <c r="AB175" t="s">
        <v>256</v>
      </c>
      <c r="AC175" s="3">
        <v>9.9999999999999998E-17</v>
      </c>
      <c r="AD175" t="s">
        <v>976</v>
      </c>
      <c r="AE175" t="s">
        <v>977</v>
      </c>
      <c r="AF175" t="s">
        <v>978</v>
      </c>
      <c r="AG175">
        <v>0.01</v>
      </c>
      <c r="AH175" t="s">
        <v>979</v>
      </c>
      <c r="AI175" t="b">
        <v>0</v>
      </c>
      <c r="AJ175" t="s">
        <v>5</v>
      </c>
      <c r="AK175">
        <v>1</v>
      </c>
      <c r="AL175" t="s">
        <v>4</v>
      </c>
      <c r="AM175">
        <v>0</v>
      </c>
    </row>
    <row r="176" spans="1:39" x14ac:dyDescent="0.25">
      <c r="A176" t="s">
        <v>193</v>
      </c>
      <c r="B176" t="s">
        <v>10</v>
      </c>
      <c r="C176">
        <v>300</v>
      </c>
      <c r="D176" t="s">
        <v>11</v>
      </c>
      <c r="E176">
        <v>100000</v>
      </c>
      <c r="F176" t="s">
        <v>12</v>
      </c>
      <c r="G176">
        <v>23654</v>
      </c>
      <c r="H176" t="s">
        <v>13</v>
      </c>
      <c r="I176">
        <v>1E-3</v>
      </c>
      <c r="J176" t="s">
        <v>3</v>
      </c>
      <c r="K176">
        <v>0.93613199999999996</v>
      </c>
      <c r="L176" t="s">
        <v>2</v>
      </c>
      <c r="M176">
        <v>0.2948076</v>
      </c>
      <c r="N176" t="s">
        <v>6</v>
      </c>
      <c r="O176">
        <v>23</v>
      </c>
      <c r="P176" t="s">
        <v>0</v>
      </c>
      <c r="Q176">
        <v>232.3</v>
      </c>
      <c r="R176" t="s">
        <v>8</v>
      </c>
      <c r="S176">
        <v>4</v>
      </c>
      <c r="T176" t="s">
        <v>9</v>
      </c>
      <c r="U176">
        <v>81</v>
      </c>
      <c r="V176" t="s">
        <v>7</v>
      </c>
      <c r="W176">
        <v>100300</v>
      </c>
      <c r="X176" t="s">
        <v>1</v>
      </c>
      <c r="Y176" t="s">
        <v>1904</v>
      </c>
      <c r="Z176" t="s">
        <v>16</v>
      </c>
      <c r="AA176" s="7" t="s">
        <v>1905</v>
      </c>
      <c r="AB176" t="s">
        <v>256</v>
      </c>
      <c r="AC176" s="3">
        <v>9.9999999999999998E-17</v>
      </c>
      <c r="AD176" t="s">
        <v>976</v>
      </c>
      <c r="AE176" t="s">
        <v>977</v>
      </c>
      <c r="AF176" t="s">
        <v>978</v>
      </c>
      <c r="AG176">
        <v>0.01</v>
      </c>
      <c r="AH176" t="s">
        <v>979</v>
      </c>
      <c r="AI176" t="b">
        <v>0</v>
      </c>
      <c r="AJ176" t="s">
        <v>5</v>
      </c>
      <c r="AK176">
        <v>0.91469301000000003</v>
      </c>
      <c r="AL176" t="s">
        <v>4</v>
      </c>
      <c r="AM176">
        <v>0.34017160000000002</v>
      </c>
    </row>
    <row r="177" spans="1:39" x14ac:dyDescent="0.25">
      <c r="A177" t="s">
        <v>194</v>
      </c>
      <c r="B177" t="s">
        <v>10</v>
      </c>
      <c r="C177">
        <v>300</v>
      </c>
      <c r="D177" t="s">
        <v>11</v>
      </c>
      <c r="E177">
        <v>100000</v>
      </c>
      <c r="F177" t="s">
        <v>12</v>
      </c>
      <c r="G177">
        <v>23654</v>
      </c>
      <c r="H177" t="s">
        <v>13</v>
      </c>
      <c r="I177">
        <v>1E-3</v>
      </c>
      <c r="J177" t="s">
        <v>3</v>
      </c>
      <c r="K177">
        <v>0.44858550000000003</v>
      </c>
      <c r="L177" t="s">
        <v>2</v>
      </c>
      <c r="M177">
        <v>0.41720170000000001</v>
      </c>
      <c r="N177" t="s">
        <v>6</v>
      </c>
      <c r="O177">
        <v>22</v>
      </c>
      <c r="P177" t="s">
        <v>0</v>
      </c>
      <c r="Q177">
        <v>258</v>
      </c>
      <c r="R177" t="s">
        <v>8</v>
      </c>
      <c r="S177">
        <v>2</v>
      </c>
      <c r="T177" t="s">
        <v>9</v>
      </c>
      <c r="U177">
        <v>382</v>
      </c>
      <c r="V177" t="s">
        <v>7</v>
      </c>
      <c r="W177">
        <v>101128</v>
      </c>
      <c r="X177" t="s">
        <v>1</v>
      </c>
      <c r="Y177" t="s">
        <v>1906</v>
      </c>
      <c r="Z177" t="s">
        <v>16</v>
      </c>
      <c r="AA177" s="7" t="s">
        <v>1907</v>
      </c>
      <c r="AB177" t="s">
        <v>256</v>
      </c>
      <c r="AC177" s="3">
        <v>9.9999999999999998E-17</v>
      </c>
      <c r="AD177" t="s">
        <v>976</v>
      </c>
      <c r="AE177" t="s">
        <v>977</v>
      </c>
      <c r="AF177" t="s">
        <v>978</v>
      </c>
      <c r="AG177">
        <v>0.01</v>
      </c>
      <c r="AH177" t="s">
        <v>979</v>
      </c>
      <c r="AI177" t="b">
        <v>0</v>
      </c>
      <c r="AJ177" t="s">
        <v>5</v>
      </c>
      <c r="AK177">
        <v>0.44627452000000001</v>
      </c>
      <c r="AL177" t="s">
        <v>4</v>
      </c>
      <c r="AM177">
        <v>0.41408967000000002</v>
      </c>
    </row>
    <row r="178" spans="1:39" x14ac:dyDescent="0.25">
      <c r="A178" t="s">
        <v>195</v>
      </c>
      <c r="B178" t="s">
        <v>10</v>
      </c>
      <c r="C178">
        <v>300</v>
      </c>
      <c r="D178" t="s">
        <v>11</v>
      </c>
      <c r="E178">
        <v>100000</v>
      </c>
      <c r="F178" t="s">
        <v>12</v>
      </c>
      <c r="G178">
        <v>23654</v>
      </c>
      <c r="H178" t="s">
        <v>13</v>
      </c>
      <c r="I178">
        <v>1E-3</v>
      </c>
      <c r="J178" t="s">
        <v>3</v>
      </c>
      <c r="K178">
        <v>-0.1063824</v>
      </c>
      <c r="L178" t="s">
        <v>2</v>
      </c>
      <c r="M178">
        <v>703348789.28093004</v>
      </c>
      <c r="N178" t="s">
        <v>6</v>
      </c>
      <c r="O178">
        <v>22</v>
      </c>
      <c r="P178" t="s">
        <v>0</v>
      </c>
      <c r="Q178">
        <v>239.5</v>
      </c>
      <c r="R178" t="s">
        <v>8</v>
      </c>
      <c r="S178">
        <v>4</v>
      </c>
      <c r="T178" t="s">
        <v>9</v>
      </c>
      <c r="U178">
        <v>352</v>
      </c>
      <c r="V178" t="s">
        <v>7</v>
      </c>
      <c r="W178">
        <v>101091</v>
      </c>
      <c r="X178" t="s">
        <v>1</v>
      </c>
      <c r="Y178" t="s">
        <v>1908</v>
      </c>
      <c r="Z178" t="s">
        <v>16</v>
      </c>
      <c r="AA178" s="7" t="s">
        <v>1909</v>
      </c>
      <c r="AB178" t="s">
        <v>256</v>
      </c>
      <c r="AC178" s="3">
        <v>9.9999999999999998E-17</v>
      </c>
      <c r="AD178" t="s">
        <v>976</v>
      </c>
      <c r="AE178" t="s">
        <v>977</v>
      </c>
      <c r="AF178" t="s">
        <v>978</v>
      </c>
      <c r="AG178">
        <v>0.01</v>
      </c>
      <c r="AH178" t="s">
        <v>979</v>
      </c>
      <c r="AI178" t="b">
        <v>0</v>
      </c>
      <c r="AJ178" t="s">
        <v>5</v>
      </c>
      <c r="AK178">
        <v>-0.11037084</v>
      </c>
      <c r="AL178" t="s">
        <v>4</v>
      </c>
      <c r="AM178">
        <v>79541836.633525193</v>
      </c>
    </row>
    <row r="179" spans="1:39" x14ac:dyDescent="0.25">
      <c r="A179" t="s">
        <v>196</v>
      </c>
      <c r="B179" t="s">
        <v>10</v>
      </c>
      <c r="C179">
        <v>300</v>
      </c>
      <c r="D179" t="s">
        <v>11</v>
      </c>
      <c r="E179">
        <v>100000</v>
      </c>
      <c r="F179" t="s">
        <v>12</v>
      </c>
      <c r="G179">
        <v>23654</v>
      </c>
      <c r="H179" t="s">
        <v>13</v>
      </c>
      <c r="I179">
        <v>1E-3</v>
      </c>
      <c r="J179" t="s">
        <v>3</v>
      </c>
      <c r="K179">
        <v>0.31739040000000002</v>
      </c>
      <c r="L179" t="s">
        <v>2</v>
      </c>
      <c r="M179">
        <v>0.57179550000000001</v>
      </c>
      <c r="N179" t="s">
        <v>6</v>
      </c>
      <c r="O179">
        <v>26</v>
      </c>
      <c r="P179" t="s">
        <v>0</v>
      </c>
      <c r="Q179">
        <v>300.10000000000002</v>
      </c>
      <c r="R179" t="s">
        <v>8</v>
      </c>
      <c r="S179">
        <v>2</v>
      </c>
      <c r="T179" t="s">
        <v>9</v>
      </c>
      <c r="U179">
        <v>353</v>
      </c>
      <c r="V179" t="s">
        <v>7</v>
      </c>
      <c r="W179">
        <v>101091</v>
      </c>
      <c r="X179" t="s">
        <v>1</v>
      </c>
      <c r="Y179" t="s">
        <v>1910</v>
      </c>
      <c r="Z179" t="s">
        <v>16</v>
      </c>
      <c r="AA179" s="7" t="s">
        <v>1911</v>
      </c>
      <c r="AB179" t="s">
        <v>256</v>
      </c>
      <c r="AC179" s="3">
        <v>9.9999999999999998E-17</v>
      </c>
      <c r="AD179" t="s">
        <v>976</v>
      </c>
      <c r="AE179" t="s">
        <v>977</v>
      </c>
      <c r="AF179" t="s">
        <v>978</v>
      </c>
      <c r="AG179">
        <v>0.01</v>
      </c>
      <c r="AH179" t="s">
        <v>979</v>
      </c>
      <c r="AI179" t="b">
        <v>0</v>
      </c>
      <c r="AJ179" t="s">
        <v>5</v>
      </c>
      <c r="AK179">
        <v>-2.1769190599999999</v>
      </c>
      <c r="AL179" t="s">
        <v>4</v>
      </c>
      <c r="AM179">
        <v>1.2537391600000001</v>
      </c>
    </row>
    <row r="180" spans="1:39" x14ac:dyDescent="0.25">
      <c r="A180" t="s">
        <v>197</v>
      </c>
      <c r="B180" t="s">
        <v>10</v>
      </c>
      <c r="C180">
        <v>300</v>
      </c>
      <c r="D180" t="s">
        <v>11</v>
      </c>
      <c r="E180">
        <v>100000</v>
      </c>
      <c r="F180" t="s">
        <v>12</v>
      </c>
      <c r="G180">
        <v>23654</v>
      </c>
      <c r="H180" t="s">
        <v>13</v>
      </c>
      <c r="I180">
        <v>1E-3</v>
      </c>
      <c r="J180" t="s">
        <v>3</v>
      </c>
      <c r="K180">
        <v>0.94328699999999999</v>
      </c>
      <c r="L180" t="s">
        <v>2</v>
      </c>
      <c r="M180">
        <v>0.17009360000000001</v>
      </c>
      <c r="N180" t="s">
        <v>6</v>
      </c>
      <c r="O180">
        <v>29</v>
      </c>
      <c r="P180" t="s">
        <v>0</v>
      </c>
      <c r="Q180">
        <v>288.7</v>
      </c>
      <c r="R180" t="s">
        <v>8</v>
      </c>
      <c r="S180">
        <v>3</v>
      </c>
      <c r="T180" t="s">
        <v>9</v>
      </c>
      <c r="U180">
        <v>547</v>
      </c>
      <c r="V180" t="s">
        <v>7</v>
      </c>
      <c r="W180">
        <v>101687</v>
      </c>
      <c r="X180" t="s">
        <v>1</v>
      </c>
      <c r="Y180" t="s">
        <v>1912</v>
      </c>
      <c r="Z180" t="s">
        <v>16</v>
      </c>
      <c r="AA180" s="7" t="s">
        <v>1913</v>
      </c>
      <c r="AB180" t="s">
        <v>256</v>
      </c>
      <c r="AC180" s="3">
        <v>9.9999999999999998E-17</v>
      </c>
      <c r="AD180" t="s">
        <v>976</v>
      </c>
      <c r="AE180" t="s">
        <v>977</v>
      </c>
      <c r="AF180" t="s">
        <v>978</v>
      </c>
      <c r="AG180">
        <v>0.01</v>
      </c>
      <c r="AH180" t="s">
        <v>979</v>
      </c>
      <c r="AI180" t="b">
        <v>0</v>
      </c>
      <c r="AJ180" t="s">
        <v>5</v>
      </c>
      <c r="AK180">
        <v>0.94595556999999997</v>
      </c>
      <c r="AL180" t="s">
        <v>4</v>
      </c>
      <c r="AM180">
        <v>0.16710401999999999</v>
      </c>
    </row>
    <row r="181" spans="1:39" x14ac:dyDescent="0.25">
      <c r="A181" t="s">
        <v>198</v>
      </c>
      <c r="B181" t="s">
        <v>10</v>
      </c>
      <c r="C181">
        <v>300</v>
      </c>
      <c r="D181" t="s">
        <v>11</v>
      </c>
      <c r="E181">
        <v>100000</v>
      </c>
      <c r="F181" t="s">
        <v>12</v>
      </c>
      <c r="G181">
        <v>23654</v>
      </c>
      <c r="H181" t="s">
        <v>13</v>
      </c>
      <c r="I181">
        <v>1E-3</v>
      </c>
      <c r="J181" t="s">
        <v>3</v>
      </c>
      <c r="K181">
        <v>0.34399269999999998</v>
      </c>
      <c r="L181" t="s">
        <v>2</v>
      </c>
      <c r="M181">
        <v>0.24066280000000001</v>
      </c>
      <c r="N181" t="s">
        <v>6</v>
      </c>
      <c r="O181">
        <v>46</v>
      </c>
      <c r="P181" t="s">
        <v>0</v>
      </c>
      <c r="Q181">
        <v>301</v>
      </c>
      <c r="R181" t="s">
        <v>8</v>
      </c>
      <c r="S181">
        <v>3</v>
      </c>
      <c r="T181" t="s">
        <v>9</v>
      </c>
      <c r="U181">
        <v>32</v>
      </c>
      <c r="V181" t="s">
        <v>7</v>
      </c>
      <c r="W181">
        <v>87849</v>
      </c>
      <c r="X181" t="s">
        <v>1</v>
      </c>
      <c r="Y181" t="s">
        <v>1914</v>
      </c>
      <c r="Z181" t="s">
        <v>16</v>
      </c>
      <c r="AA181" s="7" t="s">
        <v>1915</v>
      </c>
      <c r="AB181" t="s">
        <v>256</v>
      </c>
      <c r="AC181" s="3">
        <v>9.9999999999999998E-17</v>
      </c>
      <c r="AD181" t="s">
        <v>976</v>
      </c>
      <c r="AE181" t="s">
        <v>977</v>
      </c>
      <c r="AF181" t="s">
        <v>978</v>
      </c>
      <c r="AG181">
        <v>0.01</v>
      </c>
      <c r="AH181" t="s">
        <v>979</v>
      </c>
      <c r="AI181" t="b">
        <v>0</v>
      </c>
      <c r="AJ181" t="s">
        <v>5</v>
      </c>
      <c r="AK181">
        <v>0.89032138000000005</v>
      </c>
      <c r="AL181" t="s">
        <v>4</v>
      </c>
      <c r="AM181">
        <v>0.10007402</v>
      </c>
    </row>
    <row r="182" spans="1:39" x14ac:dyDescent="0.25">
      <c r="A182" t="s">
        <v>199</v>
      </c>
      <c r="B182" t="s">
        <v>10</v>
      </c>
      <c r="C182">
        <v>300</v>
      </c>
      <c r="D182" t="s">
        <v>11</v>
      </c>
      <c r="E182">
        <v>100000</v>
      </c>
      <c r="F182" t="s">
        <v>12</v>
      </c>
      <c r="G182">
        <v>23654</v>
      </c>
      <c r="H182" t="s">
        <v>13</v>
      </c>
      <c r="I182">
        <v>1E-3</v>
      </c>
      <c r="J182" t="s">
        <v>3</v>
      </c>
      <c r="K182">
        <v>0.99983069999999996</v>
      </c>
      <c r="L182" t="s">
        <v>2</v>
      </c>
      <c r="M182">
        <v>9.6845000000000004E-3</v>
      </c>
      <c r="N182" t="s">
        <v>6</v>
      </c>
      <c r="O182">
        <v>20</v>
      </c>
      <c r="P182" t="s">
        <v>0</v>
      </c>
      <c r="Q182">
        <v>263.39999999999998</v>
      </c>
      <c r="R182" t="s">
        <v>8</v>
      </c>
      <c r="S182">
        <v>5</v>
      </c>
      <c r="T182" t="s">
        <v>9</v>
      </c>
      <c r="U182">
        <v>315</v>
      </c>
      <c r="V182" t="s">
        <v>7</v>
      </c>
      <c r="W182">
        <v>100834</v>
      </c>
      <c r="X182" t="s">
        <v>1</v>
      </c>
      <c r="Y182" t="s">
        <v>1916</v>
      </c>
      <c r="Z182" t="s">
        <v>16</v>
      </c>
      <c r="AA182" s="7" t="s">
        <v>1917</v>
      </c>
      <c r="AB182" t="s">
        <v>256</v>
      </c>
      <c r="AC182" s="3">
        <v>9.9999999999999998E-17</v>
      </c>
      <c r="AD182" t="s">
        <v>976</v>
      </c>
      <c r="AE182" t="s">
        <v>977</v>
      </c>
      <c r="AF182" t="s">
        <v>978</v>
      </c>
      <c r="AG182">
        <v>0.01</v>
      </c>
      <c r="AH182" t="s">
        <v>979</v>
      </c>
      <c r="AI182" t="b">
        <v>0</v>
      </c>
      <c r="AJ182" t="s">
        <v>5</v>
      </c>
      <c r="AK182">
        <v>0.99996753000000005</v>
      </c>
      <c r="AL182" t="s">
        <v>4</v>
      </c>
      <c r="AM182">
        <v>4.2334199999999999E-3</v>
      </c>
    </row>
    <row r="183" spans="1:39" x14ac:dyDescent="0.25">
      <c r="A183" t="s">
        <v>200</v>
      </c>
      <c r="B183" t="s">
        <v>10</v>
      </c>
      <c r="C183">
        <v>300</v>
      </c>
      <c r="D183" t="s">
        <v>11</v>
      </c>
      <c r="E183">
        <v>100000</v>
      </c>
      <c r="F183" t="s">
        <v>12</v>
      </c>
      <c r="G183">
        <v>23654</v>
      </c>
      <c r="H183" t="s">
        <v>13</v>
      </c>
      <c r="I183">
        <v>1E-3</v>
      </c>
      <c r="J183" t="s">
        <v>3</v>
      </c>
      <c r="K183">
        <v>0.9060087</v>
      </c>
      <c r="L183" t="s">
        <v>2</v>
      </c>
      <c r="M183">
        <v>0.1028989</v>
      </c>
      <c r="N183" t="s">
        <v>6</v>
      </c>
      <c r="O183">
        <v>40</v>
      </c>
      <c r="P183" t="s">
        <v>0</v>
      </c>
      <c r="Q183">
        <v>301.10000000000002</v>
      </c>
      <c r="R183" t="s">
        <v>8</v>
      </c>
      <c r="S183">
        <v>5</v>
      </c>
      <c r="T183" t="s">
        <v>9</v>
      </c>
      <c r="U183">
        <v>30</v>
      </c>
      <c r="V183" t="s">
        <v>7</v>
      </c>
      <c r="W183">
        <v>84592</v>
      </c>
      <c r="X183" t="s">
        <v>1</v>
      </c>
      <c r="Y183" t="s">
        <v>1918</v>
      </c>
      <c r="Z183" t="s">
        <v>16</v>
      </c>
      <c r="AA183" s="7" t="s">
        <v>1919</v>
      </c>
      <c r="AB183" t="s">
        <v>256</v>
      </c>
      <c r="AC183" s="3">
        <v>9.9999999999999998E-17</v>
      </c>
      <c r="AD183" t="s">
        <v>976</v>
      </c>
      <c r="AE183" t="s">
        <v>977</v>
      </c>
      <c r="AF183" t="s">
        <v>978</v>
      </c>
      <c r="AG183">
        <v>0.01</v>
      </c>
      <c r="AH183" t="s">
        <v>979</v>
      </c>
      <c r="AI183" t="b">
        <v>0</v>
      </c>
      <c r="AJ183" t="s">
        <v>5</v>
      </c>
      <c r="AK183">
        <v>0.90718891000000002</v>
      </c>
      <c r="AL183" t="s">
        <v>4</v>
      </c>
      <c r="AM183">
        <v>0.10131542</v>
      </c>
    </row>
    <row r="184" spans="1:39" x14ac:dyDescent="0.25">
      <c r="A184" t="s">
        <v>201</v>
      </c>
      <c r="B184" t="s">
        <v>10</v>
      </c>
      <c r="C184">
        <v>300</v>
      </c>
      <c r="D184" t="s">
        <v>11</v>
      </c>
      <c r="E184">
        <v>100000</v>
      </c>
      <c r="F184" t="s">
        <v>12</v>
      </c>
      <c r="G184">
        <v>23654</v>
      </c>
      <c r="H184" t="s">
        <v>13</v>
      </c>
      <c r="I184">
        <v>1E-3</v>
      </c>
      <c r="J184" t="s">
        <v>3</v>
      </c>
      <c r="K184">
        <v>0.97445490000000001</v>
      </c>
      <c r="L184" t="s">
        <v>2</v>
      </c>
      <c r="M184">
        <v>3.2099999999999997E-2</v>
      </c>
      <c r="N184" t="s">
        <v>6</v>
      </c>
      <c r="O184">
        <v>24</v>
      </c>
      <c r="P184" t="s">
        <v>0</v>
      </c>
      <c r="Q184">
        <v>261.2</v>
      </c>
      <c r="R184" t="s">
        <v>8</v>
      </c>
      <c r="S184">
        <v>7</v>
      </c>
      <c r="T184" t="s">
        <v>9</v>
      </c>
      <c r="U184">
        <v>609</v>
      </c>
      <c r="V184" t="s">
        <v>7</v>
      </c>
      <c r="W184">
        <v>101798</v>
      </c>
      <c r="X184" t="s">
        <v>1</v>
      </c>
      <c r="Y184" t="s">
        <v>1920</v>
      </c>
      <c r="Z184" t="s">
        <v>16</v>
      </c>
      <c r="AA184" s="7" t="s">
        <v>1921</v>
      </c>
      <c r="AB184" t="s">
        <v>256</v>
      </c>
      <c r="AC184" s="3">
        <v>9.9999999999999998E-17</v>
      </c>
      <c r="AD184" t="s">
        <v>976</v>
      </c>
      <c r="AE184" t="s">
        <v>977</v>
      </c>
      <c r="AF184" t="s">
        <v>978</v>
      </c>
      <c r="AG184">
        <v>0.01</v>
      </c>
      <c r="AH184" t="s">
        <v>979</v>
      </c>
      <c r="AI184" t="b">
        <v>0</v>
      </c>
      <c r="AJ184" t="s">
        <v>5</v>
      </c>
      <c r="AK184">
        <v>0.97555756999999999</v>
      </c>
      <c r="AL184" t="s">
        <v>4</v>
      </c>
      <c r="AM184">
        <v>3.1620210000000003E-2</v>
      </c>
    </row>
    <row r="185" spans="1:39" x14ac:dyDescent="0.25">
      <c r="A185" t="s">
        <v>202</v>
      </c>
      <c r="B185" t="s">
        <v>10</v>
      </c>
      <c r="C185">
        <v>300</v>
      </c>
      <c r="D185" t="s">
        <v>11</v>
      </c>
      <c r="E185">
        <v>100000</v>
      </c>
      <c r="F185" t="s">
        <v>12</v>
      </c>
      <c r="G185">
        <v>23654</v>
      </c>
      <c r="H185" t="s">
        <v>13</v>
      </c>
      <c r="I185">
        <v>1E-3</v>
      </c>
      <c r="J185" t="s">
        <v>3</v>
      </c>
      <c r="K185">
        <v>-2.3116000000000001E-2</v>
      </c>
      <c r="L185" t="s">
        <v>2</v>
      </c>
      <c r="M185">
        <v>8.6997342030979398E+69</v>
      </c>
      <c r="N185" t="s">
        <v>6</v>
      </c>
      <c r="O185">
        <v>57</v>
      </c>
      <c r="P185" t="s">
        <v>0</v>
      </c>
      <c r="Q185">
        <v>302.10000000000002</v>
      </c>
      <c r="R185" t="s">
        <v>8</v>
      </c>
      <c r="S185">
        <v>5</v>
      </c>
      <c r="T185" t="s">
        <v>9</v>
      </c>
      <c r="U185">
        <v>52</v>
      </c>
      <c r="V185" t="s">
        <v>7</v>
      </c>
      <c r="W185">
        <v>95006</v>
      </c>
      <c r="X185" t="s">
        <v>1</v>
      </c>
      <c r="Y185" t="s">
        <v>963</v>
      </c>
      <c r="Z185" t="s">
        <v>16</v>
      </c>
      <c r="AA185" s="7" t="s">
        <v>1922</v>
      </c>
      <c r="AB185" t="s">
        <v>256</v>
      </c>
      <c r="AC185" s="3">
        <v>9.9999999999999998E-17</v>
      </c>
      <c r="AD185" t="s">
        <v>976</v>
      </c>
      <c r="AE185" t="s">
        <v>977</v>
      </c>
      <c r="AF185" t="s">
        <v>978</v>
      </c>
      <c r="AG185">
        <v>0.01</v>
      </c>
      <c r="AH185" t="s">
        <v>979</v>
      </c>
      <c r="AI185" t="b">
        <v>0</v>
      </c>
      <c r="AJ185" t="s">
        <v>5</v>
      </c>
      <c r="AK185">
        <v>-3.8057704974384199E+121</v>
      </c>
      <c r="AL185" t="s">
        <v>4</v>
      </c>
      <c r="AM185">
        <v>1.36672041632204E+69</v>
      </c>
    </row>
    <row r="186" spans="1:39" x14ac:dyDescent="0.25">
      <c r="A186" t="s">
        <v>203</v>
      </c>
      <c r="B186" t="s">
        <v>10</v>
      </c>
      <c r="C186">
        <v>300</v>
      </c>
      <c r="D186" t="s">
        <v>11</v>
      </c>
      <c r="E186">
        <v>100000</v>
      </c>
      <c r="F186" t="s">
        <v>12</v>
      </c>
      <c r="G186">
        <v>23654</v>
      </c>
      <c r="H186" t="s">
        <v>13</v>
      </c>
      <c r="I186">
        <v>1E-3</v>
      </c>
      <c r="J186" t="s">
        <v>3</v>
      </c>
      <c r="K186">
        <v>-143.15117269999999</v>
      </c>
      <c r="L186" t="s">
        <v>2</v>
      </c>
      <c r="M186">
        <v>0.22634480000000001</v>
      </c>
      <c r="N186" t="s">
        <v>6</v>
      </c>
      <c r="O186">
        <v>13</v>
      </c>
      <c r="P186" t="s">
        <v>0</v>
      </c>
      <c r="Q186">
        <v>185.8</v>
      </c>
      <c r="R186" t="s">
        <v>8</v>
      </c>
      <c r="S186">
        <v>3</v>
      </c>
      <c r="T186" t="s">
        <v>9</v>
      </c>
      <c r="U186">
        <v>180</v>
      </c>
      <c r="V186" t="s">
        <v>7</v>
      </c>
      <c r="W186">
        <v>100115</v>
      </c>
      <c r="X186" t="s">
        <v>1</v>
      </c>
      <c r="Y186" t="s">
        <v>1923</v>
      </c>
      <c r="Z186" t="s">
        <v>16</v>
      </c>
      <c r="AA186" s="7" t="s">
        <v>1924</v>
      </c>
      <c r="AB186" t="s">
        <v>256</v>
      </c>
      <c r="AC186" s="3">
        <v>9.9999999999999998E-17</v>
      </c>
      <c r="AD186" t="s">
        <v>976</v>
      </c>
      <c r="AE186" t="s">
        <v>977</v>
      </c>
      <c r="AF186" t="s">
        <v>978</v>
      </c>
      <c r="AG186">
        <v>0.01</v>
      </c>
      <c r="AH186" t="s">
        <v>979</v>
      </c>
      <c r="AI186" t="b">
        <v>0</v>
      </c>
      <c r="AJ186" t="s">
        <v>5</v>
      </c>
      <c r="AK186">
        <v>-117.25962828999999</v>
      </c>
      <c r="AL186" t="s">
        <v>4</v>
      </c>
      <c r="AM186">
        <v>0.18744930000000001</v>
      </c>
    </row>
    <row r="187" spans="1:39" x14ac:dyDescent="0.25">
      <c r="A187" t="s">
        <v>204</v>
      </c>
      <c r="B187" t="s">
        <v>10</v>
      </c>
      <c r="C187">
        <v>300</v>
      </c>
      <c r="D187" t="s">
        <v>11</v>
      </c>
      <c r="E187">
        <v>100000</v>
      </c>
      <c r="F187" t="s">
        <v>12</v>
      </c>
      <c r="G187">
        <v>23654</v>
      </c>
      <c r="H187" t="s">
        <v>13</v>
      </c>
      <c r="I187">
        <v>1E-3</v>
      </c>
      <c r="J187" t="s">
        <v>3</v>
      </c>
      <c r="K187">
        <v>-175.9555708</v>
      </c>
      <c r="L187" t="s">
        <v>2</v>
      </c>
      <c r="M187">
        <v>6.6521160000000004</v>
      </c>
      <c r="N187" t="s">
        <v>6</v>
      </c>
      <c r="O187">
        <v>25</v>
      </c>
      <c r="P187" t="s">
        <v>0</v>
      </c>
      <c r="Q187">
        <v>243.7</v>
      </c>
      <c r="R187" t="s">
        <v>8</v>
      </c>
      <c r="S187">
        <v>3</v>
      </c>
      <c r="T187" t="s">
        <v>9</v>
      </c>
      <c r="U187">
        <v>267</v>
      </c>
      <c r="V187" t="s">
        <v>7</v>
      </c>
      <c r="W187">
        <v>100533</v>
      </c>
      <c r="X187" t="s">
        <v>1</v>
      </c>
      <c r="Y187" t="s">
        <v>1925</v>
      </c>
      <c r="Z187" t="s">
        <v>16</v>
      </c>
      <c r="AA187" s="7" t="s">
        <v>1926</v>
      </c>
      <c r="AB187" t="s">
        <v>256</v>
      </c>
      <c r="AC187" s="3">
        <v>9.9999999999999998E-17</v>
      </c>
      <c r="AD187" t="s">
        <v>976</v>
      </c>
      <c r="AE187" t="s">
        <v>977</v>
      </c>
      <c r="AF187" t="s">
        <v>978</v>
      </c>
      <c r="AG187">
        <v>0.01</v>
      </c>
      <c r="AH187" t="s">
        <v>979</v>
      </c>
      <c r="AI187" t="b">
        <v>0</v>
      </c>
      <c r="AJ187" t="s">
        <v>5</v>
      </c>
      <c r="AK187">
        <v>-54.449223670000002</v>
      </c>
      <c r="AL187" t="s">
        <v>4</v>
      </c>
      <c r="AM187">
        <v>3.8354735500000001</v>
      </c>
    </row>
    <row r="188" spans="1:39" x14ac:dyDescent="0.25">
      <c r="A188" t="s">
        <v>205</v>
      </c>
      <c r="B188" t="s">
        <v>10</v>
      </c>
      <c r="C188">
        <v>300</v>
      </c>
      <c r="D188" t="s">
        <v>11</v>
      </c>
      <c r="E188">
        <v>100000</v>
      </c>
      <c r="F188" t="s">
        <v>12</v>
      </c>
      <c r="G188">
        <v>23654</v>
      </c>
      <c r="H188" t="s">
        <v>13</v>
      </c>
      <c r="I188">
        <v>1E-3</v>
      </c>
      <c r="J188" t="s">
        <v>3</v>
      </c>
      <c r="K188">
        <v>0.99954319999999997</v>
      </c>
      <c r="L188" t="s">
        <v>2</v>
      </c>
      <c r="M188">
        <v>9.2560999999999997E-3</v>
      </c>
      <c r="N188" t="s">
        <v>6</v>
      </c>
      <c r="O188">
        <v>9</v>
      </c>
      <c r="P188" t="s">
        <v>0</v>
      </c>
      <c r="Q188">
        <v>176</v>
      </c>
      <c r="R188" t="s">
        <v>8</v>
      </c>
      <c r="S188">
        <v>5</v>
      </c>
      <c r="T188" t="s">
        <v>9</v>
      </c>
      <c r="U188">
        <v>263</v>
      </c>
      <c r="V188" t="s">
        <v>7</v>
      </c>
      <c r="W188">
        <v>100143</v>
      </c>
      <c r="X188" t="s">
        <v>1</v>
      </c>
      <c r="Y188" t="s">
        <v>1927</v>
      </c>
      <c r="Z188" t="s">
        <v>16</v>
      </c>
      <c r="AA188" s="7" t="s">
        <v>1928</v>
      </c>
      <c r="AB188" t="s">
        <v>256</v>
      </c>
      <c r="AC188" s="3">
        <v>9.9999999999999998E-17</v>
      </c>
      <c r="AD188" t="s">
        <v>976</v>
      </c>
      <c r="AE188" t="s">
        <v>977</v>
      </c>
      <c r="AF188" t="s">
        <v>978</v>
      </c>
      <c r="AG188">
        <v>0.01</v>
      </c>
      <c r="AH188" t="s">
        <v>979</v>
      </c>
      <c r="AI188" t="b">
        <v>0</v>
      </c>
      <c r="AJ188" t="s">
        <v>5</v>
      </c>
      <c r="AK188">
        <v>0.99961438999999996</v>
      </c>
      <c r="AL188" t="s">
        <v>4</v>
      </c>
      <c r="AM188">
        <v>8.6084200000000003E-3</v>
      </c>
    </row>
    <row r="189" spans="1:39" x14ac:dyDescent="0.25">
      <c r="A189" t="s">
        <v>206</v>
      </c>
      <c r="B189" t="s">
        <v>10</v>
      </c>
      <c r="C189">
        <v>300</v>
      </c>
      <c r="D189" t="s">
        <v>11</v>
      </c>
      <c r="E189">
        <v>100000</v>
      </c>
      <c r="F189" t="s">
        <v>12</v>
      </c>
      <c r="G189">
        <v>23654</v>
      </c>
      <c r="H189" t="s">
        <v>13</v>
      </c>
      <c r="I189">
        <v>1E-3</v>
      </c>
      <c r="J189" t="s">
        <v>3</v>
      </c>
      <c r="K189">
        <v>0.99873659999999997</v>
      </c>
      <c r="L189" t="s">
        <v>2</v>
      </c>
      <c r="M189">
        <v>3.3091000000000001E-3</v>
      </c>
      <c r="N189" t="s">
        <v>6</v>
      </c>
      <c r="O189">
        <v>7</v>
      </c>
      <c r="P189" t="s">
        <v>0</v>
      </c>
      <c r="Q189">
        <v>171.5</v>
      </c>
      <c r="R189" t="s">
        <v>8</v>
      </c>
      <c r="S189">
        <v>6</v>
      </c>
      <c r="T189" t="s">
        <v>9</v>
      </c>
      <c r="U189">
        <v>287</v>
      </c>
      <c r="V189" t="s">
        <v>7</v>
      </c>
      <c r="W189">
        <v>100068</v>
      </c>
      <c r="X189" t="s">
        <v>1</v>
      </c>
      <c r="Y189" t="s">
        <v>1929</v>
      </c>
      <c r="Z189" t="s">
        <v>16</v>
      </c>
      <c r="AA189" s="7" t="s">
        <v>1930</v>
      </c>
      <c r="AB189" t="s">
        <v>256</v>
      </c>
      <c r="AC189" s="3">
        <v>9.9999999999999998E-17</v>
      </c>
      <c r="AD189" t="s">
        <v>976</v>
      </c>
      <c r="AE189" t="s">
        <v>977</v>
      </c>
      <c r="AF189" t="s">
        <v>978</v>
      </c>
      <c r="AG189">
        <v>0.01</v>
      </c>
      <c r="AH189" t="s">
        <v>979</v>
      </c>
      <c r="AI189" t="b">
        <v>0</v>
      </c>
      <c r="AJ189" t="s">
        <v>5</v>
      </c>
      <c r="AK189">
        <v>0.99937507000000003</v>
      </c>
      <c r="AL189" t="s">
        <v>4</v>
      </c>
      <c r="AM189">
        <v>2.3886200000000002E-3</v>
      </c>
    </row>
    <row r="190" spans="1:39" x14ac:dyDescent="0.25">
      <c r="A190" t="s">
        <v>207</v>
      </c>
      <c r="B190" t="s">
        <v>10</v>
      </c>
      <c r="C190">
        <v>300</v>
      </c>
      <c r="D190" t="s">
        <v>11</v>
      </c>
      <c r="E190">
        <v>100000</v>
      </c>
      <c r="F190" t="s">
        <v>12</v>
      </c>
      <c r="G190">
        <v>23654</v>
      </c>
      <c r="H190" t="s">
        <v>13</v>
      </c>
      <c r="I190">
        <v>1E-3</v>
      </c>
      <c r="J190" t="s">
        <v>3</v>
      </c>
      <c r="K190">
        <v>-1.8642464000000001</v>
      </c>
      <c r="L190" t="s">
        <v>2</v>
      </c>
      <c r="M190">
        <v>2.4147116999999998</v>
      </c>
      <c r="N190" t="s">
        <v>6</v>
      </c>
      <c r="O190">
        <v>34</v>
      </c>
      <c r="P190" t="s">
        <v>0</v>
      </c>
      <c r="Q190">
        <v>224.6</v>
      </c>
      <c r="R190" t="s">
        <v>8</v>
      </c>
      <c r="S190">
        <v>5</v>
      </c>
      <c r="T190" t="s">
        <v>9</v>
      </c>
      <c r="U190">
        <v>314</v>
      </c>
      <c r="V190" t="s">
        <v>7</v>
      </c>
      <c r="W190">
        <v>100587</v>
      </c>
      <c r="X190" t="s">
        <v>1</v>
      </c>
      <c r="Y190" t="s">
        <v>1931</v>
      </c>
      <c r="Z190" t="s">
        <v>16</v>
      </c>
      <c r="AA190" s="7" t="s">
        <v>1932</v>
      </c>
      <c r="AB190" t="s">
        <v>256</v>
      </c>
      <c r="AC190" s="3">
        <v>9.9999999999999998E-17</v>
      </c>
      <c r="AD190" t="s">
        <v>976</v>
      </c>
      <c r="AE190" t="s">
        <v>977</v>
      </c>
      <c r="AF190" t="s">
        <v>978</v>
      </c>
      <c r="AG190">
        <v>0.01</v>
      </c>
      <c r="AH190" t="s">
        <v>979</v>
      </c>
      <c r="AI190" t="b">
        <v>0</v>
      </c>
      <c r="AJ190" t="s">
        <v>5</v>
      </c>
      <c r="AK190">
        <v>-25.422879829999999</v>
      </c>
      <c r="AL190" t="s">
        <v>4</v>
      </c>
      <c r="AM190">
        <v>1.9804677799999999</v>
      </c>
    </row>
    <row r="191" spans="1:39" x14ac:dyDescent="0.25">
      <c r="A191" t="s">
        <v>208</v>
      </c>
      <c r="B191" t="s">
        <v>10</v>
      </c>
      <c r="C191">
        <v>300</v>
      </c>
      <c r="D191" t="s">
        <v>11</v>
      </c>
      <c r="E191">
        <v>100000</v>
      </c>
      <c r="F191" t="s">
        <v>12</v>
      </c>
      <c r="G191">
        <v>23654</v>
      </c>
      <c r="H191" t="s">
        <v>13</v>
      </c>
      <c r="I191">
        <v>1E-3</v>
      </c>
      <c r="J191" t="s">
        <v>3</v>
      </c>
      <c r="K191">
        <v>0.99893259999999995</v>
      </c>
      <c r="L191" t="s">
        <v>2</v>
      </c>
      <c r="M191">
        <v>2.4559600000000001E-2</v>
      </c>
      <c r="N191" t="s">
        <v>6</v>
      </c>
      <c r="O191">
        <v>18</v>
      </c>
      <c r="P191" t="s">
        <v>0</v>
      </c>
      <c r="Q191">
        <v>234.8</v>
      </c>
      <c r="R191" t="s">
        <v>8</v>
      </c>
      <c r="S191">
        <v>8</v>
      </c>
      <c r="T191" t="s">
        <v>9</v>
      </c>
      <c r="U191">
        <v>233</v>
      </c>
      <c r="V191" t="s">
        <v>7</v>
      </c>
      <c r="W191">
        <v>100501</v>
      </c>
      <c r="X191" t="s">
        <v>1</v>
      </c>
      <c r="Y191" t="s">
        <v>1933</v>
      </c>
      <c r="Z191" t="s">
        <v>16</v>
      </c>
      <c r="AA191" s="7" t="s">
        <v>1934</v>
      </c>
      <c r="AB191" t="s">
        <v>256</v>
      </c>
      <c r="AC191" s="3">
        <v>9.9999999999999998E-17</v>
      </c>
      <c r="AD191" t="s">
        <v>976</v>
      </c>
      <c r="AE191" t="s">
        <v>977</v>
      </c>
      <c r="AF191" t="s">
        <v>978</v>
      </c>
      <c r="AG191">
        <v>0.01</v>
      </c>
      <c r="AH191" t="s">
        <v>979</v>
      </c>
      <c r="AI191" t="b">
        <v>0</v>
      </c>
      <c r="AJ191" t="s">
        <v>5</v>
      </c>
      <c r="AK191">
        <v>0.99961208000000001</v>
      </c>
      <c r="AL191" t="s">
        <v>4</v>
      </c>
      <c r="AM191">
        <v>1.47163E-2</v>
      </c>
    </row>
    <row r="192" spans="1:39" x14ac:dyDescent="0.25">
      <c r="A192" t="s">
        <v>209</v>
      </c>
      <c r="B192" t="s">
        <v>10</v>
      </c>
      <c r="C192">
        <v>300</v>
      </c>
      <c r="D192" t="s">
        <v>11</v>
      </c>
      <c r="E192">
        <v>100000</v>
      </c>
      <c r="F192" t="s">
        <v>12</v>
      </c>
      <c r="G192">
        <v>23654</v>
      </c>
      <c r="H192" t="s">
        <v>13</v>
      </c>
      <c r="I192">
        <v>1E-3</v>
      </c>
      <c r="J192" t="s">
        <v>3</v>
      </c>
      <c r="K192">
        <v>-48.204602199999997</v>
      </c>
      <c r="L192" t="s">
        <v>2</v>
      </c>
      <c r="M192">
        <v>2.6726719999999999</v>
      </c>
      <c r="N192" t="s">
        <v>6</v>
      </c>
      <c r="O192">
        <v>25</v>
      </c>
      <c r="P192" t="s">
        <v>0</v>
      </c>
      <c r="Q192">
        <v>245.3</v>
      </c>
      <c r="R192" t="s">
        <v>8</v>
      </c>
      <c r="S192">
        <v>4</v>
      </c>
      <c r="T192" t="s">
        <v>9</v>
      </c>
      <c r="U192">
        <v>347</v>
      </c>
      <c r="V192" t="s">
        <v>7</v>
      </c>
      <c r="W192">
        <v>100823</v>
      </c>
      <c r="X192" t="s">
        <v>1</v>
      </c>
      <c r="Y192" t="s">
        <v>1935</v>
      </c>
      <c r="Z192" t="s">
        <v>16</v>
      </c>
      <c r="AA192" s="7" t="s">
        <v>1936</v>
      </c>
      <c r="AB192" t="s">
        <v>256</v>
      </c>
      <c r="AC192" s="3">
        <v>9.9999999999999998E-17</v>
      </c>
      <c r="AD192" t="s">
        <v>976</v>
      </c>
      <c r="AE192" t="s">
        <v>977</v>
      </c>
      <c r="AF192" t="s">
        <v>978</v>
      </c>
      <c r="AG192">
        <v>0.01</v>
      </c>
      <c r="AH192" t="s">
        <v>979</v>
      </c>
      <c r="AI192" t="b">
        <v>0</v>
      </c>
      <c r="AJ192" t="s">
        <v>5</v>
      </c>
      <c r="AK192">
        <v>-2.1298838199999999</v>
      </c>
      <c r="AL192" t="s">
        <v>4</v>
      </c>
      <c r="AM192">
        <v>0.69018988000000003</v>
      </c>
    </row>
    <row r="193" spans="1:39" x14ac:dyDescent="0.25">
      <c r="A193" t="s">
        <v>210</v>
      </c>
      <c r="B193" t="s">
        <v>10</v>
      </c>
      <c r="C193">
        <v>300</v>
      </c>
      <c r="D193" t="s">
        <v>11</v>
      </c>
      <c r="E193">
        <v>100000</v>
      </c>
      <c r="F193" t="s">
        <v>12</v>
      </c>
      <c r="G193">
        <v>23654</v>
      </c>
      <c r="H193" t="s">
        <v>13</v>
      </c>
      <c r="I193">
        <v>1E-3</v>
      </c>
      <c r="J193" t="s">
        <v>3</v>
      </c>
      <c r="K193">
        <v>0.98167530000000003</v>
      </c>
      <c r="L193" t="s">
        <v>2</v>
      </c>
      <c r="M193">
        <v>9.1579999999999995E-3</v>
      </c>
      <c r="N193" t="s">
        <v>6</v>
      </c>
      <c r="O193">
        <v>10</v>
      </c>
      <c r="P193" t="s">
        <v>0</v>
      </c>
      <c r="Q193">
        <v>176.3</v>
      </c>
      <c r="R193" t="s">
        <v>8</v>
      </c>
      <c r="S193">
        <v>7</v>
      </c>
      <c r="T193" t="s">
        <v>9</v>
      </c>
      <c r="U193">
        <v>263</v>
      </c>
      <c r="V193" t="s">
        <v>7</v>
      </c>
      <c r="W193">
        <v>100248</v>
      </c>
      <c r="X193" t="s">
        <v>1</v>
      </c>
      <c r="Y193" t="s">
        <v>1937</v>
      </c>
      <c r="Z193" t="s">
        <v>16</v>
      </c>
      <c r="AA193" s="7" t="s">
        <v>1938</v>
      </c>
      <c r="AB193" t="s">
        <v>256</v>
      </c>
      <c r="AC193" s="3">
        <v>9.9999999999999998E-17</v>
      </c>
      <c r="AD193" t="s">
        <v>976</v>
      </c>
      <c r="AE193" t="s">
        <v>977</v>
      </c>
      <c r="AF193" t="s">
        <v>978</v>
      </c>
      <c r="AG193">
        <v>0.01</v>
      </c>
      <c r="AH193" t="s">
        <v>979</v>
      </c>
      <c r="AI193" t="b">
        <v>0</v>
      </c>
      <c r="AJ193" t="s">
        <v>5</v>
      </c>
      <c r="AK193">
        <v>0.99789777999999996</v>
      </c>
      <c r="AL193" t="s">
        <v>4</v>
      </c>
      <c r="AM193">
        <v>3.0750700000000001E-3</v>
      </c>
    </row>
    <row r="194" spans="1:39" x14ac:dyDescent="0.25">
      <c r="A194" t="s">
        <v>211</v>
      </c>
      <c r="B194" t="s">
        <v>10</v>
      </c>
      <c r="C194">
        <v>300</v>
      </c>
      <c r="D194" t="s">
        <v>11</v>
      </c>
      <c r="E194">
        <v>100000</v>
      </c>
      <c r="F194" t="s">
        <v>12</v>
      </c>
      <c r="G194">
        <v>23654</v>
      </c>
      <c r="H194" t="s">
        <v>13</v>
      </c>
      <c r="I194">
        <v>1E-3</v>
      </c>
      <c r="J194" t="s">
        <v>3</v>
      </c>
      <c r="K194">
        <v>-8.6249999999999999E-4</v>
      </c>
      <c r="L194" t="s">
        <v>2</v>
      </c>
      <c r="M194">
        <v>1.29212038006605E+16</v>
      </c>
      <c r="N194" t="s">
        <v>6</v>
      </c>
      <c r="O194">
        <v>69</v>
      </c>
      <c r="P194" t="s">
        <v>0</v>
      </c>
      <c r="Q194">
        <v>219.1</v>
      </c>
      <c r="R194" t="s">
        <v>8</v>
      </c>
      <c r="S194">
        <v>12</v>
      </c>
      <c r="T194" t="s">
        <v>9</v>
      </c>
      <c r="U194">
        <v>268</v>
      </c>
      <c r="V194" t="s">
        <v>7</v>
      </c>
      <c r="W194">
        <v>100162</v>
      </c>
      <c r="X194" t="s">
        <v>1</v>
      </c>
      <c r="Y194" t="s">
        <v>1939</v>
      </c>
      <c r="Z194" t="s">
        <v>16</v>
      </c>
      <c r="AA194" s="7" t="s">
        <v>1940</v>
      </c>
      <c r="AB194" t="s">
        <v>256</v>
      </c>
      <c r="AC194" s="3">
        <v>9.9999999999999998E-17</v>
      </c>
      <c r="AD194" t="s">
        <v>976</v>
      </c>
      <c r="AE194" t="s">
        <v>977</v>
      </c>
      <c r="AF194" t="s">
        <v>978</v>
      </c>
      <c r="AG194">
        <v>0.01</v>
      </c>
      <c r="AH194" t="s">
        <v>979</v>
      </c>
      <c r="AI194" t="b">
        <v>0</v>
      </c>
      <c r="AJ194" t="s">
        <v>5</v>
      </c>
      <c r="AK194">
        <v>-4.2875999999999998E-4</v>
      </c>
      <c r="AL194" t="s">
        <v>4</v>
      </c>
      <c r="AM194">
        <v>1.04729524005521E+18</v>
      </c>
    </row>
    <row r="195" spans="1:39" x14ac:dyDescent="0.25">
      <c r="A195" t="s">
        <v>212</v>
      </c>
      <c r="B195" t="s">
        <v>10</v>
      </c>
      <c r="C195">
        <v>300</v>
      </c>
      <c r="D195" t="s">
        <v>11</v>
      </c>
      <c r="E195">
        <v>100000</v>
      </c>
      <c r="F195" t="s">
        <v>12</v>
      </c>
      <c r="G195">
        <v>23654</v>
      </c>
      <c r="H195" t="s">
        <v>13</v>
      </c>
      <c r="I195">
        <v>1E-3</v>
      </c>
      <c r="J195" t="s">
        <v>3</v>
      </c>
      <c r="K195">
        <v>0.98694959999999998</v>
      </c>
      <c r="L195" t="s">
        <v>2</v>
      </c>
      <c r="M195">
        <v>1.21151E-2</v>
      </c>
      <c r="N195" t="s">
        <v>6</v>
      </c>
      <c r="O195">
        <v>16</v>
      </c>
      <c r="P195" t="s">
        <v>0</v>
      </c>
      <c r="Q195">
        <v>191.6</v>
      </c>
      <c r="R195" t="s">
        <v>8</v>
      </c>
      <c r="S195">
        <v>6</v>
      </c>
      <c r="T195" t="s">
        <v>9</v>
      </c>
      <c r="U195">
        <v>284</v>
      </c>
      <c r="V195" t="s">
        <v>7</v>
      </c>
      <c r="W195">
        <v>100488</v>
      </c>
      <c r="X195" t="s">
        <v>1</v>
      </c>
      <c r="Y195" t="s">
        <v>1941</v>
      </c>
      <c r="Z195" t="s">
        <v>16</v>
      </c>
      <c r="AA195" s="7" t="s">
        <v>1942</v>
      </c>
      <c r="AB195" t="s">
        <v>256</v>
      </c>
      <c r="AC195" s="3">
        <v>9.9999999999999998E-17</v>
      </c>
      <c r="AD195" t="s">
        <v>976</v>
      </c>
      <c r="AE195" t="s">
        <v>977</v>
      </c>
      <c r="AF195" t="s">
        <v>978</v>
      </c>
      <c r="AG195">
        <v>0.01</v>
      </c>
      <c r="AH195" t="s">
        <v>979</v>
      </c>
      <c r="AI195" t="b">
        <v>0</v>
      </c>
      <c r="AJ195" t="s">
        <v>5</v>
      </c>
      <c r="AK195">
        <v>0.99220275000000002</v>
      </c>
      <c r="AL195" t="s">
        <v>4</v>
      </c>
      <c r="AM195">
        <v>9.3345800000000003E-3</v>
      </c>
    </row>
    <row r="196" spans="1:39" x14ac:dyDescent="0.25">
      <c r="A196" t="s">
        <v>213</v>
      </c>
      <c r="B196" t="s">
        <v>10</v>
      </c>
      <c r="C196">
        <v>300</v>
      </c>
      <c r="D196" t="s">
        <v>11</v>
      </c>
      <c r="E196">
        <v>100000</v>
      </c>
      <c r="F196" t="s">
        <v>12</v>
      </c>
      <c r="G196">
        <v>23654</v>
      </c>
      <c r="H196" t="s">
        <v>13</v>
      </c>
      <c r="I196">
        <v>1E-3</v>
      </c>
      <c r="J196" t="s">
        <v>3</v>
      </c>
      <c r="K196">
        <v>0.99943490000000001</v>
      </c>
      <c r="L196" t="s">
        <v>2</v>
      </c>
      <c r="M196">
        <v>3.4530499999999999E-2</v>
      </c>
      <c r="N196" t="s">
        <v>6</v>
      </c>
      <c r="O196">
        <v>15</v>
      </c>
      <c r="P196" t="s">
        <v>0</v>
      </c>
      <c r="Q196">
        <v>247.7</v>
      </c>
      <c r="R196" t="s">
        <v>8</v>
      </c>
      <c r="S196">
        <v>4</v>
      </c>
      <c r="T196" t="s">
        <v>9</v>
      </c>
      <c r="U196">
        <v>217</v>
      </c>
      <c r="V196" t="s">
        <v>7</v>
      </c>
      <c r="W196">
        <v>100539</v>
      </c>
      <c r="X196" t="s">
        <v>1</v>
      </c>
      <c r="Y196" t="s">
        <v>1943</v>
      </c>
      <c r="Z196" t="s">
        <v>16</v>
      </c>
      <c r="AA196" s="7" t="s">
        <v>1944</v>
      </c>
      <c r="AB196" t="s">
        <v>256</v>
      </c>
      <c r="AC196" s="3">
        <v>9.9999999999999998E-17</v>
      </c>
      <c r="AD196" t="s">
        <v>976</v>
      </c>
      <c r="AE196" t="s">
        <v>977</v>
      </c>
      <c r="AF196" t="s">
        <v>978</v>
      </c>
      <c r="AG196">
        <v>0.01</v>
      </c>
      <c r="AH196" t="s">
        <v>979</v>
      </c>
      <c r="AI196" t="b">
        <v>0</v>
      </c>
      <c r="AJ196" t="s">
        <v>5</v>
      </c>
      <c r="AK196">
        <v>0.99991010000000002</v>
      </c>
      <c r="AL196" t="s">
        <v>4</v>
      </c>
      <c r="AM196">
        <v>1.3379729999999999E-2</v>
      </c>
    </row>
    <row r="197" spans="1:39" x14ac:dyDescent="0.25">
      <c r="A197" t="s">
        <v>214</v>
      </c>
      <c r="B197" t="s">
        <v>10</v>
      </c>
      <c r="C197">
        <v>300</v>
      </c>
      <c r="D197" t="s">
        <v>11</v>
      </c>
      <c r="E197">
        <v>100000</v>
      </c>
      <c r="F197" t="s">
        <v>12</v>
      </c>
      <c r="G197">
        <v>23654</v>
      </c>
      <c r="H197" t="s">
        <v>13</v>
      </c>
      <c r="I197">
        <v>1E-3</v>
      </c>
      <c r="J197" t="s">
        <v>3</v>
      </c>
      <c r="K197">
        <v>-23.617930699999999</v>
      </c>
      <c r="L197" t="s">
        <v>2</v>
      </c>
      <c r="M197">
        <v>8.0356499999999997E-2</v>
      </c>
      <c r="N197" t="s">
        <v>6</v>
      </c>
      <c r="O197">
        <v>5</v>
      </c>
      <c r="P197" t="s">
        <v>0</v>
      </c>
      <c r="Q197">
        <v>154.6</v>
      </c>
      <c r="R197" t="s">
        <v>8</v>
      </c>
      <c r="S197">
        <v>4</v>
      </c>
      <c r="T197" t="s">
        <v>9</v>
      </c>
      <c r="U197">
        <v>330</v>
      </c>
      <c r="V197" t="s">
        <v>7</v>
      </c>
      <c r="W197">
        <v>100260</v>
      </c>
      <c r="X197" t="s">
        <v>1</v>
      </c>
      <c r="Y197" t="s">
        <v>1945</v>
      </c>
      <c r="Z197" t="s">
        <v>16</v>
      </c>
      <c r="AA197" s="7" t="s">
        <v>1946</v>
      </c>
      <c r="AB197" t="s">
        <v>256</v>
      </c>
      <c r="AC197" s="3">
        <v>9.9999999999999998E-17</v>
      </c>
      <c r="AD197" t="s">
        <v>976</v>
      </c>
      <c r="AE197" t="s">
        <v>977</v>
      </c>
      <c r="AF197" t="s">
        <v>978</v>
      </c>
      <c r="AG197">
        <v>0.01</v>
      </c>
      <c r="AH197" t="s">
        <v>979</v>
      </c>
      <c r="AI197" t="b">
        <v>0</v>
      </c>
      <c r="AJ197" t="s">
        <v>5</v>
      </c>
      <c r="AK197">
        <v>-154.77940276999999</v>
      </c>
      <c r="AL197" t="s">
        <v>4</v>
      </c>
      <c r="AM197">
        <v>0.12099132999999999</v>
      </c>
    </row>
    <row r="198" spans="1:39" x14ac:dyDescent="0.25">
      <c r="A198" t="s">
        <v>215</v>
      </c>
      <c r="B198" t="s">
        <v>10</v>
      </c>
      <c r="C198">
        <v>300</v>
      </c>
      <c r="D198" t="s">
        <v>11</v>
      </c>
      <c r="E198">
        <v>100000</v>
      </c>
      <c r="F198" t="s">
        <v>12</v>
      </c>
      <c r="G198">
        <v>23654</v>
      </c>
      <c r="H198" t="s">
        <v>13</v>
      </c>
      <c r="I198">
        <v>1E-3</v>
      </c>
      <c r="J198" t="s">
        <v>3</v>
      </c>
      <c r="K198">
        <v>0.99722869999999997</v>
      </c>
      <c r="L198" t="s">
        <v>2</v>
      </c>
      <c r="M198">
        <v>0.30163240000000002</v>
      </c>
      <c r="N198" t="s">
        <v>6</v>
      </c>
      <c r="O198">
        <v>37</v>
      </c>
      <c r="P198" t="s">
        <v>0</v>
      </c>
      <c r="Q198">
        <v>300.60000000000002</v>
      </c>
      <c r="R198" t="s">
        <v>8</v>
      </c>
      <c r="S198">
        <v>4</v>
      </c>
      <c r="T198" t="s">
        <v>9</v>
      </c>
      <c r="U198">
        <v>47</v>
      </c>
      <c r="V198" t="s">
        <v>7</v>
      </c>
      <c r="W198">
        <v>89269</v>
      </c>
      <c r="X198" t="s">
        <v>1</v>
      </c>
      <c r="Y198" t="s">
        <v>1947</v>
      </c>
      <c r="Z198" t="s">
        <v>16</v>
      </c>
      <c r="AA198" s="7" t="s">
        <v>1948</v>
      </c>
      <c r="AB198" t="s">
        <v>256</v>
      </c>
      <c r="AC198" s="3">
        <v>9.9999999999999998E-17</v>
      </c>
      <c r="AD198" t="s">
        <v>976</v>
      </c>
      <c r="AE198" t="s">
        <v>977</v>
      </c>
      <c r="AF198" t="s">
        <v>978</v>
      </c>
      <c r="AG198">
        <v>0.01</v>
      </c>
      <c r="AH198" t="s">
        <v>979</v>
      </c>
      <c r="AI198" t="b">
        <v>0</v>
      </c>
      <c r="AJ198" t="s">
        <v>5</v>
      </c>
      <c r="AK198">
        <v>0.99827347</v>
      </c>
      <c r="AL198" t="s">
        <v>4</v>
      </c>
      <c r="AM198">
        <v>0.2393808</v>
      </c>
    </row>
    <row r="199" spans="1:39" x14ac:dyDescent="0.25">
      <c r="A199" t="s">
        <v>216</v>
      </c>
      <c r="B199" t="s">
        <v>10</v>
      </c>
      <c r="C199">
        <v>300</v>
      </c>
      <c r="D199" t="s">
        <v>11</v>
      </c>
      <c r="E199">
        <v>100000</v>
      </c>
      <c r="F199" t="s">
        <v>12</v>
      </c>
      <c r="G199">
        <v>23654</v>
      </c>
      <c r="H199" t="s">
        <v>13</v>
      </c>
      <c r="I199">
        <v>1E-3</v>
      </c>
      <c r="J199" t="s">
        <v>3</v>
      </c>
      <c r="K199">
        <v>0.99922849999999996</v>
      </c>
      <c r="L199" t="s">
        <v>2</v>
      </c>
      <c r="M199">
        <v>1.4998299999999999E-2</v>
      </c>
      <c r="N199" t="s">
        <v>6</v>
      </c>
      <c r="O199">
        <v>14</v>
      </c>
      <c r="P199" t="s">
        <v>0</v>
      </c>
      <c r="Q199">
        <v>211.4</v>
      </c>
      <c r="R199" t="s">
        <v>8</v>
      </c>
      <c r="S199">
        <v>4</v>
      </c>
      <c r="T199" t="s">
        <v>9</v>
      </c>
      <c r="U199">
        <v>227</v>
      </c>
      <c r="V199" t="s">
        <v>7</v>
      </c>
      <c r="W199">
        <v>100324</v>
      </c>
      <c r="X199" t="s">
        <v>1</v>
      </c>
      <c r="Y199" t="s">
        <v>1949</v>
      </c>
      <c r="Z199" t="s">
        <v>16</v>
      </c>
      <c r="AA199" s="7" t="s">
        <v>1950</v>
      </c>
      <c r="AB199" t="s">
        <v>256</v>
      </c>
      <c r="AC199" s="3">
        <v>9.9999999999999998E-17</v>
      </c>
      <c r="AD199" t="s">
        <v>976</v>
      </c>
      <c r="AE199" t="s">
        <v>977</v>
      </c>
      <c r="AF199" t="s">
        <v>978</v>
      </c>
      <c r="AG199">
        <v>0.01</v>
      </c>
      <c r="AH199" t="s">
        <v>979</v>
      </c>
      <c r="AI199" t="b">
        <v>0</v>
      </c>
      <c r="AJ199" t="s">
        <v>5</v>
      </c>
      <c r="AK199">
        <v>0.99929515999999996</v>
      </c>
      <c r="AL199" t="s">
        <v>4</v>
      </c>
      <c r="AM199">
        <v>1.4216589999999999E-2</v>
      </c>
    </row>
    <row r="200" spans="1:39" x14ac:dyDescent="0.25">
      <c r="A200" t="s">
        <v>217</v>
      </c>
      <c r="B200" t="s">
        <v>10</v>
      </c>
      <c r="C200">
        <v>300</v>
      </c>
      <c r="D200" t="s">
        <v>11</v>
      </c>
      <c r="E200">
        <v>100000</v>
      </c>
      <c r="F200" t="s">
        <v>12</v>
      </c>
      <c r="G200">
        <v>23654</v>
      </c>
      <c r="H200" t="s">
        <v>13</v>
      </c>
      <c r="I200">
        <v>1E-3</v>
      </c>
      <c r="J200" t="s">
        <v>3</v>
      </c>
      <c r="K200">
        <v>0.78941709999999998</v>
      </c>
      <c r="L200" t="s">
        <v>2</v>
      </c>
      <c r="M200">
        <v>0.30275400000000002</v>
      </c>
      <c r="N200" t="s">
        <v>6</v>
      </c>
      <c r="O200">
        <v>33</v>
      </c>
      <c r="P200" t="s">
        <v>0</v>
      </c>
      <c r="Q200">
        <v>300.60000000000002</v>
      </c>
      <c r="R200" t="s">
        <v>8</v>
      </c>
      <c r="S200">
        <v>4</v>
      </c>
      <c r="T200" t="s">
        <v>9</v>
      </c>
      <c r="U200">
        <v>52</v>
      </c>
      <c r="V200" t="s">
        <v>7</v>
      </c>
      <c r="W200">
        <v>94991</v>
      </c>
      <c r="X200" t="s">
        <v>1</v>
      </c>
      <c r="Y200" t="s">
        <v>1951</v>
      </c>
      <c r="Z200" t="s">
        <v>16</v>
      </c>
      <c r="AA200" s="7" t="s">
        <v>1952</v>
      </c>
      <c r="AB200" t="s">
        <v>256</v>
      </c>
      <c r="AC200" s="3">
        <v>9.9999999999999998E-17</v>
      </c>
      <c r="AD200" t="s">
        <v>976</v>
      </c>
      <c r="AE200" t="s">
        <v>977</v>
      </c>
      <c r="AF200" t="s">
        <v>978</v>
      </c>
      <c r="AG200">
        <v>0.01</v>
      </c>
      <c r="AH200" t="s">
        <v>979</v>
      </c>
      <c r="AI200" t="b">
        <v>0</v>
      </c>
      <c r="AJ200" t="s">
        <v>5</v>
      </c>
      <c r="AK200">
        <v>0.80836238999999999</v>
      </c>
      <c r="AL200" t="s">
        <v>4</v>
      </c>
      <c r="AM200">
        <v>0.29009392000000001</v>
      </c>
    </row>
    <row r="201" spans="1:39" x14ac:dyDescent="0.25">
      <c r="A201" t="s">
        <v>218</v>
      </c>
      <c r="B201" t="s">
        <v>10</v>
      </c>
      <c r="C201">
        <v>300</v>
      </c>
      <c r="D201" t="s">
        <v>11</v>
      </c>
      <c r="E201">
        <v>100000</v>
      </c>
      <c r="F201" t="s">
        <v>12</v>
      </c>
      <c r="G201">
        <v>23654</v>
      </c>
      <c r="H201" t="s">
        <v>13</v>
      </c>
      <c r="I201">
        <v>1E-3</v>
      </c>
      <c r="J201" t="s">
        <v>3</v>
      </c>
      <c r="K201">
        <v>-2308347.4066472999</v>
      </c>
      <c r="L201" t="s">
        <v>2</v>
      </c>
      <c r="M201">
        <v>41722438.749079198</v>
      </c>
      <c r="N201" t="s">
        <v>6</v>
      </c>
      <c r="O201">
        <v>60</v>
      </c>
      <c r="P201" t="s">
        <v>0</v>
      </c>
      <c r="Q201">
        <v>301.60000000000002</v>
      </c>
      <c r="R201" t="s">
        <v>8</v>
      </c>
      <c r="S201">
        <v>6</v>
      </c>
      <c r="T201" t="s">
        <v>9</v>
      </c>
      <c r="U201">
        <v>56</v>
      </c>
      <c r="V201" t="s">
        <v>7</v>
      </c>
      <c r="W201">
        <v>97349</v>
      </c>
      <c r="X201" t="s">
        <v>1</v>
      </c>
      <c r="Y201" t="s">
        <v>1953</v>
      </c>
      <c r="Z201" t="s">
        <v>16</v>
      </c>
      <c r="AA201" s="7" t="s">
        <v>1954</v>
      </c>
      <c r="AB201" t="s">
        <v>256</v>
      </c>
      <c r="AC201" s="3">
        <v>9.9999999999999998E-17</v>
      </c>
      <c r="AD201" t="s">
        <v>976</v>
      </c>
      <c r="AE201" t="s">
        <v>977</v>
      </c>
      <c r="AF201" t="s">
        <v>978</v>
      </c>
      <c r="AG201">
        <v>0.01</v>
      </c>
      <c r="AH201" t="s">
        <v>979</v>
      </c>
      <c r="AI201" t="b">
        <v>0</v>
      </c>
      <c r="AJ201" t="s">
        <v>5</v>
      </c>
      <c r="AK201">
        <v>-1913352.1701382501</v>
      </c>
      <c r="AL201" t="s">
        <v>4</v>
      </c>
      <c r="AM201">
        <v>49809018.528490603</v>
      </c>
    </row>
    <row r="202" spans="1:39" x14ac:dyDescent="0.25">
      <c r="A202" t="s">
        <v>219</v>
      </c>
      <c r="B202" t="s">
        <v>10</v>
      </c>
      <c r="C202">
        <v>300</v>
      </c>
      <c r="D202" t="s">
        <v>11</v>
      </c>
      <c r="E202">
        <v>100000</v>
      </c>
      <c r="F202" t="s">
        <v>12</v>
      </c>
      <c r="G202">
        <v>23654</v>
      </c>
      <c r="H202" t="s">
        <v>13</v>
      </c>
      <c r="I202">
        <v>1E-3</v>
      </c>
      <c r="J202" t="s">
        <v>3</v>
      </c>
      <c r="K202">
        <v>0.98117909999999997</v>
      </c>
      <c r="L202" t="s">
        <v>2</v>
      </c>
      <c r="M202">
        <v>1.4910374</v>
      </c>
      <c r="N202" t="s">
        <v>6</v>
      </c>
      <c r="O202">
        <v>68</v>
      </c>
      <c r="P202" t="s">
        <v>0</v>
      </c>
      <c r="Q202">
        <v>301.60000000000002</v>
      </c>
      <c r="R202" t="s">
        <v>8</v>
      </c>
      <c r="S202">
        <v>2</v>
      </c>
      <c r="T202" t="s">
        <v>9</v>
      </c>
      <c r="U202">
        <v>27</v>
      </c>
      <c r="V202" t="s">
        <v>7</v>
      </c>
      <c r="W202">
        <v>73853</v>
      </c>
      <c r="X202" t="s">
        <v>1</v>
      </c>
      <c r="Y202" t="s">
        <v>1955</v>
      </c>
      <c r="Z202" t="s">
        <v>16</v>
      </c>
      <c r="AA202" s="7" t="s">
        <v>1956</v>
      </c>
      <c r="AB202" t="s">
        <v>256</v>
      </c>
      <c r="AC202" s="3">
        <v>9.9999999999999998E-17</v>
      </c>
      <c r="AD202" t="s">
        <v>976</v>
      </c>
      <c r="AE202" t="s">
        <v>977</v>
      </c>
      <c r="AF202" t="s">
        <v>978</v>
      </c>
      <c r="AG202">
        <v>0.01</v>
      </c>
      <c r="AH202" t="s">
        <v>979</v>
      </c>
      <c r="AI202" t="b">
        <v>0</v>
      </c>
      <c r="AJ202" t="s">
        <v>5</v>
      </c>
      <c r="AK202">
        <v>0.98034668000000003</v>
      </c>
      <c r="AL202" t="s">
        <v>4</v>
      </c>
      <c r="AM202">
        <v>1.52080164</v>
      </c>
    </row>
    <row r="203" spans="1:39" x14ac:dyDescent="0.25">
      <c r="A203" t="s">
        <v>220</v>
      </c>
      <c r="B203" t="s">
        <v>10</v>
      </c>
      <c r="C203">
        <v>300</v>
      </c>
      <c r="D203" t="s">
        <v>11</v>
      </c>
      <c r="E203">
        <v>100000</v>
      </c>
      <c r="F203" t="s">
        <v>12</v>
      </c>
      <c r="G203">
        <v>23654</v>
      </c>
      <c r="H203" t="s">
        <v>13</v>
      </c>
      <c r="I203">
        <v>1E-3</v>
      </c>
      <c r="J203" t="s">
        <v>3</v>
      </c>
      <c r="K203">
        <v>0.99945890000000004</v>
      </c>
      <c r="L203" t="s">
        <v>2</v>
      </c>
      <c r="M203">
        <v>1.1824899999999999E-2</v>
      </c>
      <c r="N203" t="s">
        <v>6</v>
      </c>
      <c r="O203">
        <v>19</v>
      </c>
      <c r="P203" t="s">
        <v>0</v>
      </c>
      <c r="Q203">
        <v>248.4</v>
      </c>
      <c r="R203" t="s">
        <v>8</v>
      </c>
      <c r="S203">
        <v>6</v>
      </c>
      <c r="T203" t="s">
        <v>9</v>
      </c>
      <c r="U203">
        <v>327</v>
      </c>
      <c r="V203" t="s">
        <v>7</v>
      </c>
      <c r="W203">
        <v>100757</v>
      </c>
      <c r="X203" t="s">
        <v>1</v>
      </c>
      <c r="Y203" t="s">
        <v>1957</v>
      </c>
      <c r="Z203" t="s">
        <v>16</v>
      </c>
      <c r="AA203" s="7" t="s">
        <v>1958</v>
      </c>
      <c r="AB203" t="s">
        <v>256</v>
      </c>
      <c r="AC203" s="3">
        <v>9.9999999999999998E-17</v>
      </c>
      <c r="AD203" t="s">
        <v>976</v>
      </c>
      <c r="AE203" t="s">
        <v>977</v>
      </c>
      <c r="AF203" t="s">
        <v>978</v>
      </c>
      <c r="AG203">
        <v>0.01</v>
      </c>
      <c r="AH203" t="s">
        <v>979</v>
      </c>
      <c r="AI203" t="b">
        <v>0</v>
      </c>
      <c r="AJ203" t="s">
        <v>5</v>
      </c>
      <c r="AK203">
        <v>0.99991205999999999</v>
      </c>
      <c r="AL203" t="s">
        <v>4</v>
      </c>
      <c r="AM203">
        <v>4.7740899999999999E-3</v>
      </c>
    </row>
    <row r="204" spans="1:39" x14ac:dyDescent="0.25">
      <c r="A204" t="s">
        <v>221</v>
      </c>
      <c r="B204" t="s">
        <v>10</v>
      </c>
      <c r="C204">
        <v>300</v>
      </c>
      <c r="D204" t="s">
        <v>11</v>
      </c>
      <c r="E204">
        <v>100000</v>
      </c>
      <c r="F204" t="s">
        <v>12</v>
      </c>
      <c r="G204">
        <v>23654</v>
      </c>
      <c r="H204" t="s">
        <v>13</v>
      </c>
      <c r="I204">
        <v>1E-3</v>
      </c>
      <c r="J204" t="s">
        <v>3</v>
      </c>
      <c r="K204">
        <v>0.99853550000000002</v>
      </c>
      <c r="L204" t="s">
        <v>2</v>
      </c>
      <c r="M204">
        <v>1.8342385000000001</v>
      </c>
      <c r="N204" t="s">
        <v>6</v>
      </c>
      <c r="O204">
        <v>19</v>
      </c>
      <c r="P204" t="s">
        <v>0</v>
      </c>
      <c r="Q204">
        <v>213.6</v>
      </c>
      <c r="R204" t="s">
        <v>8</v>
      </c>
      <c r="S204">
        <v>4</v>
      </c>
      <c r="T204" t="s">
        <v>9</v>
      </c>
      <c r="U204">
        <v>339</v>
      </c>
      <c r="V204" t="s">
        <v>7</v>
      </c>
      <c r="W204">
        <v>100724</v>
      </c>
      <c r="X204" t="s">
        <v>1</v>
      </c>
      <c r="Y204" t="s">
        <v>1959</v>
      </c>
      <c r="Z204" t="s">
        <v>16</v>
      </c>
      <c r="AA204" s="7" t="s">
        <v>1960</v>
      </c>
      <c r="AB204" t="s">
        <v>256</v>
      </c>
      <c r="AC204" s="3">
        <v>9.9999999999999998E-17</v>
      </c>
      <c r="AD204" t="s">
        <v>976</v>
      </c>
      <c r="AE204" t="s">
        <v>977</v>
      </c>
      <c r="AF204" t="s">
        <v>978</v>
      </c>
      <c r="AG204">
        <v>0.01</v>
      </c>
      <c r="AH204" t="s">
        <v>979</v>
      </c>
      <c r="AI204" t="b">
        <v>0</v>
      </c>
      <c r="AJ204" t="s">
        <v>5</v>
      </c>
      <c r="AK204">
        <v>0.99979711999999998</v>
      </c>
      <c r="AL204" t="s">
        <v>4</v>
      </c>
      <c r="AM204">
        <v>0.68428675999999999</v>
      </c>
    </row>
    <row r="205" spans="1:39" x14ac:dyDescent="0.25">
      <c r="A205" t="s">
        <v>222</v>
      </c>
      <c r="B205" t="s">
        <v>10</v>
      </c>
      <c r="C205">
        <v>300</v>
      </c>
      <c r="D205" t="s">
        <v>11</v>
      </c>
      <c r="E205">
        <v>100000</v>
      </c>
      <c r="F205" t="s">
        <v>12</v>
      </c>
      <c r="G205">
        <v>23654</v>
      </c>
      <c r="H205" t="s">
        <v>13</v>
      </c>
      <c r="I205">
        <v>1E-3</v>
      </c>
      <c r="J205" t="s">
        <v>3</v>
      </c>
      <c r="K205">
        <v>0.99878460000000002</v>
      </c>
      <c r="L205" t="s">
        <v>2</v>
      </c>
      <c r="M205">
        <v>0.1077649</v>
      </c>
      <c r="N205" t="s">
        <v>6</v>
      </c>
      <c r="O205">
        <v>27</v>
      </c>
      <c r="P205" t="s">
        <v>0</v>
      </c>
      <c r="Q205">
        <v>298.3</v>
      </c>
      <c r="R205" t="s">
        <v>8</v>
      </c>
      <c r="S205">
        <v>4</v>
      </c>
      <c r="T205" t="s">
        <v>9</v>
      </c>
      <c r="U205">
        <v>407</v>
      </c>
      <c r="V205" t="s">
        <v>7</v>
      </c>
      <c r="W205">
        <v>101228</v>
      </c>
      <c r="X205" t="s">
        <v>1</v>
      </c>
      <c r="Y205" t="s">
        <v>1961</v>
      </c>
      <c r="Z205" t="s">
        <v>16</v>
      </c>
      <c r="AA205" s="7" t="s">
        <v>1962</v>
      </c>
      <c r="AB205" t="s">
        <v>256</v>
      </c>
      <c r="AC205" s="3">
        <v>9.9999999999999998E-17</v>
      </c>
      <c r="AD205" t="s">
        <v>976</v>
      </c>
      <c r="AE205" t="s">
        <v>977</v>
      </c>
      <c r="AF205" t="s">
        <v>978</v>
      </c>
      <c r="AG205">
        <v>0.01</v>
      </c>
      <c r="AH205" t="s">
        <v>979</v>
      </c>
      <c r="AI205" t="b">
        <v>0</v>
      </c>
      <c r="AJ205" t="s">
        <v>5</v>
      </c>
      <c r="AK205">
        <v>0.99972267000000004</v>
      </c>
      <c r="AL205" t="s">
        <v>4</v>
      </c>
      <c r="AM205">
        <v>5.179665E-2</v>
      </c>
    </row>
    <row r="206" spans="1:39" x14ac:dyDescent="0.25">
      <c r="A206" t="s">
        <v>223</v>
      </c>
      <c r="B206" t="s">
        <v>10</v>
      </c>
      <c r="C206">
        <v>300</v>
      </c>
      <c r="D206" t="s">
        <v>11</v>
      </c>
      <c r="E206">
        <v>100000</v>
      </c>
      <c r="F206" t="s">
        <v>12</v>
      </c>
      <c r="G206">
        <v>23654</v>
      </c>
      <c r="H206" t="s">
        <v>13</v>
      </c>
      <c r="I206">
        <v>1E-3</v>
      </c>
      <c r="J206" t="s">
        <v>3</v>
      </c>
      <c r="K206">
        <v>0.9998956</v>
      </c>
      <c r="L206" t="s">
        <v>2</v>
      </c>
      <c r="M206">
        <v>1.8312000000000001E-3</v>
      </c>
      <c r="N206" t="s">
        <v>6</v>
      </c>
      <c r="O206">
        <v>25</v>
      </c>
      <c r="P206" t="s">
        <v>0</v>
      </c>
      <c r="Q206">
        <v>301.39999999999998</v>
      </c>
      <c r="R206" t="s">
        <v>8</v>
      </c>
      <c r="S206">
        <v>4</v>
      </c>
      <c r="T206" t="s">
        <v>9</v>
      </c>
      <c r="U206">
        <v>39</v>
      </c>
      <c r="V206" t="s">
        <v>7</v>
      </c>
      <c r="W206">
        <v>93180</v>
      </c>
      <c r="X206" t="s">
        <v>1</v>
      </c>
      <c r="Y206" t="s">
        <v>1963</v>
      </c>
      <c r="Z206" t="s">
        <v>16</v>
      </c>
      <c r="AA206" s="7" t="s">
        <v>1964</v>
      </c>
      <c r="AB206" t="s">
        <v>256</v>
      </c>
      <c r="AC206" s="3">
        <v>9.9999999999999998E-17</v>
      </c>
      <c r="AD206" t="s">
        <v>976</v>
      </c>
      <c r="AE206" t="s">
        <v>977</v>
      </c>
      <c r="AF206" t="s">
        <v>978</v>
      </c>
      <c r="AG206">
        <v>0.01</v>
      </c>
      <c r="AH206" t="s">
        <v>979</v>
      </c>
      <c r="AI206" t="b">
        <v>0</v>
      </c>
      <c r="AJ206" t="s">
        <v>5</v>
      </c>
      <c r="AK206">
        <v>0.99999199999999999</v>
      </c>
      <c r="AL206" t="s">
        <v>4</v>
      </c>
      <c r="AM206">
        <v>4.9983999999999998E-4</v>
      </c>
    </row>
    <row r="207" spans="1:39" x14ac:dyDescent="0.25">
      <c r="A207" t="s">
        <v>224</v>
      </c>
      <c r="B207" t="s">
        <v>10</v>
      </c>
      <c r="C207">
        <v>300</v>
      </c>
      <c r="D207" t="s">
        <v>11</v>
      </c>
      <c r="E207">
        <v>100000</v>
      </c>
      <c r="F207" t="s">
        <v>12</v>
      </c>
      <c r="G207">
        <v>23654</v>
      </c>
      <c r="H207" t="s">
        <v>13</v>
      </c>
      <c r="I207">
        <v>1E-3</v>
      </c>
      <c r="J207" t="s">
        <v>3</v>
      </c>
      <c r="K207">
        <v>0.98339730000000003</v>
      </c>
      <c r="L207" t="s">
        <v>2</v>
      </c>
      <c r="M207">
        <v>6.0056900000000003E-2</v>
      </c>
      <c r="N207" t="s">
        <v>6</v>
      </c>
      <c r="O207">
        <v>15</v>
      </c>
      <c r="P207" t="s">
        <v>0</v>
      </c>
      <c r="Q207">
        <v>300.89999999999998</v>
      </c>
      <c r="R207" t="s">
        <v>8</v>
      </c>
      <c r="S207">
        <v>6</v>
      </c>
      <c r="T207" t="s">
        <v>9</v>
      </c>
      <c r="U207">
        <v>54</v>
      </c>
      <c r="V207" t="s">
        <v>7</v>
      </c>
      <c r="W207">
        <v>98882</v>
      </c>
      <c r="X207" t="s">
        <v>1</v>
      </c>
      <c r="Y207" t="s">
        <v>1965</v>
      </c>
      <c r="Z207" t="s">
        <v>16</v>
      </c>
      <c r="AA207" s="7" t="s">
        <v>1966</v>
      </c>
      <c r="AB207" t="s">
        <v>256</v>
      </c>
      <c r="AC207" s="3">
        <v>9.9999999999999998E-17</v>
      </c>
      <c r="AD207" t="s">
        <v>976</v>
      </c>
      <c r="AE207" t="s">
        <v>977</v>
      </c>
      <c r="AF207" t="s">
        <v>978</v>
      </c>
      <c r="AG207">
        <v>0.01</v>
      </c>
      <c r="AH207" t="s">
        <v>979</v>
      </c>
      <c r="AI207" t="b">
        <v>0</v>
      </c>
      <c r="AJ207" t="s">
        <v>5</v>
      </c>
      <c r="AK207">
        <v>0.98515112999999999</v>
      </c>
      <c r="AL207" t="s">
        <v>4</v>
      </c>
      <c r="AM207">
        <v>5.794125E-2</v>
      </c>
    </row>
    <row r="208" spans="1:39" x14ac:dyDescent="0.25">
      <c r="A208" t="s">
        <v>225</v>
      </c>
      <c r="B208" t="s">
        <v>10</v>
      </c>
      <c r="C208">
        <v>300</v>
      </c>
      <c r="D208" t="s">
        <v>11</v>
      </c>
      <c r="E208">
        <v>100000</v>
      </c>
      <c r="F208" t="s">
        <v>12</v>
      </c>
      <c r="G208">
        <v>23654</v>
      </c>
      <c r="H208" t="s">
        <v>13</v>
      </c>
      <c r="I208">
        <v>1E-3</v>
      </c>
      <c r="J208" t="s">
        <v>3</v>
      </c>
      <c r="K208">
        <v>0.89579470000000005</v>
      </c>
      <c r="L208" t="s">
        <v>2</v>
      </c>
      <c r="M208">
        <v>0.50702559999999997</v>
      </c>
      <c r="N208" t="s">
        <v>6</v>
      </c>
      <c r="O208">
        <v>44</v>
      </c>
      <c r="P208" t="s">
        <v>0</v>
      </c>
      <c r="Q208">
        <v>301.2</v>
      </c>
      <c r="R208" t="s">
        <v>8</v>
      </c>
      <c r="S208">
        <v>2</v>
      </c>
      <c r="T208" t="s">
        <v>9</v>
      </c>
      <c r="U208">
        <v>27</v>
      </c>
      <c r="V208" t="s">
        <v>7</v>
      </c>
      <c r="W208">
        <v>74022</v>
      </c>
      <c r="X208" t="s">
        <v>1</v>
      </c>
      <c r="Y208" t="s">
        <v>1967</v>
      </c>
      <c r="Z208" t="s">
        <v>16</v>
      </c>
      <c r="AA208" s="7" t="s">
        <v>1968</v>
      </c>
      <c r="AB208" t="s">
        <v>256</v>
      </c>
      <c r="AC208" s="3">
        <v>9.9999999999999998E-17</v>
      </c>
      <c r="AD208" t="s">
        <v>976</v>
      </c>
      <c r="AE208" t="s">
        <v>977</v>
      </c>
      <c r="AF208" t="s">
        <v>978</v>
      </c>
      <c r="AG208">
        <v>0.01</v>
      </c>
      <c r="AH208" t="s">
        <v>979</v>
      </c>
      <c r="AI208" t="b">
        <v>0</v>
      </c>
      <c r="AJ208" t="s">
        <v>5</v>
      </c>
      <c r="AK208">
        <v>0.89165165000000002</v>
      </c>
      <c r="AL208" t="s">
        <v>4</v>
      </c>
      <c r="AM208">
        <v>0.51427272999999996</v>
      </c>
    </row>
    <row r="209" spans="1:39" x14ac:dyDescent="0.25">
      <c r="A209" t="s">
        <v>226</v>
      </c>
      <c r="B209" t="s">
        <v>10</v>
      </c>
      <c r="C209">
        <v>300</v>
      </c>
      <c r="D209" t="s">
        <v>11</v>
      </c>
      <c r="E209">
        <v>100000</v>
      </c>
      <c r="F209" t="s">
        <v>12</v>
      </c>
      <c r="G209">
        <v>23654</v>
      </c>
      <c r="H209" t="s">
        <v>13</v>
      </c>
      <c r="I209">
        <v>1E-3</v>
      </c>
      <c r="J209" t="s">
        <v>3</v>
      </c>
      <c r="K209">
        <v>0.9265388</v>
      </c>
      <c r="L209" t="s">
        <v>2</v>
      </c>
      <c r="M209">
        <v>9.9320599999999995E-2</v>
      </c>
      <c r="N209" t="s">
        <v>6</v>
      </c>
      <c r="O209">
        <v>25</v>
      </c>
      <c r="P209" t="s">
        <v>0</v>
      </c>
      <c r="Q209">
        <v>215.4</v>
      </c>
      <c r="R209" t="s">
        <v>8</v>
      </c>
      <c r="S209">
        <v>7</v>
      </c>
      <c r="T209" t="s">
        <v>9</v>
      </c>
      <c r="U209">
        <v>98</v>
      </c>
      <c r="V209" t="s">
        <v>7</v>
      </c>
      <c r="W209">
        <v>100028</v>
      </c>
      <c r="X209" t="s">
        <v>1</v>
      </c>
      <c r="Y209" t="s">
        <v>1969</v>
      </c>
      <c r="Z209" t="s">
        <v>16</v>
      </c>
      <c r="AA209" s="7" t="s">
        <v>1970</v>
      </c>
      <c r="AB209" t="s">
        <v>256</v>
      </c>
      <c r="AC209" s="3">
        <v>9.9999999999999998E-17</v>
      </c>
      <c r="AD209" t="s">
        <v>976</v>
      </c>
      <c r="AE209" t="s">
        <v>977</v>
      </c>
      <c r="AF209" t="s">
        <v>978</v>
      </c>
      <c r="AG209">
        <v>0.01</v>
      </c>
      <c r="AH209" t="s">
        <v>979</v>
      </c>
      <c r="AI209" t="b">
        <v>0</v>
      </c>
      <c r="AJ209" t="s">
        <v>5</v>
      </c>
      <c r="AK209">
        <v>0.93080669000000005</v>
      </c>
      <c r="AL209" t="s">
        <v>4</v>
      </c>
      <c r="AM209">
        <v>9.6078230000000001E-2</v>
      </c>
    </row>
    <row r="210" spans="1:39" x14ac:dyDescent="0.25">
      <c r="A210" t="s">
        <v>227</v>
      </c>
      <c r="B210" t="s">
        <v>10</v>
      </c>
      <c r="C210">
        <v>300</v>
      </c>
      <c r="D210" t="s">
        <v>11</v>
      </c>
      <c r="E210">
        <v>100000</v>
      </c>
      <c r="F210" t="s">
        <v>12</v>
      </c>
      <c r="G210">
        <v>23654</v>
      </c>
      <c r="H210" t="s">
        <v>13</v>
      </c>
      <c r="I210">
        <v>1E-3</v>
      </c>
      <c r="J210" t="s">
        <v>3</v>
      </c>
      <c r="K210">
        <v>0.99985979999999997</v>
      </c>
      <c r="L210" t="s">
        <v>2</v>
      </c>
      <c r="M210">
        <v>0.83669020000000005</v>
      </c>
      <c r="N210" t="s">
        <v>6</v>
      </c>
      <c r="O210">
        <v>19</v>
      </c>
      <c r="P210" t="s">
        <v>0</v>
      </c>
      <c r="Q210">
        <v>244.1</v>
      </c>
      <c r="R210" t="s">
        <v>8</v>
      </c>
      <c r="S210">
        <v>2</v>
      </c>
      <c r="T210" t="s">
        <v>9</v>
      </c>
      <c r="U210">
        <v>435</v>
      </c>
      <c r="V210" t="s">
        <v>7</v>
      </c>
      <c r="W210">
        <v>101361</v>
      </c>
      <c r="X210" t="s">
        <v>1</v>
      </c>
      <c r="Y210" t="s">
        <v>1971</v>
      </c>
      <c r="Z210" t="s">
        <v>16</v>
      </c>
      <c r="AA210" s="7" t="s">
        <v>1972</v>
      </c>
      <c r="AB210" t="s">
        <v>256</v>
      </c>
      <c r="AC210" s="3">
        <v>9.9999999999999998E-17</v>
      </c>
      <c r="AD210" t="s">
        <v>976</v>
      </c>
      <c r="AE210" t="s">
        <v>977</v>
      </c>
      <c r="AF210" t="s">
        <v>978</v>
      </c>
      <c r="AG210">
        <v>0.01</v>
      </c>
      <c r="AH210" t="s">
        <v>979</v>
      </c>
      <c r="AI210" t="b">
        <v>0</v>
      </c>
      <c r="AJ210" t="s">
        <v>5</v>
      </c>
      <c r="AK210">
        <v>0.99997800999999997</v>
      </c>
      <c r="AL210" t="s">
        <v>4</v>
      </c>
      <c r="AM210">
        <v>1.9896500699999999</v>
      </c>
    </row>
    <row r="211" spans="1:39" x14ac:dyDescent="0.25">
      <c r="A211" t="s">
        <v>228</v>
      </c>
      <c r="B211" t="s">
        <v>10</v>
      </c>
      <c r="C211">
        <v>300</v>
      </c>
      <c r="D211" t="s">
        <v>11</v>
      </c>
      <c r="E211">
        <v>100000</v>
      </c>
      <c r="F211" t="s">
        <v>12</v>
      </c>
      <c r="G211">
        <v>23654</v>
      </c>
      <c r="H211" t="s">
        <v>13</v>
      </c>
      <c r="I211">
        <v>1E-3</v>
      </c>
      <c r="J211" t="s">
        <v>3</v>
      </c>
      <c r="K211">
        <v>0.99984700000000004</v>
      </c>
      <c r="L211" t="s">
        <v>2</v>
      </c>
      <c r="M211">
        <v>5.0651999999999997E-3</v>
      </c>
      <c r="N211" t="s">
        <v>6</v>
      </c>
      <c r="O211">
        <v>10</v>
      </c>
      <c r="P211" t="s">
        <v>0</v>
      </c>
      <c r="Q211">
        <v>193.8</v>
      </c>
      <c r="R211" t="s">
        <v>8</v>
      </c>
      <c r="S211">
        <v>5</v>
      </c>
      <c r="T211" t="s">
        <v>9</v>
      </c>
      <c r="U211">
        <v>250</v>
      </c>
      <c r="V211" t="s">
        <v>7</v>
      </c>
      <c r="W211">
        <v>100148</v>
      </c>
      <c r="X211" t="s">
        <v>1</v>
      </c>
      <c r="Y211" t="s">
        <v>1973</v>
      </c>
      <c r="Z211" t="s">
        <v>16</v>
      </c>
      <c r="AA211" s="7" t="s">
        <v>1974</v>
      </c>
      <c r="AB211" t="s">
        <v>256</v>
      </c>
      <c r="AC211" s="3">
        <v>9.9999999999999998E-17</v>
      </c>
      <c r="AD211" t="s">
        <v>976</v>
      </c>
      <c r="AE211" t="s">
        <v>977</v>
      </c>
      <c r="AF211" t="s">
        <v>978</v>
      </c>
      <c r="AG211">
        <v>0.01</v>
      </c>
      <c r="AH211" t="s">
        <v>979</v>
      </c>
      <c r="AI211" t="b">
        <v>0</v>
      </c>
      <c r="AJ211" t="s">
        <v>5</v>
      </c>
      <c r="AK211">
        <v>0.99997782000000002</v>
      </c>
      <c r="AL211" t="s">
        <v>4</v>
      </c>
      <c r="AM211">
        <v>1.9590599999999999E-3</v>
      </c>
    </row>
    <row r="212" spans="1:39" x14ac:dyDescent="0.25">
      <c r="A212" t="s">
        <v>229</v>
      </c>
      <c r="B212" t="s">
        <v>10</v>
      </c>
      <c r="C212">
        <v>300</v>
      </c>
      <c r="D212" t="s">
        <v>11</v>
      </c>
      <c r="E212">
        <v>100000</v>
      </c>
      <c r="F212" t="s">
        <v>12</v>
      </c>
      <c r="G212">
        <v>23654</v>
      </c>
      <c r="H212" t="s">
        <v>13</v>
      </c>
      <c r="I212">
        <v>1E-3</v>
      </c>
      <c r="J212" t="s">
        <v>3</v>
      </c>
      <c r="K212">
        <v>0.98644670000000001</v>
      </c>
      <c r="L212" t="s">
        <v>2</v>
      </c>
      <c r="M212">
        <v>0.4405135</v>
      </c>
      <c r="N212" t="s">
        <v>6</v>
      </c>
      <c r="O212">
        <v>12</v>
      </c>
      <c r="P212" t="s">
        <v>0</v>
      </c>
      <c r="Q212">
        <v>209.7</v>
      </c>
      <c r="R212" t="s">
        <v>8</v>
      </c>
      <c r="S212">
        <v>6</v>
      </c>
      <c r="T212" t="s">
        <v>9</v>
      </c>
      <c r="U212">
        <v>176</v>
      </c>
      <c r="V212" t="s">
        <v>7</v>
      </c>
      <c r="W212">
        <v>100108</v>
      </c>
      <c r="X212" t="s">
        <v>1</v>
      </c>
      <c r="Y212" t="s">
        <v>1975</v>
      </c>
      <c r="Z212" t="s">
        <v>16</v>
      </c>
      <c r="AA212" s="7" t="s">
        <v>1976</v>
      </c>
      <c r="AB212" t="s">
        <v>256</v>
      </c>
      <c r="AC212" s="3">
        <v>9.9999999999999998E-17</v>
      </c>
      <c r="AD212" t="s">
        <v>976</v>
      </c>
      <c r="AE212" t="s">
        <v>977</v>
      </c>
      <c r="AF212" t="s">
        <v>978</v>
      </c>
      <c r="AG212">
        <v>0.01</v>
      </c>
      <c r="AH212" t="s">
        <v>979</v>
      </c>
      <c r="AI212" t="b">
        <v>0</v>
      </c>
      <c r="AJ212" t="s">
        <v>5</v>
      </c>
      <c r="AK212">
        <v>0.98749942000000002</v>
      </c>
      <c r="AL212" t="s">
        <v>4</v>
      </c>
      <c r="AM212">
        <v>0.49809229999999999</v>
      </c>
    </row>
    <row r="213" spans="1:39" x14ac:dyDescent="0.25">
      <c r="A213" t="s">
        <v>230</v>
      </c>
      <c r="B213" t="s">
        <v>10</v>
      </c>
      <c r="C213">
        <v>300</v>
      </c>
      <c r="D213" t="s">
        <v>11</v>
      </c>
      <c r="E213">
        <v>100000</v>
      </c>
      <c r="F213" t="s">
        <v>12</v>
      </c>
      <c r="G213">
        <v>23654</v>
      </c>
      <c r="H213" t="s">
        <v>13</v>
      </c>
      <c r="I213">
        <v>1E-3</v>
      </c>
      <c r="J213" t="s">
        <v>3</v>
      </c>
      <c r="K213">
        <v>-0.20163739999999999</v>
      </c>
      <c r="L213" t="s">
        <v>2</v>
      </c>
      <c r="M213">
        <v>2.6142200000000001E-2</v>
      </c>
      <c r="N213" t="s">
        <v>6</v>
      </c>
      <c r="O213">
        <v>13</v>
      </c>
      <c r="P213" t="s">
        <v>0</v>
      </c>
      <c r="Q213">
        <v>175.3</v>
      </c>
      <c r="R213" t="s">
        <v>8</v>
      </c>
      <c r="S213">
        <v>4</v>
      </c>
      <c r="T213" t="s">
        <v>9</v>
      </c>
      <c r="U213">
        <v>199</v>
      </c>
      <c r="V213" t="s">
        <v>7</v>
      </c>
      <c r="W213">
        <v>100069</v>
      </c>
      <c r="X213" t="s">
        <v>1</v>
      </c>
      <c r="Y213" t="s">
        <v>1977</v>
      </c>
      <c r="Z213" t="s">
        <v>16</v>
      </c>
      <c r="AA213" s="7" t="s">
        <v>1978</v>
      </c>
      <c r="AB213" t="s">
        <v>256</v>
      </c>
      <c r="AC213" s="3">
        <v>9.9999999999999998E-17</v>
      </c>
      <c r="AD213" t="s">
        <v>976</v>
      </c>
      <c r="AE213" t="s">
        <v>977</v>
      </c>
      <c r="AF213" t="s">
        <v>978</v>
      </c>
      <c r="AG213">
        <v>0.01</v>
      </c>
      <c r="AH213" t="s">
        <v>979</v>
      </c>
      <c r="AI213" t="b">
        <v>0</v>
      </c>
      <c r="AJ213" t="s">
        <v>5</v>
      </c>
      <c r="AK213">
        <v>0.67847921</v>
      </c>
      <c r="AL213" t="s">
        <v>4</v>
      </c>
      <c r="AM213">
        <v>1.134056E-2</v>
      </c>
    </row>
    <row r="214" spans="1:39" x14ac:dyDescent="0.25">
      <c r="A214" t="s">
        <v>231</v>
      </c>
      <c r="B214" t="s">
        <v>10</v>
      </c>
      <c r="C214">
        <v>300</v>
      </c>
      <c r="D214" t="s">
        <v>11</v>
      </c>
      <c r="E214">
        <v>100000</v>
      </c>
      <c r="F214" t="s">
        <v>12</v>
      </c>
      <c r="G214">
        <v>23654</v>
      </c>
      <c r="H214" t="s">
        <v>13</v>
      </c>
      <c r="I214">
        <v>1E-3</v>
      </c>
      <c r="J214" t="s">
        <v>3</v>
      </c>
      <c r="K214">
        <v>0.99645779999999995</v>
      </c>
      <c r="L214" t="s">
        <v>2</v>
      </c>
      <c r="M214">
        <v>1.65971E-2</v>
      </c>
      <c r="N214" t="s">
        <v>6</v>
      </c>
      <c r="O214">
        <v>16</v>
      </c>
      <c r="P214" t="s">
        <v>0</v>
      </c>
      <c r="Q214">
        <v>222.4</v>
      </c>
      <c r="R214" t="s">
        <v>8</v>
      </c>
      <c r="S214">
        <v>6</v>
      </c>
      <c r="T214" t="s">
        <v>9</v>
      </c>
      <c r="U214">
        <v>176</v>
      </c>
      <c r="V214" t="s">
        <v>7</v>
      </c>
      <c r="W214">
        <v>100171</v>
      </c>
      <c r="X214" t="s">
        <v>1</v>
      </c>
      <c r="Y214" t="s">
        <v>1979</v>
      </c>
      <c r="Z214" t="s">
        <v>16</v>
      </c>
      <c r="AA214" s="7" t="s">
        <v>1980</v>
      </c>
      <c r="AB214" t="s">
        <v>256</v>
      </c>
      <c r="AC214" s="3">
        <v>9.9999999999999998E-17</v>
      </c>
      <c r="AD214" t="s">
        <v>976</v>
      </c>
      <c r="AE214" t="s">
        <v>977</v>
      </c>
      <c r="AF214" t="s">
        <v>978</v>
      </c>
      <c r="AG214">
        <v>0.01</v>
      </c>
      <c r="AH214" t="s">
        <v>979</v>
      </c>
      <c r="AI214" t="b">
        <v>0</v>
      </c>
      <c r="AJ214" t="s">
        <v>5</v>
      </c>
      <c r="AK214">
        <v>0.99789806000000003</v>
      </c>
      <c r="AL214" t="s">
        <v>4</v>
      </c>
      <c r="AM214">
        <v>1.287834E-2</v>
      </c>
    </row>
    <row r="215" spans="1:39" x14ac:dyDescent="0.25">
      <c r="A215" t="s">
        <v>232</v>
      </c>
      <c r="B215" t="s">
        <v>10</v>
      </c>
      <c r="C215">
        <v>300</v>
      </c>
      <c r="D215" t="s">
        <v>11</v>
      </c>
      <c r="E215">
        <v>100000</v>
      </c>
      <c r="F215" t="s">
        <v>12</v>
      </c>
      <c r="G215">
        <v>23654</v>
      </c>
      <c r="H215" t="s">
        <v>13</v>
      </c>
      <c r="I215">
        <v>1E-3</v>
      </c>
      <c r="J215" t="s">
        <v>3</v>
      </c>
      <c r="K215">
        <v>0.99924749999999996</v>
      </c>
      <c r="L215" t="s">
        <v>2</v>
      </c>
      <c r="M215">
        <v>3.2847000000000002E-3</v>
      </c>
      <c r="N215" t="s">
        <v>6</v>
      </c>
      <c r="O215">
        <v>8</v>
      </c>
      <c r="P215" t="s">
        <v>0</v>
      </c>
      <c r="Q215">
        <v>171.3</v>
      </c>
      <c r="R215" t="s">
        <v>8</v>
      </c>
      <c r="S215">
        <v>8</v>
      </c>
      <c r="T215" t="s">
        <v>9</v>
      </c>
      <c r="U215">
        <v>272</v>
      </c>
      <c r="V215" t="s">
        <v>7</v>
      </c>
      <c r="W215">
        <v>100209</v>
      </c>
      <c r="X215" t="s">
        <v>1</v>
      </c>
      <c r="Y215" t="s">
        <v>1981</v>
      </c>
      <c r="Z215" t="s">
        <v>16</v>
      </c>
      <c r="AA215" s="7" t="s">
        <v>1982</v>
      </c>
      <c r="AB215" t="s">
        <v>256</v>
      </c>
      <c r="AC215" s="3">
        <v>9.9999999999999998E-17</v>
      </c>
      <c r="AD215" t="s">
        <v>976</v>
      </c>
      <c r="AE215" t="s">
        <v>977</v>
      </c>
      <c r="AF215" t="s">
        <v>978</v>
      </c>
      <c r="AG215">
        <v>0.01</v>
      </c>
      <c r="AH215" t="s">
        <v>979</v>
      </c>
      <c r="AI215" t="b">
        <v>0</v>
      </c>
      <c r="AJ215" t="s">
        <v>5</v>
      </c>
      <c r="AK215">
        <v>0.99983812000000005</v>
      </c>
      <c r="AL215" t="s">
        <v>4</v>
      </c>
      <c r="AM215">
        <v>1.53718E-3</v>
      </c>
    </row>
    <row r="216" spans="1:39" x14ac:dyDescent="0.25">
      <c r="A216" t="s">
        <v>233</v>
      </c>
      <c r="B216" t="s">
        <v>10</v>
      </c>
      <c r="C216">
        <v>300</v>
      </c>
      <c r="D216" t="s">
        <v>11</v>
      </c>
      <c r="E216">
        <v>100000</v>
      </c>
      <c r="F216" t="s">
        <v>12</v>
      </c>
      <c r="G216">
        <v>23654</v>
      </c>
      <c r="H216" t="s">
        <v>13</v>
      </c>
      <c r="I216">
        <v>1E-3</v>
      </c>
      <c r="J216" t="s">
        <v>3</v>
      </c>
      <c r="K216">
        <v>0.9998705</v>
      </c>
      <c r="L216" t="s">
        <v>2</v>
      </c>
      <c r="M216">
        <v>1.2252000000000001E-3</v>
      </c>
      <c r="N216" t="s">
        <v>6</v>
      </c>
      <c r="O216">
        <v>12</v>
      </c>
      <c r="P216" t="s">
        <v>0</v>
      </c>
      <c r="Q216">
        <v>243.3</v>
      </c>
      <c r="R216" t="s">
        <v>8</v>
      </c>
      <c r="S216">
        <v>5</v>
      </c>
      <c r="T216" t="s">
        <v>9</v>
      </c>
      <c r="U216">
        <v>179</v>
      </c>
      <c r="V216" t="s">
        <v>7</v>
      </c>
      <c r="W216">
        <v>100284</v>
      </c>
      <c r="X216" t="s">
        <v>1</v>
      </c>
      <c r="Y216" t="s">
        <v>1983</v>
      </c>
      <c r="Z216" t="s">
        <v>16</v>
      </c>
      <c r="AA216" s="7" t="s">
        <v>1984</v>
      </c>
      <c r="AB216" t="s">
        <v>256</v>
      </c>
      <c r="AC216" s="3">
        <v>9.9999999999999998E-17</v>
      </c>
      <c r="AD216" t="s">
        <v>976</v>
      </c>
      <c r="AE216" t="s">
        <v>977</v>
      </c>
      <c r="AF216" t="s">
        <v>978</v>
      </c>
      <c r="AG216">
        <v>0.01</v>
      </c>
      <c r="AH216" t="s">
        <v>979</v>
      </c>
      <c r="AI216" t="b">
        <v>0</v>
      </c>
      <c r="AJ216" t="s">
        <v>5</v>
      </c>
      <c r="AK216">
        <v>0.99999103</v>
      </c>
      <c r="AL216" t="s">
        <v>4</v>
      </c>
      <c r="AM216">
        <v>3.2729999999999999E-4</v>
      </c>
    </row>
    <row r="217" spans="1:39" x14ac:dyDescent="0.25">
      <c r="A217" t="s">
        <v>234</v>
      </c>
      <c r="B217" t="s">
        <v>10</v>
      </c>
      <c r="C217">
        <v>300</v>
      </c>
      <c r="D217" t="s">
        <v>11</v>
      </c>
      <c r="E217">
        <v>100000</v>
      </c>
      <c r="F217" t="s">
        <v>12</v>
      </c>
      <c r="G217">
        <v>23654</v>
      </c>
      <c r="H217" t="s">
        <v>13</v>
      </c>
      <c r="I217">
        <v>1E-3</v>
      </c>
      <c r="J217" t="s">
        <v>3</v>
      </c>
      <c r="K217">
        <v>0.60704999999999998</v>
      </c>
      <c r="L217" t="s">
        <v>2</v>
      </c>
      <c r="M217">
        <v>0.3991439</v>
      </c>
      <c r="N217" t="s">
        <v>6</v>
      </c>
      <c r="O217">
        <v>42</v>
      </c>
      <c r="P217" t="s">
        <v>0</v>
      </c>
      <c r="Q217">
        <v>300.39999999999998</v>
      </c>
      <c r="R217" t="s">
        <v>8</v>
      </c>
      <c r="S217">
        <v>3</v>
      </c>
      <c r="T217" t="s">
        <v>9</v>
      </c>
      <c r="U217">
        <v>48</v>
      </c>
      <c r="V217" t="s">
        <v>7</v>
      </c>
      <c r="W217">
        <v>84986</v>
      </c>
      <c r="X217" t="s">
        <v>1</v>
      </c>
      <c r="Y217" t="s">
        <v>1985</v>
      </c>
      <c r="Z217" t="s">
        <v>16</v>
      </c>
      <c r="AA217" s="7" t="s">
        <v>1986</v>
      </c>
      <c r="AB217" t="s">
        <v>256</v>
      </c>
      <c r="AC217" s="3">
        <v>9.9999999999999998E-17</v>
      </c>
      <c r="AD217" t="s">
        <v>976</v>
      </c>
      <c r="AE217" t="s">
        <v>977</v>
      </c>
      <c r="AF217" t="s">
        <v>978</v>
      </c>
      <c r="AG217">
        <v>0.01</v>
      </c>
      <c r="AH217" t="s">
        <v>979</v>
      </c>
      <c r="AI217" t="b">
        <v>0</v>
      </c>
      <c r="AJ217" t="s">
        <v>5</v>
      </c>
      <c r="AK217">
        <v>0.56284796000000004</v>
      </c>
      <c r="AL217" t="s">
        <v>4</v>
      </c>
      <c r="AM217">
        <v>0.41737494000000003</v>
      </c>
    </row>
    <row r="218" spans="1:39" x14ac:dyDescent="0.25">
      <c r="A218" t="s">
        <v>236</v>
      </c>
      <c r="B218" t="s">
        <v>10</v>
      </c>
      <c r="C218">
        <v>300</v>
      </c>
      <c r="D218" t="s">
        <v>11</v>
      </c>
      <c r="E218">
        <v>100000</v>
      </c>
      <c r="F218" t="s">
        <v>12</v>
      </c>
      <c r="G218">
        <v>23654</v>
      </c>
      <c r="H218" t="s">
        <v>13</v>
      </c>
      <c r="I218">
        <v>1E-3</v>
      </c>
      <c r="J218" t="s">
        <v>3</v>
      </c>
      <c r="K218">
        <v>0.99867790000000001</v>
      </c>
      <c r="L218" t="s">
        <v>2</v>
      </c>
      <c r="M218">
        <v>3.4919899999999997E-2</v>
      </c>
      <c r="N218" t="s">
        <v>6</v>
      </c>
      <c r="O218">
        <v>24</v>
      </c>
      <c r="P218" t="s">
        <v>0</v>
      </c>
      <c r="Q218">
        <v>277.2</v>
      </c>
      <c r="R218" t="s">
        <v>8</v>
      </c>
      <c r="S218">
        <v>5</v>
      </c>
      <c r="T218" t="s">
        <v>9</v>
      </c>
      <c r="U218">
        <v>290</v>
      </c>
      <c r="V218" t="s">
        <v>7</v>
      </c>
      <c r="W218">
        <v>100909</v>
      </c>
      <c r="X218" t="s">
        <v>1</v>
      </c>
      <c r="Y218" t="s">
        <v>1987</v>
      </c>
      <c r="Z218" t="s">
        <v>16</v>
      </c>
      <c r="AA218" s="7" t="s">
        <v>1988</v>
      </c>
      <c r="AB218" t="s">
        <v>256</v>
      </c>
      <c r="AC218" s="3">
        <v>9.9999999999999998E-17</v>
      </c>
      <c r="AD218" t="s">
        <v>976</v>
      </c>
      <c r="AE218" t="s">
        <v>977</v>
      </c>
      <c r="AF218" t="s">
        <v>978</v>
      </c>
      <c r="AG218">
        <v>0.01</v>
      </c>
      <c r="AH218" t="s">
        <v>979</v>
      </c>
      <c r="AI218" t="b">
        <v>0</v>
      </c>
      <c r="AJ218" t="s">
        <v>5</v>
      </c>
      <c r="AK218">
        <v>0.99941970999999996</v>
      </c>
      <c r="AL218" t="s">
        <v>4</v>
      </c>
      <c r="AM218">
        <v>2.3544039999999999E-2</v>
      </c>
    </row>
    <row r="219" spans="1:39" x14ac:dyDescent="0.25">
      <c r="A219" t="s">
        <v>237</v>
      </c>
      <c r="B219" t="s">
        <v>10</v>
      </c>
      <c r="C219">
        <v>300</v>
      </c>
      <c r="D219" t="s">
        <v>11</v>
      </c>
      <c r="E219">
        <v>100000</v>
      </c>
      <c r="F219" t="s">
        <v>12</v>
      </c>
      <c r="G219">
        <v>23654</v>
      </c>
      <c r="H219" t="s">
        <v>13</v>
      </c>
      <c r="I219">
        <v>1E-3</v>
      </c>
      <c r="J219" t="s">
        <v>3</v>
      </c>
      <c r="K219">
        <v>0.99439029999999995</v>
      </c>
      <c r="L219" t="s">
        <v>2</v>
      </c>
      <c r="M219">
        <v>9.8363099999999995E-2</v>
      </c>
      <c r="N219" t="s">
        <v>6</v>
      </c>
      <c r="O219">
        <v>15</v>
      </c>
      <c r="P219" t="s">
        <v>0</v>
      </c>
      <c r="Q219">
        <v>214.1</v>
      </c>
      <c r="R219" t="s">
        <v>8</v>
      </c>
      <c r="S219">
        <v>8</v>
      </c>
      <c r="T219" t="s">
        <v>9</v>
      </c>
      <c r="U219">
        <v>219</v>
      </c>
      <c r="V219" t="s">
        <v>7</v>
      </c>
      <c r="W219">
        <v>100331</v>
      </c>
      <c r="X219" t="s">
        <v>1</v>
      </c>
      <c r="Y219" t="s">
        <v>1989</v>
      </c>
      <c r="Z219" t="s">
        <v>16</v>
      </c>
      <c r="AA219" s="7" t="s">
        <v>1990</v>
      </c>
      <c r="AB219" t="s">
        <v>256</v>
      </c>
      <c r="AC219" s="3">
        <v>9.9999999999999998E-17</v>
      </c>
      <c r="AD219" t="s">
        <v>976</v>
      </c>
      <c r="AE219" t="s">
        <v>977</v>
      </c>
      <c r="AF219" t="s">
        <v>978</v>
      </c>
      <c r="AG219">
        <v>0.01</v>
      </c>
      <c r="AH219" t="s">
        <v>979</v>
      </c>
      <c r="AI219" t="b">
        <v>0</v>
      </c>
      <c r="AJ219" t="s">
        <v>5</v>
      </c>
      <c r="AK219">
        <v>0.99946603000000001</v>
      </c>
      <c r="AL219" t="s">
        <v>4</v>
      </c>
      <c r="AM219">
        <v>3.0894430000000001E-2</v>
      </c>
    </row>
    <row r="220" spans="1:39" x14ac:dyDescent="0.25">
      <c r="A220" t="s">
        <v>238</v>
      </c>
      <c r="B220" t="s">
        <v>10</v>
      </c>
      <c r="C220">
        <v>300</v>
      </c>
      <c r="D220" t="s">
        <v>11</v>
      </c>
      <c r="E220">
        <v>100000</v>
      </c>
      <c r="F220" t="s">
        <v>12</v>
      </c>
      <c r="G220">
        <v>23654</v>
      </c>
      <c r="H220" t="s">
        <v>13</v>
      </c>
      <c r="I220">
        <v>1E-3</v>
      </c>
      <c r="J220" t="s">
        <v>3</v>
      </c>
      <c r="K220">
        <v>0.99960110000000002</v>
      </c>
      <c r="L220" t="s">
        <v>2</v>
      </c>
      <c r="M220">
        <v>8.3496200000000007E-2</v>
      </c>
      <c r="N220" t="s">
        <v>6</v>
      </c>
      <c r="O220">
        <v>7</v>
      </c>
      <c r="P220" t="s">
        <v>0</v>
      </c>
      <c r="Q220">
        <v>180.2</v>
      </c>
      <c r="R220" t="s">
        <v>8</v>
      </c>
      <c r="S220">
        <v>4</v>
      </c>
      <c r="T220" t="s">
        <v>9</v>
      </c>
      <c r="U220">
        <v>262</v>
      </c>
      <c r="V220" t="s">
        <v>7</v>
      </c>
      <c r="W220">
        <v>100212</v>
      </c>
      <c r="X220" t="s">
        <v>1</v>
      </c>
      <c r="Y220" t="s">
        <v>1991</v>
      </c>
      <c r="Z220" t="s">
        <v>16</v>
      </c>
      <c r="AA220" s="7" t="s">
        <v>1992</v>
      </c>
      <c r="AB220" t="s">
        <v>256</v>
      </c>
      <c r="AC220" s="3">
        <v>9.9999999999999998E-17</v>
      </c>
      <c r="AD220" t="s">
        <v>976</v>
      </c>
      <c r="AE220" t="s">
        <v>977</v>
      </c>
      <c r="AF220" t="s">
        <v>978</v>
      </c>
      <c r="AG220">
        <v>0.01</v>
      </c>
      <c r="AH220" t="s">
        <v>979</v>
      </c>
      <c r="AI220" t="b">
        <v>0</v>
      </c>
      <c r="AJ220" t="s">
        <v>5</v>
      </c>
      <c r="AK220">
        <v>0.99998509000000002</v>
      </c>
      <c r="AL220" t="s">
        <v>4</v>
      </c>
      <c r="AM220">
        <v>1.6250420000000002E-2</v>
      </c>
    </row>
    <row r="221" spans="1:39" x14ac:dyDescent="0.25">
      <c r="A221" t="s">
        <v>239</v>
      </c>
      <c r="B221" t="s">
        <v>10</v>
      </c>
      <c r="C221">
        <v>300</v>
      </c>
      <c r="D221" t="s">
        <v>11</v>
      </c>
      <c r="E221">
        <v>100000</v>
      </c>
      <c r="F221" t="s">
        <v>12</v>
      </c>
      <c r="G221">
        <v>23654</v>
      </c>
      <c r="H221" t="s">
        <v>13</v>
      </c>
      <c r="I221">
        <v>1E-3</v>
      </c>
      <c r="J221" t="s">
        <v>3</v>
      </c>
      <c r="K221">
        <v>-3.8870000000000002E-4</v>
      </c>
      <c r="L221" t="s">
        <v>2</v>
      </c>
      <c r="M221">
        <v>129647.8885118</v>
      </c>
      <c r="N221" t="s">
        <v>6</v>
      </c>
      <c r="O221">
        <v>55</v>
      </c>
      <c r="P221" t="s">
        <v>0</v>
      </c>
      <c r="Q221">
        <v>300.89999999999998</v>
      </c>
      <c r="R221" t="s">
        <v>8</v>
      </c>
      <c r="S221">
        <v>6</v>
      </c>
      <c r="T221" t="s">
        <v>9</v>
      </c>
      <c r="U221">
        <v>631</v>
      </c>
      <c r="V221" t="s">
        <v>7</v>
      </c>
      <c r="W221">
        <v>101872</v>
      </c>
      <c r="X221" t="s">
        <v>1</v>
      </c>
      <c r="Y221" t="s">
        <v>1993</v>
      </c>
      <c r="Z221" t="s">
        <v>16</v>
      </c>
      <c r="AA221" s="7" t="s">
        <v>1994</v>
      </c>
      <c r="AB221" t="s">
        <v>256</v>
      </c>
      <c r="AC221" s="3">
        <v>9.9999999999999998E-17</v>
      </c>
      <c r="AD221" t="s">
        <v>976</v>
      </c>
      <c r="AE221" t="s">
        <v>977</v>
      </c>
      <c r="AF221" t="s">
        <v>978</v>
      </c>
      <c r="AG221">
        <v>0.01</v>
      </c>
      <c r="AH221" t="s">
        <v>979</v>
      </c>
      <c r="AI221" t="b">
        <v>0</v>
      </c>
      <c r="AJ221" t="s">
        <v>5</v>
      </c>
      <c r="AK221">
        <v>-2.8263000000000002E-4</v>
      </c>
      <c r="AL221" t="s">
        <v>4</v>
      </c>
      <c r="AM221">
        <v>380761.76993174001</v>
      </c>
    </row>
    <row r="222" spans="1:39" x14ac:dyDescent="0.25">
      <c r="A222" t="s">
        <v>240</v>
      </c>
      <c r="B222" t="s">
        <v>10</v>
      </c>
      <c r="C222">
        <v>300</v>
      </c>
      <c r="D222" t="s">
        <v>11</v>
      </c>
      <c r="E222">
        <v>100000</v>
      </c>
      <c r="F222" t="s">
        <v>12</v>
      </c>
      <c r="G222">
        <v>23654</v>
      </c>
      <c r="H222" t="s">
        <v>13</v>
      </c>
      <c r="I222">
        <v>1E-3</v>
      </c>
      <c r="J222" t="s">
        <v>3</v>
      </c>
      <c r="K222">
        <v>0.7329831</v>
      </c>
      <c r="L222" t="s">
        <v>2</v>
      </c>
      <c r="M222">
        <v>0.27513320000000002</v>
      </c>
      <c r="N222" t="s">
        <v>6</v>
      </c>
      <c r="O222">
        <v>62</v>
      </c>
      <c r="P222" t="s">
        <v>0</v>
      </c>
      <c r="Q222">
        <v>300.89999999999998</v>
      </c>
      <c r="R222" t="s">
        <v>8</v>
      </c>
      <c r="S222">
        <v>2</v>
      </c>
      <c r="T222" t="s">
        <v>9</v>
      </c>
      <c r="U222">
        <v>22</v>
      </c>
      <c r="V222" t="s">
        <v>7</v>
      </c>
      <c r="W222">
        <v>69285</v>
      </c>
      <c r="X222" t="s">
        <v>1</v>
      </c>
      <c r="Y222" t="s">
        <v>1995</v>
      </c>
      <c r="Z222" t="s">
        <v>16</v>
      </c>
      <c r="AA222" s="7" t="s">
        <v>1996</v>
      </c>
      <c r="AB222" t="s">
        <v>256</v>
      </c>
      <c r="AC222" s="3">
        <v>9.9999999999999998E-17</v>
      </c>
      <c r="AD222" t="s">
        <v>976</v>
      </c>
      <c r="AE222" t="s">
        <v>977</v>
      </c>
      <c r="AF222" t="s">
        <v>978</v>
      </c>
      <c r="AG222">
        <v>0.01</v>
      </c>
      <c r="AH222" t="s">
        <v>979</v>
      </c>
      <c r="AI222" t="b">
        <v>0</v>
      </c>
      <c r="AJ222" t="s">
        <v>5</v>
      </c>
      <c r="AK222">
        <v>0.75375484000000004</v>
      </c>
      <c r="AL222" t="s">
        <v>4</v>
      </c>
      <c r="AM222">
        <v>0.26350685000000001</v>
      </c>
    </row>
    <row r="223" spans="1:39" x14ac:dyDescent="0.25">
      <c r="A223" t="s">
        <v>241</v>
      </c>
      <c r="B223" t="s">
        <v>10</v>
      </c>
      <c r="C223">
        <v>300</v>
      </c>
      <c r="D223" t="s">
        <v>11</v>
      </c>
      <c r="E223">
        <v>100000</v>
      </c>
      <c r="F223" t="s">
        <v>12</v>
      </c>
      <c r="G223">
        <v>23654</v>
      </c>
      <c r="H223" t="s">
        <v>13</v>
      </c>
      <c r="I223">
        <v>1E-3</v>
      </c>
      <c r="J223" t="s">
        <v>3</v>
      </c>
      <c r="K223">
        <v>0.99315330000000002</v>
      </c>
      <c r="L223" t="s">
        <v>2</v>
      </c>
      <c r="M223">
        <v>3.5492099999999999E-2</v>
      </c>
      <c r="N223" t="s">
        <v>6</v>
      </c>
      <c r="O223">
        <v>25</v>
      </c>
      <c r="P223" t="s">
        <v>0</v>
      </c>
      <c r="Q223">
        <v>262.10000000000002</v>
      </c>
      <c r="R223" t="s">
        <v>8</v>
      </c>
      <c r="S223">
        <v>6</v>
      </c>
      <c r="T223" t="s">
        <v>9</v>
      </c>
      <c r="U223">
        <v>370</v>
      </c>
      <c r="V223" t="s">
        <v>7</v>
      </c>
      <c r="W223">
        <v>100932</v>
      </c>
      <c r="X223" t="s">
        <v>1</v>
      </c>
      <c r="Y223" t="s">
        <v>1997</v>
      </c>
      <c r="Z223" t="s">
        <v>16</v>
      </c>
      <c r="AA223" s="7" t="s">
        <v>1998</v>
      </c>
      <c r="AB223" t="s">
        <v>256</v>
      </c>
      <c r="AC223" s="3">
        <v>9.9999999999999998E-17</v>
      </c>
      <c r="AD223" t="s">
        <v>976</v>
      </c>
      <c r="AE223" t="s">
        <v>977</v>
      </c>
      <c r="AF223" t="s">
        <v>978</v>
      </c>
      <c r="AG223">
        <v>0.01</v>
      </c>
      <c r="AH223" t="s">
        <v>979</v>
      </c>
      <c r="AI223" t="b">
        <v>0</v>
      </c>
      <c r="AJ223" t="s">
        <v>5</v>
      </c>
      <c r="AK223">
        <v>0.99668396999999997</v>
      </c>
      <c r="AL223" t="s">
        <v>4</v>
      </c>
      <c r="AM223">
        <v>2.4236879999999999E-2</v>
      </c>
    </row>
    <row r="224" spans="1:39" x14ac:dyDescent="0.25">
      <c r="A224" t="s">
        <v>242</v>
      </c>
      <c r="B224" t="s">
        <v>10</v>
      </c>
      <c r="C224">
        <v>300</v>
      </c>
      <c r="D224" t="s">
        <v>11</v>
      </c>
      <c r="E224">
        <v>100000</v>
      </c>
      <c r="F224" t="s">
        <v>12</v>
      </c>
      <c r="G224">
        <v>23654</v>
      </c>
      <c r="H224" t="s">
        <v>13</v>
      </c>
      <c r="I224">
        <v>1E-3</v>
      </c>
      <c r="J224" t="s">
        <v>3</v>
      </c>
      <c r="K224">
        <v>0.99132810000000005</v>
      </c>
      <c r="L224" t="s">
        <v>2</v>
      </c>
      <c r="M224">
        <v>31.183332700000001</v>
      </c>
      <c r="N224" t="s">
        <v>6</v>
      </c>
      <c r="O224">
        <v>40</v>
      </c>
      <c r="P224" t="s">
        <v>0</v>
      </c>
      <c r="Q224">
        <v>300.10000000000002</v>
      </c>
      <c r="R224" t="s">
        <v>8</v>
      </c>
      <c r="S224">
        <v>6</v>
      </c>
      <c r="T224" t="s">
        <v>9</v>
      </c>
      <c r="U224">
        <v>44</v>
      </c>
      <c r="V224" t="s">
        <v>7</v>
      </c>
      <c r="W224">
        <v>95750</v>
      </c>
      <c r="X224" t="s">
        <v>1</v>
      </c>
      <c r="Y224" t="s">
        <v>1999</v>
      </c>
      <c r="Z224" t="s">
        <v>16</v>
      </c>
      <c r="AA224" s="7" t="s">
        <v>2000</v>
      </c>
      <c r="AB224" t="s">
        <v>256</v>
      </c>
      <c r="AC224" s="3">
        <v>9.9999999999999998E-17</v>
      </c>
      <c r="AD224" t="s">
        <v>976</v>
      </c>
      <c r="AE224" t="s">
        <v>977</v>
      </c>
      <c r="AF224" t="s">
        <v>978</v>
      </c>
      <c r="AG224">
        <v>0.01</v>
      </c>
      <c r="AH224" t="s">
        <v>979</v>
      </c>
      <c r="AI224" t="b">
        <v>0</v>
      </c>
      <c r="AJ224" t="s">
        <v>5</v>
      </c>
      <c r="AK224">
        <v>0.98537682000000004</v>
      </c>
      <c r="AL224" t="s">
        <v>4</v>
      </c>
      <c r="AM224">
        <v>3.9113671399999999</v>
      </c>
    </row>
    <row r="225" spans="1:39" x14ac:dyDescent="0.25">
      <c r="A225" t="s">
        <v>243</v>
      </c>
      <c r="B225" t="s">
        <v>10</v>
      </c>
      <c r="C225">
        <v>300</v>
      </c>
      <c r="D225" t="s">
        <v>11</v>
      </c>
      <c r="E225">
        <v>100000</v>
      </c>
      <c r="F225" t="s">
        <v>12</v>
      </c>
      <c r="G225">
        <v>23654</v>
      </c>
      <c r="H225" t="s">
        <v>13</v>
      </c>
      <c r="I225">
        <v>1E-3</v>
      </c>
      <c r="J225" t="s">
        <v>3</v>
      </c>
      <c r="K225">
        <v>-615706631.43845499</v>
      </c>
      <c r="L225" t="s">
        <v>2</v>
      </c>
      <c r="M225">
        <v>65298.4459537</v>
      </c>
      <c r="N225" t="s">
        <v>6</v>
      </c>
      <c r="O225">
        <v>23</v>
      </c>
      <c r="P225" t="s">
        <v>0</v>
      </c>
      <c r="Q225">
        <v>198.8</v>
      </c>
      <c r="R225" t="s">
        <v>8</v>
      </c>
      <c r="S225">
        <v>3</v>
      </c>
      <c r="T225" t="s">
        <v>9</v>
      </c>
      <c r="U225">
        <v>397</v>
      </c>
      <c r="V225" t="s">
        <v>7</v>
      </c>
      <c r="W225">
        <v>100861</v>
      </c>
      <c r="X225" t="s">
        <v>1</v>
      </c>
      <c r="Y225" t="s">
        <v>2001</v>
      </c>
      <c r="Z225" t="s">
        <v>16</v>
      </c>
      <c r="AA225" s="7" t="s">
        <v>2002</v>
      </c>
      <c r="AB225" t="s">
        <v>256</v>
      </c>
      <c r="AC225" s="3">
        <v>9.9999999999999998E-17</v>
      </c>
      <c r="AD225" t="s">
        <v>976</v>
      </c>
      <c r="AE225" t="s">
        <v>977</v>
      </c>
      <c r="AF225" t="s">
        <v>978</v>
      </c>
      <c r="AG225">
        <v>0.01</v>
      </c>
      <c r="AH225" t="s">
        <v>979</v>
      </c>
      <c r="AI225" t="b">
        <v>0</v>
      </c>
      <c r="AJ225" t="s">
        <v>5</v>
      </c>
      <c r="AK225">
        <v>-11.200171060000001</v>
      </c>
      <c r="AL225" t="s">
        <v>4</v>
      </c>
      <c r="AM225">
        <v>8.6113089499999997</v>
      </c>
    </row>
    <row r="226" spans="1:39" x14ac:dyDescent="0.25">
      <c r="A226" t="s">
        <v>244</v>
      </c>
      <c r="B226" t="s">
        <v>10</v>
      </c>
      <c r="C226">
        <v>300</v>
      </c>
      <c r="D226" t="s">
        <v>11</v>
      </c>
      <c r="E226">
        <v>100000</v>
      </c>
      <c r="F226" t="s">
        <v>12</v>
      </c>
      <c r="G226">
        <v>23654</v>
      </c>
      <c r="H226" t="s">
        <v>13</v>
      </c>
      <c r="I226">
        <v>1E-3</v>
      </c>
      <c r="J226" t="s">
        <v>3</v>
      </c>
      <c r="K226">
        <v>0.9798888</v>
      </c>
      <c r="L226" t="s">
        <v>2</v>
      </c>
      <c r="M226">
        <v>4.4865599999999999E-2</v>
      </c>
      <c r="N226" t="s">
        <v>6</v>
      </c>
      <c r="O226">
        <v>23</v>
      </c>
      <c r="P226" t="s">
        <v>0</v>
      </c>
      <c r="Q226">
        <v>236.4</v>
      </c>
      <c r="R226" t="s">
        <v>8</v>
      </c>
      <c r="S226">
        <v>5</v>
      </c>
      <c r="T226" t="s">
        <v>9</v>
      </c>
      <c r="U226">
        <v>365</v>
      </c>
      <c r="V226" t="s">
        <v>7</v>
      </c>
      <c r="W226">
        <v>100922</v>
      </c>
      <c r="X226" t="s">
        <v>1</v>
      </c>
      <c r="Y226" t="s">
        <v>2003</v>
      </c>
      <c r="Z226" t="s">
        <v>16</v>
      </c>
      <c r="AA226" s="7" t="s">
        <v>2004</v>
      </c>
      <c r="AB226" t="s">
        <v>256</v>
      </c>
      <c r="AC226" s="3">
        <v>9.9999999999999998E-17</v>
      </c>
      <c r="AD226" t="s">
        <v>976</v>
      </c>
      <c r="AE226" t="s">
        <v>977</v>
      </c>
      <c r="AF226" t="s">
        <v>978</v>
      </c>
      <c r="AG226">
        <v>0.01</v>
      </c>
      <c r="AH226" t="s">
        <v>979</v>
      </c>
      <c r="AI226" t="b">
        <v>0</v>
      </c>
      <c r="AJ226" t="s">
        <v>5</v>
      </c>
      <c r="AK226">
        <v>0.98196936000000001</v>
      </c>
      <c r="AL226" t="s">
        <v>4</v>
      </c>
      <c r="AM226">
        <v>4.2203190000000002E-2</v>
      </c>
    </row>
    <row r="227" spans="1:39" x14ac:dyDescent="0.25">
      <c r="A227" t="s">
        <v>245</v>
      </c>
      <c r="B227" t="s">
        <v>10</v>
      </c>
      <c r="C227">
        <v>300</v>
      </c>
      <c r="D227" t="s">
        <v>11</v>
      </c>
      <c r="E227">
        <v>100000</v>
      </c>
      <c r="F227" t="s">
        <v>12</v>
      </c>
      <c r="G227">
        <v>23654</v>
      </c>
      <c r="H227" t="s">
        <v>13</v>
      </c>
      <c r="I227">
        <v>1E-3</v>
      </c>
      <c r="J227" t="s">
        <v>3</v>
      </c>
      <c r="K227">
        <v>6.7826999999999998E-2</v>
      </c>
      <c r="L227" t="s">
        <v>2</v>
      </c>
      <c r="M227">
        <v>2.2331058000000001</v>
      </c>
      <c r="N227" t="s">
        <v>6</v>
      </c>
      <c r="O227">
        <v>16</v>
      </c>
      <c r="P227" t="s">
        <v>0</v>
      </c>
      <c r="Q227">
        <v>233</v>
      </c>
      <c r="R227" t="s">
        <v>8</v>
      </c>
      <c r="S227">
        <v>5</v>
      </c>
      <c r="T227" t="s">
        <v>9</v>
      </c>
      <c r="U227">
        <v>321</v>
      </c>
      <c r="V227" t="s">
        <v>7</v>
      </c>
      <c r="W227">
        <v>100967</v>
      </c>
      <c r="X227" t="s">
        <v>1</v>
      </c>
      <c r="Y227" t="s">
        <v>2005</v>
      </c>
      <c r="Z227" t="s">
        <v>16</v>
      </c>
      <c r="AA227" s="7" t="s">
        <v>2006</v>
      </c>
      <c r="AB227" t="s">
        <v>256</v>
      </c>
      <c r="AC227" s="3">
        <v>9.9999999999999998E-17</v>
      </c>
      <c r="AD227" t="s">
        <v>976</v>
      </c>
      <c r="AE227" t="s">
        <v>977</v>
      </c>
      <c r="AF227" t="s">
        <v>978</v>
      </c>
      <c r="AG227">
        <v>0.01</v>
      </c>
      <c r="AH227" t="s">
        <v>979</v>
      </c>
      <c r="AI227" t="b">
        <v>0</v>
      </c>
      <c r="AJ227" t="s">
        <v>5</v>
      </c>
      <c r="AK227">
        <v>1.6013610000000001E-2</v>
      </c>
      <c r="AL227" t="s">
        <v>4</v>
      </c>
      <c r="AM227">
        <v>6.4643757400000004</v>
      </c>
    </row>
    <row r="228" spans="1:39" x14ac:dyDescent="0.25">
      <c r="A228" t="s">
        <v>246</v>
      </c>
      <c r="B228" t="s">
        <v>10</v>
      </c>
      <c r="C228">
        <v>300</v>
      </c>
      <c r="D228" t="s">
        <v>11</v>
      </c>
      <c r="E228">
        <v>100000</v>
      </c>
      <c r="F228" t="s">
        <v>12</v>
      </c>
      <c r="G228">
        <v>23654</v>
      </c>
      <c r="H228" t="s">
        <v>13</v>
      </c>
      <c r="I228">
        <v>1E-3</v>
      </c>
      <c r="J228" t="s">
        <v>3</v>
      </c>
      <c r="K228">
        <v>0.98880699999999999</v>
      </c>
      <c r="L228" t="s">
        <v>2</v>
      </c>
      <c r="M228">
        <v>0.3077937</v>
      </c>
      <c r="N228" t="s">
        <v>6</v>
      </c>
      <c r="O228">
        <v>10</v>
      </c>
      <c r="P228" t="s">
        <v>0</v>
      </c>
      <c r="Q228">
        <v>157.69999999999999</v>
      </c>
      <c r="R228" t="s">
        <v>8</v>
      </c>
      <c r="S228">
        <v>2</v>
      </c>
      <c r="T228" t="s">
        <v>9</v>
      </c>
      <c r="U228">
        <v>215</v>
      </c>
      <c r="V228" t="s">
        <v>7</v>
      </c>
      <c r="W228">
        <v>100394</v>
      </c>
      <c r="X228" t="s">
        <v>1</v>
      </c>
      <c r="Y228" t="s">
        <v>2007</v>
      </c>
      <c r="Z228" t="s">
        <v>16</v>
      </c>
      <c r="AA228" s="7" t="s">
        <v>2008</v>
      </c>
      <c r="AB228" t="s">
        <v>256</v>
      </c>
      <c r="AC228" s="3">
        <v>9.9999999999999998E-17</v>
      </c>
      <c r="AD228" t="s">
        <v>976</v>
      </c>
      <c r="AE228" t="s">
        <v>977</v>
      </c>
      <c r="AF228" t="s">
        <v>978</v>
      </c>
      <c r="AG228">
        <v>0.01</v>
      </c>
      <c r="AH228" t="s">
        <v>979</v>
      </c>
      <c r="AI228" t="b">
        <v>0</v>
      </c>
      <c r="AJ228" t="s">
        <v>5</v>
      </c>
      <c r="AK228">
        <v>0.99919471000000004</v>
      </c>
      <c r="AL228" t="s">
        <v>4</v>
      </c>
      <c r="AM228">
        <v>8.0562620000000001E-2</v>
      </c>
    </row>
    <row r="229" spans="1:39" x14ac:dyDescent="0.25">
      <c r="A229" t="s">
        <v>247</v>
      </c>
      <c r="B229" t="s">
        <v>10</v>
      </c>
      <c r="C229">
        <v>300</v>
      </c>
      <c r="D229" t="s">
        <v>11</v>
      </c>
      <c r="E229">
        <v>100000</v>
      </c>
      <c r="F229" t="s">
        <v>12</v>
      </c>
      <c r="G229">
        <v>23654</v>
      </c>
      <c r="H229" t="s">
        <v>13</v>
      </c>
      <c r="I229">
        <v>1E-3</v>
      </c>
      <c r="J229" t="s">
        <v>3</v>
      </c>
      <c r="K229">
        <v>0.98490140000000004</v>
      </c>
      <c r="L229" t="s">
        <v>2</v>
      </c>
      <c r="M229">
        <v>0.12920100000000001</v>
      </c>
      <c r="N229" t="s">
        <v>6</v>
      </c>
      <c r="O229">
        <v>43</v>
      </c>
      <c r="P229" t="s">
        <v>0</v>
      </c>
      <c r="Q229">
        <v>301.10000000000002</v>
      </c>
      <c r="R229" t="s">
        <v>8</v>
      </c>
      <c r="S229">
        <v>3</v>
      </c>
      <c r="T229" t="s">
        <v>9</v>
      </c>
      <c r="U229">
        <v>54</v>
      </c>
      <c r="V229" t="s">
        <v>7</v>
      </c>
      <c r="W229">
        <v>94914</v>
      </c>
      <c r="X229" t="s">
        <v>1</v>
      </c>
      <c r="Y229" t="s">
        <v>2009</v>
      </c>
      <c r="Z229" t="s">
        <v>16</v>
      </c>
      <c r="AA229" s="7" t="s">
        <v>2010</v>
      </c>
      <c r="AB229" t="s">
        <v>256</v>
      </c>
      <c r="AC229" s="3">
        <v>9.9999999999999998E-17</v>
      </c>
      <c r="AD229" t="s">
        <v>976</v>
      </c>
      <c r="AE229" t="s">
        <v>977</v>
      </c>
      <c r="AF229" t="s">
        <v>978</v>
      </c>
      <c r="AG229">
        <v>0.01</v>
      </c>
      <c r="AH229" t="s">
        <v>979</v>
      </c>
      <c r="AI229" t="b">
        <v>0</v>
      </c>
      <c r="AJ229" t="s">
        <v>5</v>
      </c>
      <c r="AK229">
        <v>0.98620757999999997</v>
      </c>
      <c r="AL229" t="s">
        <v>4</v>
      </c>
      <c r="AM229">
        <v>0.12177737</v>
      </c>
    </row>
    <row r="230" spans="1:39" x14ac:dyDescent="0.25">
      <c r="A230" t="s">
        <v>248</v>
      </c>
      <c r="B230" t="s">
        <v>10</v>
      </c>
      <c r="C230">
        <v>300</v>
      </c>
      <c r="D230" t="s">
        <v>11</v>
      </c>
      <c r="E230">
        <v>100000</v>
      </c>
      <c r="F230" t="s">
        <v>12</v>
      </c>
      <c r="G230">
        <v>23654</v>
      </c>
      <c r="H230" t="s">
        <v>13</v>
      </c>
      <c r="I230">
        <v>1E-3</v>
      </c>
      <c r="J230" t="s">
        <v>3</v>
      </c>
      <c r="K230">
        <v>0.99923799999999996</v>
      </c>
      <c r="L230" t="s">
        <v>2</v>
      </c>
      <c r="M230">
        <v>15.137720099999999</v>
      </c>
      <c r="N230" t="s">
        <v>6</v>
      </c>
      <c r="O230">
        <v>31</v>
      </c>
      <c r="P230" t="s">
        <v>0</v>
      </c>
      <c r="Q230">
        <v>285.39999999999998</v>
      </c>
      <c r="R230" t="s">
        <v>8</v>
      </c>
      <c r="S230">
        <v>6</v>
      </c>
      <c r="T230" t="s">
        <v>9</v>
      </c>
      <c r="U230">
        <v>571</v>
      </c>
      <c r="V230" t="s">
        <v>7</v>
      </c>
      <c r="W230">
        <v>101588</v>
      </c>
      <c r="X230" t="s">
        <v>1</v>
      </c>
      <c r="Y230" t="s">
        <v>2011</v>
      </c>
      <c r="Z230" t="s">
        <v>16</v>
      </c>
      <c r="AA230" s="7" t="s">
        <v>2012</v>
      </c>
      <c r="AB230" t="s">
        <v>256</v>
      </c>
      <c r="AC230" s="3">
        <v>9.9999999999999998E-17</v>
      </c>
      <c r="AD230" t="s">
        <v>976</v>
      </c>
      <c r="AE230" t="s">
        <v>977</v>
      </c>
      <c r="AF230" t="s">
        <v>978</v>
      </c>
      <c r="AG230">
        <v>0.01</v>
      </c>
      <c r="AH230" t="s">
        <v>979</v>
      </c>
      <c r="AI230" t="b">
        <v>0</v>
      </c>
      <c r="AJ230" t="s">
        <v>5</v>
      </c>
      <c r="AK230">
        <v>0.99739104000000001</v>
      </c>
      <c r="AL230" t="s">
        <v>4</v>
      </c>
      <c r="AM230">
        <v>23.791767920000002</v>
      </c>
    </row>
    <row r="231" spans="1:39" x14ac:dyDescent="0.25">
      <c r="A231" t="s">
        <v>249</v>
      </c>
      <c r="B231" t="s">
        <v>10</v>
      </c>
      <c r="C231">
        <v>300</v>
      </c>
      <c r="D231" t="s">
        <v>11</v>
      </c>
      <c r="E231">
        <v>100000</v>
      </c>
      <c r="F231" t="s">
        <v>12</v>
      </c>
      <c r="G231">
        <v>23654</v>
      </c>
      <c r="H231" t="s">
        <v>13</v>
      </c>
      <c r="I231">
        <v>1E-3</v>
      </c>
      <c r="J231" t="s">
        <v>3</v>
      </c>
      <c r="K231">
        <v>0.95407560000000002</v>
      </c>
      <c r="L231" t="s">
        <v>2</v>
      </c>
      <c r="M231">
        <v>0.14557349999999999</v>
      </c>
      <c r="N231" t="s">
        <v>6</v>
      </c>
      <c r="O231">
        <v>18</v>
      </c>
      <c r="P231" t="s">
        <v>0</v>
      </c>
      <c r="Q231">
        <v>300.5</v>
      </c>
      <c r="R231" t="s">
        <v>8</v>
      </c>
      <c r="S231">
        <v>3</v>
      </c>
      <c r="T231" t="s">
        <v>9</v>
      </c>
      <c r="U231">
        <v>35</v>
      </c>
      <c r="V231" t="s">
        <v>7</v>
      </c>
      <c r="W231">
        <v>85628</v>
      </c>
      <c r="X231" t="s">
        <v>1</v>
      </c>
      <c r="Y231" t="s">
        <v>2013</v>
      </c>
      <c r="Z231" t="s">
        <v>16</v>
      </c>
      <c r="AA231" s="7" t="s">
        <v>2014</v>
      </c>
      <c r="AB231" t="s">
        <v>256</v>
      </c>
      <c r="AC231" s="3">
        <v>9.9999999999999998E-17</v>
      </c>
      <c r="AD231" t="s">
        <v>976</v>
      </c>
      <c r="AE231" t="s">
        <v>977</v>
      </c>
      <c r="AF231" t="s">
        <v>978</v>
      </c>
      <c r="AG231">
        <v>0.01</v>
      </c>
      <c r="AH231" t="s">
        <v>979</v>
      </c>
      <c r="AI231" t="b">
        <v>0</v>
      </c>
      <c r="AJ231" t="s">
        <v>5</v>
      </c>
      <c r="AK231">
        <v>0.95384004</v>
      </c>
      <c r="AL231" t="s">
        <v>4</v>
      </c>
      <c r="AM231">
        <v>0.14444984</v>
      </c>
    </row>
    <row r="232" spans="1:39" x14ac:dyDescent="0.25">
      <c r="A232" t="s">
        <v>250</v>
      </c>
      <c r="B232" t="s">
        <v>10</v>
      </c>
      <c r="C232">
        <v>300</v>
      </c>
      <c r="D232" t="s">
        <v>11</v>
      </c>
      <c r="E232">
        <v>100000</v>
      </c>
      <c r="F232" t="s">
        <v>12</v>
      </c>
      <c r="G232">
        <v>23654</v>
      </c>
      <c r="H232" t="s">
        <v>13</v>
      </c>
      <c r="I232">
        <v>1E-3</v>
      </c>
      <c r="J232" t="s">
        <v>3</v>
      </c>
      <c r="K232">
        <v>0.9993725</v>
      </c>
      <c r="L232" t="s">
        <v>2</v>
      </c>
      <c r="M232">
        <v>1.6151499999999999E-2</v>
      </c>
      <c r="N232" t="s">
        <v>6</v>
      </c>
      <c r="O232">
        <v>20</v>
      </c>
      <c r="P232" t="s">
        <v>0</v>
      </c>
      <c r="Q232">
        <v>253.2</v>
      </c>
      <c r="R232" t="s">
        <v>8</v>
      </c>
      <c r="S232">
        <v>3</v>
      </c>
      <c r="T232" t="s">
        <v>9</v>
      </c>
      <c r="U232">
        <v>402</v>
      </c>
      <c r="V232" t="s">
        <v>7</v>
      </c>
      <c r="W232">
        <v>101044</v>
      </c>
      <c r="X232" t="s">
        <v>1</v>
      </c>
      <c r="Y232" t="s">
        <v>2015</v>
      </c>
      <c r="Z232" t="s">
        <v>16</v>
      </c>
      <c r="AA232" s="7" t="s">
        <v>2016</v>
      </c>
      <c r="AB232" t="s">
        <v>256</v>
      </c>
      <c r="AC232" s="3">
        <v>9.9999999999999998E-17</v>
      </c>
      <c r="AD232" t="s">
        <v>976</v>
      </c>
      <c r="AE232" t="s">
        <v>977</v>
      </c>
      <c r="AF232" t="s">
        <v>978</v>
      </c>
      <c r="AG232">
        <v>0.01</v>
      </c>
      <c r="AH232" t="s">
        <v>979</v>
      </c>
      <c r="AI232" t="b">
        <v>0</v>
      </c>
      <c r="AJ232" t="s">
        <v>5</v>
      </c>
      <c r="AK232">
        <v>0.99988880000000002</v>
      </c>
      <c r="AL232" t="s">
        <v>4</v>
      </c>
      <c r="AM232">
        <v>6.7609799999999998E-3</v>
      </c>
    </row>
    <row r="233" spans="1:39" x14ac:dyDescent="0.25">
      <c r="A233" t="s">
        <v>251</v>
      </c>
      <c r="B233" t="s">
        <v>10</v>
      </c>
      <c r="C233">
        <v>300</v>
      </c>
      <c r="D233" t="s">
        <v>11</v>
      </c>
      <c r="E233">
        <v>100000</v>
      </c>
      <c r="F233" t="s">
        <v>12</v>
      </c>
      <c r="G233">
        <v>23654</v>
      </c>
      <c r="H233" t="s">
        <v>13</v>
      </c>
      <c r="I233">
        <v>1E-3</v>
      </c>
      <c r="J233" t="s">
        <v>3</v>
      </c>
      <c r="K233">
        <v>0.99596099999999999</v>
      </c>
      <c r="L233" t="s">
        <v>2</v>
      </c>
      <c r="M233">
        <v>150.0275431</v>
      </c>
      <c r="N233" t="s">
        <v>6</v>
      </c>
      <c r="O233">
        <v>45</v>
      </c>
      <c r="P233" t="s">
        <v>0</v>
      </c>
      <c r="Q233">
        <v>300.39999999999998</v>
      </c>
      <c r="R233" t="s">
        <v>8</v>
      </c>
      <c r="S233">
        <v>4</v>
      </c>
      <c r="T233" t="s">
        <v>9</v>
      </c>
      <c r="U233">
        <v>36</v>
      </c>
      <c r="V233" t="s">
        <v>7</v>
      </c>
      <c r="W233">
        <v>99935</v>
      </c>
      <c r="X233" t="s">
        <v>1</v>
      </c>
      <c r="Y233" t="s">
        <v>2017</v>
      </c>
      <c r="Z233" t="s">
        <v>16</v>
      </c>
      <c r="AA233" s="7" t="s">
        <v>2018</v>
      </c>
      <c r="AB233" t="s">
        <v>256</v>
      </c>
      <c r="AC233" s="3">
        <v>9.9999999999999998E-17</v>
      </c>
      <c r="AD233" t="s">
        <v>976</v>
      </c>
      <c r="AE233" t="s">
        <v>977</v>
      </c>
      <c r="AF233" t="s">
        <v>978</v>
      </c>
      <c r="AG233">
        <v>0.01</v>
      </c>
      <c r="AH233" t="s">
        <v>979</v>
      </c>
      <c r="AI233" t="b">
        <v>0</v>
      </c>
      <c r="AJ233" t="s">
        <v>5</v>
      </c>
      <c r="AK233">
        <v>0.99313059999999997</v>
      </c>
      <c r="AL233" t="s">
        <v>4</v>
      </c>
      <c r="AM233">
        <v>24.929658320000001</v>
      </c>
    </row>
    <row r="234" spans="1:39" x14ac:dyDescent="0.25">
      <c r="A234" t="s">
        <v>252</v>
      </c>
      <c r="B234" t="s">
        <v>10</v>
      </c>
      <c r="C234">
        <v>300</v>
      </c>
      <c r="D234" t="s">
        <v>11</v>
      </c>
      <c r="E234">
        <v>100000</v>
      </c>
      <c r="F234" t="s">
        <v>12</v>
      </c>
      <c r="G234">
        <v>23654</v>
      </c>
      <c r="H234" t="s">
        <v>13</v>
      </c>
      <c r="I234">
        <v>1E-3</v>
      </c>
      <c r="J234" t="s">
        <v>3</v>
      </c>
      <c r="K234">
        <v>0.64186310000000002</v>
      </c>
      <c r="L234" t="s">
        <v>2</v>
      </c>
      <c r="M234">
        <v>2.6360600000000001E-2</v>
      </c>
      <c r="N234" t="s">
        <v>6</v>
      </c>
      <c r="O234">
        <v>24</v>
      </c>
      <c r="P234" t="s">
        <v>0</v>
      </c>
      <c r="Q234">
        <v>241</v>
      </c>
      <c r="R234" t="s">
        <v>8</v>
      </c>
      <c r="S234">
        <v>10</v>
      </c>
      <c r="T234" t="s">
        <v>9</v>
      </c>
      <c r="U234">
        <v>485</v>
      </c>
      <c r="V234" t="s">
        <v>7</v>
      </c>
      <c r="W234">
        <v>101376</v>
      </c>
      <c r="X234" t="s">
        <v>1</v>
      </c>
      <c r="Y234" t="s">
        <v>2019</v>
      </c>
      <c r="Z234" t="s">
        <v>16</v>
      </c>
      <c r="AA234" s="7" t="s">
        <v>2020</v>
      </c>
      <c r="AB234" t="s">
        <v>256</v>
      </c>
      <c r="AC234" s="3">
        <v>9.9999999999999998E-17</v>
      </c>
      <c r="AD234" t="s">
        <v>976</v>
      </c>
      <c r="AE234" t="s">
        <v>977</v>
      </c>
      <c r="AF234" t="s">
        <v>978</v>
      </c>
      <c r="AG234">
        <v>0.01</v>
      </c>
      <c r="AH234" t="s">
        <v>979</v>
      </c>
      <c r="AI234" t="b">
        <v>0</v>
      </c>
      <c r="AJ234" t="s">
        <v>5</v>
      </c>
      <c r="AK234">
        <v>0.84949637</v>
      </c>
      <c r="AL234" t="s">
        <v>4</v>
      </c>
      <c r="AM234">
        <v>1.4508129999999999E-2</v>
      </c>
    </row>
    <row r="235" spans="1:39" x14ac:dyDescent="0.25">
      <c r="A235" t="s">
        <v>253</v>
      </c>
      <c r="B235" t="s">
        <v>10</v>
      </c>
      <c r="C235">
        <v>300</v>
      </c>
      <c r="D235" t="s">
        <v>11</v>
      </c>
      <c r="E235">
        <v>100000</v>
      </c>
      <c r="F235" t="s">
        <v>12</v>
      </c>
      <c r="G235">
        <v>23654</v>
      </c>
      <c r="H235" t="s">
        <v>13</v>
      </c>
      <c r="I235">
        <v>1E-3</v>
      </c>
      <c r="J235" t="s">
        <v>3</v>
      </c>
      <c r="K235">
        <v>0.97412310000000002</v>
      </c>
      <c r="L235" t="s">
        <v>2</v>
      </c>
      <c r="M235">
        <v>3.5679700000000002E-2</v>
      </c>
      <c r="N235" t="s">
        <v>6</v>
      </c>
      <c r="O235">
        <v>34</v>
      </c>
      <c r="P235" t="s">
        <v>0</v>
      </c>
      <c r="Q235">
        <v>300.5</v>
      </c>
      <c r="R235" t="s">
        <v>8</v>
      </c>
      <c r="S235">
        <v>2</v>
      </c>
      <c r="T235" t="s">
        <v>9</v>
      </c>
      <c r="U235">
        <v>52</v>
      </c>
      <c r="V235" t="s">
        <v>7</v>
      </c>
      <c r="W235">
        <v>100238</v>
      </c>
      <c r="X235" t="s">
        <v>1</v>
      </c>
      <c r="Y235" t="s">
        <v>2021</v>
      </c>
      <c r="Z235" t="s">
        <v>16</v>
      </c>
      <c r="AA235" s="7" t="s">
        <v>2022</v>
      </c>
      <c r="AB235" t="s">
        <v>256</v>
      </c>
      <c r="AC235" s="3">
        <v>9.9999999999999998E-17</v>
      </c>
      <c r="AD235" t="s">
        <v>976</v>
      </c>
      <c r="AE235" t="s">
        <v>977</v>
      </c>
      <c r="AF235" t="s">
        <v>978</v>
      </c>
      <c r="AG235">
        <v>0.01</v>
      </c>
      <c r="AH235" t="s">
        <v>979</v>
      </c>
      <c r="AI235" t="b">
        <v>0</v>
      </c>
      <c r="AJ235" t="s">
        <v>5</v>
      </c>
      <c r="AK235">
        <v>0.97445709999999996</v>
      </c>
      <c r="AL235" t="s">
        <v>4</v>
      </c>
      <c r="AM235">
        <v>3.5781309999999997E-2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6E095-F956-4C9D-8595-1F6F080A8CE7}">
  <dimension ref="A1:AM235"/>
  <sheetViews>
    <sheetView workbookViewId="0">
      <selection activeCell="M11" sqref="M11"/>
    </sheetView>
  </sheetViews>
  <sheetFormatPr defaultRowHeight="15" x14ac:dyDescent="0.25"/>
  <sheetData>
    <row r="1" spans="1:39" x14ac:dyDescent="0.25">
      <c r="A1" t="s">
        <v>17</v>
      </c>
      <c r="B1" t="s">
        <v>10</v>
      </c>
      <c r="C1">
        <v>300</v>
      </c>
      <c r="D1" t="s">
        <v>11</v>
      </c>
      <c r="E1">
        <v>100000</v>
      </c>
      <c r="F1" t="s">
        <v>12</v>
      </c>
      <c r="G1">
        <v>23654</v>
      </c>
      <c r="H1" t="s">
        <v>13</v>
      </c>
      <c r="I1">
        <v>1E-3</v>
      </c>
      <c r="J1" t="s">
        <v>3</v>
      </c>
      <c r="K1">
        <v>0.95607609999999998</v>
      </c>
      <c r="L1" t="s">
        <v>2</v>
      </c>
      <c r="M1">
        <v>6.1408400000000002E-2</v>
      </c>
      <c r="N1" t="s">
        <v>6</v>
      </c>
      <c r="O1">
        <v>11</v>
      </c>
      <c r="P1" t="s">
        <v>0</v>
      </c>
      <c r="Q1">
        <v>122.2</v>
      </c>
      <c r="R1" t="s">
        <v>8</v>
      </c>
      <c r="S1">
        <v>8</v>
      </c>
      <c r="T1" t="s">
        <v>9</v>
      </c>
      <c r="U1">
        <v>339</v>
      </c>
      <c r="V1" t="s">
        <v>7</v>
      </c>
      <c r="W1">
        <v>100187</v>
      </c>
      <c r="X1" t="s">
        <v>1</v>
      </c>
      <c r="Y1" t="s">
        <v>2023</v>
      </c>
      <c r="Z1" t="s">
        <v>16</v>
      </c>
      <c r="AA1" t="s">
        <v>2024</v>
      </c>
      <c r="AB1" t="s">
        <v>256</v>
      </c>
      <c r="AC1" s="3">
        <v>9.9999999999999998E-17</v>
      </c>
      <c r="AD1" t="s">
        <v>976</v>
      </c>
      <c r="AE1" t="s">
        <v>977</v>
      </c>
      <c r="AF1" t="s">
        <v>978</v>
      </c>
      <c r="AG1">
        <v>0.01</v>
      </c>
      <c r="AH1" t="s">
        <v>979</v>
      </c>
      <c r="AI1" t="b">
        <v>0</v>
      </c>
      <c r="AJ1" t="s">
        <v>5</v>
      </c>
      <c r="AK1">
        <v>0.99304866999999997</v>
      </c>
      <c r="AL1" t="s">
        <v>4</v>
      </c>
      <c r="AM1">
        <v>2.4435080000000001E-2</v>
      </c>
    </row>
    <row r="2" spans="1:39" x14ac:dyDescent="0.25">
      <c r="A2" t="s">
        <v>18</v>
      </c>
      <c r="B2" t="s">
        <v>10</v>
      </c>
      <c r="C2">
        <v>300</v>
      </c>
      <c r="D2" t="s">
        <v>11</v>
      </c>
      <c r="E2">
        <v>100000</v>
      </c>
      <c r="F2" t="s">
        <v>12</v>
      </c>
      <c r="G2">
        <v>23654</v>
      </c>
      <c r="H2" t="s">
        <v>13</v>
      </c>
      <c r="I2">
        <v>1E-3</v>
      </c>
      <c r="J2" t="s">
        <v>3</v>
      </c>
      <c r="K2">
        <v>0.98506609999999994</v>
      </c>
      <c r="L2" t="s">
        <v>2</v>
      </c>
      <c r="M2">
        <v>3.2413299999999999E-2</v>
      </c>
      <c r="N2" t="s">
        <v>6</v>
      </c>
      <c r="O2">
        <v>3</v>
      </c>
      <c r="P2" t="s">
        <v>0</v>
      </c>
      <c r="Q2">
        <v>124.1</v>
      </c>
      <c r="R2" t="s">
        <v>8</v>
      </c>
      <c r="S2">
        <v>9</v>
      </c>
      <c r="T2" t="s">
        <v>9</v>
      </c>
      <c r="U2">
        <v>303</v>
      </c>
      <c r="V2" t="s">
        <v>7</v>
      </c>
      <c r="W2">
        <v>100151</v>
      </c>
      <c r="X2" t="s">
        <v>1</v>
      </c>
      <c r="Y2" t="s">
        <v>257</v>
      </c>
      <c r="Z2" t="s">
        <v>16</v>
      </c>
      <c r="AA2" t="s">
        <v>258</v>
      </c>
      <c r="AB2" t="s">
        <v>256</v>
      </c>
      <c r="AC2" s="3">
        <v>9.9999999999999998E-17</v>
      </c>
      <c r="AD2" t="s">
        <v>976</v>
      </c>
      <c r="AE2" t="s">
        <v>977</v>
      </c>
      <c r="AF2" t="s">
        <v>978</v>
      </c>
      <c r="AG2">
        <v>0.01</v>
      </c>
      <c r="AH2" t="s">
        <v>979</v>
      </c>
      <c r="AI2" t="b">
        <v>0</v>
      </c>
      <c r="AJ2" t="s">
        <v>5</v>
      </c>
      <c r="AK2">
        <v>1</v>
      </c>
      <c r="AL2" t="s">
        <v>4</v>
      </c>
      <c r="AM2">
        <v>0</v>
      </c>
    </row>
    <row r="3" spans="1:39" x14ac:dyDescent="0.25">
      <c r="A3" t="s">
        <v>19</v>
      </c>
      <c r="B3" t="s">
        <v>10</v>
      </c>
      <c r="C3">
        <v>300</v>
      </c>
      <c r="D3" t="s">
        <v>11</v>
      </c>
      <c r="E3">
        <v>100000</v>
      </c>
      <c r="F3" t="s">
        <v>12</v>
      </c>
      <c r="G3">
        <v>23654</v>
      </c>
      <c r="H3" t="s">
        <v>13</v>
      </c>
      <c r="I3">
        <v>1E-3</v>
      </c>
      <c r="J3" t="s">
        <v>3</v>
      </c>
      <c r="K3">
        <v>0.73162720000000003</v>
      </c>
      <c r="L3" t="s">
        <v>2</v>
      </c>
      <c r="M3">
        <v>0.16823859999999999</v>
      </c>
      <c r="N3" t="s">
        <v>6</v>
      </c>
      <c r="O3">
        <v>11</v>
      </c>
      <c r="P3" t="s">
        <v>0</v>
      </c>
      <c r="Q3">
        <v>132.80000000000001</v>
      </c>
      <c r="R3" t="s">
        <v>8</v>
      </c>
      <c r="S3">
        <v>6</v>
      </c>
      <c r="T3" t="s">
        <v>9</v>
      </c>
      <c r="U3">
        <v>198</v>
      </c>
      <c r="V3" t="s">
        <v>7</v>
      </c>
      <c r="W3">
        <v>100083</v>
      </c>
      <c r="X3" t="s">
        <v>1</v>
      </c>
      <c r="Y3" t="s">
        <v>2025</v>
      </c>
      <c r="Z3" t="s">
        <v>16</v>
      </c>
      <c r="AA3" t="s">
        <v>2026</v>
      </c>
      <c r="AB3" t="s">
        <v>256</v>
      </c>
      <c r="AC3" s="3">
        <v>9.9999999999999998E-17</v>
      </c>
      <c r="AD3" t="s">
        <v>976</v>
      </c>
      <c r="AE3" t="s">
        <v>977</v>
      </c>
      <c r="AF3" t="s">
        <v>978</v>
      </c>
      <c r="AG3">
        <v>0.01</v>
      </c>
      <c r="AH3" t="s">
        <v>979</v>
      </c>
      <c r="AI3" t="b">
        <v>0</v>
      </c>
      <c r="AJ3" t="s">
        <v>5</v>
      </c>
      <c r="AK3">
        <v>0.89023711000000005</v>
      </c>
      <c r="AL3" t="s">
        <v>4</v>
      </c>
      <c r="AM3">
        <v>9.7097429999999998E-2</v>
      </c>
    </row>
    <row r="4" spans="1:39" x14ac:dyDescent="0.25">
      <c r="A4" t="s">
        <v>20</v>
      </c>
      <c r="B4" t="s">
        <v>10</v>
      </c>
      <c r="C4">
        <v>300</v>
      </c>
      <c r="D4" t="s">
        <v>11</v>
      </c>
      <c r="E4">
        <v>100000</v>
      </c>
      <c r="F4" t="s">
        <v>12</v>
      </c>
      <c r="G4">
        <v>23654</v>
      </c>
      <c r="H4" t="s">
        <v>13</v>
      </c>
      <c r="I4">
        <v>1E-3</v>
      </c>
      <c r="J4" t="s">
        <v>3</v>
      </c>
      <c r="K4">
        <v>0.95983799999999997</v>
      </c>
      <c r="L4" t="s">
        <v>2</v>
      </c>
      <c r="M4">
        <v>1.8691099999999999E-2</v>
      </c>
      <c r="N4" t="s">
        <v>6</v>
      </c>
      <c r="O4">
        <v>5</v>
      </c>
      <c r="P4" t="s">
        <v>0</v>
      </c>
      <c r="Q4">
        <v>111.8</v>
      </c>
      <c r="R4" t="s">
        <v>8</v>
      </c>
      <c r="S4">
        <v>11</v>
      </c>
      <c r="T4" t="s">
        <v>9</v>
      </c>
      <c r="U4">
        <v>393</v>
      </c>
      <c r="V4" t="s">
        <v>7</v>
      </c>
      <c r="W4">
        <v>100111</v>
      </c>
      <c r="X4" t="s">
        <v>1</v>
      </c>
      <c r="Y4" t="s">
        <v>2027</v>
      </c>
      <c r="Z4" t="s">
        <v>16</v>
      </c>
      <c r="AA4" t="s">
        <v>2028</v>
      </c>
      <c r="AB4" t="s">
        <v>256</v>
      </c>
      <c r="AC4" s="3">
        <v>9.9999999999999998E-17</v>
      </c>
      <c r="AD4" t="s">
        <v>976</v>
      </c>
      <c r="AE4" t="s">
        <v>977</v>
      </c>
      <c r="AF4" t="s">
        <v>978</v>
      </c>
      <c r="AG4">
        <v>0.01</v>
      </c>
      <c r="AH4" t="s">
        <v>979</v>
      </c>
      <c r="AI4" t="b">
        <v>0</v>
      </c>
      <c r="AJ4" t="s">
        <v>5</v>
      </c>
      <c r="AK4">
        <v>0.99719343000000005</v>
      </c>
      <c r="AL4" t="s">
        <v>4</v>
      </c>
      <c r="AM4">
        <v>4.94218E-3</v>
      </c>
    </row>
    <row r="5" spans="1:39" x14ac:dyDescent="0.25">
      <c r="A5" t="s">
        <v>21</v>
      </c>
      <c r="B5" t="s">
        <v>10</v>
      </c>
      <c r="C5">
        <v>300</v>
      </c>
      <c r="D5" t="s">
        <v>11</v>
      </c>
      <c r="E5">
        <v>100000</v>
      </c>
      <c r="F5" t="s">
        <v>12</v>
      </c>
      <c r="G5">
        <v>23654</v>
      </c>
      <c r="H5" t="s">
        <v>13</v>
      </c>
      <c r="I5">
        <v>1E-3</v>
      </c>
      <c r="J5" t="s">
        <v>3</v>
      </c>
      <c r="K5">
        <v>0.95569110000000002</v>
      </c>
      <c r="L5" t="s">
        <v>2</v>
      </c>
      <c r="M5">
        <v>6.1687699999999998E-2</v>
      </c>
      <c r="N5" t="s">
        <v>6</v>
      </c>
      <c r="O5">
        <v>11</v>
      </c>
      <c r="P5" t="s">
        <v>0</v>
      </c>
      <c r="Q5">
        <v>119.6</v>
      </c>
      <c r="R5" t="s">
        <v>8</v>
      </c>
      <c r="S5">
        <v>8</v>
      </c>
      <c r="T5" t="s">
        <v>9</v>
      </c>
      <c r="U5">
        <v>340</v>
      </c>
      <c r="V5" t="s">
        <v>7</v>
      </c>
      <c r="W5">
        <v>100314</v>
      </c>
      <c r="X5" t="s">
        <v>1</v>
      </c>
      <c r="Y5" t="s">
        <v>2029</v>
      </c>
      <c r="Z5" t="s">
        <v>16</v>
      </c>
      <c r="AA5" t="s">
        <v>2030</v>
      </c>
      <c r="AB5" t="s">
        <v>256</v>
      </c>
      <c r="AC5" s="3">
        <v>9.9999999999999998E-17</v>
      </c>
      <c r="AD5" t="s">
        <v>976</v>
      </c>
      <c r="AE5" t="s">
        <v>977</v>
      </c>
      <c r="AF5" t="s">
        <v>978</v>
      </c>
      <c r="AG5">
        <v>0.01</v>
      </c>
      <c r="AH5" t="s">
        <v>979</v>
      </c>
      <c r="AI5" t="b">
        <v>0</v>
      </c>
      <c r="AJ5" t="s">
        <v>5</v>
      </c>
      <c r="AK5">
        <v>0.99298529999999996</v>
      </c>
      <c r="AL5" t="s">
        <v>4</v>
      </c>
      <c r="AM5">
        <v>2.4546209999999999E-2</v>
      </c>
    </row>
    <row r="6" spans="1:39" x14ac:dyDescent="0.25">
      <c r="A6" t="s">
        <v>22</v>
      </c>
      <c r="B6" t="s">
        <v>10</v>
      </c>
      <c r="C6">
        <v>300</v>
      </c>
      <c r="D6" t="s">
        <v>11</v>
      </c>
      <c r="E6">
        <v>100000</v>
      </c>
      <c r="F6" t="s">
        <v>12</v>
      </c>
      <c r="G6">
        <v>23654</v>
      </c>
      <c r="H6" t="s">
        <v>13</v>
      </c>
      <c r="I6">
        <v>1E-3</v>
      </c>
      <c r="J6" t="s">
        <v>3</v>
      </c>
      <c r="K6">
        <v>0.98936979999999997</v>
      </c>
      <c r="L6" t="s">
        <v>2</v>
      </c>
      <c r="M6">
        <v>0.10367800000000001</v>
      </c>
      <c r="N6" t="s">
        <v>6</v>
      </c>
      <c r="O6">
        <v>6</v>
      </c>
      <c r="P6" t="s">
        <v>0</v>
      </c>
      <c r="Q6">
        <v>115.6</v>
      </c>
      <c r="R6" t="s">
        <v>8</v>
      </c>
      <c r="S6">
        <v>7</v>
      </c>
      <c r="T6" t="s">
        <v>9</v>
      </c>
      <c r="U6">
        <v>333</v>
      </c>
      <c r="V6" t="s">
        <v>7</v>
      </c>
      <c r="W6">
        <v>100083</v>
      </c>
      <c r="X6" t="s">
        <v>1</v>
      </c>
      <c r="Y6" t="s">
        <v>2031</v>
      </c>
      <c r="Z6" t="s">
        <v>16</v>
      </c>
      <c r="AA6" t="s">
        <v>2032</v>
      </c>
      <c r="AB6" t="s">
        <v>256</v>
      </c>
      <c r="AC6" s="3">
        <v>9.9999999999999998E-17</v>
      </c>
      <c r="AD6" t="s">
        <v>976</v>
      </c>
      <c r="AE6" t="s">
        <v>977</v>
      </c>
      <c r="AF6" t="s">
        <v>978</v>
      </c>
      <c r="AG6">
        <v>0.01</v>
      </c>
      <c r="AH6" t="s">
        <v>979</v>
      </c>
      <c r="AI6" t="b">
        <v>0</v>
      </c>
      <c r="AJ6" t="s">
        <v>5</v>
      </c>
      <c r="AK6">
        <v>0.99900387999999996</v>
      </c>
      <c r="AL6" t="s">
        <v>4</v>
      </c>
      <c r="AM6">
        <v>3.3767220000000001E-2</v>
      </c>
    </row>
    <row r="7" spans="1:39" x14ac:dyDescent="0.25">
      <c r="A7" t="s">
        <v>23</v>
      </c>
      <c r="B7" t="s">
        <v>10</v>
      </c>
      <c r="C7">
        <v>300</v>
      </c>
      <c r="D7" t="s">
        <v>11</v>
      </c>
      <c r="E7">
        <v>100000</v>
      </c>
      <c r="F7" t="s">
        <v>12</v>
      </c>
      <c r="G7">
        <v>23654</v>
      </c>
      <c r="H7" t="s">
        <v>13</v>
      </c>
      <c r="I7">
        <v>1E-3</v>
      </c>
      <c r="J7" t="s">
        <v>3</v>
      </c>
      <c r="K7">
        <v>0.2050138</v>
      </c>
      <c r="L7" t="s">
        <v>2</v>
      </c>
      <c r="M7">
        <v>0.38677909999999999</v>
      </c>
      <c r="N7" t="s">
        <v>6</v>
      </c>
      <c r="O7">
        <v>15</v>
      </c>
      <c r="P7" t="s">
        <v>0</v>
      </c>
      <c r="Q7">
        <v>150</v>
      </c>
      <c r="R7" t="s">
        <v>8</v>
      </c>
      <c r="S7">
        <v>5</v>
      </c>
      <c r="T7" t="s">
        <v>9</v>
      </c>
      <c r="U7">
        <v>201</v>
      </c>
      <c r="V7" t="s">
        <v>7</v>
      </c>
      <c r="W7">
        <v>100423</v>
      </c>
      <c r="X7" t="s">
        <v>1</v>
      </c>
      <c r="Y7" t="s">
        <v>2033</v>
      </c>
      <c r="Z7" t="s">
        <v>16</v>
      </c>
      <c r="AA7" t="s">
        <v>2034</v>
      </c>
      <c r="AB7" t="s">
        <v>256</v>
      </c>
      <c r="AC7" s="3">
        <v>9.9999999999999998E-17</v>
      </c>
      <c r="AD7" t="s">
        <v>976</v>
      </c>
      <c r="AE7" t="s">
        <v>977</v>
      </c>
      <c r="AF7" t="s">
        <v>978</v>
      </c>
      <c r="AG7">
        <v>0.01</v>
      </c>
      <c r="AH7" t="s">
        <v>979</v>
      </c>
      <c r="AI7" t="b">
        <v>0</v>
      </c>
      <c r="AJ7" t="s">
        <v>5</v>
      </c>
      <c r="AK7">
        <v>0.59803428000000003</v>
      </c>
      <c r="AL7" t="s">
        <v>4</v>
      </c>
      <c r="AM7">
        <v>0.15983929999999999</v>
      </c>
    </row>
    <row r="8" spans="1:39" x14ac:dyDescent="0.25">
      <c r="A8" t="s">
        <v>24</v>
      </c>
      <c r="B8" t="s">
        <v>10</v>
      </c>
      <c r="C8">
        <v>300</v>
      </c>
      <c r="D8" t="s">
        <v>11</v>
      </c>
      <c r="E8">
        <v>100000</v>
      </c>
      <c r="F8" t="s">
        <v>12</v>
      </c>
      <c r="G8">
        <v>23654</v>
      </c>
      <c r="H8" t="s">
        <v>13</v>
      </c>
      <c r="I8">
        <v>1E-3</v>
      </c>
      <c r="J8" t="s">
        <v>3</v>
      </c>
      <c r="K8">
        <v>-177.48199750000001</v>
      </c>
      <c r="L8" t="s">
        <v>2</v>
      </c>
      <c r="M8">
        <v>21.8168042</v>
      </c>
      <c r="N8" t="s">
        <v>6</v>
      </c>
      <c r="O8">
        <v>17</v>
      </c>
      <c r="P8" t="s">
        <v>0</v>
      </c>
      <c r="Q8">
        <v>139.80000000000001</v>
      </c>
      <c r="R8" t="s">
        <v>8</v>
      </c>
      <c r="S8">
        <v>5</v>
      </c>
      <c r="T8" t="s">
        <v>9</v>
      </c>
      <c r="U8">
        <v>252</v>
      </c>
      <c r="V8" t="s">
        <v>7</v>
      </c>
      <c r="W8">
        <v>100200</v>
      </c>
      <c r="X8" t="s">
        <v>1</v>
      </c>
      <c r="Y8" t="s">
        <v>2035</v>
      </c>
      <c r="Z8" t="s">
        <v>16</v>
      </c>
      <c r="AA8" t="s">
        <v>2036</v>
      </c>
      <c r="AB8" t="s">
        <v>256</v>
      </c>
      <c r="AC8" s="3">
        <v>9.9999999999999998E-17</v>
      </c>
      <c r="AD8" t="s">
        <v>976</v>
      </c>
      <c r="AE8" t="s">
        <v>977</v>
      </c>
      <c r="AF8" t="s">
        <v>978</v>
      </c>
      <c r="AG8">
        <v>0.01</v>
      </c>
      <c r="AH8" t="s">
        <v>979</v>
      </c>
      <c r="AI8" t="b">
        <v>0</v>
      </c>
      <c r="AJ8" t="s">
        <v>5</v>
      </c>
      <c r="AK8">
        <v>-58.510178570000001</v>
      </c>
      <c r="AL8" t="s">
        <v>4</v>
      </c>
      <c r="AM8">
        <v>12.04204131</v>
      </c>
    </row>
    <row r="9" spans="1:39" x14ac:dyDescent="0.25">
      <c r="A9" t="s">
        <v>25</v>
      </c>
      <c r="B9" t="s">
        <v>10</v>
      </c>
      <c r="C9">
        <v>300</v>
      </c>
      <c r="D9" t="s">
        <v>11</v>
      </c>
      <c r="E9">
        <v>100000</v>
      </c>
      <c r="F9" t="s">
        <v>12</v>
      </c>
      <c r="G9">
        <v>23654</v>
      </c>
      <c r="H9" t="s">
        <v>13</v>
      </c>
      <c r="I9">
        <v>1E-3</v>
      </c>
      <c r="J9" t="s">
        <v>3</v>
      </c>
      <c r="K9">
        <v>0.33490700000000001</v>
      </c>
      <c r="L9" t="s">
        <v>2</v>
      </c>
      <c r="M9">
        <v>0.28335860000000002</v>
      </c>
      <c r="N9" t="s">
        <v>6</v>
      </c>
      <c r="O9">
        <v>28</v>
      </c>
      <c r="P9" t="s">
        <v>0</v>
      </c>
      <c r="Q9">
        <v>153.1</v>
      </c>
      <c r="R9" t="s">
        <v>8</v>
      </c>
      <c r="S9">
        <v>8</v>
      </c>
      <c r="T9" t="s">
        <v>9</v>
      </c>
      <c r="U9">
        <v>277</v>
      </c>
      <c r="V9" t="s">
        <v>7</v>
      </c>
      <c r="W9">
        <v>100486</v>
      </c>
      <c r="X9" t="s">
        <v>1</v>
      </c>
      <c r="Y9" t="s">
        <v>2037</v>
      </c>
      <c r="Z9" t="s">
        <v>16</v>
      </c>
      <c r="AA9" t="s">
        <v>2038</v>
      </c>
      <c r="AB9" t="s">
        <v>256</v>
      </c>
      <c r="AC9" s="3">
        <v>9.9999999999999998E-17</v>
      </c>
      <c r="AD9" t="s">
        <v>976</v>
      </c>
      <c r="AE9" t="s">
        <v>977</v>
      </c>
      <c r="AF9" t="s">
        <v>978</v>
      </c>
      <c r="AG9">
        <v>0.01</v>
      </c>
      <c r="AH9" t="s">
        <v>979</v>
      </c>
      <c r="AI9" t="b">
        <v>0</v>
      </c>
      <c r="AJ9" t="s">
        <v>5</v>
      </c>
      <c r="AK9">
        <v>0.63365815999999997</v>
      </c>
      <c r="AL9" t="s">
        <v>4</v>
      </c>
      <c r="AM9">
        <v>0.15259220000000001</v>
      </c>
    </row>
    <row r="10" spans="1:39" x14ac:dyDescent="0.25">
      <c r="A10" t="s">
        <v>26</v>
      </c>
      <c r="B10" t="s">
        <v>10</v>
      </c>
      <c r="C10">
        <v>300</v>
      </c>
      <c r="D10" t="s">
        <v>11</v>
      </c>
      <c r="E10">
        <v>100000</v>
      </c>
      <c r="F10" t="s">
        <v>12</v>
      </c>
      <c r="G10">
        <v>23654</v>
      </c>
      <c r="H10" t="s">
        <v>13</v>
      </c>
      <c r="I10">
        <v>1E-3</v>
      </c>
      <c r="J10" t="s">
        <v>3</v>
      </c>
      <c r="K10">
        <v>-0.1126052</v>
      </c>
      <c r="L10" t="s">
        <v>2</v>
      </c>
      <c r="M10">
        <v>0.1140509</v>
      </c>
      <c r="N10" t="s">
        <v>6</v>
      </c>
      <c r="O10">
        <v>12</v>
      </c>
      <c r="P10" t="s">
        <v>0</v>
      </c>
      <c r="Q10">
        <v>124.3</v>
      </c>
      <c r="R10" t="s">
        <v>8</v>
      </c>
      <c r="S10">
        <v>5</v>
      </c>
      <c r="T10" t="s">
        <v>9</v>
      </c>
      <c r="U10">
        <v>195</v>
      </c>
      <c r="V10" t="s">
        <v>7</v>
      </c>
      <c r="W10">
        <v>100081</v>
      </c>
      <c r="X10" t="s">
        <v>1</v>
      </c>
      <c r="Y10" t="s">
        <v>2039</v>
      </c>
      <c r="Z10" t="s">
        <v>16</v>
      </c>
      <c r="AA10" t="s">
        <v>2040</v>
      </c>
      <c r="AB10" t="s">
        <v>256</v>
      </c>
      <c r="AC10" s="3">
        <v>9.9999999999999998E-17</v>
      </c>
      <c r="AD10" t="s">
        <v>976</v>
      </c>
      <c r="AE10" t="s">
        <v>977</v>
      </c>
      <c r="AF10" t="s">
        <v>978</v>
      </c>
      <c r="AG10">
        <v>0.01</v>
      </c>
      <c r="AH10" t="s">
        <v>979</v>
      </c>
      <c r="AI10" t="b">
        <v>0</v>
      </c>
      <c r="AJ10" t="s">
        <v>5</v>
      </c>
      <c r="AK10">
        <v>-1.67807792</v>
      </c>
      <c r="AL10" t="s">
        <v>4</v>
      </c>
      <c r="AM10">
        <v>5.0410539999999997E-2</v>
      </c>
    </row>
    <row r="11" spans="1:39" x14ac:dyDescent="0.25">
      <c r="A11" t="s">
        <v>27</v>
      </c>
      <c r="B11" t="s">
        <v>10</v>
      </c>
      <c r="C11">
        <v>300</v>
      </c>
      <c r="D11" t="s">
        <v>11</v>
      </c>
      <c r="E11">
        <v>100000</v>
      </c>
      <c r="F11" t="s">
        <v>12</v>
      </c>
      <c r="G11">
        <v>23654</v>
      </c>
      <c r="H11" t="s">
        <v>13</v>
      </c>
      <c r="I11">
        <v>1E-3</v>
      </c>
      <c r="J11" t="s">
        <v>3</v>
      </c>
      <c r="K11">
        <v>0.98990990000000001</v>
      </c>
      <c r="L11" t="s">
        <v>2</v>
      </c>
      <c r="M11">
        <v>5.5353899999999998E-2</v>
      </c>
      <c r="N11" t="s">
        <v>6</v>
      </c>
      <c r="O11">
        <v>4</v>
      </c>
      <c r="P11" t="s">
        <v>0</v>
      </c>
      <c r="Q11">
        <v>129.4</v>
      </c>
      <c r="R11" t="s">
        <v>8</v>
      </c>
      <c r="S11">
        <v>5</v>
      </c>
      <c r="T11" t="s">
        <v>9</v>
      </c>
      <c r="U11">
        <v>196</v>
      </c>
      <c r="V11" t="s">
        <v>7</v>
      </c>
      <c r="W11">
        <v>100229</v>
      </c>
      <c r="X11" t="s">
        <v>1</v>
      </c>
      <c r="Y11" t="s">
        <v>268</v>
      </c>
      <c r="Z11" t="s">
        <v>16</v>
      </c>
      <c r="AA11" t="s">
        <v>1013</v>
      </c>
      <c r="AB11" t="s">
        <v>256</v>
      </c>
      <c r="AC11" s="3">
        <v>9.9999999999999998E-17</v>
      </c>
      <c r="AD11" t="s">
        <v>976</v>
      </c>
      <c r="AE11" t="s">
        <v>977</v>
      </c>
      <c r="AF11" t="s">
        <v>978</v>
      </c>
      <c r="AG11">
        <v>0.01</v>
      </c>
      <c r="AH11" t="s">
        <v>979</v>
      </c>
      <c r="AI11" t="b">
        <v>0</v>
      </c>
      <c r="AJ11" t="s">
        <v>5</v>
      </c>
      <c r="AK11">
        <v>1</v>
      </c>
      <c r="AL11" t="s">
        <v>4</v>
      </c>
      <c r="AM11">
        <v>0</v>
      </c>
    </row>
    <row r="12" spans="1:39" x14ac:dyDescent="0.25">
      <c r="A12" t="s">
        <v>28</v>
      </c>
      <c r="B12" t="s">
        <v>10</v>
      </c>
      <c r="C12">
        <v>300</v>
      </c>
      <c r="D12" t="s">
        <v>11</v>
      </c>
      <c r="E12">
        <v>100000</v>
      </c>
      <c r="F12" t="s">
        <v>12</v>
      </c>
      <c r="G12">
        <v>23654</v>
      </c>
      <c r="H12" t="s">
        <v>13</v>
      </c>
      <c r="I12">
        <v>1E-3</v>
      </c>
      <c r="J12" t="s">
        <v>3</v>
      </c>
      <c r="K12">
        <v>0.88312679999999999</v>
      </c>
      <c r="L12" t="s">
        <v>2</v>
      </c>
      <c r="M12">
        <v>8.1508200000000003E-2</v>
      </c>
      <c r="N12" t="s">
        <v>6</v>
      </c>
      <c r="O12">
        <v>8</v>
      </c>
      <c r="P12" t="s">
        <v>0</v>
      </c>
      <c r="Q12">
        <v>122.6</v>
      </c>
      <c r="R12" t="s">
        <v>8</v>
      </c>
      <c r="S12">
        <v>3</v>
      </c>
      <c r="T12" t="s">
        <v>9</v>
      </c>
      <c r="U12">
        <v>196</v>
      </c>
      <c r="V12" t="s">
        <v>7</v>
      </c>
      <c r="W12">
        <v>100049</v>
      </c>
      <c r="X12" t="s">
        <v>1</v>
      </c>
      <c r="Y12" t="s">
        <v>2041</v>
      </c>
      <c r="Z12" t="s">
        <v>16</v>
      </c>
      <c r="AA12" t="s">
        <v>2042</v>
      </c>
      <c r="AB12" t="s">
        <v>256</v>
      </c>
      <c r="AC12" s="3">
        <v>9.9999999999999998E-17</v>
      </c>
      <c r="AD12" t="s">
        <v>976</v>
      </c>
      <c r="AE12" t="s">
        <v>977</v>
      </c>
      <c r="AF12" t="s">
        <v>978</v>
      </c>
      <c r="AG12">
        <v>0.01</v>
      </c>
      <c r="AH12" t="s">
        <v>979</v>
      </c>
      <c r="AI12" t="b">
        <v>0</v>
      </c>
      <c r="AJ12" t="s">
        <v>5</v>
      </c>
      <c r="AK12">
        <v>0.99159037999999999</v>
      </c>
      <c r="AL12" t="s">
        <v>4</v>
      </c>
      <c r="AM12">
        <v>2.0474989999999998E-2</v>
      </c>
    </row>
    <row r="13" spans="1:39" x14ac:dyDescent="0.25">
      <c r="A13" t="s">
        <v>29</v>
      </c>
      <c r="B13" t="s">
        <v>10</v>
      </c>
      <c r="C13">
        <v>300</v>
      </c>
      <c r="D13" t="s">
        <v>11</v>
      </c>
      <c r="E13">
        <v>100000</v>
      </c>
      <c r="F13" t="s">
        <v>12</v>
      </c>
      <c r="G13">
        <v>23654</v>
      </c>
      <c r="H13" t="s">
        <v>13</v>
      </c>
      <c r="I13">
        <v>1E-3</v>
      </c>
      <c r="J13" t="s">
        <v>3</v>
      </c>
      <c r="K13">
        <v>0.98814009999999997</v>
      </c>
      <c r="L13" t="s">
        <v>2</v>
      </c>
      <c r="M13">
        <v>0.11708979999999999</v>
      </c>
      <c r="N13" t="s">
        <v>6</v>
      </c>
      <c r="O13">
        <v>4</v>
      </c>
      <c r="P13" t="s">
        <v>0</v>
      </c>
      <c r="Q13">
        <v>133.30000000000001</v>
      </c>
      <c r="R13" t="s">
        <v>8</v>
      </c>
      <c r="S13">
        <v>5</v>
      </c>
      <c r="T13" t="s">
        <v>9</v>
      </c>
      <c r="U13">
        <v>198</v>
      </c>
      <c r="V13" t="s">
        <v>7</v>
      </c>
      <c r="W13">
        <v>100040</v>
      </c>
      <c r="X13" t="s">
        <v>1</v>
      </c>
      <c r="Y13" t="s">
        <v>270</v>
      </c>
      <c r="Z13" t="s">
        <v>16</v>
      </c>
      <c r="AA13" t="s">
        <v>1015</v>
      </c>
      <c r="AB13" t="s">
        <v>256</v>
      </c>
      <c r="AC13" s="3">
        <v>9.9999999999999998E-17</v>
      </c>
      <c r="AD13" t="s">
        <v>976</v>
      </c>
      <c r="AE13" t="s">
        <v>977</v>
      </c>
      <c r="AF13" t="s">
        <v>978</v>
      </c>
      <c r="AG13">
        <v>0.01</v>
      </c>
      <c r="AH13" t="s">
        <v>979</v>
      </c>
      <c r="AI13" t="b">
        <v>0</v>
      </c>
      <c r="AJ13" t="s">
        <v>5</v>
      </c>
      <c r="AK13">
        <v>1</v>
      </c>
      <c r="AL13" t="s">
        <v>4</v>
      </c>
      <c r="AM13">
        <v>0</v>
      </c>
    </row>
    <row r="14" spans="1:39" x14ac:dyDescent="0.25">
      <c r="A14" t="s">
        <v>30</v>
      </c>
      <c r="B14" t="s">
        <v>10</v>
      </c>
      <c r="C14">
        <v>300</v>
      </c>
      <c r="D14" t="s">
        <v>11</v>
      </c>
      <c r="E14">
        <v>100000</v>
      </c>
      <c r="F14" t="s">
        <v>12</v>
      </c>
      <c r="G14">
        <v>23654</v>
      </c>
      <c r="H14" t="s">
        <v>13</v>
      </c>
      <c r="I14">
        <v>1E-3</v>
      </c>
      <c r="J14" t="s">
        <v>3</v>
      </c>
      <c r="K14">
        <v>0.97768730000000004</v>
      </c>
      <c r="L14" t="s">
        <v>2</v>
      </c>
      <c r="M14">
        <v>3.1017599999999999E-2</v>
      </c>
      <c r="N14" t="s">
        <v>6</v>
      </c>
      <c r="O14">
        <v>4</v>
      </c>
      <c r="P14" t="s">
        <v>0</v>
      </c>
      <c r="Q14">
        <v>130.5</v>
      </c>
      <c r="R14" t="s">
        <v>8</v>
      </c>
      <c r="S14">
        <v>6</v>
      </c>
      <c r="T14" t="s">
        <v>9</v>
      </c>
      <c r="U14">
        <v>229</v>
      </c>
      <c r="V14" t="s">
        <v>7</v>
      </c>
      <c r="W14">
        <v>100334</v>
      </c>
      <c r="X14" t="s">
        <v>1</v>
      </c>
      <c r="Y14" t="s">
        <v>271</v>
      </c>
      <c r="Z14" t="s">
        <v>16</v>
      </c>
      <c r="AA14" t="s">
        <v>255</v>
      </c>
      <c r="AB14" t="s">
        <v>256</v>
      </c>
      <c r="AC14" s="3">
        <v>9.9999999999999998E-17</v>
      </c>
      <c r="AD14" t="s">
        <v>976</v>
      </c>
      <c r="AE14" t="s">
        <v>977</v>
      </c>
      <c r="AF14" t="s">
        <v>978</v>
      </c>
      <c r="AG14">
        <v>0.01</v>
      </c>
      <c r="AH14" t="s">
        <v>979</v>
      </c>
      <c r="AI14" t="b">
        <v>0</v>
      </c>
      <c r="AJ14" t="s">
        <v>5</v>
      </c>
      <c r="AK14">
        <v>1</v>
      </c>
      <c r="AL14" t="s">
        <v>4</v>
      </c>
      <c r="AM14">
        <v>0</v>
      </c>
    </row>
    <row r="15" spans="1:39" x14ac:dyDescent="0.25">
      <c r="A15" t="s">
        <v>31</v>
      </c>
      <c r="B15" t="s">
        <v>10</v>
      </c>
      <c r="C15">
        <v>300</v>
      </c>
      <c r="D15" t="s">
        <v>11</v>
      </c>
      <c r="E15">
        <v>100000</v>
      </c>
      <c r="F15" t="s">
        <v>12</v>
      </c>
      <c r="G15">
        <v>23654</v>
      </c>
      <c r="H15" t="s">
        <v>13</v>
      </c>
      <c r="I15">
        <v>1E-3</v>
      </c>
      <c r="J15" t="s">
        <v>3</v>
      </c>
      <c r="K15">
        <v>0.96840729999999997</v>
      </c>
      <c r="L15" t="s">
        <v>2</v>
      </c>
      <c r="M15">
        <v>0.10435659999999999</v>
      </c>
      <c r="N15" t="s">
        <v>6</v>
      </c>
      <c r="O15">
        <v>5</v>
      </c>
      <c r="P15" t="s">
        <v>0</v>
      </c>
      <c r="Q15">
        <v>125.9</v>
      </c>
      <c r="R15" t="s">
        <v>8</v>
      </c>
      <c r="S15">
        <v>5</v>
      </c>
      <c r="T15" t="s">
        <v>9</v>
      </c>
      <c r="U15">
        <v>235</v>
      </c>
      <c r="V15" t="s">
        <v>7</v>
      </c>
      <c r="W15">
        <v>100067</v>
      </c>
      <c r="X15" t="s">
        <v>1</v>
      </c>
      <c r="Y15" t="s">
        <v>2043</v>
      </c>
      <c r="Z15" t="s">
        <v>16</v>
      </c>
      <c r="AA15" t="s">
        <v>2044</v>
      </c>
      <c r="AB15" t="s">
        <v>256</v>
      </c>
      <c r="AC15" s="3">
        <v>9.9999999999999998E-17</v>
      </c>
      <c r="AD15" t="s">
        <v>976</v>
      </c>
      <c r="AE15" t="s">
        <v>977</v>
      </c>
      <c r="AF15" t="s">
        <v>978</v>
      </c>
      <c r="AG15">
        <v>0.01</v>
      </c>
      <c r="AH15" t="s">
        <v>979</v>
      </c>
      <c r="AI15" t="b">
        <v>0</v>
      </c>
      <c r="AJ15" t="s">
        <v>5</v>
      </c>
      <c r="AK15">
        <v>0.99832869000000002</v>
      </c>
      <c r="AL15" t="s">
        <v>4</v>
      </c>
      <c r="AM15">
        <v>2.3076840000000001E-2</v>
      </c>
    </row>
    <row r="16" spans="1:39" x14ac:dyDescent="0.25">
      <c r="A16" t="s">
        <v>32</v>
      </c>
      <c r="B16" t="s">
        <v>10</v>
      </c>
      <c r="C16">
        <v>300</v>
      </c>
      <c r="D16" t="s">
        <v>11</v>
      </c>
      <c r="E16">
        <v>100000</v>
      </c>
      <c r="F16" t="s">
        <v>12</v>
      </c>
      <c r="G16">
        <v>23654</v>
      </c>
      <c r="H16" t="s">
        <v>13</v>
      </c>
      <c r="I16">
        <v>1E-3</v>
      </c>
      <c r="J16" t="s">
        <v>3</v>
      </c>
      <c r="K16">
        <v>0.97668619999999995</v>
      </c>
      <c r="L16" t="s">
        <v>2</v>
      </c>
      <c r="M16">
        <v>1.9729999999999999E-3</v>
      </c>
      <c r="N16" t="s">
        <v>6</v>
      </c>
      <c r="O16">
        <v>6</v>
      </c>
      <c r="P16" t="s">
        <v>0</v>
      </c>
      <c r="Q16">
        <v>113.9</v>
      </c>
      <c r="R16" t="s">
        <v>8</v>
      </c>
      <c r="S16">
        <v>7</v>
      </c>
      <c r="T16" t="s">
        <v>9</v>
      </c>
      <c r="U16">
        <v>331</v>
      </c>
      <c r="V16" t="s">
        <v>7</v>
      </c>
      <c r="W16">
        <v>100124</v>
      </c>
      <c r="X16" t="s">
        <v>1</v>
      </c>
      <c r="Y16" t="s">
        <v>2045</v>
      </c>
      <c r="Z16" t="s">
        <v>16</v>
      </c>
      <c r="AA16" t="s">
        <v>2046</v>
      </c>
      <c r="AB16" t="s">
        <v>256</v>
      </c>
      <c r="AC16" s="3">
        <v>9.9999999999999998E-17</v>
      </c>
      <c r="AD16" t="s">
        <v>976</v>
      </c>
      <c r="AE16" t="s">
        <v>977</v>
      </c>
      <c r="AF16" t="s">
        <v>978</v>
      </c>
      <c r="AG16">
        <v>0.01</v>
      </c>
      <c r="AH16" t="s">
        <v>979</v>
      </c>
      <c r="AI16" t="b">
        <v>0</v>
      </c>
      <c r="AJ16" t="s">
        <v>5</v>
      </c>
      <c r="AK16">
        <v>0.99810023999999997</v>
      </c>
      <c r="AL16" t="s">
        <v>4</v>
      </c>
      <c r="AM16">
        <v>5.6415999999999997E-4</v>
      </c>
    </row>
    <row r="17" spans="1:39" x14ac:dyDescent="0.25">
      <c r="A17" t="s">
        <v>33</v>
      </c>
      <c r="B17" t="s">
        <v>10</v>
      </c>
      <c r="C17">
        <v>300</v>
      </c>
      <c r="D17" t="s">
        <v>11</v>
      </c>
      <c r="E17">
        <v>100000</v>
      </c>
      <c r="F17" t="s">
        <v>12</v>
      </c>
      <c r="G17">
        <v>23654</v>
      </c>
      <c r="H17" t="s">
        <v>13</v>
      </c>
      <c r="I17">
        <v>1E-3</v>
      </c>
      <c r="J17" t="s">
        <v>3</v>
      </c>
      <c r="K17">
        <v>0.97914310000000004</v>
      </c>
      <c r="L17" t="s">
        <v>2</v>
      </c>
      <c r="M17">
        <v>6.6000000000000003E-6</v>
      </c>
      <c r="N17" t="s">
        <v>6</v>
      </c>
      <c r="O17">
        <v>4</v>
      </c>
      <c r="P17" t="s">
        <v>0</v>
      </c>
      <c r="Q17">
        <v>171.3</v>
      </c>
      <c r="R17" t="s">
        <v>8</v>
      </c>
      <c r="S17">
        <v>14</v>
      </c>
      <c r="T17" t="s">
        <v>9</v>
      </c>
      <c r="U17">
        <v>378</v>
      </c>
      <c r="V17" t="s">
        <v>7</v>
      </c>
      <c r="W17">
        <v>100096</v>
      </c>
      <c r="X17" t="s">
        <v>1</v>
      </c>
      <c r="Y17" t="s">
        <v>2047</v>
      </c>
      <c r="Z17" t="s">
        <v>16</v>
      </c>
      <c r="AA17" t="s">
        <v>2048</v>
      </c>
      <c r="AB17" t="s">
        <v>256</v>
      </c>
      <c r="AC17" s="3">
        <v>9.9999999999999998E-17</v>
      </c>
      <c r="AD17" t="s">
        <v>976</v>
      </c>
      <c r="AE17" t="s">
        <v>977</v>
      </c>
      <c r="AF17" t="s">
        <v>978</v>
      </c>
      <c r="AG17">
        <v>0.01</v>
      </c>
      <c r="AH17" t="s">
        <v>979</v>
      </c>
      <c r="AI17" t="b">
        <v>0</v>
      </c>
      <c r="AJ17" t="s">
        <v>5</v>
      </c>
      <c r="AK17">
        <v>0.99823777000000002</v>
      </c>
      <c r="AL17" t="s">
        <v>4</v>
      </c>
      <c r="AM17">
        <v>2.04E-6</v>
      </c>
    </row>
    <row r="18" spans="1:39" x14ac:dyDescent="0.25">
      <c r="A18" t="s">
        <v>34</v>
      </c>
      <c r="B18" t="s">
        <v>10</v>
      </c>
      <c r="C18">
        <v>300</v>
      </c>
      <c r="D18" t="s">
        <v>11</v>
      </c>
      <c r="E18">
        <v>100000</v>
      </c>
      <c r="F18" t="s">
        <v>12</v>
      </c>
      <c r="G18">
        <v>23654</v>
      </c>
      <c r="H18" t="s">
        <v>13</v>
      </c>
      <c r="I18">
        <v>1E-3</v>
      </c>
      <c r="J18" t="s">
        <v>3</v>
      </c>
      <c r="K18">
        <v>0.45386029999999999</v>
      </c>
      <c r="L18" t="s">
        <v>2</v>
      </c>
      <c r="M18">
        <v>8.6048600000000003E-2</v>
      </c>
      <c r="N18" t="s">
        <v>6</v>
      </c>
      <c r="O18">
        <v>19</v>
      </c>
      <c r="P18" t="s">
        <v>0</v>
      </c>
      <c r="Q18">
        <v>225.2</v>
      </c>
      <c r="R18" t="s">
        <v>8</v>
      </c>
      <c r="S18">
        <v>5</v>
      </c>
      <c r="T18" t="s">
        <v>9</v>
      </c>
      <c r="U18">
        <v>202</v>
      </c>
      <c r="V18" t="s">
        <v>7</v>
      </c>
      <c r="W18">
        <v>100185</v>
      </c>
      <c r="X18" t="s">
        <v>1</v>
      </c>
      <c r="Y18" t="s">
        <v>2049</v>
      </c>
      <c r="Z18" t="s">
        <v>16</v>
      </c>
      <c r="AA18" t="s">
        <v>2050</v>
      </c>
      <c r="AB18" t="s">
        <v>256</v>
      </c>
      <c r="AC18" s="3">
        <v>9.9999999999999998E-17</v>
      </c>
      <c r="AD18" t="s">
        <v>976</v>
      </c>
      <c r="AE18" t="s">
        <v>977</v>
      </c>
      <c r="AF18" t="s">
        <v>978</v>
      </c>
      <c r="AG18">
        <v>0.01</v>
      </c>
      <c r="AH18" t="s">
        <v>979</v>
      </c>
      <c r="AI18" t="b">
        <v>0</v>
      </c>
      <c r="AJ18" t="s">
        <v>5</v>
      </c>
      <c r="AK18">
        <v>0.79061948999999998</v>
      </c>
      <c r="AL18" t="s">
        <v>4</v>
      </c>
      <c r="AM18">
        <v>4.0140049999999997E-2</v>
      </c>
    </row>
    <row r="19" spans="1:39" x14ac:dyDescent="0.25">
      <c r="A19" t="s">
        <v>35</v>
      </c>
      <c r="B19" t="s">
        <v>10</v>
      </c>
      <c r="C19">
        <v>300</v>
      </c>
      <c r="D19" t="s">
        <v>11</v>
      </c>
      <c r="E19">
        <v>100000</v>
      </c>
      <c r="F19" t="s">
        <v>12</v>
      </c>
      <c r="G19">
        <v>23654</v>
      </c>
      <c r="H19" t="s">
        <v>13</v>
      </c>
      <c r="I19">
        <v>1E-3</v>
      </c>
      <c r="J19" t="s">
        <v>3</v>
      </c>
      <c r="K19">
        <v>0.97910870000000005</v>
      </c>
      <c r="L19" t="s">
        <v>2</v>
      </c>
      <c r="M19">
        <v>6.0727299999999998E-2</v>
      </c>
      <c r="N19" t="s">
        <v>6</v>
      </c>
      <c r="O19">
        <v>4</v>
      </c>
      <c r="P19" t="s">
        <v>0</v>
      </c>
      <c r="Q19">
        <v>186.6</v>
      </c>
      <c r="R19" t="s">
        <v>8</v>
      </c>
      <c r="S19">
        <v>14</v>
      </c>
      <c r="T19" t="s">
        <v>9</v>
      </c>
      <c r="U19">
        <v>379</v>
      </c>
      <c r="V19" t="s">
        <v>7</v>
      </c>
      <c r="W19">
        <v>100147</v>
      </c>
      <c r="X19" t="s">
        <v>1</v>
      </c>
      <c r="Y19" t="s">
        <v>2051</v>
      </c>
      <c r="Z19" t="s">
        <v>16</v>
      </c>
      <c r="AA19" t="e" cm="1">
        <f t="array" ref="AA19">-0.4285947*LOG(x0)</f>
        <v>#NAME?</v>
      </c>
      <c r="AB19" t="s">
        <v>256</v>
      </c>
      <c r="AC19" s="3">
        <v>9.9999999999999998E-17</v>
      </c>
      <c r="AD19" t="s">
        <v>976</v>
      </c>
      <c r="AE19" t="s">
        <v>977</v>
      </c>
      <c r="AF19" t="s">
        <v>978</v>
      </c>
      <c r="AG19">
        <v>0.01</v>
      </c>
      <c r="AH19" t="s">
        <v>979</v>
      </c>
      <c r="AI19" t="b">
        <v>0</v>
      </c>
      <c r="AJ19" t="s">
        <v>5</v>
      </c>
      <c r="AK19">
        <v>0.99824274000000002</v>
      </c>
      <c r="AL19" t="s">
        <v>4</v>
      </c>
      <c r="AM19">
        <v>1.8663969999999998E-2</v>
      </c>
    </row>
    <row r="20" spans="1:39" x14ac:dyDescent="0.25">
      <c r="A20" t="s">
        <v>36</v>
      </c>
      <c r="B20" t="s">
        <v>10</v>
      </c>
      <c r="C20">
        <v>300</v>
      </c>
      <c r="D20" t="s">
        <v>11</v>
      </c>
      <c r="E20">
        <v>100000</v>
      </c>
      <c r="F20" t="s">
        <v>12</v>
      </c>
      <c r="G20">
        <v>23654</v>
      </c>
      <c r="H20" t="s">
        <v>13</v>
      </c>
      <c r="I20">
        <v>1E-3</v>
      </c>
      <c r="J20" t="s">
        <v>3</v>
      </c>
      <c r="K20">
        <v>0.84008680000000002</v>
      </c>
      <c r="L20" t="s">
        <v>2</v>
      </c>
      <c r="M20">
        <v>7.0433099999999998E-2</v>
      </c>
      <c r="N20" t="s">
        <v>6</v>
      </c>
      <c r="O20">
        <v>8</v>
      </c>
      <c r="P20" t="s">
        <v>0</v>
      </c>
      <c r="Q20">
        <v>183</v>
      </c>
      <c r="R20" t="s">
        <v>8</v>
      </c>
      <c r="S20">
        <v>12</v>
      </c>
      <c r="T20" t="s">
        <v>9</v>
      </c>
      <c r="U20">
        <v>323</v>
      </c>
      <c r="V20" t="s">
        <v>7</v>
      </c>
      <c r="W20">
        <v>100092</v>
      </c>
      <c r="X20" t="s">
        <v>1</v>
      </c>
      <c r="Y20" t="s">
        <v>2052</v>
      </c>
      <c r="Z20" t="s">
        <v>16</v>
      </c>
      <c r="AA20" t="s">
        <v>2053</v>
      </c>
      <c r="AB20" t="s">
        <v>256</v>
      </c>
      <c r="AC20" s="3">
        <v>9.9999999999999998E-17</v>
      </c>
      <c r="AD20" t="s">
        <v>976</v>
      </c>
      <c r="AE20" t="s">
        <v>977</v>
      </c>
      <c r="AF20" t="s">
        <v>978</v>
      </c>
      <c r="AG20">
        <v>0.01</v>
      </c>
      <c r="AH20" t="s">
        <v>979</v>
      </c>
      <c r="AI20" t="b">
        <v>0</v>
      </c>
      <c r="AJ20" t="s">
        <v>5</v>
      </c>
      <c r="AK20">
        <v>0.97635103999999995</v>
      </c>
      <c r="AL20" t="s">
        <v>4</v>
      </c>
      <c r="AM20">
        <v>2.5777950000000001E-2</v>
      </c>
    </row>
    <row r="21" spans="1:39" x14ac:dyDescent="0.25">
      <c r="A21" t="s">
        <v>37</v>
      </c>
      <c r="B21" t="s">
        <v>10</v>
      </c>
      <c r="C21">
        <v>300</v>
      </c>
      <c r="D21" t="s">
        <v>11</v>
      </c>
      <c r="E21">
        <v>100000</v>
      </c>
      <c r="F21" t="s">
        <v>12</v>
      </c>
      <c r="G21">
        <v>23654</v>
      </c>
      <c r="H21" t="s">
        <v>13</v>
      </c>
      <c r="I21">
        <v>1E-3</v>
      </c>
      <c r="J21" t="s">
        <v>3</v>
      </c>
      <c r="K21">
        <v>0.96219259999999995</v>
      </c>
      <c r="L21" t="s">
        <v>2</v>
      </c>
      <c r="M21">
        <v>4.3584100000000001E-2</v>
      </c>
      <c r="N21" t="s">
        <v>6</v>
      </c>
      <c r="O21">
        <v>5</v>
      </c>
      <c r="P21" t="s">
        <v>0</v>
      </c>
      <c r="Q21">
        <v>193.3</v>
      </c>
      <c r="R21" t="s">
        <v>8</v>
      </c>
      <c r="S21">
        <v>4</v>
      </c>
      <c r="T21" t="s">
        <v>9</v>
      </c>
      <c r="U21">
        <v>212</v>
      </c>
      <c r="V21" t="s">
        <v>7</v>
      </c>
      <c r="W21">
        <v>100096</v>
      </c>
      <c r="X21" t="s">
        <v>1</v>
      </c>
      <c r="Y21" t="s">
        <v>282</v>
      </c>
      <c r="Z21" t="s">
        <v>16</v>
      </c>
      <c r="AA21" t="s">
        <v>283</v>
      </c>
      <c r="AB21" t="s">
        <v>256</v>
      </c>
      <c r="AC21" s="3">
        <v>9.9999999999999998E-17</v>
      </c>
      <c r="AD21" t="s">
        <v>976</v>
      </c>
      <c r="AE21" t="s">
        <v>977</v>
      </c>
      <c r="AF21" t="s">
        <v>978</v>
      </c>
      <c r="AG21">
        <v>0.01</v>
      </c>
      <c r="AH21" t="s">
        <v>979</v>
      </c>
      <c r="AI21" t="b">
        <v>0</v>
      </c>
      <c r="AJ21" t="s">
        <v>5</v>
      </c>
      <c r="AK21">
        <v>1</v>
      </c>
      <c r="AL21" t="s">
        <v>4</v>
      </c>
      <c r="AM21">
        <v>0</v>
      </c>
    </row>
    <row r="22" spans="1:39" x14ac:dyDescent="0.25">
      <c r="A22" t="s">
        <v>38</v>
      </c>
      <c r="B22" t="s">
        <v>10</v>
      </c>
      <c r="C22">
        <v>300</v>
      </c>
      <c r="D22" t="s">
        <v>11</v>
      </c>
      <c r="E22">
        <v>100000</v>
      </c>
      <c r="F22" t="s">
        <v>12</v>
      </c>
      <c r="G22">
        <v>23654</v>
      </c>
      <c r="H22" t="s">
        <v>13</v>
      </c>
      <c r="I22">
        <v>1E-3</v>
      </c>
      <c r="J22" t="s">
        <v>3</v>
      </c>
      <c r="K22">
        <v>0.1649275</v>
      </c>
      <c r="L22" t="s">
        <v>2</v>
      </c>
      <c r="M22">
        <v>0.1034563</v>
      </c>
      <c r="N22" t="s">
        <v>6</v>
      </c>
      <c r="O22">
        <v>24</v>
      </c>
      <c r="P22" t="s">
        <v>0</v>
      </c>
      <c r="Q22">
        <v>219</v>
      </c>
      <c r="R22" t="s">
        <v>8</v>
      </c>
      <c r="S22">
        <v>8</v>
      </c>
      <c r="T22" t="s">
        <v>9</v>
      </c>
      <c r="U22">
        <v>129</v>
      </c>
      <c r="V22" t="s">
        <v>7</v>
      </c>
      <c r="W22">
        <v>100111</v>
      </c>
      <c r="X22" t="s">
        <v>1</v>
      </c>
      <c r="Y22" t="s">
        <v>2054</v>
      </c>
      <c r="Z22" t="s">
        <v>16</v>
      </c>
      <c r="AA22" t="s">
        <v>2055</v>
      </c>
      <c r="AB22" t="s">
        <v>256</v>
      </c>
      <c r="AC22" s="3">
        <v>9.9999999999999998E-17</v>
      </c>
      <c r="AD22" t="s">
        <v>976</v>
      </c>
      <c r="AE22" t="s">
        <v>977</v>
      </c>
      <c r="AF22" t="s">
        <v>978</v>
      </c>
      <c r="AG22">
        <v>0.01</v>
      </c>
      <c r="AH22" t="s">
        <v>979</v>
      </c>
      <c r="AI22" t="b">
        <v>0</v>
      </c>
      <c r="AJ22" t="s">
        <v>5</v>
      </c>
      <c r="AK22">
        <v>0.49216885999999999</v>
      </c>
      <c r="AL22" t="s">
        <v>4</v>
      </c>
      <c r="AM22">
        <v>4.248379E-2</v>
      </c>
    </row>
    <row r="23" spans="1:39" x14ac:dyDescent="0.25">
      <c r="A23" t="s">
        <v>39</v>
      </c>
      <c r="B23" t="s">
        <v>10</v>
      </c>
      <c r="C23">
        <v>300</v>
      </c>
      <c r="D23" t="s">
        <v>11</v>
      </c>
      <c r="E23">
        <v>100000</v>
      </c>
      <c r="F23" t="s">
        <v>12</v>
      </c>
      <c r="G23">
        <v>23654</v>
      </c>
      <c r="H23" t="s">
        <v>13</v>
      </c>
      <c r="I23">
        <v>1E-3</v>
      </c>
      <c r="J23" t="s">
        <v>3</v>
      </c>
      <c r="K23">
        <v>0.99009849999999999</v>
      </c>
      <c r="L23" t="s">
        <v>2</v>
      </c>
      <c r="M23">
        <v>0.10283109999999999</v>
      </c>
      <c r="N23" t="s">
        <v>6</v>
      </c>
      <c r="O23">
        <v>5</v>
      </c>
      <c r="P23" t="s">
        <v>0</v>
      </c>
      <c r="Q23">
        <v>204.9</v>
      </c>
      <c r="R23" t="s">
        <v>8</v>
      </c>
      <c r="S23">
        <v>6</v>
      </c>
      <c r="T23" t="s">
        <v>9</v>
      </c>
      <c r="U23">
        <v>250</v>
      </c>
      <c r="V23" t="s">
        <v>7</v>
      </c>
      <c r="W23">
        <v>100325</v>
      </c>
      <c r="X23" t="s">
        <v>1</v>
      </c>
      <c r="Y23" t="s">
        <v>286</v>
      </c>
      <c r="Z23" t="s">
        <v>16</v>
      </c>
      <c r="AA23" t="s">
        <v>1016</v>
      </c>
      <c r="AB23" t="s">
        <v>256</v>
      </c>
      <c r="AC23" s="3">
        <v>9.9999999999999998E-17</v>
      </c>
      <c r="AD23" t="s">
        <v>976</v>
      </c>
      <c r="AE23" t="s">
        <v>977</v>
      </c>
      <c r="AF23" t="s">
        <v>978</v>
      </c>
      <c r="AG23">
        <v>0.01</v>
      </c>
      <c r="AH23" t="s">
        <v>979</v>
      </c>
      <c r="AI23" t="b">
        <v>0</v>
      </c>
      <c r="AJ23" t="s">
        <v>5</v>
      </c>
      <c r="AK23">
        <v>1</v>
      </c>
      <c r="AL23" t="s">
        <v>4</v>
      </c>
      <c r="AM23">
        <v>0</v>
      </c>
    </row>
    <row r="24" spans="1:39" x14ac:dyDescent="0.25">
      <c r="A24" t="s">
        <v>40</v>
      </c>
      <c r="B24" t="s">
        <v>10</v>
      </c>
      <c r="C24">
        <v>300</v>
      </c>
      <c r="D24" t="s">
        <v>11</v>
      </c>
      <c r="E24">
        <v>100000</v>
      </c>
      <c r="F24" t="s">
        <v>12</v>
      </c>
      <c r="G24">
        <v>23654</v>
      </c>
      <c r="H24" t="s">
        <v>13</v>
      </c>
      <c r="I24">
        <v>1E-3</v>
      </c>
      <c r="J24" t="s">
        <v>3</v>
      </c>
      <c r="K24">
        <v>0.97623409999999999</v>
      </c>
      <c r="L24" t="s">
        <v>2</v>
      </c>
      <c r="M24">
        <v>0.16104889999999999</v>
      </c>
      <c r="N24" t="s">
        <v>6</v>
      </c>
      <c r="O24">
        <v>9</v>
      </c>
      <c r="P24" t="s">
        <v>0</v>
      </c>
      <c r="Q24">
        <v>201.1</v>
      </c>
      <c r="R24" t="s">
        <v>8</v>
      </c>
      <c r="S24">
        <v>5</v>
      </c>
      <c r="T24" t="s">
        <v>9</v>
      </c>
      <c r="U24">
        <v>253</v>
      </c>
      <c r="V24" t="s">
        <v>7</v>
      </c>
      <c r="W24">
        <v>100311</v>
      </c>
      <c r="X24" t="s">
        <v>1</v>
      </c>
      <c r="Y24" t="s">
        <v>2056</v>
      </c>
      <c r="Z24" t="s">
        <v>16</v>
      </c>
      <c r="AA24" t="s">
        <v>2057</v>
      </c>
      <c r="AB24" t="s">
        <v>256</v>
      </c>
      <c r="AC24" s="3">
        <v>9.9999999999999998E-17</v>
      </c>
      <c r="AD24" t="s">
        <v>976</v>
      </c>
      <c r="AE24" t="s">
        <v>977</v>
      </c>
      <c r="AF24" t="s">
        <v>978</v>
      </c>
      <c r="AG24">
        <v>0.01</v>
      </c>
      <c r="AH24" t="s">
        <v>979</v>
      </c>
      <c r="AI24" t="b">
        <v>0</v>
      </c>
      <c r="AJ24" t="s">
        <v>5</v>
      </c>
      <c r="AK24">
        <v>0.99864554999999999</v>
      </c>
      <c r="AL24" t="s">
        <v>4</v>
      </c>
      <c r="AM24">
        <v>3.9387419999999999E-2</v>
      </c>
    </row>
    <row r="25" spans="1:39" x14ac:dyDescent="0.25">
      <c r="A25" t="s">
        <v>41</v>
      </c>
      <c r="B25" t="s">
        <v>10</v>
      </c>
      <c r="C25">
        <v>300</v>
      </c>
      <c r="D25" t="s">
        <v>11</v>
      </c>
      <c r="E25">
        <v>100000</v>
      </c>
      <c r="F25" t="s">
        <v>12</v>
      </c>
      <c r="G25">
        <v>23654</v>
      </c>
      <c r="H25" t="s">
        <v>13</v>
      </c>
      <c r="I25">
        <v>1E-3</v>
      </c>
      <c r="J25" t="s">
        <v>3</v>
      </c>
      <c r="K25">
        <v>0.8465722</v>
      </c>
      <c r="L25" t="s">
        <v>2</v>
      </c>
      <c r="M25">
        <v>0.23526079999999999</v>
      </c>
      <c r="N25" t="s">
        <v>6</v>
      </c>
      <c r="O25">
        <v>9</v>
      </c>
      <c r="P25" t="s">
        <v>0</v>
      </c>
      <c r="Q25">
        <v>195.5</v>
      </c>
      <c r="R25" t="s">
        <v>8</v>
      </c>
      <c r="S25">
        <v>4</v>
      </c>
      <c r="T25" t="s">
        <v>9</v>
      </c>
      <c r="U25">
        <v>263</v>
      </c>
      <c r="V25" t="s">
        <v>7</v>
      </c>
      <c r="W25">
        <v>100243</v>
      </c>
      <c r="X25" t="s">
        <v>1</v>
      </c>
      <c r="Y25" t="s">
        <v>2058</v>
      </c>
      <c r="Z25" t="s">
        <v>16</v>
      </c>
      <c r="AA25" t="s">
        <v>2059</v>
      </c>
      <c r="AB25" t="s">
        <v>256</v>
      </c>
      <c r="AC25" s="3">
        <v>9.9999999999999998E-17</v>
      </c>
      <c r="AD25" t="s">
        <v>976</v>
      </c>
      <c r="AE25" t="s">
        <v>977</v>
      </c>
      <c r="AF25" t="s">
        <v>978</v>
      </c>
      <c r="AG25">
        <v>0.01</v>
      </c>
      <c r="AH25" t="s">
        <v>979</v>
      </c>
      <c r="AI25" t="b">
        <v>0</v>
      </c>
      <c r="AJ25" t="s">
        <v>5</v>
      </c>
      <c r="AK25">
        <v>0.97864466000000006</v>
      </c>
      <c r="AL25" t="s">
        <v>4</v>
      </c>
      <c r="AM25">
        <v>7.9761600000000002E-2</v>
      </c>
    </row>
    <row r="26" spans="1:39" x14ac:dyDescent="0.25">
      <c r="A26" t="s">
        <v>42</v>
      </c>
      <c r="B26" t="s">
        <v>10</v>
      </c>
      <c r="C26">
        <v>300</v>
      </c>
      <c r="D26" t="s">
        <v>11</v>
      </c>
      <c r="E26">
        <v>100000</v>
      </c>
      <c r="F26" t="s">
        <v>12</v>
      </c>
      <c r="G26">
        <v>23654</v>
      </c>
      <c r="H26" t="s">
        <v>13</v>
      </c>
      <c r="I26">
        <v>1E-3</v>
      </c>
      <c r="J26" t="s">
        <v>3</v>
      </c>
      <c r="K26">
        <v>0.96468670000000001</v>
      </c>
      <c r="L26" t="s">
        <v>2</v>
      </c>
      <c r="M26">
        <v>2.2690700000000001E-2</v>
      </c>
      <c r="N26" t="s">
        <v>6</v>
      </c>
      <c r="O26">
        <v>7</v>
      </c>
      <c r="P26" t="s">
        <v>0</v>
      </c>
      <c r="Q26">
        <v>176.7</v>
      </c>
      <c r="R26" t="s">
        <v>8</v>
      </c>
      <c r="S26">
        <v>10</v>
      </c>
      <c r="T26" t="s">
        <v>9</v>
      </c>
      <c r="U26">
        <v>293</v>
      </c>
      <c r="V26" t="s">
        <v>7</v>
      </c>
      <c r="W26">
        <v>100131</v>
      </c>
      <c r="X26" t="s">
        <v>1</v>
      </c>
      <c r="Y26" t="s">
        <v>2060</v>
      </c>
      <c r="Z26" t="s">
        <v>16</v>
      </c>
      <c r="AA26" t="s">
        <v>2061</v>
      </c>
      <c r="AB26" t="s">
        <v>256</v>
      </c>
      <c r="AC26" s="3">
        <v>9.9999999999999998E-17</v>
      </c>
      <c r="AD26" t="s">
        <v>976</v>
      </c>
      <c r="AE26" t="s">
        <v>977</v>
      </c>
      <c r="AF26" t="s">
        <v>978</v>
      </c>
      <c r="AG26">
        <v>0.01</v>
      </c>
      <c r="AH26" t="s">
        <v>979</v>
      </c>
      <c r="AI26" t="b">
        <v>0</v>
      </c>
      <c r="AJ26" t="s">
        <v>5</v>
      </c>
      <c r="AK26">
        <v>0.99645260999999996</v>
      </c>
      <c r="AL26" t="s">
        <v>4</v>
      </c>
      <c r="AM26">
        <v>7.1666400000000002E-3</v>
      </c>
    </row>
    <row r="27" spans="1:39" x14ac:dyDescent="0.25">
      <c r="A27" t="s">
        <v>43</v>
      </c>
      <c r="B27" t="s">
        <v>10</v>
      </c>
      <c r="C27">
        <v>300</v>
      </c>
      <c r="D27" t="s">
        <v>11</v>
      </c>
      <c r="E27">
        <v>100000</v>
      </c>
      <c r="F27" t="s">
        <v>12</v>
      </c>
      <c r="G27">
        <v>23654</v>
      </c>
      <c r="H27" t="s">
        <v>13</v>
      </c>
      <c r="I27">
        <v>1E-3</v>
      </c>
      <c r="J27" t="s">
        <v>3</v>
      </c>
      <c r="K27">
        <v>0.75141369999999996</v>
      </c>
      <c r="L27" t="s">
        <v>2</v>
      </c>
      <c r="M27">
        <v>0.1988917</v>
      </c>
      <c r="N27" t="s">
        <v>6</v>
      </c>
      <c r="O27">
        <v>16</v>
      </c>
      <c r="P27" t="s">
        <v>0</v>
      </c>
      <c r="Q27">
        <v>182.5</v>
      </c>
      <c r="R27" t="s">
        <v>8</v>
      </c>
      <c r="S27">
        <v>8</v>
      </c>
      <c r="T27" t="s">
        <v>9</v>
      </c>
      <c r="U27">
        <v>319</v>
      </c>
      <c r="V27" t="s">
        <v>7</v>
      </c>
      <c r="W27">
        <v>100332</v>
      </c>
      <c r="X27" t="s">
        <v>1</v>
      </c>
      <c r="Y27" t="s">
        <v>2062</v>
      </c>
      <c r="Z27" t="s">
        <v>16</v>
      </c>
      <c r="AA27" t="s">
        <v>2063</v>
      </c>
      <c r="AB27" t="s">
        <v>256</v>
      </c>
      <c r="AC27" s="3">
        <v>9.9999999999999998E-17</v>
      </c>
      <c r="AD27" t="s">
        <v>976</v>
      </c>
      <c r="AE27" t="s">
        <v>977</v>
      </c>
      <c r="AF27" t="s">
        <v>978</v>
      </c>
      <c r="AG27">
        <v>0.01</v>
      </c>
      <c r="AH27" t="s">
        <v>979</v>
      </c>
      <c r="AI27" t="b">
        <v>0</v>
      </c>
      <c r="AJ27" t="s">
        <v>5</v>
      </c>
      <c r="AK27">
        <v>0.95243140000000004</v>
      </c>
      <c r="AL27" t="s">
        <v>4</v>
      </c>
      <c r="AM27">
        <v>7.9044909999999996E-2</v>
      </c>
    </row>
    <row r="28" spans="1:39" x14ac:dyDescent="0.25">
      <c r="A28" t="s">
        <v>44</v>
      </c>
      <c r="B28" t="s">
        <v>10</v>
      </c>
      <c r="C28">
        <v>300</v>
      </c>
      <c r="D28" t="s">
        <v>11</v>
      </c>
      <c r="E28">
        <v>100000</v>
      </c>
      <c r="F28" t="s">
        <v>12</v>
      </c>
      <c r="G28">
        <v>23654</v>
      </c>
      <c r="H28" t="s">
        <v>13</v>
      </c>
      <c r="I28">
        <v>1E-3</v>
      </c>
      <c r="J28" t="s">
        <v>3</v>
      </c>
      <c r="K28">
        <v>0.48604890000000001</v>
      </c>
      <c r="L28" t="s">
        <v>2</v>
      </c>
      <c r="M28">
        <v>0.46333200000000002</v>
      </c>
      <c r="N28" t="s">
        <v>6</v>
      </c>
      <c r="O28">
        <v>7</v>
      </c>
      <c r="P28" t="s">
        <v>0</v>
      </c>
      <c r="Q28">
        <v>179.2</v>
      </c>
      <c r="R28" t="s">
        <v>8</v>
      </c>
      <c r="S28">
        <v>5</v>
      </c>
      <c r="T28" t="s">
        <v>9</v>
      </c>
      <c r="U28">
        <v>239</v>
      </c>
      <c r="V28" t="s">
        <v>7</v>
      </c>
      <c r="W28">
        <v>100108</v>
      </c>
      <c r="X28" t="s">
        <v>1</v>
      </c>
      <c r="Y28" t="s">
        <v>2064</v>
      </c>
      <c r="Z28" t="s">
        <v>16</v>
      </c>
      <c r="AA28" t="s">
        <v>2065</v>
      </c>
      <c r="AB28" t="s">
        <v>256</v>
      </c>
      <c r="AC28" s="3">
        <v>9.9999999999999998E-17</v>
      </c>
      <c r="AD28" t="s">
        <v>976</v>
      </c>
      <c r="AE28" t="s">
        <v>977</v>
      </c>
      <c r="AF28" t="s">
        <v>978</v>
      </c>
      <c r="AG28">
        <v>0.01</v>
      </c>
      <c r="AH28" t="s">
        <v>979</v>
      </c>
      <c r="AI28" t="b">
        <v>0</v>
      </c>
      <c r="AJ28" t="s">
        <v>5</v>
      </c>
      <c r="AK28">
        <v>0.77347063000000005</v>
      </c>
      <c r="AL28" t="s">
        <v>4</v>
      </c>
      <c r="AM28">
        <v>0.25460755000000002</v>
      </c>
    </row>
    <row r="29" spans="1:39" x14ac:dyDescent="0.25">
      <c r="A29" t="s">
        <v>45</v>
      </c>
      <c r="B29" t="s">
        <v>10</v>
      </c>
      <c r="C29">
        <v>300</v>
      </c>
      <c r="D29" t="s">
        <v>11</v>
      </c>
      <c r="E29">
        <v>100000</v>
      </c>
      <c r="F29" t="s">
        <v>12</v>
      </c>
      <c r="G29">
        <v>23654</v>
      </c>
      <c r="H29" t="s">
        <v>13</v>
      </c>
      <c r="I29">
        <v>1E-3</v>
      </c>
      <c r="J29" t="s">
        <v>3</v>
      </c>
      <c r="K29">
        <v>0.95121040000000001</v>
      </c>
      <c r="L29" t="s">
        <v>2</v>
      </c>
      <c r="M29">
        <v>0.40169569999999999</v>
      </c>
      <c r="N29" t="s">
        <v>6</v>
      </c>
      <c r="O29">
        <v>8</v>
      </c>
      <c r="P29" t="s">
        <v>0</v>
      </c>
      <c r="Q29">
        <v>211.5</v>
      </c>
      <c r="R29" t="s">
        <v>8</v>
      </c>
      <c r="S29">
        <v>3</v>
      </c>
      <c r="T29" t="s">
        <v>9</v>
      </c>
      <c r="U29">
        <v>257</v>
      </c>
      <c r="V29" t="s">
        <v>7</v>
      </c>
      <c r="W29">
        <v>100326</v>
      </c>
      <c r="X29" t="s">
        <v>1</v>
      </c>
      <c r="Y29" t="s">
        <v>2066</v>
      </c>
      <c r="Z29" t="s">
        <v>16</v>
      </c>
      <c r="AA29" t="s">
        <v>2067</v>
      </c>
      <c r="AB29" t="s">
        <v>256</v>
      </c>
      <c r="AC29" s="3">
        <v>9.9999999999999998E-17</v>
      </c>
      <c r="AD29" t="s">
        <v>976</v>
      </c>
      <c r="AE29" t="s">
        <v>977</v>
      </c>
      <c r="AF29" t="s">
        <v>978</v>
      </c>
      <c r="AG29">
        <v>0.01</v>
      </c>
      <c r="AH29" t="s">
        <v>979</v>
      </c>
      <c r="AI29" t="b">
        <v>0</v>
      </c>
      <c r="AJ29" t="s">
        <v>5</v>
      </c>
      <c r="AK29">
        <v>0.98887738999999997</v>
      </c>
      <c r="AL29" t="s">
        <v>4</v>
      </c>
      <c r="AM29">
        <v>0.19346256000000001</v>
      </c>
    </row>
    <row r="30" spans="1:39" x14ac:dyDescent="0.25">
      <c r="A30" t="s">
        <v>46</v>
      </c>
      <c r="B30" t="s">
        <v>10</v>
      </c>
      <c r="C30">
        <v>300</v>
      </c>
      <c r="D30" t="s">
        <v>11</v>
      </c>
      <c r="E30">
        <v>100000</v>
      </c>
      <c r="F30" t="s">
        <v>12</v>
      </c>
      <c r="G30">
        <v>23654</v>
      </c>
      <c r="H30" t="s">
        <v>13</v>
      </c>
      <c r="I30">
        <v>1E-3</v>
      </c>
      <c r="J30" t="s">
        <v>3</v>
      </c>
      <c r="K30">
        <v>0.96217390000000003</v>
      </c>
      <c r="L30" t="s">
        <v>2</v>
      </c>
      <c r="M30">
        <v>9.64203E-2</v>
      </c>
      <c r="N30" t="s">
        <v>6</v>
      </c>
      <c r="O30">
        <v>10</v>
      </c>
      <c r="P30" t="s">
        <v>0</v>
      </c>
      <c r="Q30">
        <v>181.8</v>
      </c>
      <c r="R30" t="s">
        <v>8</v>
      </c>
      <c r="S30">
        <v>6</v>
      </c>
      <c r="T30" t="s">
        <v>9</v>
      </c>
      <c r="U30">
        <v>241</v>
      </c>
      <c r="V30" t="s">
        <v>7</v>
      </c>
      <c r="W30">
        <v>100040</v>
      </c>
      <c r="X30" t="s">
        <v>1</v>
      </c>
      <c r="Y30" t="s">
        <v>2068</v>
      </c>
      <c r="Z30" t="s">
        <v>16</v>
      </c>
      <c r="AA30" t="e" cm="1">
        <f t="array" ref="AA30">-0.12117736*LOG(x0)+2.9253449*COS(x0)-3.27939926</f>
        <v>#NAME?</v>
      </c>
      <c r="AB30" t="s">
        <v>256</v>
      </c>
      <c r="AC30" s="3">
        <v>9.9999999999999998E-17</v>
      </c>
      <c r="AD30" t="s">
        <v>976</v>
      </c>
      <c r="AE30" t="s">
        <v>977</v>
      </c>
      <c r="AF30" t="s">
        <v>978</v>
      </c>
      <c r="AG30">
        <v>0.01</v>
      </c>
      <c r="AH30" t="s">
        <v>979</v>
      </c>
      <c r="AI30" t="b">
        <v>0</v>
      </c>
      <c r="AJ30" t="s">
        <v>5</v>
      </c>
      <c r="AK30">
        <v>0.98861805999999997</v>
      </c>
      <c r="AL30" t="s">
        <v>4</v>
      </c>
      <c r="AM30">
        <v>5.301061E-2</v>
      </c>
    </row>
    <row r="31" spans="1:39" x14ac:dyDescent="0.25">
      <c r="A31" t="s">
        <v>47</v>
      </c>
      <c r="B31" t="s">
        <v>10</v>
      </c>
      <c r="C31">
        <v>300</v>
      </c>
      <c r="D31" t="s">
        <v>11</v>
      </c>
      <c r="E31">
        <v>100000</v>
      </c>
      <c r="F31" t="s">
        <v>12</v>
      </c>
      <c r="G31">
        <v>23654</v>
      </c>
      <c r="H31" t="s">
        <v>13</v>
      </c>
      <c r="I31">
        <v>1E-3</v>
      </c>
      <c r="J31" t="s">
        <v>3</v>
      </c>
      <c r="K31">
        <v>0.98006389999999999</v>
      </c>
      <c r="L31" t="s">
        <v>2</v>
      </c>
      <c r="M31">
        <v>0.1071183</v>
      </c>
      <c r="N31" t="s">
        <v>6</v>
      </c>
      <c r="O31">
        <v>11</v>
      </c>
      <c r="P31" t="s">
        <v>0</v>
      </c>
      <c r="Q31">
        <v>210.8</v>
      </c>
      <c r="R31" t="s">
        <v>8</v>
      </c>
      <c r="S31">
        <v>6</v>
      </c>
      <c r="T31" t="s">
        <v>9</v>
      </c>
      <c r="U31">
        <v>187</v>
      </c>
      <c r="V31" t="s">
        <v>7</v>
      </c>
      <c r="W31">
        <v>100271</v>
      </c>
      <c r="X31" t="s">
        <v>1</v>
      </c>
      <c r="Y31" t="s">
        <v>2069</v>
      </c>
      <c r="Z31" t="s">
        <v>16</v>
      </c>
      <c r="AA31" t="e" cm="1">
        <f t="array" ref="AA31">-2.03034117*X1-2.17965677*SIN(x0+2)+3.00657886</f>
        <v>#VALUE!</v>
      </c>
      <c r="AB31" t="s">
        <v>256</v>
      </c>
      <c r="AC31" s="3">
        <v>9.9999999999999998E-17</v>
      </c>
      <c r="AD31" t="s">
        <v>976</v>
      </c>
      <c r="AE31" t="s">
        <v>977</v>
      </c>
      <c r="AF31" t="s">
        <v>978</v>
      </c>
      <c r="AG31">
        <v>0.01</v>
      </c>
      <c r="AH31" t="s">
        <v>979</v>
      </c>
      <c r="AI31" t="b">
        <v>0</v>
      </c>
      <c r="AJ31" t="s">
        <v>5</v>
      </c>
      <c r="AK31">
        <v>0.99844632</v>
      </c>
      <c r="AL31" t="s">
        <v>4</v>
      </c>
      <c r="AM31">
        <v>3.0363569999999999E-2</v>
      </c>
    </row>
    <row r="32" spans="1:39" x14ac:dyDescent="0.25">
      <c r="A32" t="s">
        <v>48</v>
      </c>
      <c r="B32" t="s">
        <v>10</v>
      </c>
      <c r="C32">
        <v>300</v>
      </c>
      <c r="D32" t="s">
        <v>11</v>
      </c>
      <c r="E32">
        <v>100000</v>
      </c>
      <c r="F32" t="s">
        <v>12</v>
      </c>
      <c r="G32">
        <v>23654</v>
      </c>
      <c r="H32" t="s">
        <v>13</v>
      </c>
      <c r="I32">
        <v>1E-3</v>
      </c>
      <c r="J32" t="s">
        <v>3</v>
      </c>
      <c r="K32">
        <v>0.72933769999999998</v>
      </c>
      <c r="L32" t="s">
        <v>2</v>
      </c>
      <c r="M32">
        <v>0.33060970000000001</v>
      </c>
      <c r="N32" t="s">
        <v>6</v>
      </c>
      <c r="O32">
        <v>18</v>
      </c>
      <c r="P32" t="s">
        <v>0</v>
      </c>
      <c r="Q32">
        <v>208.2</v>
      </c>
      <c r="R32" t="s">
        <v>8</v>
      </c>
      <c r="S32">
        <v>3</v>
      </c>
      <c r="T32" t="s">
        <v>9</v>
      </c>
      <c r="U32">
        <v>269</v>
      </c>
      <c r="V32" t="s">
        <v>7</v>
      </c>
      <c r="W32">
        <v>100539</v>
      </c>
      <c r="X32" t="s">
        <v>1</v>
      </c>
      <c r="Y32" t="s">
        <v>2070</v>
      </c>
      <c r="Z32" t="s">
        <v>16</v>
      </c>
      <c r="AA32" t="s">
        <v>2071</v>
      </c>
      <c r="AB32" t="s">
        <v>256</v>
      </c>
      <c r="AC32" s="3">
        <v>9.9999999999999998E-17</v>
      </c>
      <c r="AD32" t="s">
        <v>976</v>
      </c>
      <c r="AE32" t="s">
        <v>977</v>
      </c>
      <c r="AF32" t="s">
        <v>978</v>
      </c>
      <c r="AG32">
        <v>0.01</v>
      </c>
      <c r="AH32" t="s">
        <v>979</v>
      </c>
      <c r="AI32" t="b">
        <v>0</v>
      </c>
      <c r="AJ32" t="s">
        <v>5</v>
      </c>
      <c r="AK32">
        <v>0.95294767999999996</v>
      </c>
      <c r="AL32" t="s">
        <v>4</v>
      </c>
      <c r="AM32">
        <v>0.12265065999999999</v>
      </c>
    </row>
    <row r="33" spans="1:39" x14ac:dyDescent="0.25">
      <c r="A33" t="s">
        <v>49</v>
      </c>
      <c r="B33" t="s">
        <v>10</v>
      </c>
      <c r="C33">
        <v>300</v>
      </c>
      <c r="D33" t="s">
        <v>11</v>
      </c>
      <c r="E33">
        <v>100000</v>
      </c>
      <c r="F33" t="s">
        <v>12</v>
      </c>
      <c r="G33">
        <v>23654</v>
      </c>
      <c r="H33" t="s">
        <v>13</v>
      </c>
      <c r="I33">
        <v>1E-3</v>
      </c>
      <c r="J33" t="s">
        <v>3</v>
      </c>
      <c r="K33">
        <v>0.92556269999999996</v>
      </c>
      <c r="L33" t="s">
        <v>2</v>
      </c>
      <c r="M33">
        <v>8.7101999999999999E-2</v>
      </c>
      <c r="N33" t="s">
        <v>6</v>
      </c>
      <c r="O33">
        <v>15</v>
      </c>
      <c r="P33" t="s">
        <v>0</v>
      </c>
      <c r="Q33">
        <v>241.8</v>
      </c>
      <c r="R33" t="s">
        <v>8</v>
      </c>
      <c r="S33">
        <v>6</v>
      </c>
      <c r="T33" t="s">
        <v>9</v>
      </c>
      <c r="U33">
        <v>196</v>
      </c>
      <c r="V33" t="s">
        <v>7</v>
      </c>
      <c r="W33">
        <v>100347</v>
      </c>
      <c r="X33" t="s">
        <v>1</v>
      </c>
      <c r="Y33" t="s">
        <v>2072</v>
      </c>
      <c r="Z33" t="s">
        <v>16</v>
      </c>
      <c r="AA33" t="s">
        <v>2073</v>
      </c>
      <c r="AB33" t="s">
        <v>256</v>
      </c>
      <c r="AC33" s="3">
        <v>9.9999999999999998E-17</v>
      </c>
      <c r="AD33" t="s">
        <v>976</v>
      </c>
      <c r="AE33" t="s">
        <v>977</v>
      </c>
      <c r="AF33" t="s">
        <v>978</v>
      </c>
      <c r="AG33">
        <v>0.01</v>
      </c>
      <c r="AH33" t="s">
        <v>979</v>
      </c>
      <c r="AI33" t="b">
        <v>0</v>
      </c>
      <c r="AJ33" t="s">
        <v>5</v>
      </c>
      <c r="AK33">
        <v>0.98621473000000004</v>
      </c>
      <c r="AL33" t="s">
        <v>4</v>
      </c>
      <c r="AM33">
        <v>3.4327650000000001E-2</v>
      </c>
    </row>
    <row r="34" spans="1:39" x14ac:dyDescent="0.25">
      <c r="A34" t="s">
        <v>50</v>
      </c>
      <c r="B34" t="s">
        <v>10</v>
      </c>
      <c r="C34">
        <v>300</v>
      </c>
      <c r="D34" t="s">
        <v>11</v>
      </c>
      <c r="E34">
        <v>100000</v>
      </c>
      <c r="F34" t="s">
        <v>12</v>
      </c>
      <c r="G34">
        <v>23654</v>
      </c>
      <c r="H34" t="s">
        <v>13</v>
      </c>
      <c r="I34">
        <v>1E-3</v>
      </c>
      <c r="J34" t="s">
        <v>3</v>
      </c>
      <c r="K34">
        <v>0.89883270000000004</v>
      </c>
      <c r="L34" t="s">
        <v>2</v>
      </c>
      <c r="M34">
        <v>0.1337922</v>
      </c>
      <c r="N34" t="s">
        <v>6</v>
      </c>
      <c r="O34">
        <v>13</v>
      </c>
      <c r="P34" t="s">
        <v>0</v>
      </c>
      <c r="Q34">
        <v>221.3</v>
      </c>
      <c r="R34" t="s">
        <v>8</v>
      </c>
      <c r="S34">
        <v>6</v>
      </c>
      <c r="T34" t="s">
        <v>9</v>
      </c>
      <c r="U34">
        <v>179</v>
      </c>
      <c r="V34" t="s">
        <v>7</v>
      </c>
      <c r="W34">
        <v>100152</v>
      </c>
      <c r="X34" t="s">
        <v>1</v>
      </c>
      <c r="Y34" t="s">
        <v>2074</v>
      </c>
      <c r="Z34" t="s">
        <v>16</v>
      </c>
      <c r="AA34" t="s">
        <v>2075</v>
      </c>
      <c r="AB34" t="s">
        <v>256</v>
      </c>
      <c r="AC34" s="3">
        <v>9.9999999999999998E-17</v>
      </c>
      <c r="AD34" t="s">
        <v>976</v>
      </c>
      <c r="AE34" t="s">
        <v>977</v>
      </c>
      <c r="AF34" t="s">
        <v>978</v>
      </c>
      <c r="AG34">
        <v>0.01</v>
      </c>
      <c r="AH34" t="s">
        <v>979</v>
      </c>
      <c r="AI34" t="b">
        <v>0</v>
      </c>
      <c r="AJ34" t="s">
        <v>5</v>
      </c>
      <c r="AK34">
        <v>0.99514325999999997</v>
      </c>
      <c r="AL34" t="s">
        <v>4</v>
      </c>
      <c r="AM34">
        <v>2.835816E-2</v>
      </c>
    </row>
    <row r="35" spans="1:39" x14ac:dyDescent="0.25">
      <c r="A35" t="s">
        <v>51</v>
      </c>
      <c r="B35" t="s">
        <v>10</v>
      </c>
      <c r="C35">
        <v>300</v>
      </c>
      <c r="D35" t="s">
        <v>11</v>
      </c>
      <c r="E35">
        <v>100000</v>
      </c>
      <c r="F35" t="s">
        <v>12</v>
      </c>
      <c r="G35">
        <v>23654</v>
      </c>
      <c r="H35" t="s">
        <v>13</v>
      </c>
      <c r="I35">
        <v>1E-3</v>
      </c>
      <c r="J35" t="s">
        <v>3</v>
      </c>
      <c r="K35">
        <v>0.98793889999999995</v>
      </c>
      <c r="L35" t="s">
        <v>2</v>
      </c>
      <c r="M35">
        <v>4.6452300000000002E-2</v>
      </c>
      <c r="N35" t="s">
        <v>6</v>
      </c>
      <c r="O35">
        <v>9</v>
      </c>
      <c r="P35" t="s">
        <v>0</v>
      </c>
      <c r="Q35">
        <v>191.8</v>
      </c>
      <c r="R35" t="s">
        <v>8</v>
      </c>
      <c r="S35">
        <v>4</v>
      </c>
      <c r="T35" t="s">
        <v>9</v>
      </c>
      <c r="U35">
        <v>257</v>
      </c>
      <c r="V35" t="s">
        <v>7</v>
      </c>
      <c r="W35">
        <v>100355</v>
      </c>
      <c r="X35" t="s">
        <v>1</v>
      </c>
      <c r="Y35" t="s">
        <v>2076</v>
      </c>
      <c r="Z35" t="s">
        <v>16</v>
      </c>
      <c r="AA35" t="s">
        <v>2077</v>
      </c>
      <c r="AB35" t="s">
        <v>256</v>
      </c>
      <c r="AC35" s="3">
        <v>9.9999999999999998E-17</v>
      </c>
      <c r="AD35" t="s">
        <v>976</v>
      </c>
      <c r="AE35" t="s">
        <v>977</v>
      </c>
      <c r="AF35" t="s">
        <v>978</v>
      </c>
      <c r="AG35">
        <v>0.01</v>
      </c>
      <c r="AH35" t="s">
        <v>979</v>
      </c>
      <c r="AI35" t="b">
        <v>0</v>
      </c>
      <c r="AJ35" t="s">
        <v>5</v>
      </c>
      <c r="AK35">
        <v>0.99907060000000003</v>
      </c>
      <c r="AL35" t="s">
        <v>4</v>
      </c>
      <c r="AM35">
        <v>1.244082E-2</v>
      </c>
    </row>
    <row r="36" spans="1:39" x14ac:dyDescent="0.25">
      <c r="A36" t="s">
        <v>52</v>
      </c>
      <c r="B36" t="s">
        <v>10</v>
      </c>
      <c r="C36">
        <v>300</v>
      </c>
      <c r="D36" t="s">
        <v>11</v>
      </c>
      <c r="E36">
        <v>100000</v>
      </c>
      <c r="F36" t="s">
        <v>12</v>
      </c>
      <c r="G36">
        <v>23654</v>
      </c>
      <c r="H36" t="s">
        <v>13</v>
      </c>
      <c r="I36">
        <v>1E-3</v>
      </c>
      <c r="J36" t="s">
        <v>3</v>
      </c>
      <c r="K36">
        <v>0.97211650000000005</v>
      </c>
      <c r="L36" t="s">
        <v>2</v>
      </c>
      <c r="M36">
        <v>5.6136400000000003E-2</v>
      </c>
      <c r="N36" t="s">
        <v>6</v>
      </c>
      <c r="O36">
        <v>6</v>
      </c>
      <c r="P36" t="s">
        <v>0</v>
      </c>
      <c r="Q36">
        <v>221.9</v>
      </c>
      <c r="R36" t="s">
        <v>8</v>
      </c>
      <c r="S36">
        <v>4</v>
      </c>
      <c r="T36" t="s">
        <v>9</v>
      </c>
      <c r="U36">
        <v>183</v>
      </c>
      <c r="V36" t="s">
        <v>7</v>
      </c>
      <c r="W36">
        <v>100220</v>
      </c>
      <c r="X36" t="s">
        <v>1</v>
      </c>
      <c r="Y36" t="s">
        <v>299</v>
      </c>
      <c r="Z36" t="s">
        <v>16</v>
      </c>
      <c r="AA36" t="s">
        <v>1028</v>
      </c>
      <c r="AB36" t="s">
        <v>256</v>
      </c>
      <c r="AC36" s="3">
        <v>9.9999999999999998E-17</v>
      </c>
      <c r="AD36" t="s">
        <v>976</v>
      </c>
      <c r="AE36" t="s">
        <v>977</v>
      </c>
      <c r="AF36" t="s">
        <v>978</v>
      </c>
      <c r="AG36">
        <v>0.01</v>
      </c>
      <c r="AH36" t="s">
        <v>979</v>
      </c>
      <c r="AI36" t="b">
        <v>0</v>
      </c>
      <c r="AJ36" t="s">
        <v>5</v>
      </c>
      <c r="AK36">
        <v>1</v>
      </c>
      <c r="AL36" t="s">
        <v>4</v>
      </c>
      <c r="AM36">
        <v>0</v>
      </c>
    </row>
    <row r="37" spans="1:39" x14ac:dyDescent="0.25">
      <c r="A37" t="s">
        <v>53</v>
      </c>
      <c r="B37" t="s">
        <v>10</v>
      </c>
      <c r="C37">
        <v>300</v>
      </c>
      <c r="D37" t="s">
        <v>11</v>
      </c>
      <c r="E37">
        <v>100000</v>
      </c>
      <c r="F37" t="s">
        <v>12</v>
      </c>
      <c r="G37">
        <v>23654</v>
      </c>
      <c r="H37" t="s">
        <v>13</v>
      </c>
      <c r="I37">
        <v>1E-3</v>
      </c>
      <c r="J37" t="s">
        <v>3</v>
      </c>
      <c r="K37">
        <v>0.98350439999999995</v>
      </c>
      <c r="L37" t="s">
        <v>2</v>
      </c>
      <c r="M37">
        <v>0.13487850000000001</v>
      </c>
      <c r="N37" t="s">
        <v>6</v>
      </c>
      <c r="O37">
        <v>9</v>
      </c>
      <c r="P37" t="s">
        <v>0</v>
      </c>
      <c r="Q37">
        <v>193.5</v>
      </c>
      <c r="R37" t="s">
        <v>8</v>
      </c>
      <c r="S37">
        <v>5</v>
      </c>
      <c r="T37" t="s">
        <v>9</v>
      </c>
      <c r="U37">
        <v>182</v>
      </c>
      <c r="V37" t="s">
        <v>7</v>
      </c>
      <c r="W37">
        <v>100051</v>
      </c>
      <c r="X37" t="s">
        <v>1</v>
      </c>
      <c r="Y37" t="s">
        <v>2078</v>
      </c>
      <c r="Z37" t="s">
        <v>16</v>
      </c>
      <c r="AA37" t="s">
        <v>2079</v>
      </c>
      <c r="AB37" t="s">
        <v>256</v>
      </c>
      <c r="AC37" s="3">
        <v>9.9999999999999998E-17</v>
      </c>
      <c r="AD37" t="s">
        <v>976</v>
      </c>
      <c r="AE37" t="s">
        <v>977</v>
      </c>
      <c r="AF37" t="s">
        <v>978</v>
      </c>
      <c r="AG37">
        <v>0.01</v>
      </c>
      <c r="AH37" t="s">
        <v>979</v>
      </c>
      <c r="AI37" t="b">
        <v>0</v>
      </c>
      <c r="AJ37" t="s">
        <v>5</v>
      </c>
      <c r="AK37">
        <v>0.99796041000000002</v>
      </c>
      <c r="AL37" t="s">
        <v>4</v>
      </c>
      <c r="AM37">
        <v>4.5758430000000003E-2</v>
      </c>
    </row>
    <row r="38" spans="1:39" x14ac:dyDescent="0.25">
      <c r="A38" t="s">
        <v>54</v>
      </c>
      <c r="B38" t="s">
        <v>10</v>
      </c>
      <c r="C38">
        <v>300</v>
      </c>
      <c r="D38" t="s">
        <v>11</v>
      </c>
      <c r="E38">
        <v>100000</v>
      </c>
      <c r="F38" t="s">
        <v>12</v>
      </c>
      <c r="G38">
        <v>23654</v>
      </c>
      <c r="H38" t="s">
        <v>13</v>
      </c>
      <c r="I38">
        <v>1E-3</v>
      </c>
      <c r="J38" t="s">
        <v>3</v>
      </c>
      <c r="K38">
        <v>0.98110660000000005</v>
      </c>
      <c r="L38" t="s">
        <v>2</v>
      </c>
      <c r="M38">
        <v>2.33476E-2</v>
      </c>
      <c r="N38" t="s">
        <v>6</v>
      </c>
      <c r="O38">
        <v>6</v>
      </c>
      <c r="P38" t="s">
        <v>0</v>
      </c>
      <c r="Q38">
        <v>190.6</v>
      </c>
      <c r="R38" t="s">
        <v>8</v>
      </c>
      <c r="S38">
        <v>3</v>
      </c>
      <c r="T38" t="s">
        <v>9</v>
      </c>
      <c r="U38">
        <v>192</v>
      </c>
      <c r="V38" t="s">
        <v>7</v>
      </c>
      <c r="W38">
        <v>100333</v>
      </c>
      <c r="X38" t="s">
        <v>1</v>
      </c>
      <c r="Y38" t="s">
        <v>301</v>
      </c>
      <c r="Z38" t="s">
        <v>16</v>
      </c>
      <c r="AA38" t="s">
        <v>302</v>
      </c>
      <c r="AB38" t="s">
        <v>256</v>
      </c>
      <c r="AC38" s="3">
        <v>9.9999999999999998E-17</v>
      </c>
      <c r="AD38" t="s">
        <v>976</v>
      </c>
      <c r="AE38" t="s">
        <v>977</v>
      </c>
      <c r="AF38" t="s">
        <v>978</v>
      </c>
      <c r="AG38">
        <v>0.01</v>
      </c>
      <c r="AH38" t="s">
        <v>979</v>
      </c>
      <c r="AI38" t="b">
        <v>0</v>
      </c>
      <c r="AJ38" t="s">
        <v>5</v>
      </c>
      <c r="AK38">
        <v>1</v>
      </c>
      <c r="AL38" t="s">
        <v>4</v>
      </c>
      <c r="AM38">
        <v>0</v>
      </c>
    </row>
    <row r="39" spans="1:39" x14ac:dyDescent="0.25">
      <c r="A39" t="s">
        <v>55</v>
      </c>
      <c r="B39" t="s">
        <v>10</v>
      </c>
      <c r="C39">
        <v>300</v>
      </c>
      <c r="D39" t="s">
        <v>11</v>
      </c>
      <c r="E39">
        <v>100000</v>
      </c>
      <c r="F39" t="s">
        <v>12</v>
      </c>
      <c r="G39">
        <v>23654</v>
      </c>
      <c r="H39" t="s">
        <v>13</v>
      </c>
      <c r="I39">
        <v>1E-3</v>
      </c>
      <c r="J39" t="s">
        <v>3</v>
      </c>
      <c r="K39">
        <v>0.94018219999999997</v>
      </c>
      <c r="L39" t="s">
        <v>2</v>
      </c>
      <c r="M39">
        <v>9.5777100000000004E-2</v>
      </c>
      <c r="N39" t="s">
        <v>6</v>
      </c>
      <c r="O39">
        <v>11</v>
      </c>
      <c r="P39" t="s">
        <v>0</v>
      </c>
      <c r="Q39">
        <v>224.5</v>
      </c>
      <c r="R39" t="s">
        <v>8</v>
      </c>
      <c r="S39">
        <v>6</v>
      </c>
      <c r="T39" t="s">
        <v>9</v>
      </c>
      <c r="U39">
        <v>218</v>
      </c>
      <c r="V39" t="s">
        <v>7</v>
      </c>
      <c r="W39">
        <v>100424</v>
      </c>
      <c r="X39" t="s">
        <v>1</v>
      </c>
      <c r="Y39" t="s">
        <v>2080</v>
      </c>
      <c r="Z39" t="s">
        <v>16</v>
      </c>
      <c r="AA39" t="s">
        <v>2081</v>
      </c>
      <c r="AB39" t="s">
        <v>256</v>
      </c>
      <c r="AC39" s="3">
        <v>9.9999999999999998E-17</v>
      </c>
      <c r="AD39" t="s">
        <v>976</v>
      </c>
      <c r="AE39" t="s">
        <v>977</v>
      </c>
      <c r="AF39" t="s">
        <v>978</v>
      </c>
      <c r="AG39">
        <v>0.01</v>
      </c>
      <c r="AH39" t="s">
        <v>979</v>
      </c>
      <c r="AI39" t="b">
        <v>0</v>
      </c>
      <c r="AJ39" t="s">
        <v>5</v>
      </c>
      <c r="AK39">
        <v>0.99370904999999998</v>
      </c>
      <c r="AL39" t="s">
        <v>4</v>
      </c>
      <c r="AM39">
        <v>2.992059E-2</v>
      </c>
    </row>
    <row r="40" spans="1:39" x14ac:dyDescent="0.25">
      <c r="A40" t="s">
        <v>56</v>
      </c>
      <c r="B40" t="s">
        <v>10</v>
      </c>
      <c r="C40">
        <v>300</v>
      </c>
      <c r="D40" t="s">
        <v>11</v>
      </c>
      <c r="E40">
        <v>100000</v>
      </c>
      <c r="F40" t="s">
        <v>12</v>
      </c>
      <c r="G40">
        <v>23654</v>
      </c>
      <c r="H40" t="s">
        <v>13</v>
      </c>
      <c r="I40">
        <v>1E-3</v>
      </c>
      <c r="J40" t="s">
        <v>3</v>
      </c>
      <c r="K40">
        <v>0.98601150000000004</v>
      </c>
      <c r="L40" t="s">
        <v>2</v>
      </c>
      <c r="M40">
        <v>1.4933800000000001E-2</v>
      </c>
      <c r="N40" t="s">
        <v>6</v>
      </c>
      <c r="O40">
        <v>6</v>
      </c>
      <c r="P40" t="s">
        <v>0</v>
      </c>
      <c r="Q40">
        <v>187.8</v>
      </c>
      <c r="R40" t="s">
        <v>8</v>
      </c>
      <c r="S40">
        <v>3</v>
      </c>
      <c r="T40" t="s">
        <v>9</v>
      </c>
      <c r="U40">
        <v>191</v>
      </c>
      <c r="V40" t="s">
        <v>7</v>
      </c>
      <c r="W40">
        <v>100306</v>
      </c>
      <c r="X40" t="s">
        <v>1</v>
      </c>
      <c r="Y40" t="s">
        <v>304</v>
      </c>
      <c r="Z40" t="s">
        <v>16</v>
      </c>
      <c r="AA40" t="s">
        <v>305</v>
      </c>
      <c r="AB40" t="s">
        <v>256</v>
      </c>
      <c r="AC40" s="3">
        <v>9.9999999999999998E-17</v>
      </c>
      <c r="AD40" t="s">
        <v>976</v>
      </c>
      <c r="AE40" t="s">
        <v>977</v>
      </c>
      <c r="AF40" t="s">
        <v>978</v>
      </c>
      <c r="AG40">
        <v>0.01</v>
      </c>
      <c r="AH40" t="s">
        <v>979</v>
      </c>
      <c r="AI40" t="b">
        <v>0</v>
      </c>
      <c r="AJ40" t="s">
        <v>5</v>
      </c>
      <c r="AK40">
        <v>1</v>
      </c>
      <c r="AL40" t="s">
        <v>4</v>
      </c>
      <c r="AM40">
        <v>0</v>
      </c>
    </row>
    <row r="41" spans="1:39" x14ac:dyDescent="0.25">
      <c r="A41" t="s">
        <v>57</v>
      </c>
      <c r="B41" t="s">
        <v>10</v>
      </c>
      <c r="C41">
        <v>300</v>
      </c>
      <c r="D41" t="s">
        <v>11</v>
      </c>
      <c r="E41">
        <v>100000</v>
      </c>
      <c r="F41" t="s">
        <v>12</v>
      </c>
      <c r="G41">
        <v>23654</v>
      </c>
      <c r="H41" t="s">
        <v>13</v>
      </c>
      <c r="I41">
        <v>1E-3</v>
      </c>
      <c r="J41" t="s">
        <v>3</v>
      </c>
      <c r="K41">
        <v>0.10597040000000001</v>
      </c>
      <c r="L41" t="s">
        <v>2</v>
      </c>
      <c r="M41">
        <v>721.96219250000001</v>
      </c>
      <c r="N41" t="s">
        <v>6</v>
      </c>
      <c r="O41">
        <v>17</v>
      </c>
      <c r="P41" t="s">
        <v>0</v>
      </c>
      <c r="Q41">
        <v>214.2</v>
      </c>
      <c r="R41" t="s">
        <v>8</v>
      </c>
      <c r="S41">
        <v>6</v>
      </c>
      <c r="T41" t="s">
        <v>9</v>
      </c>
      <c r="U41">
        <v>211</v>
      </c>
      <c r="V41" t="s">
        <v>7</v>
      </c>
      <c r="W41">
        <v>100370</v>
      </c>
      <c r="X41" t="s">
        <v>1</v>
      </c>
      <c r="Y41" t="s">
        <v>2082</v>
      </c>
      <c r="Z41" t="s">
        <v>16</v>
      </c>
      <c r="AA41" t="s">
        <v>2083</v>
      </c>
      <c r="AB41" t="s">
        <v>256</v>
      </c>
      <c r="AC41" s="3">
        <v>9.9999999999999998E-17</v>
      </c>
      <c r="AD41" t="s">
        <v>976</v>
      </c>
      <c r="AE41" t="s">
        <v>977</v>
      </c>
      <c r="AF41" t="s">
        <v>978</v>
      </c>
      <c r="AG41">
        <v>0.01</v>
      </c>
      <c r="AH41" t="s">
        <v>979</v>
      </c>
      <c r="AI41" t="b">
        <v>0</v>
      </c>
      <c r="AJ41" t="s">
        <v>5</v>
      </c>
      <c r="AK41">
        <v>0.30625287000000001</v>
      </c>
      <c r="AL41" t="s">
        <v>4</v>
      </c>
      <c r="AM41">
        <v>371.50662456999999</v>
      </c>
    </row>
    <row r="42" spans="1:39" x14ac:dyDescent="0.25">
      <c r="A42" t="s">
        <v>58</v>
      </c>
      <c r="B42" t="s">
        <v>10</v>
      </c>
      <c r="C42">
        <v>300</v>
      </c>
      <c r="D42" t="s">
        <v>11</v>
      </c>
      <c r="E42">
        <v>100000</v>
      </c>
      <c r="F42" t="s">
        <v>12</v>
      </c>
      <c r="G42">
        <v>23654</v>
      </c>
      <c r="H42" t="s">
        <v>13</v>
      </c>
      <c r="I42">
        <v>1E-3</v>
      </c>
      <c r="J42" t="s">
        <v>3</v>
      </c>
      <c r="K42">
        <v>0.37543120000000002</v>
      </c>
      <c r="L42" t="s">
        <v>2</v>
      </c>
      <c r="M42">
        <v>0.13787099999999999</v>
      </c>
      <c r="N42" t="s">
        <v>6</v>
      </c>
      <c r="O42">
        <v>14</v>
      </c>
      <c r="P42" t="s">
        <v>0</v>
      </c>
      <c r="Q42">
        <v>189.5</v>
      </c>
      <c r="R42" t="s">
        <v>8</v>
      </c>
      <c r="S42">
        <v>7</v>
      </c>
      <c r="T42" t="s">
        <v>9</v>
      </c>
      <c r="U42">
        <v>202</v>
      </c>
      <c r="V42" t="s">
        <v>7</v>
      </c>
      <c r="W42">
        <v>100137</v>
      </c>
      <c r="X42" t="s">
        <v>1</v>
      </c>
      <c r="Y42" t="s">
        <v>2084</v>
      </c>
      <c r="Z42" t="s">
        <v>16</v>
      </c>
      <c r="AA42" t="s">
        <v>2085</v>
      </c>
      <c r="AB42" t="s">
        <v>256</v>
      </c>
      <c r="AC42" s="3">
        <v>9.9999999999999998E-17</v>
      </c>
      <c r="AD42" t="s">
        <v>976</v>
      </c>
      <c r="AE42" t="s">
        <v>977</v>
      </c>
      <c r="AF42" t="s">
        <v>978</v>
      </c>
      <c r="AG42">
        <v>0.01</v>
      </c>
      <c r="AH42" t="s">
        <v>979</v>
      </c>
      <c r="AI42" t="b">
        <v>0</v>
      </c>
      <c r="AJ42" t="s">
        <v>5</v>
      </c>
      <c r="AK42">
        <v>0.11122284</v>
      </c>
      <c r="AL42" t="s">
        <v>4</v>
      </c>
      <c r="AM42">
        <v>0.13561102</v>
      </c>
    </row>
    <row r="43" spans="1:39" x14ac:dyDescent="0.25">
      <c r="A43" t="s">
        <v>59</v>
      </c>
      <c r="B43" t="s">
        <v>10</v>
      </c>
      <c r="C43">
        <v>300</v>
      </c>
      <c r="D43" t="s">
        <v>11</v>
      </c>
      <c r="E43">
        <v>100000</v>
      </c>
      <c r="F43" t="s">
        <v>12</v>
      </c>
      <c r="G43">
        <v>23654</v>
      </c>
      <c r="H43" t="s">
        <v>13</v>
      </c>
      <c r="I43">
        <v>1E-3</v>
      </c>
      <c r="J43" t="s">
        <v>3</v>
      </c>
      <c r="K43">
        <v>0.46181870000000003</v>
      </c>
      <c r="L43" t="s">
        <v>2</v>
      </c>
      <c r="M43">
        <v>9.1458700000000004E-2</v>
      </c>
      <c r="N43" t="s">
        <v>6</v>
      </c>
      <c r="O43">
        <v>20</v>
      </c>
      <c r="P43" t="s">
        <v>0</v>
      </c>
      <c r="Q43">
        <v>219.3</v>
      </c>
      <c r="R43" t="s">
        <v>8</v>
      </c>
      <c r="S43">
        <v>7</v>
      </c>
      <c r="T43" t="s">
        <v>9</v>
      </c>
      <c r="U43">
        <v>207</v>
      </c>
      <c r="V43" t="s">
        <v>7</v>
      </c>
      <c r="W43">
        <v>100281</v>
      </c>
      <c r="X43" t="s">
        <v>1</v>
      </c>
      <c r="Y43" t="s">
        <v>2086</v>
      </c>
      <c r="Z43" t="s">
        <v>16</v>
      </c>
      <c r="AA43" t="s">
        <v>2087</v>
      </c>
      <c r="AB43" t="s">
        <v>256</v>
      </c>
      <c r="AC43" s="3">
        <v>9.9999999999999998E-17</v>
      </c>
      <c r="AD43" t="s">
        <v>976</v>
      </c>
      <c r="AE43" t="s">
        <v>977</v>
      </c>
      <c r="AF43" t="s">
        <v>978</v>
      </c>
      <c r="AG43">
        <v>0.01</v>
      </c>
      <c r="AH43" t="s">
        <v>979</v>
      </c>
      <c r="AI43" t="b">
        <v>0</v>
      </c>
      <c r="AJ43" t="s">
        <v>5</v>
      </c>
      <c r="AK43">
        <v>0.75771038000000002</v>
      </c>
      <c r="AL43" t="s">
        <v>4</v>
      </c>
      <c r="AM43">
        <v>4.7778059999999997E-2</v>
      </c>
    </row>
    <row r="44" spans="1:39" x14ac:dyDescent="0.25">
      <c r="A44" t="s">
        <v>60</v>
      </c>
      <c r="B44" t="s">
        <v>10</v>
      </c>
      <c r="C44">
        <v>300</v>
      </c>
      <c r="D44" t="s">
        <v>11</v>
      </c>
      <c r="E44">
        <v>100000</v>
      </c>
      <c r="F44" t="s">
        <v>12</v>
      </c>
      <c r="G44">
        <v>23654</v>
      </c>
      <c r="H44" t="s">
        <v>13</v>
      </c>
      <c r="I44">
        <v>1E-3</v>
      </c>
      <c r="J44" t="s">
        <v>3</v>
      </c>
      <c r="K44">
        <v>0.91642610000000002</v>
      </c>
      <c r="L44" t="s">
        <v>2</v>
      </c>
      <c r="M44">
        <v>4.8080999999999999E-2</v>
      </c>
      <c r="N44" t="s">
        <v>6</v>
      </c>
      <c r="O44">
        <v>11</v>
      </c>
      <c r="P44" t="s">
        <v>0</v>
      </c>
      <c r="Q44">
        <v>167.8</v>
      </c>
      <c r="R44" t="s">
        <v>8</v>
      </c>
      <c r="S44">
        <v>8</v>
      </c>
      <c r="T44" t="s">
        <v>9</v>
      </c>
      <c r="U44">
        <v>338</v>
      </c>
      <c r="V44" t="s">
        <v>7</v>
      </c>
      <c r="W44">
        <v>100154</v>
      </c>
      <c r="X44" t="s">
        <v>1</v>
      </c>
      <c r="Y44" t="s">
        <v>2088</v>
      </c>
      <c r="Z44" t="s">
        <v>16</v>
      </c>
      <c r="AA44" t="s">
        <v>2089</v>
      </c>
      <c r="AB44" t="s">
        <v>256</v>
      </c>
      <c r="AC44" s="3">
        <v>9.9999999999999998E-17</v>
      </c>
      <c r="AD44" t="s">
        <v>976</v>
      </c>
      <c r="AE44" t="s">
        <v>977</v>
      </c>
      <c r="AF44" t="s">
        <v>978</v>
      </c>
      <c r="AG44">
        <v>0.01</v>
      </c>
      <c r="AH44" t="s">
        <v>979</v>
      </c>
      <c r="AI44" t="b">
        <v>0</v>
      </c>
      <c r="AJ44" t="s">
        <v>5</v>
      </c>
      <c r="AK44">
        <v>0.98598461999999998</v>
      </c>
      <c r="AL44" t="s">
        <v>4</v>
      </c>
      <c r="AM44">
        <v>1.93755E-2</v>
      </c>
    </row>
    <row r="45" spans="1:39" x14ac:dyDescent="0.25">
      <c r="A45" t="s">
        <v>61</v>
      </c>
      <c r="B45" t="s">
        <v>10</v>
      </c>
      <c r="C45">
        <v>300</v>
      </c>
      <c r="D45" t="s">
        <v>11</v>
      </c>
      <c r="E45">
        <v>100000</v>
      </c>
      <c r="F45" t="s">
        <v>12</v>
      </c>
      <c r="G45">
        <v>23654</v>
      </c>
      <c r="H45" t="s">
        <v>13</v>
      </c>
      <c r="I45">
        <v>1E-3</v>
      </c>
      <c r="J45" t="s">
        <v>3</v>
      </c>
      <c r="K45">
        <v>0.62417769999999995</v>
      </c>
      <c r="L45" t="s">
        <v>2</v>
      </c>
      <c r="M45">
        <v>1.4945004</v>
      </c>
      <c r="N45" t="s">
        <v>6</v>
      </c>
      <c r="O45">
        <v>22</v>
      </c>
      <c r="P45" t="s">
        <v>0</v>
      </c>
      <c r="Q45">
        <v>279.2</v>
      </c>
      <c r="R45" t="s">
        <v>8</v>
      </c>
      <c r="S45">
        <v>4</v>
      </c>
      <c r="T45" t="s">
        <v>9</v>
      </c>
      <c r="U45">
        <v>316</v>
      </c>
      <c r="V45" t="s">
        <v>7</v>
      </c>
      <c r="W45">
        <v>100810</v>
      </c>
      <c r="X45" t="s">
        <v>1</v>
      </c>
      <c r="Y45" t="s">
        <v>2090</v>
      </c>
      <c r="Z45" t="s">
        <v>16</v>
      </c>
      <c r="AA45" t="s">
        <v>2091</v>
      </c>
      <c r="AB45" t="s">
        <v>256</v>
      </c>
      <c r="AC45" s="3">
        <v>9.9999999999999998E-17</v>
      </c>
      <c r="AD45" t="s">
        <v>976</v>
      </c>
      <c r="AE45" t="s">
        <v>977</v>
      </c>
      <c r="AF45" t="s">
        <v>978</v>
      </c>
      <c r="AG45">
        <v>0.01</v>
      </c>
      <c r="AH45" t="s">
        <v>979</v>
      </c>
      <c r="AI45" t="b">
        <v>0</v>
      </c>
      <c r="AJ45" t="s">
        <v>5</v>
      </c>
      <c r="AK45">
        <v>0.90468163999999995</v>
      </c>
      <c r="AL45" t="s">
        <v>4</v>
      </c>
      <c r="AM45">
        <v>0.62698103000000005</v>
      </c>
    </row>
    <row r="46" spans="1:39" x14ac:dyDescent="0.25">
      <c r="A46" t="s">
        <v>62</v>
      </c>
      <c r="B46" t="s">
        <v>10</v>
      </c>
      <c r="C46">
        <v>300</v>
      </c>
      <c r="D46" t="s">
        <v>11</v>
      </c>
      <c r="E46">
        <v>100000</v>
      </c>
      <c r="F46" t="s">
        <v>12</v>
      </c>
      <c r="G46">
        <v>23654</v>
      </c>
      <c r="H46" t="s">
        <v>13</v>
      </c>
      <c r="I46">
        <v>1E-3</v>
      </c>
      <c r="J46" t="s">
        <v>3</v>
      </c>
      <c r="K46">
        <v>0.76930509999999996</v>
      </c>
      <c r="L46" t="s">
        <v>2</v>
      </c>
      <c r="M46">
        <v>1.6708019000000001</v>
      </c>
      <c r="N46" t="s">
        <v>6</v>
      </c>
      <c r="O46">
        <v>8</v>
      </c>
      <c r="P46" t="s">
        <v>0</v>
      </c>
      <c r="Q46">
        <v>202.7</v>
      </c>
      <c r="R46" t="s">
        <v>8</v>
      </c>
      <c r="S46">
        <v>4</v>
      </c>
      <c r="T46" t="s">
        <v>9</v>
      </c>
      <c r="U46">
        <v>234</v>
      </c>
      <c r="V46" t="s">
        <v>7</v>
      </c>
      <c r="W46">
        <v>100216</v>
      </c>
      <c r="X46" t="s">
        <v>1</v>
      </c>
      <c r="Y46" t="s">
        <v>2092</v>
      </c>
      <c r="Z46" t="s">
        <v>16</v>
      </c>
      <c r="AA46" t="s">
        <v>2093</v>
      </c>
      <c r="AB46" t="s">
        <v>256</v>
      </c>
      <c r="AC46" s="3">
        <v>9.9999999999999998E-17</v>
      </c>
      <c r="AD46" t="s">
        <v>976</v>
      </c>
      <c r="AE46" t="s">
        <v>977</v>
      </c>
      <c r="AF46" t="s">
        <v>978</v>
      </c>
      <c r="AG46">
        <v>0.01</v>
      </c>
      <c r="AH46" t="s">
        <v>979</v>
      </c>
      <c r="AI46" t="b">
        <v>0</v>
      </c>
      <c r="AJ46" t="s">
        <v>5</v>
      </c>
      <c r="AK46">
        <v>0.96969052</v>
      </c>
      <c r="AL46" t="s">
        <v>4</v>
      </c>
      <c r="AM46">
        <v>0.53232433999999995</v>
      </c>
    </row>
    <row r="47" spans="1:39" x14ac:dyDescent="0.25">
      <c r="A47" t="s">
        <v>63</v>
      </c>
      <c r="B47" t="s">
        <v>10</v>
      </c>
      <c r="C47">
        <v>300</v>
      </c>
      <c r="D47" t="s">
        <v>11</v>
      </c>
      <c r="E47">
        <v>100000</v>
      </c>
      <c r="F47" t="s">
        <v>12</v>
      </c>
      <c r="G47">
        <v>23654</v>
      </c>
      <c r="H47" t="s">
        <v>13</v>
      </c>
      <c r="I47">
        <v>1E-3</v>
      </c>
      <c r="J47" t="s">
        <v>3</v>
      </c>
      <c r="K47">
        <v>0.95897390000000005</v>
      </c>
      <c r="L47" t="s">
        <v>2</v>
      </c>
      <c r="M47">
        <v>5.4305539999999999</v>
      </c>
      <c r="N47" t="s">
        <v>6</v>
      </c>
      <c r="O47">
        <v>14</v>
      </c>
      <c r="P47" t="s">
        <v>0</v>
      </c>
      <c r="Q47">
        <v>206.2</v>
      </c>
      <c r="R47" t="s">
        <v>8</v>
      </c>
      <c r="S47">
        <v>4</v>
      </c>
      <c r="T47" t="s">
        <v>9</v>
      </c>
      <c r="U47">
        <v>235</v>
      </c>
      <c r="V47" t="s">
        <v>7</v>
      </c>
      <c r="W47">
        <v>100413</v>
      </c>
      <c r="X47" t="s">
        <v>1</v>
      </c>
      <c r="Y47" t="s">
        <v>2094</v>
      </c>
      <c r="Z47" t="s">
        <v>16</v>
      </c>
      <c r="AA47" t="s">
        <v>2095</v>
      </c>
      <c r="AB47" t="s">
        <v>256</v>
      </c>
      <c r="AC47" s="3">
        <v>9.9999999999999998E-17</v>
      </c>
      <c r="AD47" t="s">
        <v>976</v>
      </c>
      <c r="AE47" t="s">
        <v>977</v>
      </c>
      <c r="AF47" t="s">
        <v>978</v>
      </c>
      <c r="AG47">
        <v>0.01</v>
      </c>
      <c r="AH47" t="s">
        <v>979</v>
      </c>
      <c r="AI47" t="b">
        <v>0</v>
      </c>
      <c r="AJ47" t="s">
        <v>5</v>
      </c>
      <c r="AK47">
        <v>0.99577316999999999</v>
      </c>
      <c r="AL47" t="s">
        <v>4</v>
      </c>
      <c r="AM47">
        <v>1.7331999499999999</v>
      </c>
    </row>
    <row r="48" spans="1:39" x14ac:dyDescent="0.25">
      <c r="A48" t="s">
        <v>64</v>
      </c>
      <c r="B48" t="s">
        <v>10</v>
      </c>
      <c r="C48">
        <v>300</v>
      </c>
      <c r="D48" t="s">
        <v>11</v>
      </c>
      <c r="E48">
        <v>100000</v>
      </c>
      <c r="F48" t="s">
        <v>12</v>
      </c>
      <c r="G48">
        <v>23654</v>
      </c>
      <c r="H48" t="s">
        <v>13</v>
      </c>
      <c r="I48">
        <v>1E-3</v>
      </c>
      <c r="J48" t="s">
        <v>3</v>
      </c>
      <c r="K48">
        <v>0.97558489999999998</v>
      </c>
      <c r="L48" t="s">
        <v>2</v>
      </c>
      <c r="M48">
        <v>8.4729899999999997E-2</v>
      </c>
      <c r="N48" t="s">
        <v>6</v>
      </c>
      <c r="O48">
        <v>11</v>
      </c>
      <c r="P48" t="s">
        <v>0</v>
      </c>
      <c r="Q48">
        <v>204.5</v>
      </c>
      <c r="R48" t="s">
        <v>8</v>
      </c>
      <c r="S48">
        <v>7</v>
      </c>
      <c r="T48" t="s">
        <v>9</v>
      </c>
      <c r="U48">
        <v>195</v>
      </c>
      <c r="V48" t="s">
        <v>7</v>
      </c>
      <c r="W48">
        <v>100173</v>
      </c>
      <c r="X48" t="s">
        <v>1</v>
      </c>
      <c r="Y48" t="s">
        <v>2096</v>
      </c>
      <c r="Z48" t="s">
        <v>16</v>
      </c>
      <c r="AA48" t="s">
        <v>2097</v>
      </c>
      <c r="AB48" t="s">
        <v>256</v>
      </c>
      <c r="AC48" s="3">
        <v>9.9999999999999998E-17</v>
      </c>
      <c r="AD48" t="s">
        <v>976</v>
      </c>
      <c r="AE48" t="s">
        <v>977</v>
      </c>
      <c r="AF48" t="s">
        <v>978</v>
      </c>
      <c r="AG48">
        <v>0.01</v>
      </c>
      <c r="AH48" t="s">
        <v>979</v>
      </c>
      <c r="AI48" t="b">
        <v>0</v>
      </c>
      <c r="AJ48" t="s">
        <v>5</v>
      </c>
      <c r="AK48">
        <v>0.99752149999999995</v>
      </c>
      <c r="AL48" t="s">
        <v>4</v>
      </c>
      <c r="AM48">
        <v>2.6212269999999999E-2</v>
      </c>
    </row>
    <row r="49" spans="1:39" x14ac:dyDescent="0.25">
      <c r="A49" t="s">
        <v>65</v>
      </c>
      <c r="B49" t="s">
        <v>10</v>
      </c>
      <c r="C49">
        <v>300</v>
      </c>
      <c r="D49" t="s">
        <v>11</v>
      </c>
      <c r="E49">
        <v>100000</v>
      </c>
      <c r="F49" t="s">
        <v>12</v>
      </c>
      <c r="G49">
        <v>23654</v>
      </c>
      <c r="H49" t="s">
        <v>13</v>
      </c>
      <c r="I49">
        <v>1E-3</v>
      </c>
      <c r="J49" t="s">
        <v>3</v>
      </c>
      <c r="K49">
        <v>0.96930689999999997</v>
      </c>
      <c r="L49" t="s">
        <v>2</v>
      </c>
      <c r="M49">
        <v>0.18763869999999999</v>
      </c>
      <c r="N49" t="s">
        <v>6</v>
      </c>
      <c r="O49">
        <v>9</v>
      </c>
      <c r="P49" t="s">
        <v>0</v>
      </c>
      <c r="Q49">
        <v>190.2</v>
      </c>
      <c r="R49" t="s">
        <v>8</v>
      </c>
      <c r="S49">
        <v>4</v>
      </c>
      <c r="T49" t="s">
        <v>9</v>
      </c>
      <c r="U49">
        <v>252</v>
      </c>
      <c r="V49" t="s">
        <v>7</v>
      </c>
      <c r="W49">
        <v>100228</v>
      </c>
      <c r="X49" t="s">
        <v>1</v>
      </c>
      <c r="Y49" t="s">
        <v>2098</v>
      </c>
      <c r="Z49" t="s">
        <v>16</v>
      </c>
      <c r="AA49" t="e" cm="1">
        <f t="array" ref="AA49">-1.04924226*X1+1.01655991*LOG(x0)+0.08225349</f>
        <v>#VALUE!</v>
      </c>
      <c r="AB49" t="s">
        <v>256</v>
      </c>
      <c r="AC49" s="3">
        <v>9.9999999999999998E-17</v>
      </c>
      <c r="AD49" t="s">
        <v>976</v>
      </c>
      <c r="AE49" t="s">
        <v>977</v>
      </c>
      <c r="AF49" t="s">
        <v>978</v>
      </c>
      <c r="AG49">
        <v>0.01</v>
      </c>
      <c r="AH49" t="s">
        <v>979</v>
      </c>
      <c r="AI49" t="b">
        <v>0</v>
      </c>
      <c r="AJ49" t="s">
        <v>5</v>
      </c>
      <c r="AK49">
        <v>0.99820551000000002</v>
      </c>
      <c r="AL49" t="s">
        <v>4</v>
      </c>
      <c r="AM49">
        <v>4.6484249999999998E-2</v>
      </c>
    </row>
    <row r="50" spans="1:39" x14ac:dyDescent="0.25">
      <c r="A50" t="s">
        <v>66</v>
      </c>
      <c r="B50" t="s">
        <v>10</v>
      </c>
      <c r="C50">
        <v>300</v>
      </c>
      <c r="D50" t="s">
        <v>11</v>
      </c>
      <c r="E50">
        <v>100000</v>
      </c>
      <c r="F50" t="s">
        <v>12</v>
      </c>
      <c r="G50">
        <v>23654</v>
      </c>
      <c r="H50" t="s">
        <v>13</v>
      </c>
      <c r="I50">
        <v>1E-3</v>
      </c>
      <c r="J50" t="s">
        <v>3</v>
      </c>
      <c r="K50">
        <v>0.85891390000000001</v>
      </c>
      <c r="L50" t="s">
        <v>2</v>
      </c>
      <c r="M50">
        <v>0.13204669999999999</v>
      </c>
      <c r="N50" t="s">
        <v>6</v>
      </c>
      <c r="O50">
        <v>14</v>
      </c>
      <c r="P50" t="s">
        <v>0</v>
      </c>
      <c r="Q50">
        <v>223.9</v>
      </c>
      <c r="R50" t="s">
        <v>8</v>
      </c>
      <c r="S50">
        <v>3</v>
      </c>
      <c r="T50" t="s">
        <v>9</v>
      </c>
      <c r="U50">
        <v>196</v>
      </c>
      <c r="V50" t="s">
        <v>7</v>
      </c>
      <c r="W50">
        <v>100214</v>
      </c>
      <c r="X50" t="s">
        <v>1</v>
      </c>
      <c r="Y50" t="s">
        <v>2099</v>
      </c>
      <c r="Z50" t="s">
        <v>16</v>
      </c>
      <c r="AA50" t="s">
        <v>2100</v>
      </c>
      <c r="AB50" t="s">
        <v>256</v>
      </c>
      <c r="AC50" s="3">
        <v>9.9999999999999998E-17</v>
      </c>
      <c r="AD50" t="s">
        <v>976</v>
      </c>
      <c r="AE50" t="s">
        <v>977</v>
      </c>
      <c r="AF50" t="s">
        <v>978</v>
      </c>
      <c r="AG50">
        <v>0.01</v>
      </c>
      <c r="AH50" t="s">
        <v>979</v>
      </c>
      <c r="AI50" t="b">
        <v>0</v>
      </c>
      <c r="AJ50" t="s">
        <v>5</v>
      </c>
      <c r="AK50">
        <v>0.98034372999999997</v>
      </c>
      <c r="AL50" t="s">
        <v>4</v>
      </c>
      <c r="AM50">
        <v>4.6453210000000002E-2</v>
      </c>
    </row>
    <row r="51" spans="1:39" x14ac:dyDescent="0.25">
      <c r="A51" t="s">
        <v>67</v>
      </c>
      <c r="B51" t="s">
        <v>10</v>
      </c>
      <c r="C51">
        <v>300</v>
      </c>
      <c r="D51" t="s">
        <v>11</v>
      </c>
      <c r="E51">
        <v>100000</v>
      </c>
      <c r="F51" t="s">
        <v>12</v>
      </c>
      <c r="G51">
        <v>23654</v>
      </c>
      <c r="H51" t="s">
        <v>13</v>
      </c>
      <c r="I51">
        <v>1E-3</v>
      </c>
      <c r="J51" t="s">
        <v>3</v>
      </c>
      <c r="K51">
        <v>0.82493050000000001</v>
      </c>
      <c r="L51" t="s">
        <v>2</v>
      </c>
      <c r="M51">
        <v>0.20658000000000001</v>
      </c>
      <c r="N51" t="s">
        <v>6</v>
      </c>
      <c r="O51">
        <v>15</v>
      </c>
      <c r="P51" t="s">
        <v>0</v>
      </c>
      <c r="Q51">
        <v>227.3</v>
      </c>
      <c r="R51" t="s">
        <v>8</v>
      </c>
      <c r="S51">
        <v>8</v>
      </c>
      <c r="T51" t="s">
        <v>9</v>
      </c>
      <c r="U51">
        <v>258</v>
      </c>
      <c r="V51" t="s">
        <v>7</v>
      </c>
      <c r="W51">
        <v>100628</v>
      </c>
      <c r="X51" t="s">
        <v>1</v>
      </c>
      <c r="Y51" t="s">
        <v>2101</v>
      </c>
      <c r="Z51" t="s">
        <v>16</v>
      </c>
      <c r="AA51" t="s">
        <v>2102</v>
      </c>
      <c r="AB51" t="s">
        <v>256</v>
      </c>
      <c r="AC51" s="3">
        <v>9.9999999999999998E-17</v>
      </c>
      <c r="AD51" t="s">
        <v>976</v>
      </c>
      <c r="AE51" t="s">
        <v>977</v>
      </c>
      <c r="AF51" t="s">
        <v>978</v>
      </c>
      <c r="AG51">
        <v>0.01</v>
      </c>
      <c r="AH51" t="s">
        <v>979</v>
      </c>
      <c r="AI51" t="b">
        <v>0</v>
      </c>
      <c r="AJ51" t="s">
        <v>5</v>
      </c>
      <c r="AK51">
        <v>0.96582164000000004</v>
      </c>
      <c r="AL51" t="s">
        <v>4</v>
      </c>
      <c r="AM51">
        <v>8.3446850000000003E-2</v>
      </c>
    </row>
    <row r="52" spans="1:39" x14ac:dyDescent="0.25">
      <c r="A52" t="s">
        <v>68</v>
      </c>
      <c r="B52" t="s">
        <v>10</v>
      </c>
      <c r="C52">
        <v>300</v>
      </c>
      <c r="D52" t="s">
        <v>11</v>
      </c>
      <c r="E52">
        <v>100000</v>
      </c>
      <c r="F52" t="s">
        <v>12</v>
      </c>
      <c r="G52">
        <v>23654</v>
      </c>
      <c r="H52" t="s">
        <v>13</v>
      </c>
      <c r="I52">
        <v>1E-3</v>
      </c>
      <c r="J52" t="s">
        <v>3</v>
      </c>
      <c r="K52">
        <v>0.97923320000000003</v>
      </c>
      <c r="L52" t="s">
        <v>2</v>
      </c>
      <c r="M52">
        <v>7.3661900000000002E-2</v>
      </c>
      <c r="N52" t="s">
        <v>6</v>
      </c>
      <c r="O52">
        <v>11</v>
      </c>
      <c r="P52" t="s">
        <v>0</v>
      </c>
      <c r="Q52">
        <v>214.6</v>
      </c>
      <c r="R52" t="s">
        <v>8</v>
      </c>
      <c r="S52">
        <v>3</v>
      </c>
      <c r="T52" t="s">
        <v>9</v>
      </c>
      <c r="U52">
        <v>194</v>
      </c>
      <c r="V52" t="s">
        <v>7</v>
      </c>
      <c r="W52">
        <v>100128</v>
      </c>
      <c r="X52" t="s">
        <v>1</v>
      </c>
      <c r="Y52" t="s">
        <v>2103</v>
      </c>
      <c r="Z52" t="s">
        <v>16</v>
      </c>
      <c r="AA52" t="s">
        <v>2104</v>
      </c>
      <c r="AB52" t="s">
        <v>256</v>
      </c>
      <c r="AC52" s="3">
        <v>9.9999999999999998E-17</v>
      </c>
      <c r="AD52" t="s">
        <v>976</v>
      </c>
      <c r="AE52" t="s">
        <v>977</v>
      </c>
      <c r="AF52" t="s">
        <v>978</v>
      </c>
      <c r="AG52">
        <v>0.01</v>
      </c>
      <c r="AH52" t="s">
        <v>979</v>
      </c>
      <c r="AI52" t="b">
        <v>0</v>
      </c>
      <c r="AJ52" t="s">
        <v>5</v>
      </c>
      <c r="AK52">
        <v>0.99756093000000001</v>
      </c>
      <c r="AL52" t="s">
        <v>4</v>
      </c>
      <c r="AM52">
        <v>2.4845059999999999E-2</v>
      </c>
    </row>
    <row r="53" spans="1:39" x14ac:dyDescent="0.25">
      <c r="A53" t="s">
        <v>69</v>
      </c>
      <c r="B53" t="s">
        <v>10</v>
      </c>
      <c r="C53">
        <v>300</v>
      </c>
      <c r="D53" t="s">
        <v>11</v>
      </c>
      <c r="E53">
        <v>100000</v>
      </c>
      <c r="F53" t="s">
        <v>12</v>
      </c>
      <c r="G53">
        <v>23654</v>
      </c>
      <c r="H53" t="s">
        <v>13</v>
      </c>
      <c r="I53">
        <v>1E-3</v>
      </c>
      <c r="J53" t="s">
        <v>3</v>
      </c>
      <c r="K53">
        <v>0.97893949999999996</v>
      </c>
      <c r="L53" t="s">
        <v>2</v>
      </c>
      <c r="M53">
        <v>4.35013E-2</v>
      </c>
      <c r="N53" t="s">
        <v>6</v>
      </c>
      <c r="O53">
        <v>7</v>
      </c>
      <c r="P53" t="s">
        <v>0</v>
      </c>
      <c r="Q53">
        <v>207.8</v>
      </c>
      <c r="R53" t="s">
        <v>8</v>
      </c>
      <c r="S53">
        <v>5</v>
      </c>
      <c r="T53" t="s">
        <v>9</v>
      </c>
      <c r="U53">
        <v>190</v>
      </c>
      <c r="V53" t="s">
        <v>7</v>
      </c>
      <c r="W53">
        <v>100214</v>
      </c>
      <c r="X53" t="s">
        <v>1</v>
      </c>
      <c r="Y53" t="s">
        <v>318</v>
      </c>
      <c r="Z53" t="s">
        <v>16</v>
      </c>
      <c r="AA53" t="s">
        <v>319</v>
      </c>
      <c r="AB53" t="s">
        <v>256</v>
      </c>
      <c r="AC53" s="3">
        <v>9.9999999999999998E-17</v>
      </c>
      <c r="AD53" t="s">
        <v>976</v>
      </c>
      <c r="AE53" t="s">
        <v>977</v>
      </c>
      <c r="AF53" t="s">
        <v>978</v>
      </c>
      <c r="AG53">
        <v>0.01</v>
      </c>
      <c r="AH53" t="s">
        <v>979</v>
      </c>
      <c r="AI53" t="b">
        <v>0</v>
      </c>
      <c r="AJ53" t="s">
        <v>5</v>
      </c>
      <c r="AK53">
        <v>1</v>
      </c>
      <c r="AL53" t="s">
        <v>4</v>
      </c>
      <c r="AM53">
        <v>0</v>
      </c>
    </row>
    <row r="54" spans="1:39" x14ac:dyDescent="0.25">
      <c r="A54" t="s">
        <v>70</v>
      </c>
      <c r="B54" t="s">
        <v>10</v>
      </c>
      <c r="C54">
        <v>300</v>
      </c>
      <c r="D54" t="s">
        <v>11</v>
      </c>
      <c r="E54">
        <v>100000</v>
      </c>
      <c r="F54" t="s">
        <v>12</v>
      </c>
      <c r="G54">
        <v>23654</v>
      </c>
      <c r="H54" t="s">
        <v>13</v>
      </c>
      <c r="I54">
        <v>1E-3</v>
      </c>
      <c r="J54" t="s">
        <v>3</v>
      </c>
      <c r="K54">
        <v>0.96824909999999997</v>
      </c>
      <c r="L54" t="s">
        <v>2</v>
      </c>
      <c r="M54">
        <v>0.1680043</v>
      </c>
      <c r="N54" t="s">
        <v>6</v>
      </c>
      <c r="O54">
        <v>11</v>
      </c>
      <c r="P54" t="s">
        <v>0</v>
      </c>
      <c r="Q54">
        <v>205.7</v>
      </c>
      <c r="R54" t="s">
        <v>8</v>
      </c>
      <c r="S54">
        <v>3</v>
      </c>
      <c r="T54" t="s">
        <v>9</v>
      </c>
      <c r="U54">
        <v>196</v>
      </c>
      <c r="V54" t="s">
        <v>7</v>
      </c>
      <c r="W54">
        <v>100189</v>
      </c>
      <c r="X54" t="s">
        <v>1</v>
      </c>
      <c r="Y54" t="s">
        <v>2105</v>
      </c>
      <c r="Z54" t="s">
        <v>16</v>
      </c>
      <c r="AA54" t="e" cm="1">
        <f t="array" ref="AA54">-3.10602689*X1+0.61423316*EXP(x0*X2)-0.53892765</f>
        <v>#VALUE!</v>
      </c>
      <c r="AB54" t="s">
        <v>256</v>
      </c>
      <c r="AC54" s="3">
        <v>9.9999999999999998E-17</v>
      </c>
      <c r="AD54" t="s">
        <v>976</v>
      </c>
      <c r="AE54" t="s">
        <v>977</v>
      </c>
      <c r="AF54" t="s">
        <v>978</v>
      </c>
      <c r="AG54">
        <v>0.01</v>
      </c>
      <c r="AH54" t="s">
        <v>979</v>
      </c>
      <c r="AI54" t="b">
        <v>0</v>
      </c>
      <c r="AJ54" t="s">
        <v>5</v>
      </c>
      <c r="AK54">
        <v>0.99670333</v>
      </c>
      <c r="AL54" t="s">
        <v>4</v>
      </c>
      <c r="AM54">
        <v>5.3287800000000003E-2</v>
      </c>
    </row>
    <row r="55" spans="1:39" x14ac:dyDescent="0.25">
      <c r="A55" t="s">
        <v>71</v>
      </c>
      <c r="B55" t="s">
        <v>10</v>
      </c>
      <c r="C55">
        <v>300</v>
      </c>
      <c r="D55" t="s">
        <v>11</v>
      </c>
      <c r="E55">
        <v>100000</v>
      </c>
      <c r="F55" t="s">
        <v>12</v>
      </c>
      <c r="G55">
        <v>23654</v>
      </c>
      <c r="H55" t="s">
        <v>13</v>
      </c>
      <c r="I55">
        <v>1E-3</v>
      </c>
      <c r="J55" t="s">
        <v>3</v>
      </c>
      <c r="K55">
        <v>0.96343000000000001</v>
      </c>
      <c r="L55" t="s">
        <v>2</v>
      </c>
      <c r="M55">
        <v>4.8499100000000003E-2</v>
      </c>
      <c r="N55" t="s">
        <v>6</v>
      </c>
      <c r="O55">
        <v>8</v>
      </c>
      <c r="P55" t="s">
        <v>0</v>
      </c>
      <c r="Q55">
        <v>157.5</v>
      </c>
      <c r="R55" t="s">
        <v>8</v>
      </c>
      <c r="S55">
        <v>7</v>
      </c>
      <c r="T55" t="s">
        <v>9</v>
      </c>
      <c r="U55">
        <v>201</v>
      </c>
      <c r="V55" t="s">
        <v>7</v>
      </c>
      <c r="W55">
        <v>100254</v>
      </c>
      <c r="X55" t="s">
        <v>1</v>
      </c>
      <c r="Y55" t="s">
        <v>2106</v>
      </c>
      <c r="Z55" t="s">
        <v>16</v>
      </c>
      <c r="AA55" t="s">
        <v>2107</v>
      </c>
      <c r="AB55" t="s">
        <v>256</v>
      </c>
      <c r="AC55" s="3">
        <v>9.9999999999999998E-17</v>
      </c>
      <c r="AD55" t="s">
        <v>976</v>
      </c>
      <c r="AE55" t="s">
        <v>977</v>
      </c>
      <c r="AF55" t="s">
        <v>978</v>
      </c>
      <c r="AG55">
        <v>0.01</v>
      </c>
      <c r="AH55" t="s">
        <v>979</v>
      </c>
      <c r="AI55" t="b">
        <v>0</v>
      </c>
      <c r="AJ55" t="s">
        <v>5</v>
      </c>
      <c r="AK55">
        <v>0.99638329000000003</v>
      </c>
      <c r="AL55" t="s">
        <v>4</v>
      </c>
      <c r="AM55">
        <v>1.5081290000000001E-2</v>
      </c>
    </row>
    <row r="56" spans="1:39" x14ac:dyDescent="0.25">
      <c r="A56" t="s">
        <v>72</v>
      </c>
      <c r="B56" t="s">
        <v>10</v>
      </c>
      <c r="C56">
        <v>300</v>
      </c>
      <c r="D56" t="s">
        <v>11</v>
      </c>
      <c r="E56">
        <v>100000</v>
      </c>
      <c r="F56" t="s">
        <v>12</v>
      </c>
      <c r="G56">
        <v>23654</v>
      </c>
      <c r="H56" t="s">
        <v>13</v>
      </c>
      <c r="I56">
        <v>1E-3</v>
      </c>
      <c r="J56" t="s">
        <v>3</v>
      </c>
      <c r="K56">
        <v>-2.6573999999999999E-3</v>
      </c>
      <c r="L56" t="s">
        <v>2</v>
      </c>
      <c r="M56">
        <v>309.05896480000001</v>
      </c>
      <c r="N56" t="s">
        <v>6</v>
      </c>
      <c r="O56">
        <v>42</v>
      </c>
      <c r="P56" t="s">
        <v>0</v>
      </c>
      <c r="Q56">
        <v>169.9</v>
      </c>
      <c r="R56" t="s">
        <v>8</v>
      </c>
      <c r="S56">
        <v>6</v>
      </c>
      <c r="T56" t="s">
        <v>9</v>
      </c>
      <c r="U56">
        <v>70</v>
      </c>
      <c r="V56" t="s">
        <v>7</v>
      </c>
      <c r="W56">
        <v>100023</v>
      </c>
      <c r="X56" t="s">
        <v>1</v>
      </c>
      <c r="Y56" t="s">
        <v>2108</v>
      </c>
      <c r="Z56" t="s">
        <v>16</v>
      </c>
      <c r="AA56" t="s">
        <v>2109</v>
      </c>
      <c r="AB56" t="s">
        <v>256</v>
      </c>
      <c r="AC56" s="3">
        <v>9.9999999999999998E-17</v>
      </c>
      <c r="AD56" t="s">
        <v>976</v>
      </c>
      <c r="AE56" t="s">
        <v>977</v>
      </c>
      <c r="AF56" t="s">
        <v>978</v>
      </c>
      <c r="AG56">
        <v>0.01</v>
      </c>
      <c r="AH56" t="s">
        <v>979</v>
      </c>
      <c r="AI56" t="b">
        <v>0</v>
      </c>
      <c r="AJ56" t="s">
        <v>5</v>
      </c>
      <c r="AK56">
        <v>-3.7276200000000001E-3</v>
      </c>
      <c r="AL56" t="s">
        <v>4</v>
      </c>
      <c r="AM56">
        <v>207.26669466999999</v>
      </c>
    </row>
    <row r="57" spans="1:39" x14ac:dyDescent="0.25">
      <c r="A57" t="s">
        <v>73</v>
      </c>
      <c r="B57" t="s">
        <v>10</v>
      </c>
      <c r="C57">
        <v>300</v>
      </c>
      <c r="D57" t="s">
        <v>11</v>
      </c>
      <c r="E57">
        <v>100000</v>
      </c>
      <c r="F57" t="s">
        <v>12</v>
      </c>
      <c r="G57">
        <v>23654</v>
      </c>
      <c r="H57" t="s">
        <v>13</v>
      </c>
      <c r="I57">
        <v>1E-3</v>
      </c>
      <c r="J57" t="s">
        <v>3</v>
      </c>
      <c r="K57">
        <v>-0.15748190000000001</v>
      </c>
      <c r="L57" t="s">
        <v>2</v>
      </c>
      <c r="M57">
        <v>29.231076399999999</v>
      </c>
      <c r="N57" t="s">
        <v>6</v>
      </c>
      <c r="O57">
        <v>52</v>
      </c>
      <c r="P57" t="s">
        <v>0</v>
      </c>
      <c r="Q57">
        <v>300.39999999999998</v>
      </c>
      <c r="R57" t="s">
        <v>8</v>
      </c>
      <c r="S57">
        <v>2</v>
      </c>
      <c r="T57" t="s">
        <v>9</v>
      </c>
      <c r="U57">
        <v>748</v>
      </c>
      <c r="V57" t="s">
        <v>7</v>
      </c>
      <c r="W57">
        <v>102170</v>
      </c>
      <c r="X57" t="s">
        <v>1</v>
      </c>
      <c r="Y57" t="s">
        <v>2110</v>
      </c>
      <c r="Z57" t="s">
        <v>16</v>
      </c>
      <c r="AA57" t="s">
        <v>2111</v>
      </c>
      <c r="AB57" t="s">
        <v>256</v>
      </c>
      <c r="AC57" s="3">
        <v>9.9999999999999998E-17</v>
      </c>
      <c r="AD57" t="s">
        <v>976</v>
      </c>
      <c r="AE57" t="s">
        <v>977</v>
      </c>
      <c r="AF57" t="s">
        <v>978</v>
      </c>
      <c r="AG57">
        <v>0.01</v>
      </c>
      <c r="AH57" t="s">
        <v>979</v>
      </c>
      <c r="AI57" t="b">
        <v>0</v>
      </c>
      <c r="AJ57" t="s">
        <v>5</v>
      </c>
      <c r="AK57">
        <v>-13.452903750000001</v>
      </c>
      <c r="AL57" t="s">
        <v>4</v>
      </c>
      <c r="AM57">
        <v>15.97386053</v>
      </c>
    </row>
    <row r="58" spans="1:39" x14ac:dyDescent="0.25">
      <c r="A58" t="s">
        <v>74</v>
      </c>
      <c r="B58" t="s">
        <v>10</v>
      </c>
      <c r="C58">
        <v>300</v>
      </c>
      <c r="D58" t="s">
        <v>11</v>
      </c>
      <c r="E58">
        <v>100000</v>
      </c>
      <c r="F58" t="s">
        <v>12</v>
      </c>
      <c r="G58">
        <v>23654</v>
      </c>
      <c r="H58" t="s">
        <v>13</v>
      </c>
      <c r="I58">
        <v>1E-3</v>
      </c>
      <c r="J58" t="s">
        <v>3</v>
      </c>
      <c r="K58">
        <v>0.96440409999999999</v>
      </c>
      <c r="L58" t="s">
        <v>2</v>
      </c>
      <c r="M58">
        <v>8.9004399999999997E-2</v>
      </c>
      <c r="N58" t="s">
        <v>6</v>
      </c>
      <c r="O58">
        <v>11</v>
      </c>
      <c r="P58" t="s">
        <v>0</v>
      </c>
      <c r="Q58">
        <v>145.19999999999999</v>
      </c>
      <c r="R58" t="s">
        <v>8</v>
      </c>
      <c r="S58">
        <v>5</v>
      </c>
      <c r="T58" t="s">
        <v>9</v>
      </c>
      <c r="U58">
        <v>209</v>
      </c>
      <c r="V58" t="s">
        <v>7</v>
      </c>
      <c r="W58">
        <v>100495</v>
      </c>
      <c r="X58" t="s">
        <v>1</v>
      </c>
      <c r="Y58" t="s">
        <v>2112</v>
      </c>
      <c r="Z58" t="s">
        <v>16</v>
      </c>
      <c r="AA58" t="e" cm="1">
        <f t="array" ref="AA58">-1.03959039*x0*X1+1.01137134*X2+1.03959039*X3</f>
        <v>#NAME?</v>
      </c>
      <c r="AB58" t="s">
        <v>256</v>
      </c>
      <c r="AC58" s="3">
        <v>9.9999999999999998E-17</v>
      </c>
      <c r="AD58" t="s">
        <v>976</v>
      </c>
      <c r="AE58" t="s">
        <v>977</v>
      </c>
      <c r="AF58" t="s">
        <v>978</v>
      </c>
      <c r="AG58">
        <v>0.01</v>
      </c>
      <c r="AH58" t="s">
        <v>979</v>
      </c>
      <c r="AI58" t="b">
        <v>0</v>
      </c>
      <c r="AJ58" t="s">
        <v>5</v>
      </c>
      <c r="AK58">
        <v>0.99795423999999999</v>
      </c>
      <c r="AL58" t="s">
        <v>4</v>
      </c>
      <c r="AM58">
        <v>2.1217840000000002E-2</v>
      </c>
    </row>
    <row r="59" spans="1:39" x14ac:dyDescent="0.25">
      <c r="A59" t="s">
        <v>75</v>
      </c>
      <c r="B59" t="s">
        <v>10</v>
      </c>
      <c r="C59">
        <v>300</v>
      </c>
      <c r="D59" t="s">
        <v>11</v>
      </c>
      <c r="E59">
        <v>100000</v>
      </c>
      <c r="F59" t="s">
        <v>12</v>
      </c>
      <c r="G59">
        <v>23654</v>
      </c>
      <c r="H59" t="s">
        <v>13</v>
      </c>
      <c r="I59">
        <v>1E-3</v>
      </c>
      <c r="J59" t="s">
        <v>3</v>
      </c>
      <c r="K59">
        <v>0.96746699999999997</v>
      </c>
      <c r="L59" t="s">
        <v>2</v>
      </c>
      <c r="M59">
        <v>5.77031E-2</v>
      </c>
      <c r="N59" t="s">
        <v>6</v>
      </c>
      <c r="O59">
        <v>7</v>
      </c>
      <c r="P59" t="s">
        <v>0</v>
      </c>
      <c r="Q59">
        <v>146.30000000000001</v>
      </c>
      <c r="R59" t="s">
        <v>8</v>
      </c>
      <c r="S59">
        <v>3</v>
      </c>
      <c r="T59" t="s">
        <v>9</v>
      </c>
      <c r="U59">
        <v>198</v>
      </c>
      <c r="V59" t="s">
        <v>7</v>
      </c>
      <c r="W59">
        <v>100332</v>
      </c>
      <c r="X59" t="s">
        <v>1</v>
      </c>
      <c r="Y59" t="s">
        <v>326</v>
      </c>
      <c r="Z59" t="s">
        <v>16</v>
      </c>
      <c r="AA59" t="s">
        <v>1046</v>
      </c>
      <c r="AB59" t="s">
        <v>256</v>
      </c>
      <c r="AC59" s="3">
        <v>9.9999999999999998E-17</v>
      </c>
      <c r="AD59" t="s">
        <v>976</v>
      </c>
      <c r="AE59" t="s">
        <v>977</v>
      </c>
      <c r="AF59" t="s">
        <v>978</v>
      </c>
      <c r="AG59">
        <v>0.01</v>
      </c>
      <c r="AH59" t="s">
        <v>979</v>
      </c>
      <c r="AI59" t="b">
        <v>0</v>
      </c>
      <c r="AJ59" t="s">
        <v>5</v>
      </c>
      <c r="AK59">
        <v>1</v>
      </c>
      <c r="AL59" t="s">
        <v>4</v>
      </c>
      <c r="AM59">
        <v>0</v>
      </c>
    </row>
    <row r="60" spans="1:39" x14ac:dyDescent="0.25">
      <c r="A60" t="s">
        <v>76</v>
      </c>
      <c r="B60" t="s">
        <v>10</v>
      </c>
      <c r="C60">
        <v>300</v>
      </c>
      <c r="D60" t="s">
        <v>11</v>
      </c>
      <c r="E60">
        <v>100000</v>
      </c>
      <c r="F60" t="s">
        <v>12</v>
      </c>
      <c r="G60">
        <v>23654</v>
      </c>
      <c r="H60" t="s">
        <v>13</v>
      </c>
      <c r="I60">
        <v>1E-3</v>
      </c>
      <c r="J60" t="s">
        <v>3</v>
      </c>
      <c r="K60">
        <v>0.95899219999999996</v>
      </c>
      <c r="L60" t="s">
        <v>2</v>
      </c>
      <c r="M60">
        <v>0.1199609</v>
      </c>
      <c r="N60" t="s">
        <v>6</v>
      </c>
      <c r="O60">
        <v>16</v>
      </c>
      <c r="P60" t="s">
        <v>0</v>
      </c>
      <c r="Q60">
        <v>173.1</v>
      </c>
      <c r="R60" t="s">
        <v>8</v>
      </c>
      <c r="S60">
        <v>4</v>
      </c>
      <c r="T60" t="s">
        <v>9</v>
      </c>
      <c r="U60">
        <v>276</v>
      </c>
      <c r="V60" t="s">
        <v>7</v>
      </c>
      <c r="W60">
        <v>100497</v>
      </c>
      <c r="X60" t="s">
        <v>1</v>
      </c>
      <c r="Y60" t="s">
        <v>2113</v>
      </c>
      <c r="Z60" t="s">
        <v>16</v>
      </c>
      <c r="AA60" t="s">
        <v>2114</v>
      </c>
      <c r="AB60" t="s">
        <v>256</v>
      </c>
      <c r="AC60" s="3">
        <v>9.9999999999999998E-17</v>
      </c>
      <c r="AD60" t="s">
        <v>976</v>
      </c>
      <c r="AE60" t="s">
        <v>977</v>
      </c>
      <c r="AF60" t="s">
        <v>978</v>
      </c>
      <c r="AG60">
        <v>0.01</v>
      </c>
      <c r="AH60" t="s">
        <v>979</v>
      </c>
      <c r="AI60" t="b">
        <v>0</v>
      </c>
      <c r="AJ60" t="s">
        <v>5</v>
      </c>
      <c r="AK60">
        <v>0.99589475999999999</v>
      </c>
      <c r="AL60" t="s">
        <v>4</v>
      </c>
      <c r="AM60">
        <v>3.704114E-2</v>
      </c>
    </row>
    <row r="61" spans="1:39" x14ac:dyDescent="0.25">
      <c r="A61" t="s">
        <v>77</v>
      </c>
      <c r="B61" t="s">
        <v>10</v>
      </c>
      <c r="C61">
        <v>300</v>
      </c>
      <c r="D61" t="s">
        <v>11</v>
      </c>
      <c r="E61">
        <v>100000</v>
      </c>
      <c r="F61" t="s">
        <v>12</v>
      </c>
      <c r="G61">
        <v>23654</v>
      </c>
      <c r="H61" t="s">
        <v>13</v>
      </c>
      <c r="I61">
        <v>1E-3</v>
      </c>
      <c r="J61" t="s">
        <v>3</v>
      </c>
      <c r="K61">
        <v>-0.219804</v>
      </c>
      <c r="L61" t="s">
        <v>2</v>
      </c>
      <c r="M61">
        <v>1.1511179</v>
      </c>
      <c r="N61" t="s">
        <v>6</v>
      </c>
      <c r="O61">
        <v>24</v>
      </c>
      <c r="P61" t="s">
        <v>0</v>
      </c>
      <c r="Q61">
        <v>256.2</v>
      </c>
      <c r="R61" t="s">
        <v>8</v>
      </c>
      <c r="S61">
        <v>3</v>
      </c>
      <c r="T61" t="s">
        <v>9</v>
      </c>
      <c r="U61">
        <v>231</v>
      </c>
      <c r="V61" t="s">
        <v>7</v>
      </c>
      <c r="W61">
        <v>100465</v>
      </c>
      <c r="X61" t="s">
        <v>1</v>
      </c>
      <c r="Y61" t="s">
        <v>2115</v>
      </c>
      <c r="Z61" t="s">
        <v>16</v>
      </c>
      <c r="AA61" t="s">
        <v>2116</v>
      </c>
      <c r="AB61" t="s">
        <v>256</v>
      </c>
      <c r="AC61" s="3">
        <v>9.9999999999999998E-17</v>
      </c>
      <c r="AD61" t="s">
        <v>976</v>
      </c>
      <c r="AE61" t="s">
        <v>977</v>
      </c>
      <c r="AF61" t="s">
        <v>978</v>
      </c>
      <c r="AG61">
        <v>0.01</v>
      </c>
      <c r="AH61" t="s">
        <v>979</v>
      </c>
      <c r="AI61" t="b">
        <v>0</v>
      </c>
      <c r="AJ61" t="s">
        <v>5</v>
      </c>
      <c r="AK61">
        <v>-6.17727015</v>
      </c>
      <c r="AL61" t="s">
        <v>4</v>
      </c>
      <c r="AM61">
        <v>0.53587284000000002</v>
      </c>
    </row>
    <row r="62" spans="1:39" x14ac:dyDescent="0.25">
      <c r="A62" t="s">
        <v>78</v>
      </c>
      <c r="B62" t="s">
        <v>10</v>
      </c>
      <c r="C62">
        <v>300</v>
      </c>
      <c r="D62" t="s">
        <v>11</v>
      </c>
      <c r="E62">
        <v>100000</v>
      </c>
      <c r="F62" t="s">
        <v>12</v>
      </c>
      <c r="G62">
        <v>23654</v>
      </c>
      <c r="H62" t="s">
        <v>13</v>
      </c>
      <c r="I62">
        <v>1E-3</v>
      </c>
      <c r="J62" t="s">
        <v>3</v>
      </c>
      <c r="K62">
        <v>-4.0336499999999997E-2</v>
      </c>
      <c r="L62" t="s">
        <v>2</v>
      </c>
      <c r="M62">
        <v>0.67496670000000003</v>
      </c>
      <c r="N62" t="s">
        <v>6</v>
      </c>
      <c r="O62">
        <v>22</v>
      </c>
      <c r="P62" t="s">
        <v>0</v>
      </c>
      <c r="Q62">
        <v>232.2</v>
      </c>
      <c r="R62" t="s">
        <v>8</v>
      </c>
      <c r="S62">
        <v>8</v>
      </c>
      <c r="T62" t="s">
        <v>9</v>
      </c>
      <c r="U62">
        <v>249</v>
      </c>
      <c r="V62" t="s">
        <v>7</v>
      </c>
      <c r="W62">
        <v>100455</v>
      </c>
      <c r="X62" t="s">
        <v>1</v>
      </c>
      <c r="Y62" t="s">
        <v>2117</v>
      </c>
      <c r="Z62" t="s">
        <v>16</v>
      </c>
      <c r="AA62" t="s">
        <v>2118</v>
      </c>
      <c r="AB62" t="s">
        <v>256</v>
      </c>
      <c r="AC62" s="3">
        <v>9.9999999999999998E-17</v>
      </c>
      <c r="AD62" t="s">
        <v>976</v>
      </c>
      <c r="AE62" t="s">
        <v>977</v>
      </c>
      <c r="AF62" t="s">
        <v>978</v>
      </c>
      <c r="AG62">
        <v>0.01</v>
      </c>
      <c r="AH62" t="s">
        <v>979</v>
      </c>
      <c r="AI62" t="b">
        <v>0</v>
      </c>
      <c r="AJ62" t="s">
        <v>5</v>
      </c>
      <c r="AK62">
        <v>-0.29783632999999998</v>
      </c>
      <c r="AL62" t="s">
        <v>4</v>
      </c>
      <c r="AM62">
        <v>0.33387961999999999</v>
      </c>
    </row>
    <row r="63" spans="1:39" x14ac:dyDescent="0.25">
      <c r="A63" t="s">
        <v>79</v>
      </c>
      <c r="B63" t="s">
        <v>10</v>
      </c>
      <c r="C63">
        <v>300</v>
      </c>
      <c r="D63" t="s">
        <v>11</v>
      </c>
      <c r="E63">
        <v>100000</v>
      </c>
      <c r="F63" t="s">
        <v>12</v>
      </c>
      <c r="G63">
        <v>23654</v>
      </c>
      <c r="H63" t="s">
        <v>13</v>
      </c>
      <c r="I63">
        <v>1E-3</v>
      </c>
      <c r="J63" t="s">
        <v>3</v>
      </c>
      <c r="K63">
        <v>0.97939019999999999</v>
      </c>
      <c r="L63" t="s">
        <v>2</v>
      </c>
      <c r="M63">
        <v>2.08098E-2</v>
      </c>
      <c r="N63" t="s">
        <v>6</v>
      </c>
      <c r="O63">
        <v>7</v>
      </c>
      <c r="P63" t="s">
        <v>0</v>
      </c>
      <c r="Q63">
        <v>189.5</v>
      </c>
      <c r="R63" t="s">
        <v>8</v>
      </c>
      <c r="S63">
        <v>8</v>
      </c>
      <c r="T63" t="s">
        <v>9</v>
      </c>
      <c r="U63">
        <v>267</v>
      </c>
      <c r="V63" t="s">
        <v>7</v>
      </c>
      <c r="W63">
        <v>100277</v>
      </c>
      <c r="X63" t="s">
        <v>1</v>
      </c>
      <c r="Y63" t="s">
        <v>2119</v>
      </c>
      <c r="Z63" t="s">
        <v>16</v>
      </c>
      <c r="AA63" t="s">
        <v>2120</v>
      </c>
      <c r="AB63" t="s">
        <v>256</v>
      </c>
      <c r="AC63" s="3">
        <v>9.9999999999999998E-17</v>
      </c>
      <c r="AD63" t="s">
        <v>976</v>
      </c>
      <c r="AE63" t="s">
        <v>977</v>
      </c>
      <c r="AF63" t="s">
        <v>978</v>
      </c>
      <c r="AG63">
        <v>0.01</v>
      </c>
      <c r="AH63" t="s">
        <v>979</v>
      </c>
      <c r="AI63" t="b">
        <v>0</v>
      </c>
      <c r="AJ63" t="s">
        <v>5</v>
      </c>
      <c r="AK63">
        <v>0.99850855000000005</v>
      </c>
      <c r="AL63" t="s">
        <v>4</v>
      </c>
      <c r="AM63">
        <v>5.6053500000000003E-3</v>
      </c>
    </row>
    <row r="64" spans="1:39" x14ac:dyDescent="0.25">
      <c r="A64" t="s">
        <v>80</v>
      </c>
      <c r="B64" t="s">
        <v>10</v>
      </c>
      <c r="C64">
        <v>300</v>
      </c>
      <c r="D64" t="s">
        <v>11</v>
      </c>
      <c r="E64">
        <v>100000</v>
      </c>
      <c r="F64" t="s">
        <v>12</v>
      </c>
      <c r="G64">
        <v>23654</v>
      </c>
      <c r="H64" t="s">
        <v>13</v>
      </c>
      <c r="I64">
        <v>1E-3</v>
      </c>
      <c r="J64" t="s">
        <v>3</v>
      </c>
      <c r="K64" t="e" cm="1">
        <f t="array" ref="K64">-inf</f>
        <v>#NAME?</v>
      </c>
      <c r="L64" t="s">
        <v>2</v>
      </c>
      <c r="M64" t="s">
        <v>15</v>
      </c>
      <c r="N64" t="s">
        <v>6</v>
      </c>
      <c r="O64">
        <v>87</v>
      </c>
      <c r="P64" t="s">
        <v>0</v>
      </c>
      <c r="Q64">
        <v>302.7</v>
      </c>
      <c r="R64" t="s">
        <v>8</v>
      </c>
      <c r="S64">
        <v>4</v>
      </c>
      <c r="T64" t="s">
        <v>9</v>
      </c>
      <c r="U64">
        <v>63</v>
      </c>
      <c r="V64" t="s">
        <v>7</v>
      </c>
      <c r="W64">
        <v>82428</v>
      </c>
      <c r="X64" t="s">
        <v>1</v>
      </c>
      <c r="Y64" t="s">
        <v>2121</v>
      </c>
      <c r="Z64" t="s">
        <v>16</v>
      </c>
      <c r="AA64" t="s">
        <v>2122</v>
      </c>
      <c r="AB64" t="s">
        <v>256</v>
      </c>
      <c r="AC64" s="3">
        <v>9.9999999999999998E-17</v>
      </c>
      <c r="AD64" t="s">
        <v>976</v>
      </c>
      <c r="AE64" t="s">
        <v>977</v>
      </c>
      <c r="AF64" t="s">
        <v>978</v>
      </c>
      <c r="AG64">
        <v>0.01</v>
      </c>
      <c r="AH64" t="s">
        <v>979</v>
      </c>
      <c r="AI64" t="b">
        <v>0</v>
      </c>
      <c r="AJ64" t="s">
        <v>5</v>
      </c>
      <c r="AK64">
        <v>-1</v>
      </c>
      <c r="AL64" t="s">
        <v>4</v>
      </c>
      <c r="AM64">
        <v>-1</v>
      </c>
    </row>
    <row r="65" spans="1:39" x14ac:dyDescent="0.25">
      <c r="A65" t="s">
        <v>81</v>
      </c>
      <c r="B65" t="s">
        <v>10</v>
      </c>
      <c r="C65">
        <v>300</v>
      </c>
      <c r="D65" t="s">
        <v>11</v>
      </c>
      <c r="E65">
        <v>100000</v>
      </c>
      <c r="F65" t="s">
        <v>12</v>
      </c>
      <c r="G65">
        <v>23654</v>
      </c>
      <c r="H65" t="s">
        <v>13</v>
      </c>
      <c r="I65">
        <v>1E-3</v>
      </c>
      <c r="J65" t="s">
        <v>3</v>
      </c>
      <c r="K65">
        <v>0.90260269999999998</v>
      </c>
      <c r="L65" t="s">
        <v>2</v>
      </c>
      <c r="M65">
        <v>0.14449809999999999</v>
      </c>
      <c r="N65" t="s">
        <v>6</v>
      </c>
      <c r="O65">
        <v>6</v>
      </c>
      <c r="P65" t="s">
        <v>0</v>
      </c>
      <c r="Q65">
        <v>201</v>
      </c>
      <c r="R65" t="s">
        <v>8</v>
      </c>
      <c r="S65">
        <v>8</v>
      </c>
      <c r="T65" t="s">
        <v>9</v>
      </c>
      <c r="U65">
        <v>283</v>
      </c>
      <c r="V65" t="s">
        <v>7</v>
      </c>
      <c r="W65">
        <v>100109</v>
      </c>
      <c r="X65" t="s">
        <v>1</v>
      </c>
      <c r="Y65" t="s">
        <v>2123</v>
      </c>
      <c r="Z65" t="s">
        <v>16</v>
      </c>
      <c r="AA65" t="s">
        <v>2124</v>
      </c>
      <c r="AB65" t="s">
        <v>256</v>
      </c>
      <c r="AC65" s="3">
        <v>9.9999999999999998E-17</v>
      </c>
      <c r="AD65" t="s">
        <v>976</v>
      </c>
      <c r="AE65" t="s">
        <v>977</v>
      </c>
      <c r="AF65" t="s">
        <v>978</v>
      </c>
      <c r="AG65">
        <v>0.01</v>
      </c>
      <c r="AH65" t="s">
        <v>979</v>
      </c>
      <c r="AI65" t="b">
        <v>0</v>
      </c>
      <c r="AJ65" t="s">
        <v>5</v>
      </c>
      <c r="AK65">
        <v>0.98800874000000005</v>
      </c>
      <c r="AL65" t="s">
        <v>4</v>
      </c>
      <c r="AM65">
        <v>4.9183280000000003E-2</v>
      </c>
    </row>
    <row r="66" spans="1:39" x14ac:dyDescent="0.25">
      <c r="A66" t="s">
        <v>82</v>
      </c>
      <c r="B66" t="s">
        <v>10</v>
      </c>
      <c r="C66">
        <v>300</v>
      </c>
      <c r="D66" t="s">
        <v>11</v>
      </c>
      <c r="E66">
        <v>100000</v>
      </c>
      <c r="F66" t="s">
        <v>12</v>
      </c>
      <c r="G66">
        <v>23654</v>
      </c>
      <c r="H66" t="s">
        <v>13</v>
      </c>
      <c r="I66">
        <v>1E-3</v>
      </c>
      <c r="J66" t="s">
        <v>3</v>
      </c>
      <c r="K66">
        <v>0.98756080000000002</v>
      </c>
      <c r="L66" t="s">
        <v>2</v>
      </c>
      <c r="M66">
        <v>1.5063310000000001</v>
      </c>
      <c r="N66" t="s">
        <v>6</v>
      </c>
      <c r="O66">
        <v>20</v>
      </c>
      <c r="P66" t="s">
        <v>0</v>
      </c>
      <c r="Q66">
        <v>288.39999999999998</v>
      </c>
      <c r="R66" t="s">
        <v>8</v>
      </c>
      <c r="S66">
        <v>5</v>
      </c>
      <c r="T66" t="s">
        <v>9</v>
      </c>
      <c r="U66">
        <v>261</v>
      </c>
      <c r="V66" t="s">
        <v>7</v>
      </c>
      <c r="W66">
        <v>100533</v>
      </c>
      <c r="X66" t="s">
        <v>1</v>
      </c>
      <c r="Y66" t="s">
        <v>2125</v>
      </c>
      <c r="Z66" t="s">
        <v>16</v>
      </c>
      <c r="AA66" t="s">
        <v>2126</v>
      </c>
      <c r="AB66" t="s">
        <v>256</v>
      </c>
      <c r="AC66" s="3">
        <v>9.9999999999999998E-17</v>
      </c>
      <c r="AD66" t="s">
        <v>976</v>
      </c>
      <c r="AE66" t="s">
        <v>977</v>
      </c>
      <c r="AF66" t="s">
        <v>978</v>
      </c>
      <c r="AG66">
        <v>0.01</v>
      </c>
      <c r="AH66" t="s">
        <v>979</v>
      </c>
      <c r="AI66" t="b">
        <v>0</v>
      </c>
      <c r="AJ66" t="s">
        <v>5</v>
      </c>
      <c r="AK66">
        <v>0.99877937000000006</v>
      </c>
      <c r="AL66" t="s">
        <v>4</v>
      </c>
      <c r="AM66">
        <v>0.48204246000000001</v>
      </c>
    </row>
    <row r="67" spans="1:39" x14ac:dyDescent="0.25">
      <c r="A67" t="s">
        <v>83</v>
      </c>
      <c r="B67" t="s">
        <v>10</v>
      </c>
      <c r="C67">
        <v>300</v>
      </c>
      <c r="D67" t="s">
        <v>11</v>
      </c>
      <c r="E67">
        <v>100000</v>
      </c>
      <c r="F67" t="s">
        <v>12</v>
      </c>
      <c r="G67">
        <v>23654</v>
      </c>
      <c r="H67" t="s">
        <v>13</v>
      </c>
      <c r="I67">
        <v>1E-3</v>
      </c>
      <c r="J67" t="s">
        <v>3</v>
      </c>
      <c r="K67">
        <v>0.98331820000000003</v>
      </c>
      <c r="L67" t="s">
        <v>2</v>
      </c>
      <c r="M67">
        <v>0.16916539999999999</v>
      </c>
      <c r="N67" t="s">
        <v>6</v>
      </c>
      <c r="O67">
        <v>10</v>
      </c>
      <c r="P67" t="s">
        <v>0</v>
      </c>
      <c r="Q67">
        <v>224.1</v>
      </c>
      <c r="R67" t="s">
        <v>8</v>
      </c>
      <c r="S67">
        <v>2</v>
      </c>
      <c r="T67" t="s">
        <v>9</v>
      </c>
      <c r="U67">
        <v>162</v>
      </c>
      <c r="V67" t="s">
        <v>7</v>
      </c>
      <c r="W67">
        <v>100250</v>
      </c>
      <c r="X67" t="s">
        <v>1</v>
      </c>
      <c r="Y67" t="s">
        <v>2127</v>
      </c>
      <c r="Z67" t="s">
        <v>16</v>
      </c>
      <c r="AA67" t="s">
        <v>2128</v>
      </c>
      <c r="AB67" t="s">
        <v>256</v>
      </c>
      <c r="AC67" s="3">
        <v>9.9999999999999998E-17</v>
      </c>
      <c r="AD67" t="s">
        <v>976</v>
      </c>
      <c r="AE67" t="s">
        <v>977</v>
      </c>
      <c r="AF67" t="s">
        <v>978</v>
      </c>
      <c r="AG67">
        <v>0.01</v>
      </c>
      <c r="AH67" t="s">
        <v>979</v>
      </c>
      <c r="AI67" t="b">
        <v>0</v>
      </c>
      <c r="AJ67" t="s">
        <v>5</v>
      </c>
      <c r="AK67">
        <v>0.99883767999999995</v>
      </c>
      <c r="AL67" t="s">
        <v>4</v>
      </c>
      <c r="AM67">
        <v>4.6183229999999999E-2</v>
      </c>
    </row>
    <row r="68" spans="1:39" x14ac:dyDescent="0.25">
      <c r="A68" t="s">
        <v>84</v>
      </c>
      <c r="B68" t="s">
        <v>10</v>
      </c>
      <c r="C68">
        <v>300</v>
      </c>
      <c r="D68" t="s">
        <v>11</v>
      </c>
      <c r="E68">
        <v>100000</v>
      </c>
      <c r="F68" t="s">
        <v>12</v>
      </c>
      <c r="G68">
        <v>23654</v>
      </c>
      <c r="H68" t="s">
        <v>13</v>
      </c>
      <c r="I68">
        <v>1E-3</v>
      </c>
      <c r="J68" t="s">
        <v>3</v>
      </c>
      <c r="K68">
        <v>0.93333410000000006</v>
      </c>
      <c r="L68" t="s">
        <v>2</v>
      </c>
      <c r="M68">
        <v>6.7359299999999997E-2</v>
      </c>
      <c r="N68" t="s">
        <v>6</v>
      </c>
      <c r="O68">
        <v>13</v>
      </c>
      <c r="P68" t="s">
        <v>0</v>
      </c>
      <c r="Q68">
        <v>253.1</v>
      </c>
      <c r="R68" t="s">
        <v>8</v>
      </c>
      <c r="S68">
        <v>6</v>
      </c>
      <c r="T68" t="s">
        <v>9</v>
      </c>
      <c r="U68">
        <v>253</v>
      </c>
      <c r="V68" t="s">
        <v>7</v>
      </c>
      <c r="W68">
        <v>100636</v>
      </c>
      <c r="X68" t="s">
        <v>1</v>
      </c>
      <c r="Y68" t="s">
        <v>2129</v>
      </c>
      <c r="Z68" t="s">
        <v>16</v>
      </c>
      <c r="AA68" t="s">
        <v>2130</v>
      </c>
      <c r="AB68" t="s">
        <v>256</v>
      </c>
      <c r="AC68" s="3">
        <v>9.9999999999999998E-17</v>
      </c>
      <c r="AD68" t="s">
        <v>976</v>
      </c>
      <c r="AE68" t="s">
        <v>977</v>
      </c>
      <c r="AF68" t="s">
        <v>978</v>
      </c>
      <c r="AG68">
        <v>0.01</v>
      </c>
      <c r="AH68" t="s">
        <v>979</v>
      </c>
      <c r="AI68" t="b">
        <v>0</v>
      </c>
      <c r="AJ68" t="s">
        <v>5</v>
      </c>
      <c r="AK68">
        <v>0.99085634</v>
      </c>
      <c r="AL68" t="s">
        <v>4</v>
      </c>
      <c r="AM68">
        <v>2.3352319999999999E-2</v>
      </c>
    </row>
    <row r="69" spans="1:39" x14ac:dyDescent="0.25">
      <c r="A69" t="s">
        <v>85</v>
      </c>
      <c r="B69" t="s">
        <v>10</v>
      </c>
      <c r="C69">
        <v>300</v>
      </c>
      <c r="D69" t="s">
        <v>11</v>
      </c>
      <c r="E69">
        <v>100000</v>
      </c>
      <c r="F69" t="s">
        <v>12</v>
      </c>
      <c r="G69">
        <v>23654</v>
      </c>
      <c r="H69" t="s">
        <v>13</v>
      </c>
      <c r="I69">
        <v>1E-3</v>
      </c>
      <c r="J69" t="s">
        <v>3</v>
      </c>
      <c r="K69">
        <v>0.98689700000000002</v>
      </c>
      <c r="L69" t="s">
        <v>2</v>
      </c>
      <c r="M69">
        <v>505.98463909999998</v>
      </c>
      <c r="N69" t="s">
        <v>6</v>
      </c>
      <c r="O69">
        <v>12</v>
      </c>
      <c r="P69" t="s">
        <v>0</v>
      </c>
      <c r="Q69">
        <v>221.5</v>
      </c>
      <c r="R69" t="s">
        <v>8</v>
      </c>
      <c r="S69">
        <v>8</v>
      </c>
      <c r="T69" t="s">
        <v>9</v>
      </c>
      <c r="U69">
        <v>260</v>
      </c>
      <c r="V69" t="s">
        <v>7</v>
      </c>
      <c r="W69">
        <v>100336</v>
      </c>
      <c r="X69" t="s">
        <v>1</v>
      </c>
      <c r="Y69" t="s">
        <v>2131</v>
      </c>
      <c r="Z69" t="s">
        <v>16</v>
      </c>
      <c r="AA69" t="s">
        <v>2132</v>
      </c>
      <c r="AB69" t="s">
        <v>256</v>
      </c>
      <c r="AC69" s="3">
        <v>9.9999999999999998E-17</v>
      </c>
      <c r="AD69" t="s">
        <v>976</v>
      </c>
      <c r="AE69" t="s">
        <v>977</v>
      </c>
      <c r="AF69" t="s">
        <v>978</v>
      </c>
      <c r="AG69">
        <v>0.01</v>
      </c>
      <c r="AH69" t="s">
        <v>979</v>
      </c>
      <c r="AI69" t="b">
        <v>0</v>
      </c>
      <c r="AJ69" t="s">
        <v>5</v>
      </c>
      <c r="AK69">
        <v>0.99882592999999997</v>
      </c>
      <c r="AL69" t="s">
        <v>4</v>
      </c>
      <c r="AM69">
        <v>147.68554155000001</v>
      </c>
    </row>
    <row r="70" spans="1:39" x14ac:dyDescent="0.25">
      <c r="A70" t="s">
        <v>86</v>
      </c>
      <c r="B70" t="s">
        <v>10</v>
      </c>
      <c r="C70">
        <v>300</v>
      </c>
      <c r="D70" t="s">
        <v>11</v>
      </c>
      <c r="E70">
        <v>100000</v>
      </c>
      <c r="F70" t="s">
        <v>12</v>
      </c>
      <c r="G70">
        <v>23654</v>
      </c>
      <c r="H70" t="s">
        <v>13</v>
      </c>
      <c r="I70">
        <v>1E-3</v>
      </c>
      <c r="J70" t="s">
        <v>3</v>
      </c>
      <c r="K70">
        <v>0.98922049999999995</v>
      </c>
      <c r="L70" t="s">
        <v>2</v>
      </c>
      <c r="M70">
        <v>0.1122142</v>
      </c>
      <c r="N70" t="s">
        <v>6</v>
      </c>
      <c r="O70">
        <v>12</v>
      </c>
      <c r="P70" t="s">
        <v>0</v>
      </c>
      <c r="Q70">
        <v>182.1</v>
      </c>
      <c r="R70" t="s">
        <v>8</v>
      </c>
      <c r="S70">
        <v>7</v>
      </c>
      <c r="T70" t="s">
        <v>9</v>
      </c>
      <c r="U70">
        <v>176</v>
      </c>
      <c r="V70" t="s">
        <v>7</v>
      </c>
      <c r="W70">
        <v>100407</v>
      </c>
      <c r="X70" t="s">
        <v>1</v>
      </c>
      <c r="Y70" t="s">
        <v>2133</v>
      </c>
      <c r="Z70" t="s">
        <v>16</v>
      </c>
      <c r="AA70" t="s">
        <v>2134</v>
      </c>
      <c r="AB70" t="s">
        <v>256</v>
      </c>
      <c r="AC70" s="3">
        <v>9.9999999999999998E-17</v>
      </c>
      <c r="AD70" t="s">
        <v>976</v>
      </c>
      <c r="AE70" t="s">
        <v>977</v>
      </c>
      <c r="AF70" t="s">
        <v>978</v>
      </c>
      <c r="AG70">
        <v>0.01</v>
      </c>
      <c r="AH70" t="s">
        <v>979</v>
      </c>
      <c r="AI70" t="b">
        <v>0</v>
      </c>
      <c r="AJ70" t="s">
        <v>5</v>
      </c>
      <c r="AK70">
        <v>0.99934385000000003</v>
      </c>
      <c r="AL70" t="s">
        <v>4</v>
      </c>
      <c r="AM70">
        <v>2.7169450000000001E-2</v>
      </c>
    </row>
    <row r="71" spans="1:39" x14ac:dyDescent="0.25">
      <c r="A71" t="s">
        <v>87</v>
      </c>
      <c r="B71" t="s">
        <v>10</v>
      </c>
      <c r="C71">
        <v>300</v>
      </c>
      <c r="D71" t="s">
        <v>11</v>
      </c>
      <c r="E71">
        <v>100000</v>
      </c>
      <c r="F71" t="s">
        <v>12</v>
      </c>
      <c r="G71">
        <v>23654</v>
      </c>
      <c r="H71" t="s">
        <v>13</v>
      </c>
      <c r="I71">
        <v>1E-3</v>
      </c>
      <c r="J71" t="s">
        <v>3</v>
      </c>
      <c r="K71">
        <v>0.98741599999999996</v>
      </c>
      <c r="L71" t="s">
        <v>2</v>
      </c>
      <c r="M71">
        <v>7.8332700000000005E-2</v>
      </c>
      <c r="N71" t="s">
        <v>6</v>
      </c>
      <c r="O71">
        <v>21</v>
      </c>
      <c r="P71" t="s">
        <v>0</v>
      </c>
      <c r="Q71">
        <v>190.9</v>
      </c>
      <c r="R71" t="s">
        <v>8</v>
      </c>
      <c r="S71">
        <v>5</v>
      </c>
      <c r="T71" t="s">
        <v>9</v>
      </c>
      <c r="U71">
        <v>322</v>
      </c>
      <c r="V71" t="s">
        <v>7</v>
      </c>
      <c r="W71">
        <v>100782</v>
      </c>
      <c r="X71" t="s">
        <v>1</v>
      </c>
      <c r="Y71" t="s">
        <v>2135</v>
      </c>
      <c r="Z71" t="s">
        <v>16</v>
      </c>
      <c r="AA71" t="e" cm="1">
        <f t="array" ref="AA71">-0.74664975*x0*X2-0.54564893*X1-1.99518951*SIN(X1)*SIN(X1*(x0*X2+2))+1.10323671</f>
        <v>#NAME?</v>
      </c>
      <c r="AB71" t="s">
        <v>256</v>
      </c>
      <c r="AC71" s="3">
        <v>9.9999999999999998E-17</v>
      </c>
      <c r="AD71" t="s">
        <v>976</v>
      </c>
      <c r="AE71" t="s">
        <v>977</v>
      </c>
      <c r="AF71" t="s">
        <v>978</v>
      </c>
      <c r="AG71">
        <v>0.01</v>
      </c>
      <c r="AH71" t="s">
        <v>979</v>
      </c>
      <c r="AI71" t="b">
        <v>0</v>
      </c>
      <c r="AJ71" t="s">
        <v>5</v>
      </c>
      <c r="AK71">
        <v>0.99749262000000005</v>
      </c>
      <c r="AL71" t="s">
        <v>4</v>
      </c>
      <c r="AM71">
        <v>3.4613640000000001E-2</v>
      </c>
    </row>
    <row r="72" spans="1:39" x14ac:dyDescent="0.25">
      <c r="A72" t="s">
        <v>88</v>
      </c>
      <c r="B72" t="s">
        <v>10</v>
      </c>
      <c r="C72">
        <v>300</v>
      </c>
      <c r="D72" t="s">
        <v>11</v>
      </c>
      <c r="E72">
        <v>100000</v>
      </c>
      <c r="F72" t="s">
        <v>12</v>
      </c>
      <c r="G72">
        <v>23654</v>
      </c>
      <c r="H72" t="s">
        <v>13</v>
      </c>
      <c r="I72">
        <v>1E-3</v>
      </c>
      <c r="J72" t="s">
        <v>3</v>
      </c>
      <c r="K72">
        <v>0.89471690000000004</v>
      </c>
      <c r="L72" t="s">
        <v>2</v>
      </c>
      <c r="M72">
        <v>0.25325930000000002</v>
      </c>
      <c r="N72" t="s">
        <v>6</v>
      </c>
      <c r="O72">
        <v>23</v>
      </c>
      <c r="P72" t="s">
        <v>0</v>
      </c>
      <c r="Q72">
        <v>193.2</v>
      </c>
      <c r="R72" t="s">
        <v>8</v>
      </c>
      <c r="S72">
        <v>3</v>
      </c>
      <c r="T72" t="s">
        <v>9</v>
      </c>
      <c r="U72">
        <v>352</v>
      </c>
      <c r="V72" t="s">
        <v>7</v>
      </c>
      <c r="W72">
        <v>100854</v>
      </c>
      <c r="X72" t="s">
        <v>1</v>
      </c>
      <c r="Y72" t="s">
        <v>2136</v>
      </c>
      <c r="Z72" t="s">
        <v>16</v>
      </c>
      <c r="AA72" t="s">
        <v>2137</v>
      </c>
      <c r="AB72" t="s">
        <v>256</v>
      </c>
      <c r="AC72" s="3">
        <v>9.9999999999999998E-17</v>
      </c>
      <c r="AD72" t="s">
        <v>976</v>
      </c>
      <c r="AE72" t="s">
        <v>977</v>
      </c>
      <c r="AF72" t="s">
        <v>978</v>
      </c>
      <c r="AG72">
        <v>0.01</v>
      </c>
      <c r="AH72" t="s">
        <v>979</v>
      </c>
      <c r="AI72" t="b">
        <v>0</v>
      </c>
      <c r="AJ72" t="s">
        <v>5</v>
      </c>
      <c r="AK72">
        <v>0.97818881999999996</v>
      </c>
      <c r="AL72" t="s">
        <v>4</v>
      </c>
      <c r="AM72">
        <v>0.10892308000000001</v>
      </c>
    </row>
    <row r="73" spans="1:39" x14ac:dyDescent="0.25">
      <c r="A73" t="s">
        <v>89</v>
      </c>
      <c r="B73" t="s">
        <v>10</v>
      </c>
      <c r="C73">
        <v>300</v>
      </c>
      <c r="D73" t="s">
        <v>11</v>
      </c>
      <c r="E73">
        <v>100000</v>
      </c>
      <c r="F73" t="s">
        <v>12</v>
      </c>
      <c r="G73">
        <v>23654</v>
      </c>
      <c r="H73" t="s">
        <v>13</v>
      </c>
      <c r="I73">
        <v>1E-3</v>
      </c>
      <c r="J73" t="s">
        <v>3</v>
      </c>
      <c r="K73">
        <v>0.9118349</v>
      </c>
      <c r="L73" t="s">
        <v>2</v>
      </c>
      <c r="M73">
        <v>0.1945866</v>
      </c>
      <c r="N73" t="s">
        <v>6</v>
      </c>
      <c r="O73">
        <v>14</v>
      </c>
      <c r="P73" t="s">
        <v>0</v>
      </c>
      <c r="Q73">
        <v>144.4</v>
      </c>
      <c r="R73" t="s">
        <v>8</v>
      </c>
      <c r="S73">
        <v>3</v>
      </c>
      <c r="T73" t="s">
        <v>9</v>
      </c>
      <c r="U73">
        <v>191</v>
      </c>
      <c r="V73" t="s">
        <v>7</v>
      </c>
      <c r="W73">
        <v>100201</v>
      </c>
      <c r="X73" t="s">
        <v>1</v>
      </c>
      <c r="Y73" t="s">
        <v>2138</v>
      </c>
      <c r="Z73" t="s">
        <v>16</v>
      </c>
      <c r="AA73" t="s">
        <v>2139</v>
      </c>
      <c r="AB73" t="s">
        <v>256</v>
      </c>
      <c r="AC73" s="3">
        <v>9.9999999999999998E-17</v>
      </c>
      <c r="AD73" t="s">
        <v>976</v>
      </c>
      <c r="AE73" t="s">
        <v>977</v>
      </c>
      <c r="AF73" t="s">
        <v>978</v>
      </c>
      <c r="AG73">
        <v>0.01</v>
      </c>
      <c r="AH73" t="s">
        <v>979</v>
      </c>
      <c r="AI73" t="b">
        <v>0</v>
      </c>
      <c r="AJ73" t="s">
        <v>5</v>
      </c>
      <c r="AK73">
        <v>0.98636670000000004</v>
      </c>
      <c r="AL73" t="s">
        <v>4</v>
      </c>
      <c r="AM73">
        <v>7.3769039999999994E-2</v>
      </c>
    </row>
    <row r="74" spans="1:39" x14ac:dyDescent="0.25">
      <c r="A74" t="s">
        <v>90</v>
      </c>
      <c r="B74" t="s">
        <v>10</v>
      </c>
      <c r="C74">
        <v>300</v>
      </c>
      <c r="D74" t="s">
        <v>11</v>
      </c>
      <c r="E74">
        <v>100000</v>
      </c>
      <c r="F74" t="s">
        <v>12</v>
      </c>
      <c r="G74">
        <v>23654</v>
      </c>
      <c r="H74" t="s">
        <v>13</v>
      </c>
      <c r="I74">
        <v>1E-3</v>
      </c>
      <c r="J74" t="s">
        <v>3</v>
      </c>
      <c r="K74">
        <v>-13.6649925</v>
      </c>
      <c r="L74" t="s">
        <v>2</v>
      </c>
      <c r="M74">
        <v>187.77941659999999</v>
      </c>
      <c r="N74" t="s">
        <v>6</v>
      </c>
      <c r="O74">
        <v>28</v>
      </c>
      <c r="P74" t="s">
        <v>0</v>
      </c>
      <c r="Q74">
        <v>172.6</v>
      </c>
      <c r="R74" t="s">
        <v>8</v>
      </c>
      <c r="S74">
        <v>6</v>
      </c>
      <c r="T74" t="s">
        <v>9</v>
      </c>
      <c r="U74">
        <v>456</v>
      </c>
      <c r="V74" t="s">
        <v>7</v>
      </c>
      <c r="W74">
        <v>101164</v>
      </c>
      <c r="X74" t="s">
        <v>1</v>
      </c>
      <c r="Y74" t="s">
        <v>2140</v>
      </c>
      <c r="Z74" t="s">
        <v>16</v>
      </c>
      <c r="AA74" t="e" cm="1">
        <f t="array" ref="AA74">-2.09236725*SIN(x0+0.47942554/(x0*X2))+1.7879254-0.24531071*X2/X1+1.0504008*SIN(X2)/x0</f>
        <v>#NAME?</v>
      </c>
      <c r="AB74" t="s">
        <v>256</v>
      </c>
      <c r="AC74" s="3">
        <v>9.9999999999999998E-17</v>
      </c>
      <c r="AD74" t="s">
        <v>976</v>
      </c>
      <c r="AE74" t="s">
        <v>977</v>
      </c>
      <c r="AF74" t="s">
        <v>978</v>
      </c>
      <c r="AG74">
        <v>0.01</v>
      </c>
      <c r="AH74" t="s">
        <v>979</v>
      </c>
      <c r="AI74" t="b">
        <v>0</v>
      </c>
      <c r="AJ74" t="s">
        <v>5</v>
      </c>
      <c r="AK74">
        <v>-11.450689580000001</v>
      </c>
      <c r="AL74" t="s">
        <v>4</v>
      </c>
      <c r="AM74">
        <v>137.27015349999999</v>
      </c>
    </row>
    <row r="75" spans="1:39" x14ac:dyDescent="0.25">
      <c r="A75" t="s">
        <v>91</v>
      </c>
      <c r="B75" t="s">
        <v>10</v>
      </c>
      <c r="C75">
        <v>300</v>
      </c>
      <c r="D75" t="s">
        <v>11</v>
      </c>
      <c r="E75">
        <v>100000</v>
      </c>
      <c r="F75" t="s">
        <v>12</v>
      </c>
      <c r="G75">
        <v>23654</v>
      </c>
      <c r="H75" t="s">
        <v>13</v>
      </c>
      <c r="I75">
        <v>1E-3</v>
      </c>
      <c r="J75" t="s">
        <v>3</v>
      </c>
      <c r="K75">
        <v>0.98977190000000004</v>
      </c>
      <c r="L75" t="s">
        <v>2</v>
      </c>
      <c r="M75">
        <v>7.2333800000000004E-2</v>
      </c>
      <c r="N75" t="s">
        <v>6</v>
      </c>
      <c r="O75">
        <v>11</v>
      </c>
      <c r="P75" t="s">
        <v>0</v>
      </c>
      <c r="Q75">
        <v>187.4</v>
      </c>
      <c r="R75" t="s">
        <v>8</v>
      </c>
      <c r="S75">
        <v>7</v>
      </c>
      <c r="T75" t="s">
        <v>9</v>
      </c>
      <c r="U75">
        <v>182</v>
      </c>
      <c r="V75" t="s">
        <v>7</v>
      </c>
      <c r="W75">
        <v>100609</v>
      </c>
      <c r="X75" t="s">
        <v>1</v>
      </c>
      <c r="Y75" t="s">
        <v>2141</v>
      </c>
      <c r="Z75" t="s">
        <v>16</v>
      </c>
      <c r="AA75" t="s">
        <v>2142</v>
      </c>
      <c r="AB75" t="s">
        <v>256</v>
      </c>
      <c r="AC75" s="3">
        <v>9.9999999999999998E-17</v>
      </c>
      <c r="AD75" t="s">
        <v>976</v>
      </c>
      <c r="AE75" t="s">
        <v>977</v>
      </c>
      <c r="AF75" t="s">
        <v>978</v>
      </c>
      <c r="AG75">
        <v>0.01</v>
      </c>
      <c r="AH75" t="s">
        <v>979</v>
      </c>
      <c r="AI75" t="b">
        <v>0</v>
      </c>
      <c r="AJ75" t="s">
        <v>5</v>
      </c>
      <c r="AK75">
        <v>0.99937898999999997</v>
      </c>
      <c r="AL75" t="s">
        <v>4</v>
      </c>
      <c r="AM75">
        <v>1.7466929999999999E-2</v>
      </c>
    </row>
    <row r="76" spans="1:39" x14ac:dyDescent="0.25">
      <c r="A76" t="s">
        <v>92</v>
      </c>
      <c r="B76" t="s">
        <v>10</v>
      </c>
      <c r="C76">
        <v>300</v>
      </c>
      <c r="D76" t="s">
        <v>11</v>
      </c>
      <c r="E76">
        <v>100000</v>
      </c>
      <c r="F76" t="s">
        <v>12</v>
      </c>
      <c r="G76">
        <v>23654</v>
      </c>
      <c r="H76" t="s">
        <v>13</v>
      </c>
      <c r="I76">
        <v>1E-3</v>
      </c>
      <c r="J76" t="s">
        <v>3</v>
      </c>
      <c r="K76">
        <v>0.90731260000000002</v>
      </c>
      <c r="L76" t="s">
        <v>2</v>
      </c>
      <c r="M76">
        <v>9.9107500000000001E-2</v>
      </c>
      <c r="N76" t="s">
        <v>6</v>
      </c>
      <c r="O76">
        <v>30</v>
      </c>
      <c r="P76" t="s">
        <v>0</v>
      </c>
      <c r="Q76">
        <v>232.2</v>
      </c>
      <c r="R76" t="s">
        <v>8</v>
      </c>
      <c r="S76">
        <v>5</v>
      </c>
      <c r="T76" t="s">
        <v>9</v>
      </c>
      <c r="U76">
        <v>536</v>
      </c>
      <c r="V76" t="s">
        <v>7</v>
      </c>
      <c r="W76">
        <v>101559</v>
      </c>
      <c r="X76" t="s">
        <v>1</v>
      </c>
      <c r="Y76" t="s">
        <v>2143</v>
      </c>
      <c r="Z76" t="s">
        <v>16</v>
      </c>
      <c r="AA76" t="s">
        <v>2144</v>
      </c>
      <c r="AB76" t="s">
        <v>256</v>
      </c>
      <c r="AC76" s="3">
        <v>9.9999999999999998E-17</v>
      </c>
      <c r="AD76" t="s">
        <v>976</v>
      </c>
      <c r="AE76" t="s">
        <v>977</v>
      </c>
      <c r="AF76" t="s">
        <v>978</v>
      </c>
      <c r="AG76">
        <v>0.01</v>
      </c>
      <c r="AH76" t="s">
        <v>979</v>
      </c>
      <c r="AI76" t="b">
        <v>0</v>
      </c>
      <c r="AJ76" t="s">
        <v>5</v>
      </c>
      <c r="AK76">
        <v>0.96172727000000002</v>
      </c>
      <c r="AL76" t="s">
        <v>4</v>
      </c>
      <c r="AM76">
        <v>6.115669E-2</v>
      </c>
    </row>
    <row r="77" spans="1:39" x14ac:dyDescent="0.25">
      <c r="A77" t="s">
        <v>93</v>
      </c>
      <c r="B77" t="s">
        <v>10</v>
      </c>
      <c r="C77">
        <v>300</v>
      </c>
      <c r="D77" t="s">
        <v>11</v>
      </c>
      <c r="E77">
        <v>100000</v>
      </c>
      <c r="F77" t="s">
        <v>12</v>
      </c>
      <c r="G77">
        <v>23654</v>
      </c>
      <c r="H77" t="s">
        <v>13</v>
      </c>
      <c r="I77">
        <v>1E-3</v>
      </c>
      <c r="J77" t="s">
        <v>3</v>
      </c>
      <c r="K77">
        <v>-1361.5808188999999</v>
      </c>
      <c r="L77" t="s">
        <v>2</v>
      </c>
      <c r="M77">
        <v>4640.6718711000003</v>
      </c>
      <c r="N77" t="s">
        <v>6</v>
      </c>
      <c r="O77">
        <v>24</v>
      </c>
      <c r="P77" t="s">
        <v>0</v>
      </c>
      <c r="Q77">
        <v>183.5</v>
      </c>
      <c r="R77" t="s">
        <v>8</v>
      </c>
      <c r="S77">
        <v>6</v>
      </c>
      <c r="T77" t="s">
        <v>9</v>
      </c>
      <c r="U77">
        <v>471</v>
      </c>
      <c r="V77" t="s">
        <v>7</v>
      </c>
      <c r="W77">
        <v>101329</v>
      </c>
      <c r="X77" t="s">
        <v>1</v>
      </c>
      <c r="Y77" t="s">
        <v>2145</v>
      </c>
      <c r="Z77" t="s">
        <v>16</v>
      </c>
      <c r="AA77" t="s">
        <v>2146</v>
      </c>
      <c r="AB77" t="s">
        <v>256</v>
      </c>
      <c r="AC77" s="3">
        <v>9.9999999999999998E-17</v>
      </c>
      <c r="AD77" t="s">
        <v>976</v>
      </c>
      <c r="AE77" t="s">
        <v>977</v>
      </c>
      <c r="AF77" t="s">
        <v>978</v>
      </c>
      <c r="AG77">
        <v>0.01</v>
      </c>
      <c r="AH77" t="s">
        <v>979</v>
      </c>
      <c r="AI77" t="b">
        <v>0</v>
      </c>
      <c r="AJ77" t="s">
        <v>5</v>
      </c>
      <c r="AK77">
        <v>-6893.2852589100003</v>
      </c>
      <c r="AL77" t="s">
        <v>4</v>
      </c>
      <c r="AM77">
        <v>2986.4911338699999</v>
      </c>
    </row>
    <row r="78" spans="1:39" x14ac:dyDescent="0.25">
      <c r="A78" t="s">
        <v>94</v>
      </c>
      <c r="B78" t="s">
        <v>10</v>
      </c>
      <c r="C78">
        <v>300</v>
      </c>
      <c r="D78" t="s">
        <v>11</v>
      </c>
      <c r="E78">
        <v>100000</v>
      </c>
      <c r="F78" t="s">
        <v>12</v>
      </c>
      <c r="G78">
        <v>23654</v>
      </c>
      <c r="H78" t="s">
        <v>13</v>
      </c>
      <c r="I78">
        <v>1E-3</v>
      </c>
      <c r="J78" t="s">
        <v>3</v>
      </c>
      <c r="K78">
        <v>0.98098030000000003</v>
      </c>
      <c r="L78" t="s">
        <v>2</v>
      </c>
      <c r="M78">
        <v>4.0224900000000001E-2</v>
      </c>
      <c r="N78" t="s">
        <v>6</v>
      </c>
      <c r="O78">
        <v>8</v>
      </c>
      <c r="P78" t="s">
        <v>0</v>
      </c>
      <c r="Q78">
        <v>162.80000000000001</v>
      </c>
      <c r="R78" t="s">
        <v>8</v>
      </c>
      <c r="S78">
        <v>3</v>
      </c>
      <c r="T78" t="s">
        <v>9</v>
      </c>
      <c r="U78">
        <v>291</v>
      </c>
      <c r="V78" t="s">
        <v>7</v>
      </c>
      <c r="W78">
        <v>100883</v>
      </c>
      <c r="X78" t="s">
        <v>1</v>
      </c>
      <c r="Y78" t="s">
        <v>347</v>
      </c>
      <c r="Z78" t="s">
        <v>16</v>
      </c>
      <c r="AA78" t="s">
        <v>1062</v>
      </c>
      <c r="AB78" t="s">
        <v>256</v>
      </c>
      <c r="AC78" s="3">
        <v>9.9999999999999998E-17</v>
      </c>
      <c r="AD78" t="s">
        <v>976</v>
      </c>
      <c r="AE78" t="s">
        <v>977</v>
      </c>
      <c r="AF78" t="s">
        <v>978</v>
      </c>
      <c r="AG78">
        <v>0.01</v>
      </c>
      <c r="AH78" t="s">
        <v>979</v>
      </c>
      <c r="AI78" t="b">
        <v>0</v>
      </c>
      <c r="AJ78" t="s">
        <v>5</v>
      </c>
      <c r="AK78">
        <v>1</v>
      </c>
      <c r="AL78" t="s">
        <v>4</v>
      </c>
      <c r="AM78">
        <v>0</v>
      </c>
    </row>
    <row r="79" spans="1:39" x14ac:dyDescent="0.25">
      <c r="A79" t="s">
        <v>95</v>
      </c>
      <c r="B79" t="s">
        <v>10</v>
      </c>
      <c r="C79">
        <v>300</v>
      </c>
      <c r="D79" t="s">
        <v>11</v>
      </c>
      <c r="E79">
        <v>100000</v>
      </c>
      <c r="F79" t="s">
        <v>12</v>
      </c>
      <c r="G79">
        <v>23654</v>
      </c>
      <c r="H79" t="s">
        <v>13</v>
      </c>
      <c r="I79">
        <v>1E-3</v>
      </c>
      <c r="J79" t="s">
        <v>3</v>
      </c>
      <c r="K79">
        <v>0.98995549999999999</v>
      </c>
      <c r="L79" t="s">
        <v>2</v>
      </c>
      <c r="M79">
        <v>6.10307E-2</v>
      </c>
      <c r="N79" t="s">
        <v>6</v>
      </c>
      <c r="O79">
        <v>8</v>
      </c>
      <c r="P79" t="s">
        <v>0</v>
      </c>
      <c r="Q79">
        <v>160.80000000000001</v>
      </c>
      <c r="R79" t="s">
        <v>8</v>
      </c>
      <c r="S79">
        <v>8</v>
      </c>
      <c r="T79" t="s">
        <v>9</v>
      </c>
      <c r="U79">
        <v>290</v>
      </c>
      <c r="V79" t="s">
        <v>7</v>
      </c>
      <c r="W79">
        <v>100725</v>
      </c>
      <c r="X79" t="s">
        <v>1</v>
      </c>
      <c r="Y79" t="s">
        <v>2147</v>
      </c>
      <c r="Z79" t="s">
        <v>16</v>
      </c>
      <c r="AA79" t="s">
        <v>2148</v>
      </c>
      <c r="AB79" t="s">
        <v>256</v>
      </c>
      <c r="AC79" s="3">
        <v>9.9999999999999998E-17</v>
      </c>
      <c r="AD79" t="s">
        <v>976</v>
      </c>
      <c r="AE79" t="s">
        <v>977</v>
      </c>
      <c r="AF79" t="s">
        <v>978</v>
      </c>
      <c r="AG79">
        <v>0.01</v>
      </c>
      <c r="AH79" t="s">
        <v>979</v>
      </c>
      <c r="AI79" t="b">
        <v>0</v>
      </c>
      <c r="AJ79" t="s">
        <v>5</v>
      </c>
      <c r="AK79">
        <v>1</v>
      </c>
      <c r="AL79" t="s">
        <v>4</v>
      </c>
      <c r="AM79">
        <v>0</v>
      </c>
    </row>
    <row r="80" spans="1:39" x14ac:dyDescent="0.25">
      <c r="A80" t="s">
        <v>96</v>
      </c>
      <c r="B80" t="s">
        <v>10</v>
      </c>
      <c r="C80">
        <v>300</v>
      </c>
      <c r="D80" t="s">
        <v>11</v>
      </c>
      <c r="E80">
        <v>100000</v>
      </c>
      <c r="F80" t="s">
        <v>12</v>
      </c>
      <c r="G80">
        <v>23654</v>
      </c>
      <c r="H80" t="s">
        <v>13</v>
      </c>
      <c r="I80">
        <v>1E-3</v>
      </c>
      <c r="J80" t="s">
        <v>3</v>
      </c>
      <c r="K80">
        <v>0.88938249999999996</v>
      </c>
      <c r="L80" t="s">
        <v>2</v>
      </c>
      <c r="M80">
        <v>0.15276529999999999</v>
      </c>
      <c r="N80" t="s">
        <v>6</v>
      </c>
      <c r="O80">
        <v>15</v>
      </c>
      <c r="P80" t="s">
        <v>0</v>
      </c>
      <c r="Q80">
        <v>198.3</v>
      </c>
      <c r="R80" t="s">
        <v>8</v>
      </c>
      <c r="S80">
        <v>2</v>
      </c>
      <c r="T80" t="s">
        <v>9</v>
      </c>
      <c r="U80">
        <v>264</v>
      </c>
      <c r="V80" t="s">
        <v>7</v>
      </c>
      <c r="W80">
        <v>100684</v>
      </c>
      <c r="X80" t="s">
        <v>1</v>
      </c>
      <c r="Y80" t="s">
        <v>2149</v>
      </c>
      <c r="Z80" t="s">
        <v>16</v>
      </c>
      <c r="AA80" t="s">
        <v>2150</v>
      </c>
      <c r="AB80" t="s">
        <v>256</v>
      </c>
      <c r="AC80" s="3">
        <v>9.9999999999999998E-17</v>
      </c>
      <c r="AD80" t="s">
        <v>976</v>
      </c>
      <c r="AE80" t="s">
        <v>977</v>
      </c>
      <c r="AF80" t="s">
        <v>978</v>
      </c>
      <c r="AG80">
        <v>0.01</v>
      </c>
      <c r="AH80" t="s">
        <v>979</v>
      </c>
      <c r="AI80" t="b">
        <v>0</v>
      </c>
      <c r="AJ80" t="s">
        <v>5</v>
      </c>
      <c r="AK80">
        <v>0.98749933999999995</v>
      </c>
      <c r="AL80" t="s">
        <v>4</v>
      </c>
      <c r="AM80">
        <v>4.8888139999999997E-2</v>
      </c>
    </row>
    <row r="81" spans="1:39" x14ac:dyDescent="0.25">
      <c r="A81" t="s">
        <v>97</v>
      </c>
      <c r="B81" t="s">
        <v>10</v>
      </c>
      <c r="C81">
        <v>300</v>
      </c>
      <c r="D81" t="s">
        <v>11</v>
      </c>
      <c r="E81">
        <v>100000</v>
      </c>
      <c r="F81" t="s">
        <v>12</v>
      </c>
      <c r="G81">
        <v>23654</v>
      </c>
      <c r="H81" t="s">
        <v>13</v>
      </c>
      <c r="I81">
        <v>1E-3</v>
      </c>
      <c r="J81" t="s">
        <v>3</v>
      </c>
      <c r="K81">
        <v>0.97193309999999999</v>
      </c>
      <c r="L81" t="s">
        <v>2</v>
      </c>
      <c r="M81">
        <v>1.3577499999999999E-2</v>
      </c>
      <c r="N81" t="s">
        <v>6</v>
      </c>
      <c r="O81">
        <v>7</v>
      </c>
      <c r="P81" t="s">
        <v>0</v>
      </c>
      <c r="Q81">
        <v>178.8</v>
      </c>
      <c r="R81" t="s">
        <v>8</v>
      </c>
      <c r="S81">
        <v>5</v>
      </c>
      <c r="T81" t="s">
        <v>9</v>
      </c>
      <c r="U81">
        <v>288</v>
      </c>
      <c r="V81" t="s">
        <v>7</v>
      </c>
      <c r="W81">
        <v>100145</v>
      </c>
      <c r="X81" t="s">
        <v>1</v>
      </c>
      <c r="Y81" t="s">
        <v>2151</v>
      </c>
      <c r="Z81" t="s">
        <v>16</v>
      </c>
      <c r="AA81" t="s">
        <v>2152</v>
      </c>
      <c r="AB81" t="s">
        <v>256</v>
      </c>
      <c r="AC81" s="3">
        <v>9.9999999999999998E-17</v>
      </c>
      <c r="AD81" t="s">
        <v>976</v>
      </c>
      <c r="AE81" t="s">
        <v>977</v>
      </c>
      <c r="AF81" t="s">
        <v>978</v>
      </c>
      <c r="AG81">
        <v>0.01</v>
      </c>
      <c r="AH81" t="s">
        <v>979</v>
      </c>
      <c r="AI81" t="b">
        <v>0</v>
      </c>
      <c r="AJ81" t="s">
        <v>5</v>
      </c>
      <c r="AK81">
        <v>0.99641667</v>
      </c>
      <c r="AL81" t="s">
        <v>4</v>
      </c>
      <c r="AM81">
        <v>4.9255100000000001E-3</v>
      </c>
    </row>
    <row r="82" spans="1:39" x14ac:dyDescent="0.25">
      <c r="A82" t="s">
        <v>98</v>
      </c>
      <c r="B82" t="s">
        <v>10</v>
      </c>
      <c r="C82">
        <v>300</v>
      </c>
      <c r="D82" t="s">
        <v>11</v>
      </c>
      <c r="E82">
        <v>100000</v>
      </c>
      <c r="F82" t="s">
        <v>12</v>
      </c>
      <c r="G82">
        <v>23654</v>
      </c>
      <c r="H82" t="s">
        <v>13</v>
      </c>
      <c r="I82">
        <v>1E-3</v>
      </c>
      <c r="J82" t="s">
        <v>3</v>
      </c>
      <c r="K82">
        <v>0.97729489999999997</v>
      </c>
      <c r="L82" t="s">
        <v>2</v>
      </c>
      <c r="M82">
        <v>0.1620181</v>
      </c>
      <c r="N82" t="s">
        <v>6</v>
      </c>
      <c r="O82">
        <v>10</v>
      </c>
      <c r="P82" t="s">
        <v>0</v>
      </c>
      <c r="Q82">
        <v>187.5</v>
      </c>
      <c r="R82" t="s">
        <v>8</v>
      </c>
      <c r="S82">
        <v>6</v>
      </c>
      <c r="T82" t="s">
        <v>9</v>
      </c>
      <c r="U82">
        <v>238</v>
      </c>
      <c r="V82" t="s">
        <v>7</v>
      </c>
      <c r="W82">
        <v>100257</v>
      </c>
      <c r="X82" t="s">
        <v>1</v>
      </c>
      <c r="Y82" t="s">
        <v>2153</v>
      </c>
      <c r="Z82" t="s">
        <v>16</v>
      </c>
      <c r="AA82" t="s">
        <v>2154</v>
      </c>
      <c r="AB82" t="s">
        <v>256</v>
      </c>
      <c r="AC82" s="3">
        <v>9.9999999999999998E-17</v>
      </c>
      <c r="AD82" t="s">
        <v>976</v>
      </c>
      <c r="AE82" t="s">
        <v>977</v>
      </c>
      <c r="AF82" t="s">
        <v>978</v>
      </c>
      <c r="AG82">
        <v>0.01</v>
      </c>
      <c r="AH82" t="s">
        <v>979</v>
      </c>
      <c r="AI82" t="b">
        <v>0</v>
      </c>
      <c r="AJ82" t="s">
        <v>5</v>
      </c>
      <c r="AK82">
        <v>0.99653716000000003</v>
      </c>
      <c r="AL82" t="s">
        <v>4</v>
      </c>
      <c r="AM82">
        <v>6.3511869999999998E-2</v>
      </c>
    </row>
    <row r="83" spans="1:39" x14ac:dyDescent="0.25">
      <c r="A83" t="s">
        <v>99</v>
      </c>
      <c r="B83" t="s">
        <v>10</v>
      </c>
      <c r="C83">
        <v>300</v>
      </c>
      <c r="D83" t="s">
        <v>11</v>
      </c>
      <c r="E83">
        <v>100000</v>
      </c>
      <c r="F83" t="s">
        <v>12</v>
      </c>
      <c r="G83">
        <v>23654</v>
      </c>
      <c r="H83" t="s">
        <v>13</v>
      </c>
      <c r="I83">
        <v>1E-3</v>
      </c>
      <c r="J83" t="s">
        <v>3</v>
      </c>
      <c r="K83">
        <v>-1854963.1434901</v>
      </c>
      <c r="L83" t="s">
        <v>2</v>
      </c>
      <c r="M83">
        <v>210541.11848599999</v>
      </c>
      <c r="N83" t="s">
        <v>6</v>
      </c>
      <c r="O83">
        <v>33</v>
      </c>
      <c r="P83" t="s">
        <v>0</v>
      </c>
      <c r="Q83">
        <v>297.7</v>
      </c>
      <c r="R83" t="s">
        <v>8</v>
      </c>
      <c r="S83">
        <v>5</v>
      </c>
      <c r="T83" t="s">
        <v>9</v>
      </c>
      <c r="U83">
        <v>308</v>
      </c>
      <c r="V83" t="s">
        <v>7</v>
      </c>
      <c r="W83">
        <v>100738</v>
      </c>
      <c r="X83" t="s">
        <v>1</v>
      </c>
      <c r="Y83" t="s">
        <v>2155</v>
      </c>
      <c r="Z83" t="s">
        <v>16</v>
      </c>
      <c r="AA83" t="s">
        <v>2156</v>
      </c>
      <c r="AB83" t="s">
        <v>256</v>
      </c>
      <c r="AC83" s="3">
        <v>9.9999999999999998E-17</v>
      </c>
      <c r="AD83" t="s">
        <v>976</v>
      </c>
      <c r="AE83" t="s">
        <v>977</v>
      </c>
      <c r="AF83" t="s">
        <v>978</v>
      </c>
      <c r="AG83">
        <v>0.01</v>
      </c>
      <c r="AH83" t="s">
        <v>979</v>
      </c>
      <c r="AI83" t="b">
        <v>0</v>
      </c>
      <c r="AJ83" t="s">
        <v>5</v>
      </c>
      <c r="AK83">
        <v>-3.5788316999999998</v>
      </c>
      <c r="AL83" t="s">
        <v>4</v>
      </c>
      <c r="AM83">
        <v>2493.4482936600002</v>
      </c>
    </row>
    <row r="84" spans="1:39" x14ac:dyDescent="0.25">
      <c r="A84" t="s">
        <v>100</v>
      </c>
      <c r="B84" t="s">
        <v>10</v>
      </c>
      <c r="C84">
        <v>300</v>
      </c>
      <c r="D84" t="s">
        <v>11</v>
      </c>
      <c r="E84">
        <v>100000</v>
      </c>
      <c r="F84" t="s">
        <v>12</v>
      </c>
      <c r="G84">
        <v>23654</v>
      </c>
      <c r="H84" t="s">
        <v>13</v>
      </c>
      <c r="I84">
        <v>1E-3</v>
      </c>
      <c r="J84" t="s">
        <v>3</v>
      </c>
      <c r="K84">
        <v>-0.4096359</v>
      </c>
      <c r="L84" t="s">
        <v>2</v>
      </c>
      <c r="M84">
        <v>2.1562655999999998</v>
      </c>
      <c r="N84" t="s">
        <v>6</v>
      </c>
      <c r="O84">
        <v>60</v>
      </c>
      <c r="P84" t="s">
        <v>0</v>
      </c>
      <c r="Q84">
        <v>300.5</v>
      </c>
      <c r="R84" t="s">
        <v>8</v>
      </c>
      <c r="S84">
        <v>4</v>
      </c>
      <c r="T84" t="s">
        <v>9</v>
      </c>
      <c r="U84">
        <v>31</v>
      </c>
      <c r="V84" t="s">
        <v>7</v>
      </c>
      <c r="W84">
        <v>76999</v>
      </c>
      <c r="X84" t="s">
        <v>1</v>
      </c>
      <c r="Y84" t="s">
        <v>2157</v>
      </c>
      <c r="Z84" t="s">
        <v>16</v>
      </c>
      <c r="AA84" t="s">
        <v>2158</v>
      </c>
      <c r="AB84" t="s">
        <v>256</v>
      </c>
      <c r="AC84" s="3">
        <v>9.9999999999999998E-17</v>
      </c>
      <c r="AD84" t="s">
        <v>976</v>
      </c>
      <c r="AE84" t="s">
        <v>977</v>
      </c>
      <c r="AF84" t="s">
        <v>978</v>
      </c>
      <c r="AG84">
        <v>0.01</v>
      </c>
      <c r="AH84" t="s">
        <v>979</v>
      </c>
      <c r="AI84" t="b">
        <v>0</v>
      </c>
      <c r="AJ84" t="s">
        <v>5</v>
      </c>
      <c r="AK84">
        <v>-11.84205951</v>
      </c>
      <c r="AL84" t="s">
        <v>4</v>
      </c>
      <c r="AM84">
        <v>1.2270646300000001</v>
      </c>
    </row>
    <row r="85" spans="1:39" x14ac:dyDescent="0.25">
      <c r="A85" t="s">
        <v>101</v>
      </c>
      <c r="B85" t="s">
        <v>10</v>
      </c>
      <c r="C85">
        <v>300</v>
      </c>
      <c r="D85" t="s">
        <v>11</v>
      </c>
      <c r="E85">
        <v>100000</v>
      </c>
      <c r="F85" t="s">
        <v>12</v>
      </c>
      <c r="G85">
        <v>23654</v>
      </c>
      <c r="H85" t="s">
        <v>13</v>
      </c>
      <c r="I85">
        <v>1E-3</v>
      </c>
      <c r="J85" t="s">
        <v>3</v>
      </c>
      <c r="K85">
        <v>-20514828.855822101</v>
      </c>
      <c r="L85" t="s">
        <v>2</v>
      </c>
      <c r="M85">
        <v>537.87329079999995</v>
      </c>
      <c r="N85" t="s">
        <v>6</v>
      </c>
      <c r="O85">
        <v>15</v>
      </c>
      <c r="P85" t="s">
        <v>0</v>
      </c>
      <c r="Q85">
        <v>216.2</v>
      </c>
      <c r="R85" t="s">
        <v>8</v>
      </c>
      <c r="S85">
        <v>6</v>
      </c>
      <c r="T85" t="s">
        <v>9</v>
      </c>
      <c r="U85">
        <v>194</v>
      </c>
      <c r="V85" t="s">
        <v>7</v>
      </c>
      <c r="W85">
        <v>100398</v>
      </c>
      <c r="X85" t="s">
        <v>1</v>
      </c>
      <c r="Y85" t="s">
        <v>2159</v>
      </c>
      <c r="Z85" t="s">
        <v>16</v>
      </c>
      <c r="AA85" t="s">
        <v>2160</v>
      </c>
      <c r="AB85" t="s">
        <v>256</v>
      </c>
      <c r="AC85" s="3">
        <v>9.9999999999999998E-17</v>
      </c>
      <c r="AD85" t="s">
        <v>976</v>
      </c>
      <c r="AE85" t="s">
        <v>977</v>
      </c>
      <c r="AF85" t="s">
        <v>978</v>
      </c>
      <c r="AG85">
        <v>0.01</v>
      </c>
      <c r="AH85" t="s">
        <v>979</v>
      </c>
      <c r="AI85" t="b">
        <v>0</v>
      </c>
      <c r="AJ85" t="s">
        <v>5</v>
      </c>
      <c r="AK85">
        <v>-564739.75519438996</v>
      </c>
      <c r="AL85" t="s">
        <v>4</v>
      </c>
      <c r="AM85">
        <v>72.15420829</v>
      </c>
    </row>
    <row r="86" spans="1:39" x14ac:dyDescent="0.25">
      <c r="A86" t="s">
        <v>102</v>
      </c>
      <c r="B86" t="s">
        <v>10</v>
      </c>
      <c r="C86">
        <v>300</v>
      </c>
      <c r="D86" t="s">
        <v>11</v>
      </c>
      <c r="E86">
        <v>100000</v>
      </c>
      <c r="F86" t="s">
        <v>12</v>
      </c>
      <c r="G86">
        <v>23654</v>
      </c>
      <c r="H86" t="s">
        <v>13</v>
      </c>
      <c r="I86">
        <v>1E-3</v>
      </c>
      <c r="J86" t="s">
        <v>3</v>
      </c>
      <c r="K86">
        <v>0.97134989999999999</v>
      </c>
      <c r="L86" t="s">
        <v>2</v>
      </c>
      <c r="M86">
        <v>21.313853999999999</v>
      </c>
      <c r="N86" t="s">
        <v>6</v>
      </c>
      <c r="O86">
        <v>46</v>
      </c>
      <c r="P86" t="s">
        <v>0</v>
      </c>
      <c r="Q86">
        <v>301.10000000000002</v>
      </c>
      <c r="R86" t="s">
        <v>8</v>
      </c>
      <c r="S86">
        <v>9</v>
      </c>
      <c r="T86" t="s">
        <v>9</v>
      </c>
      <c r="U86">
        <v>55</v>
      </c>
      <c r="V86" t="s">
        <v>7</v>
      </c>
      <c r="W86">
        <v>92128</v>
      </c>
      <c r="X86" t="s">
        <v>1</v>
      </c>
      <c r="Y86" t="s">
        <v>2161</v>
      </c>
      <c r="Z86" t="s">
        <v>16</v>
      </c>
      <c r="AA86" t="s">
        <v>2162</v>
      </c>
      <c r="AB86" t="s">
        <v>256</v>
      </c>
      <c r="AC86" s="3">
        <v>9.9999999999999998E-17</v>
      </c>
      <c r="AD86" t="s">
        <v>976</v>
      </c>
      <c r="AE86" t="s">
        <v>977</v>
      </c>
      <c r="AF86" t="s">
        <v>978</v>
      </c>
      <c r="AG86">
        <v>0.01</v>
      </c>
      <c r="AH86" t="s">
        <v>979</v>
      </c>
      <c r="AI86" t="b">
        <v>0</v>
      </c>
      <c r="AJ86" t="s">
        <v>5</v>
      </c>
      <c r="AK86">
        <v>0.99114906999999997</v>
      </c>
      <c r="AL86" t="s">
        <v>4</v>
      </c>
      <c r="AM86">
        <v>11.358433870000001</v>
      </c>
    </row>
    <row r="87" spans="1:39" x14ac:dyDescent="0.25">
      <c r="A87" t="s">
        <v>103</v>
      </c>
      <c r="B87" t="s">
        <v>10</v>
      </c>
      <c r="C87">
        <v>300</v>
      </c>
      <c r="D87" t="s">
        <v>11</v>
      </c>
      <c r="E87">
        <v>100000</v>
      </c>
      <c r="F87" t="s">
        <v>12</v>
      </c>
      <c r="G87">
        <v>23654</v>
      </c>
      <c r="H87" t="s">
        <v>13</v>
      </c>
      <c r="I87">
        <v>1E-3</v>
      </c>
      <c r="J87" t="s">
        <v>3</v>
      </c>
      <c r="K87">
        <v>0.95660009999999995</v>
      </c>
      <c r="L87" t="s">
        <v>2</v>
      </c>
      <c r="M87">
        <v>5.8995199999999998E-2</v>
      </c>
      <c r="N87" t="s">
        <v>6</v>
      </c>
      <c r="O87">
        <v>14</v>
      </c>
      <c r="P87" t="s">
        <v>0</v>
      </c>
      <c r="Q87">
        <v>229.2</v>
      </c>
      <c r="R87" t="s">
        <v>8</v>
      </c>
      <c r="S87">
        <v>6</v>
      </c>
      <c r="T87" t="s">
        <v>9</v>
      </c>
      <c r="U87">
        <v>209</v>
      </c>
      <c r="V87" t="s">
        <v>7</v>
      </c>
      <c r="W87">
        <v>100467</v>
      </c>
      <c r="X87" t="s">
        <v>1</v>
      </c>
      <c r="Y87" t="s">
        <v>2163</v>
      </c>
      <c r="Z87" t="s">
        <v>16</v>
      </c>
      <c r="AA87" t="s">
        <v>2164</v>
      </c>
      <c r="AB87" t="s">
        <v>256</v>
      </c>
      <c r="AC87" s="3">
        <v>9.9999999999999998E-17</v>
      </c>
      <c r="AD87" t="s">
        <v>976</v>
      </c>
      <c r="AE87" t="s">
        <v>977</v>
      </c>
      <c r="AF87" t="s">
        <v>978</v>
      </c>
      <c r="AG87">
        <v>0.01</v>
      </c>
      <c r="AH87" t="s">
        <v>979</v>
      </c>
      <c r="AI87" t="b">
        <v>0</v>
      </c>
      <c r="AJ87" t="s">
        <v>5</v>
      </c>
      <c r="AK87">
        <v>0.98714811000000002</v>
      </c>
      <c r="AL87" t="s">
        <v>4</v>
      </c>
      <c r="AM87">
        <v>3.0899900000000001E-2</v>
      </c>
    </row>
    <row r="88" spans="1:39" x14ac:dyDescent="0.25">
      <c r="A88" t="s">
        <v>104</v>
      </c>
      <c r="B88" t="s">
        <v>10</v>
      </c>
      <c r="C88">
        <v>300</v>
      </c>
      <c r="D88" t="s">
        <v>11</v>
      </c>
      <c r="E88">
        <v>100000</v>
      </c>
      <c r="F88" t="s">
        <v>12</v>
      </c>
      <c r="G88">
        <v>23654</v>
      </c>
      <c r="H88" t="s">
        <v>13</v>
      </c>
      <c r="I88">
        <v>1E-3</v>
      </c>
      <c r="J88" t="s">
        <v>3</v>
      </c>
      <c r="K88">
        <v>0.97620450000000003</v>
      </c>
      <c r="L88" t="s">
        <v>2</v>
      </c>
      <c r="M88">
        <v>2.82659E-2</v>
      </c>
      <c r="N88" t="s">
        <v>6</v>
      </c>
      <c r="O88">
        <v>13</v>
      </c>
      <c r="P88" t="s">
        <v>0</v>
      </c>
      <c r="Q88">
        <v>217.4</v>
      </c>
      <c r="R88" t="s">
        <v>8</v>
      </c>
      <c r="S88">
        <v>4</v>
      </c>
      <c r="T88" t="s">
        <v>9</v>
      </c>
      <c r="U88">
        <v>207</v>
      </c>
      <c r="V88" t="s">
        <v>7</v>
      </c>
      <c r="W88">
        <v>100342</v>
      </c>
      <c r="X88" t="s">
        <v>1</v>
      </c>
      <c r="Y88" t="s">
        <v>2165</v>
      </c>
      <c r="Z88" t="s">
        <v>16</v>
      </c>
      <c r="AA88" t="s">
        <v>2166</v>
      </c>
      <c r="AB88" t="s">
        <v>256</v>
      </c>
      <c r="AC88" s="3">
        <v>9.9999999999999998E-17</v>
      </c>
      <c r="AD88" t="s">
        <v>976</v>
      </c>
      <c r="AE88" t="s">
        <v>977</v>
      </c>
      <c r="AF88" t="s">
        <v>978</v>
      </c>
      <c r="AG88">
        <v>0.01</v>
      </c>
      <c r="AH88" t="s">
        <v>979</v>
      </c>
      <c r="AI88" t="b">
        <v>0</v>
      </c>
      <c r="AJ88" t="s">
        <v>5</v>
      </c>
      <c r="AK88">
        <v>0.99655190999999999</v>
      </c>
      <c r="AL88" t="s">
        <v>4</v>
      </c>
      <c r="AM88">
        <v>1.0884100000000001E-2</v>
      </c>
    </row>
    <row r="89" spans="1:39" x14ac:dyDescent="0.25">
      <c r="A89" t="s">
        <v>105</v>
      </c>
      <c r="B89" t="s">
        <v>10</v>
      </c>
      <c r="C89">
        <v>300</v>
      </c>
      <c r="D89" t="s">
        <v>11</v>
      </c>
      <c r="E89">
        <v>100000</v>
      </c>
      <c r="F89" t="s">
        <v>12</v>
      </c>
      <c r="G89">
        <v>23654</v>
      </c>
      <c r="H89" t="s">
        <v>13</v>
      </c>
      <c r="I89">
        <v>1E-3</v>
      </c>
      <c r="J89" t="s">
        <v>3</v>
      </c>
      <c r="K89">
        <v>0.14867030000000001</v>
      </c>
      <c r="L89" t="s">
        <v>2</v>
      </c>
      <c r="M89">
        <v>1.0202640000000001</v>
      </c>
      <c r="N89" t="s">
        <v>6</v>
      </c>
      <c r="O89">
        <v>20</v>
      </c>
      <c r="P89" t="s">
        <v>0</v>
      </c>
      <c r="Q89">
        <v>233.2</v>
      </c>
      <c r="R89" t="s">
        <v>8</v>
      </c>
      <c r="S89">
        <v>4</v>
      </c>
      <c r="T89" t="s">
        <v>9</v>
      </c>
      <c r="U89">
        <v>271</v>
      </c>
      <c r="V89" t="s">
        <v>7</v>
      </c>
      <c r="W89">
        <v>100513</v>
      </c>
      <c r="X89" t="s">
        <v>1</v>
      </c>
      <c r="Y89" t="s">
        <v>2167</v>
      </c>
      <c r="Z89" t="s">
        <v>16</v>
      </c>
      <c r="AA89" t="s">
        <v>2168</v>
      </c>
      <c r="AB89" t="s">
        <v>256</v>
      </c>
      <c r="AC89" s="3">
        <v>9.9999999999999998E-17</v>
      </c>
      <c r="AD89" t="s">
        <v>976</v>
      </c>
      <c r="AE89" t="s">
        <v>977</v>
      </c>
      <c r="AF89" t="s">
        <v>978</v>
      </c>
      <c r="AG89">
        <v>0.01</v>
      </c>
      <c r="AH89" t="s">
        <v>979</v>
      </c>
      <c r="AI89" t="b">
        <v>0</v>
      </c>
      <c r="AJ89" t="s">
        <v>5</v>
      </c>
      <c r="AK89">
        <v>0.59166794</v>
      </c>
      <c r="AL89" t="s">
        <v>4</v>
      </c>
      <c r="AM89">
        <v>0.37238264999999998</v>
      </c>
    </row>
    <row r="90" spans="1:39" x14ac:dyDescent="0.25">
      <c r="A90" t="s">
        <v>106</v>
      </c>
      <c r="B90" t="s">
        <v>10</v>
      </c>
      <c r="C90">
        <v>300</v>
      </c>
      <c r="D90" t="s">
        <v>11</v>
      </c>
      <c r="E90">
        <v>100000</v>
      </c>
      <c r="F90" t="s">
        <v>12</v>
      </c>
      <c r="G90">
        <v>23654</v>
      </c>
      <c r="H90" t="s">
        <v>13</v>
      </c>
      <c r="I90">
        <v>1E-3</v>
      </c>
      <c r="J90" t="s">
        <v>3</v>
      </c>
      <c r="K90">
        <v>-1.2006291</v>
      </c>
      <c r="L90" t="s">
        <v>2</v>
      </c>
      <c r="M90">
        <v>0.59972709999999996</v>
      </c>
      <c r="N90" t="s">
        <v>6</v>
      </c>
      <c r="O90">
        <v>15</v>
      </c>
      <c r="P90" t="s">
        <v>0</v>
      </c>
      <c r="Q90">
        <v>194.2</v>
      </c>
      <c r="R90" t="s">
        <v>8</v>
      </c>
      <c r="S90">
        <v>3</v>
      </c>
      <c r="T90" t="s">
        <v>9</v>
      </c>
      <c r="U90">
        <v>270</v>
      </c>
      <c r="V90" t="s">
        <v>7</v>
      </c>
      <c r="W90">
        <v>100301</v>
      </c>
      <c r="X90" t="s">
        <v>1</v>
      </c>
      <c r="Y90" t="s">
        <v>2169</v>
      </c>
      <c r="Z90" t="s">
        <v>16</v>
      </c>
      <c r="AA90" t="s">
        <v>2170</v>
      </c>
      <c r="AB90" t="s">
        <v>256</v>
      </c>
      <c r="AC90" s="3">
        <v>9.9999999999999998E-17</v>
      </c>
      <c r="AD90" t="s">
        <v>976</v>
      </c>
      <c r="AE90" t="s">
        <v>977</v>
      </c>
      <c r="AF90" t="s">
        <v>978</v>
      </c>
      <c r="AG90">
        <v>0.01</v>
      </c>
      <c r="AH90" t="s">
        <v>979</v>
      </c>
      <c r="AI90" t="b">
        <v>0</v>
      </c>
      <c r="AJ90" t="s">
        <v>5</v>
      </c>
      <c r="AK90">
        <v>-40.951894269999997</v>
      </c>
      <c r="AL90" t="s">
        <v>4</v>
      </c>
      <c r="AM90">
        <v>2.3456078499999999</v>
      </c>
    </row>
    <row r="91" spans="1:39" x14ac:dyDescent="0.25">
      <c r="A91" t="s">
        <v>107</v>
      </c>
      <c r="B91" t="s">
        <v>10</v>
      </c>
      <c r="C91">
        <v>300</v>
      </c>
      <c r="D91" t="s">
        <v>11</v>
      </c>
      <c r="E91">
        <v>100000</v>
      </c>
      <c r="F91" t="s">
        <v>12</v>
      </c>
      <c r="G91">
        <v>23654</v>
      </c>
      <c r="H91" t="s">
        <v>13</v>
      </c>
      <c r="I91">
        <v>1E-3</v>
      </c>
      <c r="J91" t="s">
        <v>3</v>
      </c>
      <c r="K91">
        <v>0.90318350000000003</v>
      </c>
      <c r="L91" t="s">
        <v>2</v>
      </c>
      <c r="M91">
        <v>0.19924259999999999</v>
      </c>
      <c r="N91" t="s">
        <v>6</v>
      </c>
      <c r="O91">
        <v>14</v>
      </c>
      <c r="P91" t="s">
        <v>0</v>
      </c>
      <c r="Q91">
        <v>227</v>
      </c>
      <c r="R91" t="s">
        <v>8</v>
      </c>
      <c r="S91">
        <v>3</v>
      </c>
      <c r="T91" t="s">
        <v>9</v>
      </c>
      <c r="U91">
        <v>192</v>
      </c>
      <c r="V91" t="s">
        <v>7</v>
      </c>
      <c r="W91">
        <v>100205</v>
      </c>
      <c r="X91" t="s">
        <v>1</v>
      </c>
      <c r="Y91" t="s">
        <v>2171</v>
      </c>
      <c r="Z91" t="s">
        <v>16</v>
      </c>
      <c r="AA91" t="s">
        <v>2172</v>
      </c>
      <c r="AB91" t="s">
        <v>256</v>
      </c>
      <c r="AC91" s="3">
        <v>9.9999999999999998E-17</v>
      </c>
      <c r="AD91" t="s">
        <v>976</v>
      </c>
      <c r="AE91" t="s">
        <v>977</v>
      </c>
      <c r="AF91" t="s">
        <v>978</v>
      </c>
      <c r="AG91">
        <v>0.01</v>
      </c>
      <c r="AH91" t="s">
        <v>979</v>
      </c>
      <c r="AI91" t="b">
        <v>0</v>
      </c>
      <c r="AJ91" t="s">
        <v>5</v>
      </c>
      <c r="AK91">
        <v>0.98401872999999995</v>
      </c>
      <c r="AL91" t="s">
        <v>4</v>
      </c>
      <c r="AM91">
        <v>7.7879169999999998E-2</v>
      </c>
    </row>
    <row r="92" spans="1:39" x14ac:dyDescent="0.25">
      <c r="A92" t="s">
        <v>108</v>
      </c>
      <c r="B92" t="s">
        <v>10</v>
      </c>
      <c r="C92">
        <v>300</v>
      </c>
      <c r="D92" t="s">
        <v>11</v>
      </c>
      <c r="E92">
        <v>100000</v>
      </c>
      <c r="F92" t="s">
        <v>12</v>
      </c>
      <c r="G92">
        <v>23654</v>
      </c>
      <c r="H92" t="s">
        <v>13</v>
      </c>
      <c r="I92">
        <v>1E-3</v>
      </c>
      <c r="J92" t="s">
        <v>3</v>
      </c>
      <c r="K92">
        <v>0.95029430000000004</v>
      </c>
      <c r="L92" t="s">
        <v>2</v>
      </c>
      <c r="M92">
        <v>0.23275889999999999</v>
      </c>
      <c r="N92" t="s">
        <v>6</v>
      </c>
      <c r="O92">
        <v>11</v>
      </c>
      <c r="P92" t="s">
        <v>0</v>
      </c>
      <c r="Q92">
        <v>214.3</v>
      </c>
      <c r="R92" t="s">
        <v>8</v>
      </c>
      <c r="S92">
        <v>4</v>
      </c>
      <c r="T92" t="s">
        <v>9</v>
      </c>
      <c r="U92">
        <v>193</v>
      </c>
      <c r="V92" t="s">
        <v>7</v>
      </c>
      <c r="W92">
        <v>100328</v>
      </c>
      <c r="X92" t="s">
        <v>1</v>
      </c>
      <c r="Y92" t="s">
        <v>2173</v>
      </c>
      <c r="Z92" t="s">
        <v>16</v>
      </c>
      <c r="AA92" t="e" cm="1">
        <f t="array" ref="AA92">-0.19902437*X2*EXP(x0)-0.96501174*LOG(X1)+1.20840256</f>
        <v>#VALUE!</v>
      </c>
      <c r="AB92" t="s">
        <v>256</v>
      </c>
      <c r="AC92" s="3">
        <v>9.9999999999999998E-17</v>
      </c>
      <c r="AD92" t="s">
        <v>976</v>
      </c>
      <c r="AE92" t="s">
        <v>977</v>
      </c>
      <c r="AF92" t="s">
        <v>978</v>
      </c>
      <c r="AG92">
        <v>0.01</v>
      </c>
      <c r="AH92" t="s">
        <v>979</v>
      </c>
      <c r="AI92" t="b">
        <v>0</v>
      </c>
      <c r="AJ92" t="s">
        <v>5</v>
      </c>
      <c r="AK92">
        <v>0.99259755000000005</v>
      </c>
      <c r="AL92" t="s">
        <v>4</v>
      </c>
      <c r="AM92">
        <v>8.8640899999999995E-2</v>
      </c>
    </row>
    <row r="93" spans="1:39" x14ac:dyDescent="0.25">
      <c r="A93" t="s">
        <v>109</v>
      </c>
      <c r="B93" t="s">
        <v>10</v>
      </c>
      <c r="C93">
        <v>300</v>
      </c>
      <c r="D93" t="s">
        <v>11</v>
      </c>
      <c r="E93">
        <v>100000</v>
      </c>
      <c r="F93" t="s">
        <v>12</v>
      </c>
      <c r="G93">
        <v>23654</v>
      </c>
      <c r="H93" t="s">
        <v>13</v>
      </c>
      <c r="I93">
        <v>1E-3</v>
      </c>
      <c r="J93" t="s">
        <v>3</v>
      </c>
      <c r="K93">
        <v>0.95289069999999998</v>
      </c>
      <c r="L93" t="s">
        <v>2</v>
      </c>
      <c r="M93">
        <v>8.4899199999999994E-2</v>
      </c>
      <c r="N93" t="s">
        <v>6</v>
      </c>
      <c r="O93">
        <v>14</v>
      </c>
      <c r="P93" t="s">
        <v>0</v>
      </c>
      <c r="Q93">
        <v>236.8</v>
      </c>
      <c r="R93" t="s">
        <v>8</v>
      </c>
      <c r="S93">
        <v>4</v>
      </c>
      <c r="T93" t="s">
        <v>9</v>
      </c>
      <c r="U93">
        <v>237</v>
      </c>
      <c r="V93" t="s">
        <v>7</v>
      </c>
      <c r="W93">
        <v>100449</v>
      </c>
      <c r="X93" t="s">
        <v>1</v>
      </c>
      <c r="Y93" t="s">
        <v>2174</v>
      </c>
      <c r="Z93" t="s">
        <v>16</v>
      </c>
      <c r="AA93" t="s">
        <v>2175</v>
      </c>
      <c r="AB93" t="s">
        <v>256</v>
      </c>
      <c r="AC93" s="3">
        <v>9.9999999999999998E-17</v>
      </c>
      <c r="AD93" t="s">
        <v>976</v>
      </c>
      <c r="AE93" t="s">
        <v>977</v>
      </c>
      <c r="AF93" t="s">
        <v>978</v>
      </c>
      <c r="AG93">
        <v>0.01</v>
      </c>
      <c r="AH93" t="s">
        <v>979</v>
      </c>
      <c r="AI93" t="b">
        <v>0</v>
      </c>
      <c r="AJ93" t="s">
        <v>5</v>
      </c>
      <c r="AK93">
        <v>0.99303713999999998</v>
      </c>
      <c r="AL93" t="s">
        <v>4</v>
      </c>
      <c r="AM93">
        <v>3.1839579999999999E-2</v>
      </c>
    </row>
    <row r="94" spans="1:39" x14ac:dyDescent="0.25">
      <c r="A94" t="s">
        <v>110</v>
      </c>
      <c r="B94" t="s">
        <v>10</v>
      </c>
      <c r="C94">
        <v>300</v>
      </c>
      <c r="D94" t="s">
        <v>11</v>
      </c>
      <c r="E94">
        <v>100000</v>
      </c>
      <c r="F94" t="s">
        <v>12</v>
      </c>
      <c r="G94">
        <v>23654</v>
      </c>
      <c r="H94" t="s">
        <v>13</v>
      </c>
      <c r="I94">
        <v>1E-3</v>
      </c>
      <c r="J94" t="s">
        <v>3</v>
      </c>
      <c r="K94">
        <v>0.97021999999999997</v>
      </c>
      <c r="L94" t="s">
        <v>2</v>
      </c>
      <c r="M94">
        <v>0.1047536</v>
      </c>
      <c r="N94" t="s">
        <v>6</v>
      </c>
      <c r="O94">
        <v>19</v>
      </c>
      <c r="P94" t="s">
        <v>0</v>
      </c>
      <c r="Q94">
        <v>256.10000000000002</v>
      </c>
      <c r="R94" t="s">
        <v>8</v>
      </c>
      <c r="S94">
        <v>4</v>
      </c>
      <c r="T94" t="s">
        <v>9</v>
      </c>
      <c r="U94">
        <v>324</v>
      </c>
      <c r="V94" t="s">
        <v>7</v>
      </c>
      <c r="W94">
        <v>100710</v>
      </c>
      <c r="X94" t="s">
        <v>1</v>
      </c>
      <c r="Y94" t="s">
        <v>2176</v>
      </c>
      <c r="Z94" t="s">
        <v>16</v>
      </c>
      <c r="AA94" t="s">
        <v>2177</v>
      </c>
      <c r="AB94" t="s">
        <v>256</v>
      </c>
      <c r="AC94" s="3">
        <v>9.9999999999999998E-17</v>
      </c>
      <c r="AD94" t="s">
        <v>976</v>
      </c>
      <c r="AE94" t="s">
        <v>977</v>
      </c>
      <c r="AF94" t="s">
        <v>978</v>
      </c>
      <c r="AG94">
        <v>0.01</v>
      </c>
      <c r="AH94" t="s">
        <v>979</v>
      </c>
      <c r="AI94" t="b">
        <v>0</v>
      </c>
      <c r="AJ94" t="s">
        <v>5</v>
      </c>
      <c r="AK94">
        <v>0.98311720999999996</v>
      </c>
      <c r="AL94" t="s">
        <v>4</v>
      </c>
      <c r="AM94">
        <v>7.6762559999999994E-2</v>
      </c>
    </row>
    <row r="95" spans="1:39" x14ac:dyDescent="0.25">
      <c r="A95" t="s">
        <v>111</v>
      </c>
      <c r="B95" t="s">
        <v>10</v>
      </c>
      <c r="C95">
        <v>300</v>
      </c>
      <c r="D95" t="s">
        <v>11</v>
      </c>
      <c r="E95">
        <v>100000</v>
      </c>
      <c r="F95" t="s">
        <v>12</v>
      </c>
      <c r="G95">
        <v>23654</v>
      </c>
      <c r="H95" t="s">
        <v>13</v>
      </c>
      <c r="I95">
        <v>1E-3</v>
      </c>
      <c r="J95" t="s">
        <v>3</v>
      </c>
      <c r="K95">
        <v>0.96860159999999995</v>
      </c>
      <c r="L95" t="s">
        <v>2</v>
      </c>
      <c r="M95">
        <v>6.23289E-2</v>
      </c>
      <c r="N95" t="s">
        <v>6</v>
      </c>
      <c r="O95">
        <v>10</v>
      </c>
      <c r="P95" t="s">
        <v>0</v>
      </c>
      <c r="Q95">
        <v>213</v>
      </c>
      <c r="R95" t="s">
        <v>8</v>
      </c>
      <c r="S95">
        <v>2</v>
      </c>
      <c r="T95" t="s">
        <v>9</v>
      </c>
      <c r="U95">
        <v>218</v>
      </c>
      <c r="V95" t="s">
        <v>7</v>
      </c>
      <c r="W95">
        <v>100438</v>
      </c>
      <c r="X95" t="s">
        <v>1</v>
      </c>
      <c r="Y95" t="s">
        <v>2178</v>
      </c>
      <c r="Z95" t="s">
        <v>16</v>
      </c>
      <c r="AA95" t="s">
        <v>2179</v>
      </c>
      <c r="AB95" t="s">
        <v>256</v>
      </c>
      <c r="AC95" s="3">
        <v>9.9999999999999998E-17</v>
      </c>
      <c r="AD95" t="s">
        <v>976</v>
      </c>
      <c r="AE95" t="s">
        <v>977</v>
      </c>
      <c r="AF95" t="s">
        <v>978</v>
      </c>
      <c r="AG95">
        <v>0.01</v>
      </c>
      <c r="AH95" t="s">
        <v>979</v>
      </c>
      <c r="AI95" t="b">
        <v>0</v>
      </c>
      <c r="AJ95" t="s">
        <v>5</v>
      </c>
      <c r="AK95">
        <v>0.99554158000000004</v>
      </c>
      <c r="AL95" t="s">
        <v>4</v>
      </c>
      <c r="AM95">
        <v>2.2789980000000001E-2</v>
      </c>
    </row>
    <row r="96" spans="1:39" x14ac:dyDescent="0.25">
      <c r="A96" t="s">
        <v>112</v>
      </c>
      <c r="B96" t="s">
        <v>10</v>
      </c>
      <c r="C96">
        <v>300</v>
      </c>
      <c r="D96" t="s">
        <v>11</v>
      </c>
      <c r="E96">
        <v>100000</v>
      </c>
      <c r="F96" t="s">
        <v>12</v>
      </c>
      <c r="G96">
        <v>23654</v>
      </c>
      <c r="H96" t="s">
        <v>13</v>
      </c>
      <c r="I96">
        <v>1E-3</v>
      </c>
      <c r="J96" t="s">
        <v>3</v>
      </c>
      <c r="K96">
        <v>0.98901209999999995</v>
      </c>
      <c r="L96" t="s">
        <v>2</v>
      </c>
      <c r="M96">
        <v>0.18554580000000001</v>
      </c>
      <c r="N96" t="s">
        <v>6</v>
      </c>
      <c r="O96">
        <v>16</v>
      </c>
      <c r="P96" t="s">
        <v>0</v>
      </c>
      <c r="Q96">
        <v>224.4</v>
      </c>
      <c r="R96" t="s">
        <v>8</v>
      </c>
      <c r="S96">
        <v>4</v>
      </c>
      <c r="T96" t="s">
        <v>9</v>
      </c>
      <c r="U96">
        <v>275</v>
      </c>
      <c r="V96" t="s">
        <v>7</v>
      </c>
      <c r="W96">
        <v>100633</v>
      </c>
      <c r="X96" t="s">
        <v>1</v>
      </c>
      <c r="Y96" t="s">
        <v>2180</v>
      </c>
      <c r="Z96" t="s">
        <v>16</v>
      </c>
      <c r="AA96" t="e" cm="1">
        <f t="array" ref="AA96">-1.00376392*LOG(x0/(X1*X3))+1.17588741*SIN(X2)</f>
        <v>#NAME?</v>
      </c>
      <c r="AB96" t="s">
        <v>256</v>
      </c>
      <c r="AC96" s="3">
        <v>9.9999999999999998E-17</v>
      </c>
      <c r="AD96" t="s">
        <v>976</v>
      </c>
      <c r="AE96" t="s">
        <v>977</v>
      </c>
      <c r="AF96" t="s">
        <v>978</v>
      </c>
      <c r="AG96">
        <v>0.01</v>
      </c>
      <c r="AH96" t="s">
        <v>979</v>
      </c>
      <c r="AI96" t="b">
        <v>0</v>
      </c>
      <c r="AJ96" t="s">
        <v>5</v>
      </c>
      <c r="AK96">
        <v>0.99940801000000001</v>
      </c>
      <c r="AL96" t="s">
        <v>4</v>
      </c>
      <c r="AM96">
        <v>4.3023520000000003E-2</v>
      </c>
    </row>
    <row r="97" spans="1:39" x14ac:dyDescent="0.25">
      <c r="A97" t="s">
        <v>113</v>
      </c>
      <c r="B97" t="s">
        <v>10</v>
      </c>
      <c r="C97">
        <v>300</v>
      </c>
      <c r="D97" t="s">
        <v>11</v>
      </c>
      <c r="E97">
        <v>100000</v>
      </c>
      <c r="F97" t="s">
        <v>12</v>
      </c>
      <c r="G97">
        <v>23654</v>
      </c>
      <c r="H97" t="s">
        <v>13</v>
      </c>
      <c r="I97">
        <v>1E-3</v>
      </c>
      <c r="J97" t="s">
        <v>3</v>
      </c>
      <c r="K97">
        <v>0.86350700000000002</v>
      </c>
      <c r="L97" t="s">
        <v>2</v>
      </c>
      <c r="M97">
        <v>0.179036</v>
      </c>
      <c r="N97" t="s">
        <v>6</v>
      </c>
      <c r="O97">
        <v>22</v>
      </c>
      <c r="P97" t="s">
        <v>0</v>
      </c>
      <c r="Q97">
        <v>276.60000000000002</v>
      </c>
      <c r="R97" t="s">
        <v>8</v>
      </c>
      <c r="S97">
        <v>6</v>
      </c>
      <c r="T97" t="s">
        <v>9</v>
      </c>
      <c r="U97">
        <v>379</v>
      </c>
      <c r="V97" t="s">
        <v>7</v>
      </c>
      <c r="W97">
        <v>100936</v>
      </c>
      <c r="X97" t="s">
        <v>1</v>
      </c>
      <c r="Y97" t="s">
        <v>2181</v>
      </c>
      <c r="Z97" t="s">
        <v>16</v>
      </c>
      <c r="AA97" t="s">
        <v>2182</v>
      </c>
      <c r="AB97" t="s">
        <v>256</v>
      </c>
      <c r="AC97" s="3">
        <v>9.9999999999999998E-17</v>
      </c>
      <c r="AD97" t="s">
        <v>976</v>
      </c>
      <c r="AE97" t="s">
        <v>977</v>
      </c>
      <c r="AF97" t="s">
        <v>978</v>
      </c>
      <c r="AG97">
        <v>0.01</v>
      </c>
      <c r="AH97" t="s">
        <v>979</v>
      </c>
      <c r="AI97" t="b">
        <v>0</v>
      </c>
      <c r="AJ97" t="s">
        <v>5</v>
      </c>
      <c r="AK97">
        <v>0.97168600000000005</v>
      </c>
      <c r="AL97" t="s">
        <v>4</v>
      </c>
      <c r="AM97">
        <v>7.5738079999999999E-2</v>
      </c>
    </row>
    <row r="98" spans="1:39" x14ac:dyDescent="0.25">
      <c r="A98" t="s">
        <v>114</v>
      </c>
      <c r="B98" t="s">
        <v>10</v>
      </c>
      <c r="C98">
        <v>300</v>
      </c>
      <c r="D98" t="s">
        <v>11</v>
      </c>
      <c r="E98">
        <v>100000</v>
      </c>
      <c r="F98" t="s">
        <v>12</v>
      </c>
      <c r="G98">
        <v>23654</v>
      </c>
      <c r="H98" t="s">
        <v>13</v>
      </c>
      <c r="I98">
        <v>1E-3</v>
      </c>
      <c r="J98" t="s">
        <v>3</v>
      </c>
      <c r="K98">
        <v>0.94157179999999996</v>
      </c>
      <c r="L98" t="s">
        <v>2</v>
      </c>
      <c r="M98">
        <v>9.4121899999999994E-2</v>
      </c>
      <c r="N98" t="s">
        <v>6</v>
      </c>
      <c r="O98">
        <v>12</v>
      </c>
      <c r="P98" t="s">
        <v>0</v>
      </c>
      <c r="Q98">
        <v>248.2</v>
      </c>
      <c r="R98" t="s">
        <v>8</v>
      </c>
      <c r="S98">
        <v>6</v>
      </c>
      <c r="T98" t="s">
        <v>9</v>
      </c>
      <c r="U98">
        <v>245</v>
      </c>
      <c r="V98" t="s">
        <v>7</v>
      </c>
      <c r="W98">
        <v>100541</v>
      </c>
      <c r="X98" t="s">
        <v>1</v>
      </c>
      <c r="Y98" t="s">
        <v>2183</v>
      </c>
      <c r="Z98" t="s">
        <v>16</v>
      </c>
      <c r="AA98" t="s">
        <v>2184</v>
      </c>
      <c r="AB98" t="s">
        <v>256</v>
      </c>
      <c r="AC98" s="3">
        <v>9.9999999999999998E-17</v>
      </c>
      <c r="AD98" t="s">
        <v>976</v>
      </c>
      <c r="AE98" t="s">
        <v>977</v>
      </c>
      <c r="AF98" t="s">
        <v>978</v>
      </c>
      <c r="AG98">
        <v>0.01</v>
      </c>
      <c r="AH98" t="s">
        <v>979</v>
      </c>
      <c r="AI98" t="b">
        <v>0</v>
      </c>
      <c r="AJ98" t="s">
        <v>5</v>
      </c>
      <c r="AK98">
        <v>0.98554238000000005</v>
      </c>
      <c r="AL98" t="s">
        <v>4</v>
      </c>
      <c r="AM98">
        <v>4.5646039999999999E-2</v>
      </c>
    </row>
    <row r="99" spans="1:39" x14ac:dyDescent="0.25">
      <c r="A99" t="s">
        <v>115</v>
      </c>
      <c r="B99" t="s">
        <v>10</v>
      </c>
      <c r="C99">
        <v>300</v>
      </c>
      <c r="D99" t="s">
        <v>11</v>
      </c>
      <c r="E99">
        <v>100000</v>
      </c>
      <c r="F99" t="s">
        <v>12</v>
      </c>
      <c r="G99">
        <v>23654</v>
      </c>
      <c r="H99" t="s">
        <v>13</v>
      </c>
      <c r="I99">
        <v>1E-3</v>
      </c>
      <c r="J99" t="s">
        <v>3</v>
      </c>
      <c r="K99">
        <v>0.93437239999999999</v>
      </c>
      <c r="L99" t="s">
        <v>2</v>
      </c>
      <c r="M99">
        <v>0.2460647</v>
      </c>
      <c r="N99" t="s">
        <v>6</v>
      </c>
      <c r="O99">
        <v>16</v>
      </c>
      <c r="P99" t="s">
        <v>0</v>
      </c>
      <c r="Q99">
        <v>249.2</v>
      </c>
      <c r="R99" t="s">
        <v>8</v>
      </c>
      <c r="S99">
        <v>7</v>
      </c>
      <c r="T99" t="s">
        <v>9</v>
      </c>
      <c r="U99">
        <v>303</v>
      </c>
      <c r="V99" t="s">
        <v>7</v>
      </c>
      <c r="W99">
        <v>100655</v>
      </c>
      <c r="X99" t="s">
        <v>1</v>
      </c>
      <c r="Y99" t="s">
        <v>2185</v>
      </c>
      <c r="Z99" t="s">
        <v>16</v>
      </c>
      <c r="AA99" t="s">
        <v>2186</v>
      </c>
      <c r="AB99" t="s">
        <v>256</v>
      </c>
      <c r="AC99" s="3">
        <v>9.9999999999999998E-17</v>
      </c>
      <c r="AD99" t="s">
        <v>976</v>
      </c>
      <c r="AE99" t="s">
        <v>977</v>
      </c>
      <c r="AF99" t="s">
        <v>978</v>
      </c>
      <c r="AG99">
        <v>0.01</v>
      </c>
      <c r="AH99" t="s">
        <v>979</v>
      </c>
      <c r="AI99" t="b">
        <v>0</v>
      </c>
      <c r="AJ99" t="s">
        <v>5</v>
      </c>
      <c r="AK99">
        <v>0.99074229999999996</v>
      </c>
      <c r="AL99" t="s">
        <v>4</v>
      </c>
      <c r="AM99">
        <v>9.0659199999999995E-2</v>
      </c>
    </row>
    <row r="100" spans="1:39" x14ac:dyDescent="0.25">
      <c r="A100" t="s">
        <v>116</v>
      </c>
      <c r="B100" t="s">
        <v>10</v>
      </c>
      <c r="C100">
        <v>300</v>
      </c>
      <c r="D100" t="s">
        <v>11</v>
      </c>
      <c r="E100">
        <v>100000</v>
      </c>
      <c r="F100" t="s">
        <v>12</v>
      </c>
      <c r="G100">
        <v>23654</v>
      </c>
      <c r="H100" t="s">
        <v>13</v>
      </c>
      <c r="I100">
        <v>1E-3</v>
      </c>
      <c r="J100" t="s">
        <v>3</v>
      </c>
      <c r="K100">
        <v>0.97122609999999998</v>
      </c>
      <c r="L100" t="s">
        <v>2</v>
      </c>
      <c r="M100">
        <v>6.0790499999999997E-2</v>
      </c>
      <c r="N100" t="s">
        <v>6</v>
      </c>
      <c r="O100">
        <v>10</v>
      </c>
      <c r="P100" t="s">
        <v>0</v>
      </c>
      <c r="Q100">
        <v>270</v>
      </c>
      <c r="R100" t="s">
        <v>8</v>
      </c>
      <c r="S100">
        <v>8</v>
      </c>
      <c r="T100" t="s">
        <v>9</v>
      </c>
      <c r="U100">
        <v>312</v>
      </c>
      <c r="V100" t="s">
        <v>7</v>
      </c>
      <c r="W100">
        <v>100997</v>
      </c>
      <c r="X100" t="s">
        <v>1</v>
      </c>
      <c r="Y100" t="s">
        <v>2187</v>
      </c>
      <c r="Z100" t="s">
        <v>16</v>
      </c>
      <c r="AA100" t="s">
        <v>2188</v>
      </c>
      <c r="AB100" t="s">
        <v>256</v>
      </c>
      <c r="AC100" s="3">
        <v>9.9999999999999998E-17</v>
      </c>
      <c r="AD100" t="s">
        <v>976</v>
      </c>
      <c r="AE100" t="s">
        <v>977</v>
      </c>
      <c r="AF100" t="s">
        <v>978</v>
      </c>
      <c r="AG100">
        <v>0.01</v>
      </c>
      <c r="AH100" t="s">
        <v>979</v>
      </c>
      <c r="AI100" t="b">
        <v>0</v>
      </c>
      <c r="AJ100" t="s">
        <v>5</v>
      </c>
      <c r="AK100">
        <v>0.99853141999999995</v>
      </c>
      <c r="AL100" t="s">
        <v>4</v>
      </c>
      <c r="AM100">
        <v>1.3180559999999999E-2</v>
      </c>
    </row>
    <row r="101" spans="1:39" x14ac:dyDescent="0.25">
      <c r="A101" t="s">
        <v>117</v>
      </c>
      <c r="B101" t="s">
        <v>10</v>
      </c>
      <c r="C101">
        <v>300</v>
      </c>
      <c r="D101" t="s">
        <v>11</v>
      </c>
      <c r="E101">
        <v>100000</v>
      </c>
      <c r="F101" t="s">
        <v>12</v>
      </c>
      <c r="G101">
        <v>23654</v>
      </c>
      <c r="H101" t="s">
        <v>13</v>
      </c>
      <c r="I101">
        <v>1E-3</v>
      </c>
      <c r="J101" t="s">
        <v>3</v>
      </c>
      <c r="K101">
        <v>0.58660129999999999</v>
      </c>
      <c r="L101" t="s">
        <v>2</v>
      </c>
      <c r="M101">
        <v>5.0406136999999998</v>
      </c>
      <c r="N101" t="s">
        <v>6</v>
      </c>
      <c r="O101">
        <v>15</v>
      </c>
      <c r="P101" t="s">
        <v>0</v>
      </c>
      <c r="Q101">
        <v>221</v>
      </c>
      <c r="R101" t="s">
        <v>8</v>
      </c>
      <c r="S101">
        <v>6</v>
      </c>
      <c r="T101" t="s">
        <v>9</v>
      </c>
      <c r="U101">
        <v>205</v>
      </c>
      <c r="V101" t="s">
        <v>7</v>
      </c>
      <c r="W101">
        <v>100333</v>
      </c>
      <c r="X101" t="s">
        <v>1</v>
      </c>
      <c r="Y101" t="s">
        <v>2189</v>
      </c>
      <c r="Z101" t="s">
        <v>16</v>
      </c>
      <c r="AA101" t="s">
        <v>2190</v>
      </c>
      <c r="AB101" t="s">
        <v>256</v>
      </c>
      <c r="AC101" s="3">
        <v>9.9999999999999998E-17</v>
      </c>
      <c r="AD101" t="s">
        <v>976</v>
      </c>
      <c r="AE101" t="s">
        <v>977</v>
      </c>
      <c r="AF101" t="s">
        <v>978</v>
      </c>
      <c r="AG101">
        <v>0.01</v>
      </c>
      <c r="AH101" t="s">
        <v>979</v>
      </c>
      <c r="AI101" t="b">
        <v>0</v>
      </c>
      <c r="AJ101" t="s">
        <v>5</v>
      </c>
      <c r="AK101">
        <v>0.89460315999999995</v>
      </c>
      <c r="AL101" t="s">
        <v>4</v>
      </c>
      <c r="AM101">
        <v>2.0908574199999999</v>
      </c>
    </row>
    <row r="102" spans="1:39" x14ac:dyDescent="0.25">
      <c r="A102" t="s">
        <v>118</v>
      </c>
      <c r="B102" t="s">
        <v>10</v>
      </c>
      <c r="C102">
        <v>300</v>
      </c>
      <c r="D102" t="s">
        <v>11</v>
      </c>
      <c r="E102">
        <v>100000</v>
      </c>
      <c r="F102" t="s">
        <v>12</v>
      </c>
      <c r="G102">
        <v>23654</v>
      </c>
      <c r="H102" t="s">
        <v>13</v>
      </c>
      <c r="I102">
        <v>1E-3</v>
      </c>
      <c r="J102" t="s">
        <v>3</v>
      </c>
      <c r="K102">
        <v>-277352807.81624901</v>
      </c>
      <c r="L102" t="s">
        <v>2</v>
      </c>
      <c r="M102">
        <v>28173.467528199999</v>
      </c>
      <c r="N102" t="s">
        <v>6</v>
      </c>
      <c r="O102">
        <v>17</v>
      </c>
      <c r="P102" t="s">
        <v>0</v>
      </c>
      <c r="Q102">
        <v>227.8</v>
      </c>
      <c r="R102" t="s">
        <v>8</v>
      </c>
      <c r="S102">
        <v>7</v>
      </c>
      <c r="T102" t="s">
        <v>9</v>
      </c>
      <c r="U102">
        <v>242</v>
      </c>
      <c r="V102" t="s">
        <v>7</v>
      </c>
      <c r="W102">
        <v>100348</v>
      </c>
      <c r="X102" t="s">
        <v>1</v>
      </c>
      <c r="Y102" t="s">
        <v>2191</v>
      </c>
      <c r="Z102" t="s">
        <v>16</v>
      </c>
      <c r="AA102" t="s">
        <v>2192</v>
      </c>
      <c r="AB102" t="s">
        <v>256</v>
      </c>
      <c r="AC102" s="3">
        <v>9.9999999999999998E-17</v>
      </c>
      <c r="AD102" t="s">
        <v>976</v>
      </c>
      <c r="AE102" t="s">
        <v>977</v>
      </c>
      <c r="AF102" t="s">
        <v>978</v>
      </c>
      <c r="AG102">
        <v>0.01</v>
      </c>
      <c r="AH102" t="s">
        <v>979</v>
      </c>
      <c r="AI102" t="b">
        <v>0</v>
      </c>
      <c r="AJ102" t="s">
        <v>5</v>
      </c>
      <c r="AK102">
        <v>-8640526.9461483508</v>
      </c>
      <c r="AL102" t="s">
        <v>4</v>
      </c>
      <c r="AM102">
        <v>3737.4036498</v>
      </c>
    </row>
    <row r="103" spans="1:39" x14ac:dyDescent="0.25">
      <c r="A103" t="s">
        <v>119</v>
      </c>
      <c r="B103" t="s">
        <v>10</v>
      </c>
      <c r="C103">
        <v>300</v>
      </c>
      <c r="D103" t="s">
        <v>11</v>
      </c>
      <c r="E103">
        <v>100000</v>
      </c>
      <c r="F103" t="s">
        <v>12</v>
      </c>
      <c r="G103">
        <v>23654</v>
      </c>
      <c r="H103" t="s">
        <v>13</v>
      </c>
      <c r="I103">
        <v>1E-3</v>
      </c>
      <c r="J103" t="s">
        <v>3</v>
      </c>
      <c r="K103" t="e" cm="1">
        <f t="array" ref="K103">-inf</f>
        <v>#NAME?</v>
      </c>
      <c r="L103" t="s">
        <v>2</v>
      </c>
      <c r="M103" t="s">
        <v>15</v>
      </c>
      <c r="N103" t="s">
        <v>6</v>
      </c>
      <c r="O103">
        <v>26</v>
      </c>
      <c r="P103" t="s">
        <v>0</v>
      </c>
      <c r="Q103">
        <v>196.2</v>
      </c>
      <c r="R103" t="s">
        <v>8</v>
      </c>
      <c r="S103">
        <v>17</v>
      </c>
      <c r="T103" t="s">
        <v>9</v>
      </c>
      <c r="U103">
        <v>242</v>
      </c>
      <c r="V103" t="s">
        <v>7</v>
      </c>
      <c r="W103">
        <v>100141</v>
      </c>
      <c r="X103" t="s">
        <v>1</v>
      </c>
      <c r="Y103" t="s">
        <v>2193</v>
      </c>
      <c r="Z103" t="s">
        <v>16</v>
      </c>
      <c r="AA103" t="s">
        <v>2194</v>
      </c>
      <c r="AB103" t="s">
        <v>256</v>
      </c>
      <c r="AC103" s="3">
        <v>9.9999999999999998E-17</v>
      </c>
      <c r="AD103" t="s">
        <v>976</v>
      </c>
      <c r="AE103" t="s">
        <v>977</v>
      </c>
      <c r="AF103" t="s">
        <v>978</v>
      </c>
      <c r="AG103">
        <v>0.01</v>
      </c>
      <c r="AH103" t="s">
        <v>979</v>
      </c>
      <c r="AI103" t="b">
        <v>0</v>
      </c>
      <c r="AJ103" t="s">
        <v>5</v>
      </c>
      <c r="AK103">
        <v>-1</v>
      </c>
      <c r="AL103" t="s">
        <v>4</v>
      </c>
      <c r="AM103">
        <v>-1</v>
      </c>
    </row>
    <row r="104" spans="1:39" x14ac:dyDescent="0.25">
      <c r="A104" t="s">
        <v>120</v>
      </c>
      <c r="B104" t="s">
        <v>10</v>
      </c>
      <c r="C104">
        <v>300</v>
      </c>
      <c r="D104" t="s">
        <v>11</v>
      </c>
      <c r="E104">
        <v>100000</v>
      </c>
      <c r="F104" t="s">
        <v>12</v>
      </c>
      <c r="G104">
        <v>23654</v>
      </c>
      <c r="H104" t="s">
        <v>13</v>
      </c>
      <c r="I104">
        <v>1E-3</v>
      </c>
      <c r="J104" t="s">
        <v>3</v>
      </c>
      <c r="K104" t="e" cm="1">
        <f t="array" ref="K104">-inf</f>
        <v>#NAME?</v>
      </c>
      <c r="L104" t="s">
        <v>2</v>
      </c>
      <c r="M104" t="s">
        <v>15</v>
      </c>
      <c r="N104" t="s">
        <v>6</v>
      </c>
      <c r="O104">
        <v>87</v>
      </c>
      <c r="P104" t="s">
        <v>0</v>
      </c>
      <c r="Q104">
        <v>301.3</v>
      </c>
      <c r="R104" t="s">
        <v>8</v>
      </c>
      <c r="S104">
        <v>4</v>
      </c>
      <c r="T104" t="s">
        <v>9</v>
      </c>
      <c r="U104">
        <v>63</v>
      </c>
      <c r="V104" t="s">
        <v>7</v>
      </c>
      <c r="W104">
        <v>85118</v>
      </c>
      <c r="X104" t="s">
        <v>1</v>
      </c>
      <c r="Y104" t="s">
        <v>2195</v>
      </c>
      <c r="Z104" t="s">
        <v>16</v>
      </c>
      <c r="AA104" t="s">
        <v>2196</v>
      </c>
      <c r="AB104" t="s">
        <v>256</v>
      </c>
      <c r="AC104" s="3">
        <v>9.9999999999999998E-17</v>
      </c>
      <c r="AD104" t="s">
        <v>976</v>
      </c>
      <c r="AE104" t="s">
        <v>977</v>
      </c>
      <c r="AF104" t="s">
        <v>978</v>
      </c>
      <c r="AG104">
        <v>0.01</v>
      </c>
      <c r="AH104" t="s">
        <v>979</v>
      </c>
      <c r="AI104" t="b">
        <v>0</v>
      </c>
      <c r="AJ104" t="s">
        <v>5</v>
      </c>
      <c r="AK104">
        <v>-1</v>
      </c>
      <c r="AL104" t="s">
        <v>4</v>
      </c>
      <c r="AM104">
        <v>-1</v>
      </c>
    </row>
    <row r="105" spans="1:39" x14ac:dyDescent="0.25">
      <c r="A105" t="s">
        <v>121</v>
      </c>
      <c r="B105" t="s">
        <v>10</v>
      </c>
      <c r="C105">
        <v>300</v>
      </c>
      <c r="D105" t="s">
        <v>11</v>
      </c>
      <c r="E105">
        <v>100000</v>
      </c>
      <c r="F105" t="s">
        <v>12</v>
      </c>
      <c r="G105">
        <v>23654</v>
      </c>
      <c r="H105" t="s">
        <v>13</v>
      </c>
      <c r="I105">
        <v>1E-3</v>
      </c>
      <c r="J105" t="s">
        <v>3</v>
      </c>
      <c r="K105">
        <v>0.80104010000000003</v>
      </c>
      <c r="L105" t="s">
        <v>2</v>
      </c>
      <c r="M105">
        <v>1.4915299999999999E-2</v>
      </c>
      <c r="N105" t="s">
        <v>6</v>
      </c>
      <c r="O105">
        <v>11</v>
      </c>
      <c r="P105" t="s">
        <v>0</v>
      </c>
      <c r="Q105">
        <v>185.2</v>
      </c>
      <c r="R105" t="s">
        <v>8</v>
      </c>
      <c r="S105">
        <v>6</v>
      </c>
      <c r="T105" t="s">
        <v>9</v>
      </c>
      <c r="U105">
        <v>263</v>
      </c>
      <c r="V105" t="s">
        <v>7</v>
      </c>
      <c r="W105">
        <v>100208</v>
      </c>
      <c r="X105" t="s">
        <v>1</v>
      </c>
      <c r="Y105" t="s">
        <v>2197</v>
      </c>
      <c r="Z105" t="s">
        <v>16</v>
      </c>
      <c r="AA105" t="s">
        <v>2198</v>
      </c>
      <c r="AB105" t="s">
        <v>256</v>
      </c>
      <c r="AC105" s="3">
        <v>9.9999999999999998E-17</v>
      </c>
      <c r="AD105" t="s">
        <v>976</v>
      </c>
      <c r="AE105" t="s">
        <v>977</v>
      </c>
      <c r="AF105" t="s">
        <v>978</v>
      </c>
      <c r="AG105">
        <v>0.01</v>
      </c>
      <c r="AH105" t="s">
        <v>979</v>
      </c>
      <c r="AI105" t="b">
        <v>0</v>
      </c>
      <c r="AJ105" t="s">
        <v>5</v>
      </c>
      <c r="AK105">
        <v>0.93310362999999996</v>
      </c>
      <c r="AL105" t="s">
        <v>4</v>
      </c>
      <c r="AM105">
        <v>8.1380099999999993E-3</v>
      </c>
    </row>
    <row r="106" spans="1:39" x14ac:dyDescent="0.25">
      <c r="A106" t="s">
        <v>122</v>
      </c>
      <c r="B106" t="s">
        <v>10</v>
      </c>
      <c r="C106">
        <v>300</v>
      </c>
      <c r="D106" t="s">
        <v>11</v>
      </c>
      <c r="E106">
        <v>100000</v>
      </c>
      <c r="F106" t="s">
        <v>12</v>
      </c>
      <c r="G106">
        <v>23654</v>
      </c>
      <c r="H106" t="s">
        <v>13</v>
      </c>
      <c r="I106">
        <v>1E-3</v>
      </c>
      <c r="J106" t="s">
        <v>3</v>
      </c>
      <c r="K106">
        <v>-23.884984500000002</v>
      </c>
      <c r="L106" t="s">
        <v>2</v>
      </c>
      <c r="M106">
        <v>3.3420798999999999</v>
      </c>
      <c r="N106" t="s">
        <v>6</v>
      </c>
      <c r="O106">
        <v>39</v>
      </c>
      <c r="P106" t="s">
        <v>0</v>
      </c>
      <c r="Q106">
        <v>296.8</v>
      </c>
      <c r="R106" t="s">
        <v>8</v>
      </c>
      <c r="S106">
        <v>5</v>
      </c>
      <c r="T106" t="s">
        <v>9</v>
      </c>
      <c r="U106">
        <v>460</v>
      </c>
      <c r="V106" t="s">
        <v>7</v>
      </c>
      <c r="W106">
        <v>101277</v>
      </c>
      <c r="X106" t="s">
        <v>1</v>
      </c>
      <c r="Y106" t="s">
        <v>2199</v>
      </c>
      <c r="Z106" t="s">
        <v>16</v>
      </c>
      <c r="AA106" t="s">
        <v>2200</v>
      </c>
      <c r="AB106" t="s">
        <v>256</v>
      </c>
      <c r="AC106" s="3">
        <v>9.9999999999999998E-17</v>
      </c>
      <c r="AD106" t="s">
        <v>976</v>
      </c>
      <c r="AE106" t="s">
        <v>977</v>
      </c>
      <c r="AF106" t="s">
        <v>978</v>
      </c>
      <c r="AG106">
        <v>0.01</v>
      </c>
      <c r="AH106" t="s">
        <v>979</v>
      </c>
      <c r="AI106" t="b">
        <v>0</v>
      </c>
      <c r="AJ106" t="s">
        <v>5</v>
      </c>
      <c r="AK106">
        <v>-124.17332798</v>
      </c>
      <c r="AL106" t="s">
        <v>4</v>
      </c>
      <c r="AM106">
        <v>7.3630220399999997</v>
      </c>
    </row>
    <row r="107" spans="1:39" x14ac:dyDescent="0.25">
      <c r="A107" t="s">
        <v>123</v>
      </c>
      <c r="B107" t="s">
        <v>10</v>
      </c>
      <c r="C107">
        <v>300</v>
      </c>
      <c r="D107" t="s">
        <v>11</v>
      </c>
      <c r="E107">
        <v>100000</v>
      </c>
      <c r="F107" t="s">
        <v>12</v>
      </c>
      <c r="G107">
        <v>23654</v>
      </c>
      <c r="H107" t="s">
        <v>13</v>
      </c>
      <c r="I107">
        <v>1E-3</v>
      </c>
      <c r="J107" t="s">
        <v>3</v>
      </c>
      <c r="K107">
        <v>0.81100479999999997</v>
      </c>
      <c r="L107" t="s">
        <v>2</v>
      </c>
      <c r="M107">
        <v>0.20532790000000001</v>
      </c>
      <c r="N107" t="s">
        <v>6</v>
      </c>
      <c r="O107">
        <v>26</v>
      </c>
      <c r="P107" t="s">
        <v>0</v>
      </c>
      <c r="Q107">
        <v>273.5</v>
      </c>
      <c r="R107" t="s">
        <v>8</v>
      </c>
      <c r="S107">
        <v>3</v>
      </c>
      <c r="T107" t="s">
        <v>9</v>
      </c>
      <c r="U107">
        <v>316</v>
      </c>
      <c r="V107" t="s">
        <v>7</v>
      </c>
      <c r="W107">
        <v>100691</v>
      </c>
      <c r="X107" t="s">
        <v>1</v>
      </c>
      <c r="Y107" t="s">
        <v>2201</v>
      </c>
      <c r="Z107" t="s">
        <v>16</v>
      </c>
      <c r="AA107" t="s">
        <v>2202</v>
      </c>
      <c r="AB107" t="s">
        <v>256</v>
      </c>
      <c r="AC107" s="3">
        <v>9.9999999999999998E-17</v>
      </c>
      <c r="AD107" t="s">
        <v>976</v>
      </c>
      <c r="AE107" t="s">
        <v>977</v>
      </c>
      <c r="AF107" t="s">
        <v>978</v>
      </c>
      <c r="AG107">
        <v>0.01</v>
      </c>
      <c r="AH107" t="s">
        <v>979</v>
      </c>
      <c r="AI107" t="b">
        <v>0</v>
      </c>
      <c r="AJ107" t="s">
        <v>5</v>
      </c>
      <c r="AK107">
        <v>0.62244979</v>
      </c>
      <c r="AL107" t="s">
        <v>4</v>
      </c>
      <c r="AM107">
        <v>0.27677098</v>
      </c>
    </row>
    <row r="108" spans="1:39" x14ac:dyDescent="0.25">
      <c r="A108" t="s">
        <v>124</v>
      </c>
      <c r="B108" t="s">
        <v>10</v>
      </c>
      <c r="C108">
        <v>300</v>
      </c>
      <c r="D108" t="s">
        <v>11</v>
      </c>
      <c r="E108">
        <v>100000</v>
      </c>
      <c r="F108" t="s">
        <v>12</v>
      </c>
      <c r="G108">
        <v>23654</v>
      </c>
      <c r="H108" t="s">
        <v>13</v>
      </c>
      <c r="I108">
        <v>1E-3</v>
      </c>
      <c r="J108" t="s">
        <v>3</v>
      </c>
      <c r="K108">
        <v>0.97139850000000005</v>
      </c>
      <c r="L108" t="s">
        <v>2</v>
      </c>
      <c r="M108">
        <v>1.73537E-2</v>
      </c>
      <c r="N108" t="s">
        <v>6</v>
      </c>
      <c r="O108">
        <v>10</v>
      </c>
      <c r="P108" t="s">
        <v>0</v>
      </c>
      <c r="Q108">
        <v>185</v>
      </c>
      <c r="R108" t="s">
        <v>8</v>
      </c>
      <c r="S108">
        <v>3</v>
      </c>
      <c r="T108" t="s">
        <v>9</v>
      </c>
      <c r="U108">
        <v>198</v>
      </c>
      <c r="V108" t="s">
        <v>7</v>
      </c>
      <c r="W108">
        <v>100225</v>
      </c>
      <c r="X108" t="s">
        <v>1</v>
      </c>
      <c r="Y108" t="s">
        <v>2203</v>
      </c>
      <c r="Z108" t="s">
        <v>16</v>
      </c>
      <c r="AA108" t="s">
        <v>2204</v>
      </c>
      <c r="AB108" t="s">
        <v>256</v>
      </c>
      <c r="AC108" s="3">
        <v>9.9999999999999998E-17</v>
      </c>
      <c r="AD108" t="s">
        <v>976</v>
      </c>
      <c r="AE108" t="s">
        <v>977</v>
      </c>
      <c r="AF108" t="s">
        <v>978</v>
      </c>
      <c r="AG108">
        <v>0.01</v>
      </c>
      <c r="AH108" t="s">
        <v>979</v>
      </c>
      <c r="AI108" t="b">
        <v>0</v>
      </c>
      <c r="AJ108" t="s">
        <v>5</v>
      </c>
      <c r="AK108">
        <v>0.99482561999999997</v>
      </c>
      <c r="AL108" t="s">
        <v>4</v>
      </c>
      <c r="AM108">
        <v>6.7897799999999996E-3</v>
      </c>
    </row>
    <row r="109" spans="1:39" x14ac:dyDescent="0.25">
      <c r="A109" t="s">
        <v>125</v>
      </c>
      <c r="B109" t="s">
        <v>10</v>
      </c>
      <c r="C109">
        <v>300</v>
      </c>
      <c r="D109" t="s">
        <v>11</v>
      </c>
      <c r="E109">
        <v>100000</v>
      </c>
      <c r="F109" t="s">
        <v>12</v>
      </c>
      <c r="G109">
        <v>23654</v>
      </c>
      <c r="H109" t="s">
        <v>13</v>
      </c>
      <c r="I109">
        <v>1E-3</v>
      </c>
      <c r="J109" t="s">
        <v>3</v>
      </c>
      <c r="K109">
        <v>0.97012080000000001</v>
      </c>
      <c r="L109" t="s">
        <v>2</v>
      </c>
      <c r="M109">
        <v>1.3700257</v>
      </c>
      <c r="N109" t="s">
        <v>6</v>
      </c>
      <c r="O109">
        <v>23</v>
      </c>
      <c r="P109" t="s">
        <v>0</v>
      </c>
      <c r="Q109">
        <v>266.39999999999998</v>
      </c>
      <c r="R109" t="s">
        <v>8</v>
      </c>
      <c r="S109">
        <v>3</v>
      </c>
      <c r="T109" t="s">
        <v>9</v>
      </c>
      <c r="U109">
        <v>299</v>
      </c>
      <c r="V109" t="s">
        <v>7</v>
      </c>
      <c r="W109">
        <v>100642</v>
      </c>
      <c r="X109" t="s">
        <v>1</v>
      </c>
      <c r="Y109" t="s">
        <v>2205</v>
      </c>
      <c r="Z109" t="s">
        <v>16</v>
      </c>
      <c r="AA109" t="s">
        <v>2206</v>
      </c>
      <c r="AB109" t="s">
        <v>256</v>
      </c>
      <c r="AC109" s="3">
        <v>9.9999999999999998E-17</v>
      </c>
      <c r="AD109" t="s">
        <v>976</v>
      </c>
      <c r="AE109" t="s">
        <v>977</v>
      </c>
      <c r="AF109" t="s">
        <v>978</v>
      </c>
      <c r="AG109">
        <v>0.01</v>
      </c>
      <c r="AH109" t="s">
        <v>979</v>
      </c>
      <c r="AI109" t="b">
        <v>0</v>
      </c>
      <c r="AJ109" t="s">
        <v>5</v>
      </c>
      <c r="AK109">
        <v>0.98023822000000005</v>
      </c>
      <c r="AL109" t="s">
        <v>4</v>
      </c>
      <c r="AM109">
        <v>1.1520285400000001</v>
      </c>
    </row>
    <row r="110" spans="1:39" x14ac:dyDescent="0.25">
      <c r="A110" t="s">
        <v>126</v>
      </c>
      <c r="B110" t="s">
        <v>10</v>
      </c>
      <c r="C110">
        <v>300</v>
      </c>
      <c r="D110" t="s">
        <v>11</v>
      </c>
      <c r="E110">
        <v>100000</v>
      </c>
      <c r="F110" t="s">
        <v>12</v>
      </c>
      <c r="G110">
        <v>23654</v>
      </c>
      <c r="H110" t="s">
        <v>13</v>
      </c>
      <c r="I110">
        <v>1E-3</v>
      </c>
      <c r="J110" t="s">
        <v>3</v>
      </c>
      <c r="K110">
        <v>-23108.2587331</v>
      </c>
      <c r="L110" t="s">
        <v>2</v>
      </c>
      <c r="M110">
        <v>20.3020362</v>
      </c>
      <c r="N110" t="s">
        <v>6</v>
      </c>
      <c r="O110">
        <v>29</v>
      </c>
      <c r="P110" t="s">
        <v>0</v>
      </c>
      <c r="Q110">
        <v>241.9</v>
      </c>
      <c r="R110" t="s">
        <v>8</v>
      </c>
      <c r="S110">
        <v>10</v>
      </c>
      <c r="T110" t="s">
        <v>9</v>
      </c>
      <c r="U110">
        <v>408</v>
      </c>
      <c r="V110" t="s">
        <v>7</v>
      </c>
      <c r="W110">
        <v>100949</v>
      </c>
      <c r="X110" t="s">
        <v>1</v>
      </c>
      <c r="Y110" t="s">
        <v>2207</v>
      </c>
      <c r="Z110" t="s">
        <v>16</v>
      </c>
      <c r="AA110" t="s">
        <v>2208</v>
      </c>
      <c r="AB110" t="s">
        <v>256</v>
      </c>
      <c r="AC110" s="3">
        <v>9.9999999999999998E-17</v>
      </c>
      <c r="AD110" t="s">
        <v>976</v>
      </c>
      <c r="AE110" t="s">
        <v>977</v>
      </c>
      <c r="AF110" t="s">
        <v>978</v>
      </c>
      <c r="AG110">
        <v>0.01</v>
      </c>
      <c r="AH110" t="s">
        <v>979</v>
      </c>
      <c r="AI110" t="b">
        <v>0</v>
      </c>
      <c r="AJ110" t="s">
        <v>5</v>
      </c>
      <c r="AK110">
        <v>-9.9313210400000003</v>
      </c>
      <c r="AL110" t="s">
        <v>4</v>
      </c>
      <c r="AM110">
        <v>0.32841569999999998</v>
      </c>
    </row>
    <row r="111" spans="1:39" x14ac:dyDescent="0.25">
      <c r="A111" t="s">
        <v>127</v>
      </c>
      <c r="B111" t="s">
        <v>10</v>
      </c>
      <c r="C111">
        <v>300</v>
      </c>
      <c r="D111" t="s">
        <v>11</v>
      </c>
      <c r="E111">
        <v>100000</v>
      </c>
      <c r="F111" t="s">
        <v>12</v>
      </c>
      <c r="G111">
        <v>23654</v>
      </c>
      <c r="H111" t="s">
        <v>13</v>
      </c>
      <c r="I111">
        <v>1E-3</v>
      </c>
      <c r="J111" t="s">
        <v>3</v>
      </c>
      <c r="K111">
        <v>-10950.534660200001</v>
      </c>
      <c r="L111" t="s">
        <v>2</v>
      </c>
      <c r="M111">
        <v>63.257636400000003</v>
      </c>
      <c r="N111" t="s">
        <v>6</v>
      </c>
      <c r="O111">
        <v>30</v>
      </c>
      <c r="P111" t="s">
        <v>0</v>
      </c>
      <c r="Q111">
        <v>300.7</v>
      </c>
      <c r="R111" t="s">
        <v>8</v>
      </c>
      <c r="S111">
        <v>3</v>
      </c>
      <c r="T111" t="s">
        <v>9</v>
      </c>
      <c r="U111">
        <v>64</v>
      </c>
      <c r="V111" t="s">
        <v>7</v>
      </c>
      <c r="W111">
        <v>96855</v>
      </c>
      <c r="X111" t="s">
        <v>1</v>
      </c>
      <c r="Y111" t="s">
        <v>2209</v>
      </c>
      <c r="Z111" t="s">
        <v>16</v>
      </c>
      <c r="AA111" t="e">
        <f>-0.10564435*X1/X2+0.89329438*LOG(X1)-0.88444828*SIN(LOG(X2)+0.58029082)+0.44047293+0.06762918/X2+0.08268222*X2/X1</f>
        <v>#VALUE!</v>
      </c>
      <c r="AB111" t="s">
        <v>256</v>
      </c>
      <c r="AC111" s="3">
        <v>9.9999999999999998E-17</v>
      </c>
      <c r="AD111" t="s">
        <v>976</v>
      </c>
      <c r="AE111" t="s">
        <v>977</v>
      </c>
      <c r="AF111" t="s">
        <v>978</v>
      </c>
      <c r="AG111">
        <v>0.01</v>
      </c>
      <c r="AH111" t="s">
        <v>979</v>
      </c>
      <c r="AI111" t="b">
        <v>0</v>
      </c>
      <c r="AJ111" t="s">
        <v>5</v>
      </c>
      <c r="AK111">
        <v>-5815.2629290000004</v>
      </c>
      <c r="AL111" t="s">
        <v>4</v>
      </c>
      <c r="AM111">
        <v>46.161795390000002</v>
      </c>
    </row>
    <row r="112" spans="1:39" x14ac:dyDescent="0.25">
      <c r="A112" t="s">
        <v>128</v>
      </c>
      <c r="B112" t="s">
        <v>10</v>
      </c>
      <c r="C112">
        <v>300</v>
      </c>
      <c r="D112" t="s">
        <v>11</v>
      </c>
      <c r="E112">
        <v>100000</v>
      </c>
      <c r="F112" t="s">
        <v>12</v>
      </c>
      <c r="G112">
        <v>23654</v>
      </c>
      <c r="H112" t="s">
        <v>13</v>
      </c>
      <c r="I112">
        <v>1E-3</v>
      </c>
      <c r="J112" t="s">
        <v>3</v>
      </c>
      <c r="K112">
        <v>0.98734770000000005</v>
      </c>
      <c r="L112" t="s">
        <v>2</v>
      </c>
      <c r="M112">
        <v>3.4435399999999998E-2</v>
      </c>
      <c r="N112" t="s">
        <v>6</v>
      </c>
      <c r="O112">
        <v>12</v>
      </c>
      <c r="P112" t="s">
        <v>0</v>
      </c>
      <c r="Q112">
        <v>212.7</v>
      </c>
      <c r="R112" t="s">
        <v>8</v>
      </c>
      <c r="S112">
        <v>2</v>
      </c>
      <c r="T112" t="s">
        <v>9</v>
      </c>
      <c r="U112">
        <v>215</v>
      </c>
      <c r="V112" t="s">
        <v>7</v>
      </c>
      <c r="W112">
        <v>100329</v>
      </c>
      <c r="X112" t="s">
        <v>1</v>
      </c>
      <c r="Y112" t="s">
        <v>2210</v>
      </c>
      <c r="Z112" t="s">
        <v>16</v>
      </c>
      <c r="AA112" t="s">
        <v>2211</v>
      </c>
      <c r="AB112" t="s">
        <v>256</v>
      </c>
      <c r="AC112" s="3">
        <v>9.9999999999999998E-17</v>
      </c>
      <c r="AD112" t="s">
        <v>976</v>
      </c>
      <c r="AE112" t="s">
        <v>977</v>
      </c>
      <c r="AF112" t="s">
        <v>978</v>
      </c>
      <c r="AG112">
        <v>0.01</v>
      </c>
      <c r="AH112" t="s">
        <v>979</v>
      </c>
      <c r="AI112" t="b">
        <v>0</v>
      </c>
      <c r="AJ112" t="s">
        <v>5</v>
      </c>
      <c r="AK112">
        <v>0.99696574000000004</v>
      </c>
      <c r="AL112" t="s">
        <v>4</v>
      </c>
      <c r="AM112">
        <v>1.6613949999999999E-2</v>
      </c>
    </row>
    <row r="113" spans="1:39" x14ac:dyDescent="0.25">
      <c r="A113" t="s">
        <v>129</v>
      </c>
      <c r="B113" t="s">
        <v>10</v>
      </c>
      <c r="C113">
        <v>300</v>
      </c>
      <c r="D113" t="s">
        <v>11</v>
      </c>
      <c r="E113">
        <v>100000</v>
      </c>
      <c r="F113" t="s">
        <v>12</v>
      </c>
      <c r="G113">
        <v>23654</v>
      </c>
      <c r="H113" t="s">
        <v>13</v>
      </c>
      <c r="I113">
        <v>1E-3</v>
      </c>
      <c r="J113" t="s">
        <v>3</v>
      </c>
      <c r="K113">
        <v>0.97406919999999997</v>
      </c>
      <c r="L113" t="s">
        <v>2</v>
      </c>
      <c r="M113">
        <v>0.1886767</v>
      </c>
      <c r="N113" t="s">
        <v>6</v>
      </c>
      <c r="O113">
        <v>15</v>
      </c>
      <c r="P113" t="s">
        <v>0</v>
      </c>
      <c r="Q113">
        <v>217.3</v>
      </c>
      <c r="R113" t="s">
        <v>8</v>
      </c>
      <c r="S113">
        <v>4</v>
      </c>
      <c r="T113" t="s">
        <v>9</v>
      </c>
      <c r="U113">
        <v>241</v>
      </c>
      <c r="V113" t="s">
        <v>7</v>
      </c>
      <c r="W113">
        <v>100461</v>
      </c>
      <c r="X113" t="s">
        <v>1</v>
      </c>
      <c r="Y113" t="s">
        <v>2212</v>
      </c>
      <c r="Z113" t="s">
        <v>16</v>
      </c>
      <c r="AA113" t="s">
        <v>2213</v>
      </c>
      <c r="AB113" t="s">
        <v>256</v>
      </c>
      <c r="AC113" s="3">
        <v>9.9999999999999998E-17</v>
      </c>
      <c r="AD113" t="s">
        <v>976</v>
      </c>
      <c r="AE113" t="s">
        <v>977</v>
      </c>
      <c r="AF113" t="s">
        <v>978</v>
      </c>
      <c r="AG113">
        <v>0.01</v>
      </c>
      <c r="AH113" t="s">
        <v>979</v>
      </c>
      <c r="AI113" t="b">
        <v>0</v>
      </c>
      <c r="AJ113" t="s">
        <v>5</v>
      </c>
      <c r="AK113">
        <v>0.99527873</v>
      </c>
      <c r="AL113" t="s">
        <v>4</v>
      </c>
      <c r="AM113">
        <v>7.9514409999999994E-2</v>
      </c>
    </row>
    <row r="114" spans="1:39" x14ac:dyDescent="0.25">
      <c r="A114" t="s">
        <v>130</v>
      </c>
      <c r="B114" t="s">
        <v>10</v>
      </c>
      <c r="C114">
        <v>300</v>
      </c>
      <c r="D114" t="s">
        <v>11</v>
      </c>
      <c r="E114">
        <v>100000</v>
      </c>
      <c r="F114" t="s">
        <v>12</v>
      </c>
      <c r="G114">
        <v>23654</v>
      </c>
      <c r="H114" t="s">
        <v>13</v>
      </c>
      <c r="I114">
        <v>1E-3</v>
      </c>
      <c r="J114" t="s">
        <v>3</v>
      </c>
      <c r="K114">
        <v>0.48160459999999999</v>
      </c>
      <c r="L114" t="s">
        <v>2</v>
      </c>
      <c r="M114">
        <v>9.0115700000000007E-2</v>
      </c>
      <c r="N114" t="s">
        <v>6</v>
      </c>
      <c r="O114">
        <v>28</v>
      </c>
      <c r="P114" t="s">
        <v>0</v>
      </c>
      <c r="Q114">
        <v>290.5</v>
      </c>
      <c r="R114" t="s">
        <v>8</v>
      </c>
      <c r="S114">
        <v>5</v>
      </c>
      <c r="T114" t="s">
        <v>9</v>
      </c>
      <c r="U114">
        <v>367</v>
      </c>
      <c r="V114" t="s">
        <v>7</v>
      </c>
      <c r="W114">
        <v>101074</v>
      </c>
      <c r="X114" t="s">
        <v>1</v>
      </c>
      <c r="Y114" t="s">
        <v>2214</v>
      </c>
      <c r="Z114" t="s">
        <v>16</v>
      </c>
      <c r="AA114" t="s">
        <v>2215</v>
      </c>
      <c r="AB114" t="s">
        <v>256</v>
      </c>
      <c r="AC114" s="3">
        <v>9.9999999999999998E-17</v>
      </c>
      <c r="AD114" t="s">
        <v>976</v>
      </c>
      <c r="AE114" t="s">
        <v>977</v>
      </c>
      <c r="AF114" t="s">
        <v>978</v>
      </c>
      <c r="AG114">
        <v>0.01</v>
      </c>
      <c r="AH114" t="s">
        <v>979</v>
      </c>
      <c r="AI114" t="b">
        <v>0</v>
      </c>
      <c r="AJ114" t="s">
        <v>5</v>
      </c>
      <c r="AK114">
        <v>0.75413006000000005</v>
      </c>
      <c r="AL114" t="s">
        <v>4</v>
      </c>
      <c r="AM114">
        <v>4.8384959999999998E-2</v>
      </c>
    </row>
    <row r="115" spans="1:39" x14ac:dyDescent="0.25">
      <c r="A115" t="s">
        <v>131</v>
      </c>
      <c r="B115" t="s">
        <v>10</v>
      </c>
      <c r="C115">
        <v>300</v>
      </c>
      <c r="D115" t="s">
        <v>11</v>
      </c>
      <c r="E115">
        <v>100000</v>
      </c>
      <c r="F115" t="s">
        <v>12</v>
      </c>
      <c r="G115">
        <v>23654</v>
      </c>
      <c r="H115" t="s">
        <v>13</v>
      </c>
      <c r="I115">
        <v>1E-3</v>
      </c>
      <c r="J115" t="s">
        <v>3</v>
      </c>
      <c r="K115">
        <v>0.98776719999999996</v>
      </c>
      <c r="L115" t="s">
        <v>2</v>
      </c>
      <c r="M115">
        <v>7.7445299999999995E-2</v>
      </c>
      <c r="N115" t="s">
        <v>6</v>
      </c>
      <c r="O115">
        <v>13</v>
      </c>
      <c r="P115" t="s">
        <v>0</v>
      </c>
      <c r="Q115">
        <v>233.1</v>
      </c>
      <c r="R115" t="s">
        <v>8</v>
      </c>
      <c r="S115">
        <v>5</v>
      </c>
      <c r="T115" t="s">
        <v>9</v>
      </c>
      <c r="U115">
        <v>259</v>
      </c>
      <c r="V115" t="s">
        <v>7</v>
      </c>
      <c r="W115">
        <v>100804</v>
      </c>
      <c r="X115" t="s">
        <v>1</v>
      </c>
      <c r="Y115" t="s">
        <v>2216</v>
      </c>
      <c r="Z115" t="s">
        <v>16</v>
      </c>
      <c r="AA115" t="s">
        <v>2217</v>
      </c>
      <c r="AB115" t="s">
        <v>256</v>
      </c>
      <c r="AC115" s="3">
        <v>9.9999999999999998E-17</v>
      </c>
      <c r="AD115" t="s">
        <v>976</v>
      </c>
      <c r="AE115" t="s">
        <v>977</v>
      </c>
      <c r="AF115" t="s">
        <v>978</v>
      </c>
      <c r="AG115">
        <v>0.01</v>
      </c>
      <c r="AH115" t="s">
        <v>979</v>
      </c>
      <c r="AI115" t="b">
        <v>0</v>
      </c>
      <c r="AJ115" t="s">
        <v>5</v>
      </c>
      <c r="AK115">
        <v>0.99910283</v>
      </c>
      <c r="AL115" t="s">
        <v>4</v>
      </c>
      <c r="AM115">
        <v>2.072976E-2</v>
      </c>
    </row>
    <row r="116" spans="1:39" x14ac:dyDescent="0.25">
      <c r="A116" t="s">
        <v>132</v>
      </c>
      <c r="B116" t="s">
        <v>10</v>
      </c>
      <c r="C116">
        <v>300</v>
      </c>
      <c r="D116" t="s">
        <v>11</v>
      </c>
      <c r="E116">
        <v>100000</v>
      </c>
      <c r="F116" t="s">
        <v>12</v>
      </c>
      <c r="G116">
        <v>23654</v>
      </c>
      <c r="H116" t="s">
        <v>13</v>
      </c>
      <c r="I116">
        <v>1E-3</v>
      </c>
      <c r="J116" t="s">
        <v>3</v>
      </c>
      <c r="K116">
        <v>-27.192384000000001</v>
      </c>
      <c r="L116" t="s">
        <v>2</v>
      </c>
      <c r="M116">
        <v>2.6761615999999999</v>
      </c>
      <c r="N116" t="s">
        <v>6</v>
      </c>
      <c r="O116">
        <v>53</v>
      </c>
      <c r="P116" t="s">
        <v>0</v>
      </c>
      <c r="Q116">
        <v>301.3</v>
      </c>
      <c r="R116" t="s">
        <v>8</v>
      </c>
      <c r="S116">
        <v>3</v>
      </c>
      <c r="T116" t="s">
        <v>9</v>
      </c>
      <c r="U116">
        <v>34</v>
      </c>
      <c r="V116" t="s">
        <v>7</v>
      </c>
      <c r="W116">
        <v>83755</v>
      </c>
      <c r="X116" t="s">
        <v>1</v>
      </c>
      <c r="Y116" t="s">
        <v>2218</v>
      </c>
      <c r="Z116" t="s">
        <v>16</v>
      </c>
      <c r="AA116" t="s">
        <v>2219</v>
      </c>
      <c r="AB116" t="s">
        <v>256</v>
      </c>
      <c r="AC116" s="3">
        <v>9.9999999999999998E-17</v>
      </c>
      <c r="AD116" t="s">
        <v>976</v>
      </c>
      <c r="AE116" t="s">
        <v>977</v>
      </c>
      <c r="AF116" t="s">
        <v>978</v>
      </c>
      <c r="AG116">
        <v>0.01</v>
      </c>
      <c r="AH116" t="s">
        <v>979</v>
      </c>
      <c r="AI116" t="b">
        <v>0</v>
      </c>
      <c r="AJ116" t="s">
        <v>5</v>
      </c>
      <c r="AK116">
        <v>-1013.0300352</v>
      </c>
      <c r="AL116" t="s">
        <v>4</v>
      </c>
      <c r="AM116">
        <v>14.974488020000001</v>
      </c>
    </row>
    <row r="117" spans="1:39" x14ac:dyDescent="0.25">
      <c r="A117" t="s">
        <v>133</v>
      </c>
      <c r="B117" t="s">
        <v>10</v>
      </c>
      <c r="C117">
        <v>300</v>
      </c>
      <c r="D117" t="s">
        <v>11</v>
      </c>
      <c r="E117">
        <v>100000</v>
      </c>
      <c r="F117" t="s">
        <v>12</v>
      </c>
      <c r="G117">
        <v>23654</v>
      </c>
      <c r="H117" t="s">
        <v>13</v>
      </c>
      <c r="I117">
        <v>1E-3</v>
      </c>
      <c r="J117" t="s">
        <v>3</v>
      </c>
      <c r="K117">
        <v>-548.90654510000002</v>
      </c>
      <c r="L117" t="s">
        <v>2</v>
      </c>
      <c r="M117">
        <v>14.4213673</v>
      </c>
      <c r="N117" t="s">
        <v>6</v>
      </c>
      <c r="O117">
        <v>76</v>
      </c>
      <c r="P117" t="s">
        <v>0</v>
      </c>
      <c r="Q117">
        <v>300.5</v>
      </c>
      <c r="R117" t="s">
        <v>8</v>
      </c>
      <c r="S117">
        <v>3</v>
      </c>
      <c r="T117" t="s">
        <v>9</v>
      </c>
      <c r="U117">
        <v>54</v>
      </c>
      <c r="V117" t="s">
        <v>7</v>
      </c>
      <c r="W117">
        <v>86506</v>
      </c>
      <c r="X117" t="s">
        <v>1</v>
      </c>
      <c r="Y117" t="s">
        <v>2220</v>
      </c>
      <c r="Z117" t="s">
        <v>16</v>
      </c>
      <c r="AA117" t="s">
        <v>2221</v>
      </c>
      <c r="AB117" t="s">
        <v>256</v>
      </c>
      <c r="AC117" s="3">
        <v>9.9999999999999998E-17</v>
      </c>
      <c r="AD117" t="s">
        <v>976</v>
      </c>
      <c r="AE117" t="s">
        <v>977</v>
      </c>
      <c r="AF117" t="s">
        <v>978</v>
      </c>
      <c r="AG117">
        <v>0.01</v>
      </c>
      <c r="AH117" t="s">
        <v>979</v>
      </c>
      <c r="AI117" t="b">
        <v>0</v>
      </c>
      <c r="AJ117" t="s">
        <v>5</v>
      </c>
      <c r="AK117">
        <v>-286.21370960000002</v>
      </c>
      <c r="AL117" t="s">
        <v>4</v>
      </c>
      <c r="AM117">
        <v>10.4496953</v>
      </c>
    </row>
    <row r="118" spans="1:39" x14ac:dyDescent="0.25">
      <c r="A118" t="s">
        <v>135</v>
      </c>
      <c r="B118" t="s">
        <v>10</v>
      </c>
      <c r="C118">
        <v>300</v>
      </c>
      <c r="D118" t="s">
        <v>11</v>
      </c>
      <c r="E118">
        <v>100000</v>
      </c>
      <c r="F118" t="s">
        <v>12</v>
      </c>
      <c r="G118">
        <v>23654</v>
      </c>
      <c r="H118" t="s">
        <v>13</v>
      </c>
      <c r="I118">
        <v>1E-3</v>
      </c>
      <c r="J118" t="s">
        <v>3</v>
      </c>
      <c r="K118">
        <v>-3892.0273683999999</v>
      </c>
      <c r="L118" t="s">
        <v>2</v>
      </c>
      <c r="M118">
        <v>35.937410700000001</v>
      </c>
      <c r="N118" t="s">
        <v>6</v>
      </c>
      <c r="O118">
        <v>37</v>
      </c>
      <c r="P118" t="s">
        <v>0</v>
      </c>
      <c r="Q118">
        <v>301.5</v>
      </c>
      <c r="R118" t="s">
        <v>8</v>
      </c>
      <c r="S118">
        <v>2</v>
      </c>
      <c r="T118" t="s">
        <v>9</v>
      </c>
      <c r="U118">
        <v>35</v>
      </c>
      <c r="V118" t="s">
        <v>7</v>
      </c>
      <c r="W118">
        <v>78484</v>
      </c>
      <c r="X118" t="s">
        <v>1</v>
      </c>
      <c r="Y118" t="s">
        <v>2222</v>
      </c>
      <c r="Z118" t="s">
        <v>16</v>
      </c>
      <c r="AA118" t="s">
        <v>2223</v>
      </c>
      <c r="AB118" t="s">
        <v>256</v>
      </c>
      <c r="AC118" s="3">
        <v>9.9999999999999998E-17</v>
      </c>
      <c r="AD118" t="s">
        <v>976</v>
      </c>
      <c r="AE118" t="s">
        <v>977</v>
      </c>
      <c r="AF118" t="s">
        <v>978</v>
      </c>
      <c r="AG118">
        <v>0.01</v>
      </c>
      <c r="AH118" t="s">
        <v>979</v>
      </c>
      <c r="AI118" t="b">
        <v>0</v>
      </c>
      <c r="AJ118" t="s">
        <v>5</v>
      </c>
      <c r="AK118">
        <v>-7709.8826814499998</v>
      </c>
      <c r="AL118" t="s">
        <v>4</v>
      </c>
      <c r="AM118">
        <v>49.403379790000002</v>
      </c>
    </row>
    <row r="119" spans="1:39" x14ac:dyDescent="0.25">
      <c r="A119" t="s">
        <v>136</v>
      </c>
      <c r="B119" t="s">
        <v>10</v>
      </c>
      <c r="C119">
        <v>300</v>
      </c>
      <c r="D119" t="s">
        <v>11</v>
      </c>
      <c r="E119">
        <v>100000</v>
      </c>
      <c r="F119" t="s">
        <v>12</v>
      </c>
      <c r="G119">
        <v>23654</v>
      </c>
      <c r="H119" t="s">
        <v>13</v>
      </c>
      <c r="I119">
        <v>1E-3</v>
      </c>
      <c r="J119" t="s">
        <v>3</v>
      </c>
      <c r="K119">
        <v>-82.235922599999995</v>
      </c>
      <c r="L119" t="s">
        <v>2</v>
      </c>
      <c r="M119">
        <v>1.9410257</v>
      </c>
      <c r="N119" t="s">
        <v>6</v>
      </c>
      <c r="O119">
        <v>25</v>
      </c>
      <c r="P119" t="s">
        <v>0</v>
      </c>
      <c r="Q119">
        <v>279.60000000000002</v>
      </c>
      <c r="R119" t="s">
        <v>8</v>
      </c>
      <c r="S119">
        <v>2</v>
      </c>
      <c r="T119" t="s">
        <v>9</v>
      </c>
      <c r="U119">
        <v>474</v>
      </c>
      <c r="V119" t="s">
        <v>7</v>
      </c>
      <c r="W119">
        <v>101393</v>
      </c>
      <c r="X119" t="s">
        <v>1</v>
      </c>
      <c r="Y119" t="s">
        <v>2224</v>
      </c>
      <c r="Z119" t="s">
        <v>16</v>
      </c>
      <c r="AA119" t="s">
        <v>2225</v>
      </c>
      <c r="AB119" t="s">
        <v>256</v>
      </c>
      <c r="AC119" s="3">
        <v>9.9999999999999998E-17</v>
      </c>
      <c r="AD119" t="s">
        <v>976</v>
      </c>
      <c r="AE119" t="s">
        <v>977</v>
      </c>
      <c r="AF119" t="s">
        <v>978</v>
      </c>
      <c r="AG119">
        <v>0.01</v>
      </c>
      <c r="AH119" t="s">
        <v>979</v>
      </c>
      <c r="AI119" t="b">
        <v>0</v>
      </c>
      <c r="AJ119" t="s">
        <v>5</v>
      </c>
      <c r="AK119">
        <v>-73.040032569999994</v>
      </c>
      <c r="AL119" t="s">
        <v>4</v>
      </c>
      <c r="AM119">
        <v>1.8303700599999999</v>
      </c>
    </row>
    <row r="120" spans="1:39" x14ac:dyDescent="0.25">
      <c r="A120" t="s">
        <v>137</v>
      </c>
      <c r="B120" t="s">
        <v>10</v>
      </c>
      <c r="C120">
        <v>300</v>
      </c>
      <c r="D120" t="s">
        <v>11</v>
      </c>
      <c r="E120">
        <v>100000</v>
      </c>
      <c r="F120" t="s">
        <v>12</v>
      </c>
      <c r="G120">
        <v>23654</v>
      </c>
      <c r="H120" t="s">
        <v>13</v>
      </c>
      <c r="I120">
        <v>1E-3</v>
      </c>
      <c r="J120" t="s">
        <v>3</v>
      </c>
      <c r="K120">
        <v>0.97837830000000003</v>
      </c>
      <c r="L120" t="s">
        <v>2</v>
      </c>
      <c r="M120">
        <v>1.97261E-2</v>
      </c>
      <c r="N120" t="s">
        <v>6</v>
      </c>
      <c r="O120">
        <v>18</v>
      </c>
      <c r="P120" t="s">
        <v>0</v>
      </c>
      <c r="Q120">
        <v>260.89999999999998</v>
      </c>
      <c r="R120" t="s">
        <v>8</v>
      </c>
      <c r="S120">
        <v>2</v>
      </c>
      <c r="T120" t="s">
        <v>9</v>
      </c>
      <c r="U120">
        <v>360</v>
      </c>
      <c r="V120" t="s">
        <v>7</v>
      </c>
      <c r="W120">
        <v>101113</v>
      </c>
      <c r="X120" t="s">
        <v>1</v>
      </c>
      <c r="Y120" t="s">
        <v>2226</v>
      </c>
      <c r="Z120" t="s">
        <v>16</v>
      </c>
      <c r="AA120" t="s">
        <v>2227</v>
      </c>
      <c r="AB120" t="s">
        <v>256</v>
      </c>
      <c r="AC120" s="3">
        <v>9.9999999999999998E-17</v>
      </c>
      <c r="AD120" t="s">
        <v>976</v>
      </c>
      <c r="AE120" t="s">
        <v>977</v>
      </c>
      <c r="AF120" t="s">
        <v>978</v>
      </c>
      <c r="AG120">
        <v>0.01</v>
      </c>
      <c r="AH120" t="s">
        <v>979</v>
      </c>
      <c r="AI120" t="b">
        <v>0</v>
      </c>
      <c r="AJ120" t="s">
        <v>5</v>
      </c>
      <c r="AK120">
        <v>0.99552759999999996</v>
      </c>
      <c r="AL120" t="s">
        <v>4</v>
      </c>
      <c r="AM120">
        <v>8.8684000000000002E-3</v>
      </c>
    </row>
    <row r="121" spans="1:39" x14ac:dyDescent="0.25">
      <c r="A121" t="s">
        <v>138</v>
      </c>
      <c r="B121" t="s">
        <v>10</v>
      </c>
      <c r="C121">
        <v>300</v>
      </c>
      <c r="D121" t="s">
        <v>11</v>
      </c>
      <c r="E121">
        <v>100000</v>
      </c>
      <c r="F121" t="s">
        <v>12</v>
      </c>
      <c r="G121">
        <v>23654</v>
      </c>
      <c r="H121" t="s">
        <v>13</v>
      </c>
      <c r="I121">
        <v>1E-3</v>
      </c>
      <c r="J121" t="s">
        <v>3</v>
      </c>
      <c r="K121">
        <v>-3.238E-3</v>
      </c>
      <c r="L121" t="s">
        <v>2</v>
      </c>
      <c r="M121">
        <v>4452874081094460</v>
      </c>
      <c r="N121" t="s">
        <v>6</v>
      </c>
      <c r="O121">
        <v>27</v>
      </c>
      <c r="P121" t="s">
        <v>0</v>
      </c>
      <c r="Q121">
        <v>235.9</v>
      </c>
      <c r="R121" t="s">
        <v>8</v>
      </c>
      <c r="S121">
        <v>9</v>
      </c>
      <c r="T121" t="s">
        <v>9</v>
      </c>
      <c r="U121">
        <v>297</v>
      </c>
      <c r="V121" t="s">
        <v>7</v>
      </c>
      <c r="W121">
        <v>100584</v>
      </c>
      <c r="X121" t="s">
        <v>1</v>
      </c>
      <c r="Y121" t="s">
        <v>2228</v>
      </c>
      <c r="Z121" t="s">
        <v>16</v>
      </c>
      <c r="AA121" t="s">
        <v>2229</v>
      </c>
      <c r="AB121" t="s">
        <v>256</v>
      </c>
      <c r="AC121" s="3">
        <v>9.9999999999999998E-17</v>
      </c>
      <c r="AD121" t="s">
        <v>976</v>
      </c>
      <c r="AE121" t="s">
        <v>977</v>
      </c>
      <c r="AF121" t="s">
        <v>978</v>
      </c>
      <c r="AG121">
        <v>0.01</v>
      </c>
      <c r="AH121" t="s">
        <v>979</v>
      </c>
      <c r="AI121" t="b">
        <v>0</v>
      </c>
      <c r="AJ121" t="s">
        <v>5</v>
      </c>
      <c r="AK121">
        <v>-8216098.71895683</v>
      </c>
      <c r="AL121" t="s">
        <v>4</v>
      </c>
      <c r="AM121">
        <v>271636156787184</v>
      </c>
    </row>
    <row r="122" spans="1:39" x14ac:dyDescent="0.25">
      <c r="A122" t="s">
        <v>139</v>
      </c>
      <c r="B122" t="s">
        <v>10</v>
      </c>
      <c r="C122">
        <v>300</v>
      </c>
      <c r="D122" t="s">
        <v>11</v>
      </c>
      <c r="E122">
        <v>100000</v>
      </c>
      <c r="F122" t="s">
        <v>12</v>
      </c>
      <c r="G122">
        <v>23654</v>
      </c>
      <c r="H122" t="s">
        <v>13</v>
      </c>
      <c r="I122">
        <v>1E-3</v>
      </c>
      <c r="J122" t="s">
        <v>3</v>
      </c>
      <c r="K122">
        <v>0.88540969999999997</v>
      </c>
      <c r="L122" t="s">
        <v>2</v>
      </c>
      <c r="M122">
        <v>5.2912599999999997E-2</v>
      </c>
      <c r="N122" t="s">
        <v>6</v>
      </c>
      <c r="O122">
        <v>16</v>
      </c>
      <c r="P122" t="s">
        <v>0</v>
      </c>
      <c r="Q122">
        <v>201.6</v>
      </c>
      <c r="R122" t="s">
        <v>8</v>
      </c>
      <c r="S122">
        <v>11</v>
      </c>
      <c r="T122" t="s">
        <v>9</v>
      </c>
      <c r="U122">
        <v>277</v>
      </c>
      <c r="V122" t="s">
        <v>7</v>
      </c>
      <c r="W122">
        <v>100301</v>
      </c>
      <c r="X122" t="s">
        <v>1</v>
      </c>
      <c r="Y122" t="s">
        <v>2230</v>
      </c>
      <c r="Z122" t="s">
        <v>16</v>
      </c>
      <c r="AA122" t="s">
        <v>2231</v>
      </c>
      <c r="AB122" t="s">
        <v>256</v>
      </c>
      <c r="AC122" s="3">
        <v>9.9999999999999998E-17</v>
      </c>
      <c r="AD122" t="s">
        <v>976</v>
      </c>
      <c r="AE122" t="s">
        <v>977</v>
      </c>
      <c r="AF122" t="s">
        <v>978</v>
      </c>
      <c r="AG122">
        <v>0.01</v>
      </c>
      <c r="AH122" t="s">
        <v>979</v>
      </c>
      <c r="AI122" t="b">
        <v>0</v>
      </c>
      <c r="AJ122" t="s">
        <v>5</v>
      </c>
      <c r="AK122">
        <v>0.97836676</v>
      </c>
      <c r="AL122" t="s">
        <v>4</v>
      </c>
      <c r="AM122">
        <v>2.1847149999999999E-2</v>
      </c>
    </row>
    <row r="123" spans="1:39" x14ac:dyDescent="0.25">
      <c r="A123" t="s">
        <v>140</v>
      </c>
      <c r="B123" t="s">
        <v>10</v>
      </c>
      <c r="C123">
        <v>300</v>
      </c>
      <c r="D123" t="s">
        <v>11</v>
      </c>
      <c r="E123">
        <v>100000</v>
      </c>
      <c r="F123" t="s">
        <v>12</v>
      </c>
      <c r="G123">
        <v>23654</v>
      </c>
      <c r="H123" t="s">
        <v>13</v>
      </c>
      <c r="I123">
        <v>1E-3</v>
      </c>
      <c r="J123" t="s">
        <v>3</v>
      </c>
      <c r="K123">
        <v>2.2482599999999998E-2</v>
      </c>
      <c r="L123" t="s">
        <v>2</v>
      </c>
      <c r="M123">
        <v>0.61533859999999996</v>
      </c>
      <c r="N123" t="s">
        <v>6</v>
      </c>
      <c r="O123">
        <v>26</v>
      </c>
      <c r="P123" t="s">
        <v>0</v>
      </c>
      <c r="Q123">
        <v>197.4</v>
      </c>
      <c r="R123" t="s">
        <v>8</v>
      </c>
      <c r="S123">
        <v>4</v>
      </c>
      <c r="T123" t="s">
        <v>9</v>
      </c>
      <c r="U123">
        <v>269</v>
      </c>
      <c r="V123" t="s">
        <v>7</v>
      </c>
      <c r="W123">
        <v>100505</v>
      </c>
      <c r="X123" t="s">
        <v>1</v>
      </c>
      <c r="Y123" t="s">
        <v>2232</v>
      </c>
      <c r="Z123" t="s">
        <v>16</v>
      </c>
      <c r="AA123" t="s">
        <v>2233</v>
      </c>
      <c r="AB123" t="s">
        <v>256</v>
      </c>
      <c r="AC123" s="3">
        <v>9.9999999999999998E-17</v>
      </c>
      <c r="AD123" t="s">
        <v>976</v>
      </c>
      <c r="AE123" t="s">
        <v>977</v>
      </c>
      <c r="AF123" t="s">
        <v>978</v>
      </c>
      <c r="AG123">
        <v>0.01</v>
      </c>
      <c r="AH123" t="s">
        <v>979</v>
      </c>
      <c r="AI123" t="b">
        <v>0</v>
      </c>
      <c r="AJ123" t="s">
        <v>5</v>
      </c>
      <c r="AK123">
        <v>3.6958989999999997E-2</v>
      </c>
      <c r="AL123" t="s">
        <v>4</v>
      </c>
      <c r="AM123">
        <v>0.32026250000000001</v>
      </c>
    </row>
    <row r="124" spans="1:39" x14ac:dyDescent="0.25">
      <c r="A124" t="s">
        <v>141</v>
      </c>
      <c r="B124" t="s">
        <v>10</v>
      </c>
      <c r="C124">
        <v>300</v>
      </c>
      <c r="D124" t="s">
        <v>11</v>
      </c>
      <c r="E124">
        <v>100000</v>
      </c>
      <c r="F124" t="s">
        <v>12</v>
      </c>
      <c r="G124">
        <v>23654</v>
      </c>
      <c r="H124" t="s">
        <v>13</v>
      </c>
      <c r="I124">
        <v>1E-3</v>
      </c>
      <c r="J124" t="s">
        <v>3</v>
      </c>
      <c r="K124">
        <v>3.9351000000000004E-3</v>
      </c>
      <c r="L124" t="s">
        <v>2</v>
      </c>
      <c r="M124">
        <v>8.8850799999999994E-2</v>
      </c>
      <c r="N124" t="s">
        <v>6</v>
      </c>
      <c r="O124">
        <v>23</v>
      </c>
      <c r="P124" t="s">
        <v>0</v>
      </c>
      <c r="Q124">
        <v>233.2</v>
      </c>
      <c r="R124" t="s">
        <v>8</v>
      </c>
      <c r="S124">
        <v>6</v>
      </c>
      <c r="T124" t="s">
        <v>9</v>
      </c>
      <c r="U124">
        <v>236</v>
      </c>
      <c r="V124" t="s">
        <v>7</v>
      </c>
      <c r="W124">
        <v>100498</v>
      </c>
      <c r="X124" t="s">
        <v>1</v>
      </c>
      <c r="Y124" t="s">
        <v>2234</v>
      </c>
      <c r="Z124" t="s">
        <v>16</v>
      </c>
      <c r="AA124" t="s">
        <v>2235</v>
      </c>
      <c r="AB124" t="s">
        <v>256</v>
      </c>
      <c r="AC124" s="3">
        <v>9.9999999999999998E-17</v>
      </c>
      <c r="AD124" t="s">
        <v>976</v>
      </c>
      <c r="AE124" t="s">
        <v>977</v>
      </c>
      <c r="AF124" t="s">
        <v>978</v>
      </c>
      <c r="AG124">
        <v>0.01</v>
      </c>
      <c r="AH124" t="s">
        <v>979</v>
      </c>
      <c r="AI124" t="b">
        <v>0</v>
      </c>
      <c r="AJ124" t="s">
        <v>5</v>
      </c>
      <c r="AK124">
        <v>-5.8264249999999997E-2</v>
      </c>
      <c r="AL124" t="s">
        <v>4</v>
      </c>
      <c r="AM124">
        <v>4.4007829999999998E-2</v>
      </c>
    </row>
    <row r="125" spans="1:39" x14ac:dyDescent="0.25">
      <c r="A125" t="s">
        <v>142</v>
      </c>
      <c r="B125" t="s">
        <v>10</v>
      </c>
      <c r="C125">
        <v>300</v>
      </c>
      <c r="D125" t="s">
        <v>11</v>
      </c>
      <c r="E125">
        <v>100000</v>
      </c>
      <c r="F125" t="s">
        <v>12</v>
      </c>
      <c r="G125">
        <v>23654</v>
      </c>
      <c r="H125" t="s">
        <v>13</v>
      </c>
      <c r="I125">
        <v>1E-3</v>
      </c>
      <c r="J125" t="s">
        <v>3</v>
      </c>
      <c r="K125">
        <v>0.61111119999999997</v>
      </c>
      <c r="L125" t="s">
        <v>2</v>
      </c>
      <c r="M125">
        <v>27.151278900000001</v>
      </c>
      <c r="N125" t="s">
        <v>6</v>
      </c>
      <c r="O125">
        <v>28</v>
      </c>
      <c r="P125" t="s">
        <v>0</v>
      </c>
      <c r="Q125">
        <v>214.3</v>
      </c>
      <c r="R125" t="s">
        <v>8</v>
      </c>
      <c r="S125">
        <v>8</v>
      </c>
      <c r="T125" t="s">
        <v>9</v>
      </c>
      <c r="U125">
        <v>266</v>
      </c>
      <c r="V125" t="s">
        <v>7</v>
      </c>
      <c r="W125">
        <v>100434</v>
      </c>
      <c r="X125" t="s">
        <v>1</v>
      </c>
      <c r="Y125" t="s">
        <v>2236</v>
      </c>
      <c r="Z125" t="s">
        <v>16</v>
      </c>
      <c r="AA125" t="s">
        <v>2237</v>
      </c>
      <c r="AB125" t="s">
        <v>256</v>
      </c>
      <c r="AC125" s="3">
        <v>9.9999999999999998E-17</v>
      </c>
      <c r="AD125" t="s">
        <v>976</v>
      </c>
      <c r="AE125" t="s">
        <v>977</v>
      </c>
      <c r="AF125" t="s">
        <v>978</v>
      </c>
      <c r="AG125">
        <v>0.01</v>
      </c>
      <c r="AH125" t="s">
        <v>979</v>
      </c>
      <c r="AI125" t="b">
        <v>0</v>
      </c>
      <c r="AJ125" t="s">
        <v>5</v>
      </c>
      <c r="AK125">
        <v>-5.5166252099999999</v>
      </c>
      <c r="AL125" t="s">
        <v>4</v>
      </c>
      <c r="AM125">
        <v>103.31994228000001</v>
      </c>
    </row>
    <row r="126" spans="1:39" x14ac:dyDescent="0.25">
      <c r="A126" t="s">
        <v>143</v>
      </c>
      <c r="B126" t="s">
        <v>10</v>
      </c>
      <c r="C126">
        <v>300</v>
      </c>
      <c r="D126" t="s">
        <v>11</v>
      </c>
      <c r="E126">
        <v>100000</v>
      </c>
      <c r="F126" t="s">
        <v>12</v>
      </c>
      <c r="G126">
        <v>23654</v>
      </c>
      <c r="H126" t="s">
        <v>13</v>
      </c>
      <c r="I126">
        <v>1E-3</v>
      </c>
      <c r="J126" t="s">
        <v>3</v>
      </c>
      <c r="K126">
        <v>0.97910169999999996</v>
      </c>
      <c r="L126" t="s">
        <v>2</v>
      </c>
      <c r="M126">
        <v>0.29922209999999999</v>
      </c>
      <c r="N126" t="s">
        <v>6</v>
      </c>
      <c r="O126">
        <v>11</v>
      </c>
      <c r="P126" t="s">
        <v>0</v>
      </c>
      <c r="Q126">
        <v>178.8</v>
      </c>
      <c r="R126" t="s">
        <v>8</v>
      </c>
      <c r="S126">
        <v>4</v>
      </c>
      <c r="T126" t="s">
        <v>9</v>
      </c>
      <c r="U126">
        <v>275</v>
      </c>
      <c r="V126" t="s">
        <v>7</v>
      </c>
      <c r="W126">
        <v>100320</v>
      </c>
      <c r="X126" t="s">
        <v>1</v>
      </c>
      <c r="Y126" t="s">
        <v>2238</v>
      </c>
      <c r="Z126" t="s">
        <v>16</v>
      </c>
      <c r="AA126" t="e" cm="1">
        <f t="array" ref="AA126">-1.96885464*LOG(x0)-0.14824093*COS(LOG(X1))+0.16272287</f>
        <v>#NAME?</v>
      </c>
      <c r="AB126" t="s">
        <v>256</v>
      </c>
      <c r="AC126" s="3">
        <v>9.9999999999999998E-17</v>
      </c>
      <c r="AD126" t="s">
        <v>976</v>
      </c>
      <c r="AE126" t="s">
        <v>977</v>
      </c>
      <c r="AF126" t="s">
        <v>978</v>
      </c>
      <c r="AG126">
        <v>0.01</v>
      </c>
      <c r="AH126" t="s">
        <v>979</v>
      </c>
      <c r="AI126" t="b">
        <v>0</v>
      </c>
      <c r="AJ126" t="s">
        <v>5</v>
      </c>
      <c r="AK126">
        <v>0.99807314000000003</v>
      </c>
      <c r="AL126" t="s">
        <v>4</v>
      </c>
      <c r="AM126">
        <v>9.2544559999999998E-2</v>
      </c>
    </row>
    <row r="127" spans="1:39" x14ac:dyDescent="0.25">
      <c r="A127" t="s">
        <v>144</v>
      </c>
      <c r="B127" t="s">
        <v>10</v>
      </c>
      <c r="C127">
        <v>300</v>
      </c>
      <c r="D127" t="s">
        <v>11</v>
      </c>
      <c r="E127">
        <v>100000</v>
      </c>
      <c r="F127" t="s">
        <v>12</v>
      </c>
      <c r="G127">
        <v>23654</v>
      </c>
      <c r="H127" t="s">
        <v>13</v>
      </c>
      <c r="I127">
        <v>1E-3</v>
      </c>
      <c r="J127" t="s">
        <v>3</v>
      </c>
      <c r="K127">
        <v>0.29848479999999999</v>
      </c>
      <c r="L127" t="s">
        <v>2</v>
      </c>
      <c r="M127">
        <v>6.4507300000000004E-2</v>
      </c>
      <c r="N127" t="s">
        <v>6</v>
      </c>
      <c r="O127">
        <v>18</v>
      </c>
      <c r="P127" t="s">
        <v>0</v>
      </c>
      <c r="Q127">
        <v>217.1</v>
      </c>
      <c r="R127" t="s">
        <v>8</v>
      </c>
      <c r="S127">
        <v>7</v>
      </c>
      <c r="T127" t="s">
        <v>9</v>
      </c>
      <c r="U127">
        <v>260</v>
      </c>
      <c r="V127" t="s">
        <v>7</v>
      </c>
      <c r="W127">
        <v>100493</v>
      </c>
      <c r="X127" t="s">
        <v>1</v>
      </c>
      <c r="Y127" t="s">
        <v>2239</v>
      </c>
      <c r="Z127" t="s">
        <v>16</v>
      </c>
      <c r="AA127" t="s">
        <v>2240</v>
      </c>
      <c r="AB127" t="s">
        <v>256</v>
      </c>
      <c r="AC127" s="3">
        <v>9.9999999999999998E-17</v>
      </c>
      <c r="AD127" t="s">
        <v>976</v>
      </c>
      <c r="AE127" t="s">
        <v>977</v>
      </c>
      <c r="AF127" t="s">
        <v>978</v>
      </c>
      <c r="AG127">
        <v>0.01</v>
      </c>
      <c r="AH127" t="s">
        <v>979</v>
      </c>
      <c r="AI127" t="b">
        <v>0</v>
      </c>
      <c r="AJ127" t="s">
        <v>5</v>
      </c>
      <c r="AK127">
        <v>0.77332529999999999</v>
      </c>
      <c r="AL127" t="s">
        <v>4</v>
      </c>
      <c r="AM127">
        <v>2.096135E-2</v>
      </c>
    </row>
    <row r="128" spans="1:39" x14ac:dyDescent="0.25">
      <c r="A128" t="s">
        <v>145</v>
      </c>
      <c r="B128" t="s">
        <v>10</v>
      </c>
      <c r="C128">
        <v>300</v>
      </c>
      <c r="D128" t="s">
        <v>11</v>
      </c>
      <c r="E128">
        <v>100000</v>
      </c>
      <c r="F128" t="s">
        <v>12</v>
      </c>
      <c r="G128">
        <v>23654</v>
      </c>
      <c r="H128" t="s">
        <v>13</v>
      </c>
      <c r="I128">
        <v>1E-3</v>
      </c>
      <c r="J128" t="s">
        <v>3</v>
      </c>
      <c r="K128">
        <v>-0.81604359999999998</v>
      </c>
      <c r="L128" t="s">
        <v>2</v>
      </c>
      <c r="M128">
        <v>0.13302700000000001</v>
      </c>
      <c r="N128" t="s">
        <v>6</v>
      </c>
      <c r="O128">
        <v>26</v>
      </c>
      <c r="P128" t="s">
        <v>0</v>
      </c>
      <c r="Q128">
        <v>183</v>
      </c>
      <c r="R128" t="s">
        <v>8</v>
      </c>
      <c r="S128">
        <v>6</v>
      </c>
      <c r="T128" t="s">
        <v>9</v>
      </c>
      <c r="U128">
        <v>313</v>
      </c>
      <c r="V128" t="s">
        <v>7</v>
      </c>
      <c r="W128">
        <v>100714</v>
      </c>
      <c r="X128" t="s">
        <v>1</v>
      </c>
      <c r="Y128" t="s">
        <v>2241</v>
      </c>
      <c r="Z128" t="s">
        <v>16</v>
      </c>
      <c r="AA128" t="e" cm="1">
        <f t="array" ref="AA128">-0.0000083*EXP(-x0+10*X1)+1.01421197+0.00241104/COS(3.14159265*EXP(X1)+LOG(X1+1))</f>
        <v>#NAME?</v>
      </c>
      <c r="AB128" t="s">
        <v>256</v>
      </c>
      <c r="AC128" s="3">
        <v>9.9999999999999998E-17</v>
      </c>
      <c r="AD128" t="s">
        <v>976</v>
      </c>
      <c r="AE128" t="s">
        <v>977</v>
      </c>
      <c r="AF128" t="s">
        <v>978</v>
      </c>
      <c r="AG128">
        <v>0.01</v>
      </c>
      <c r="AH128" t="s">
        <v>979</v>
      </c>
      <c r="AI128" t="b">
        <v>0</v>
      </c>
      <c r="AJ128" t="s">
        <v>5</v>
      </c>
      <c r="AK128">
        <v>-1455.2124514899999</v>
      </c>
      <c r="AL128" t="s">
        <v>4</v>
      </c>
      <c r="AM128">
        <v>0.68232170999999997</v>
      </c>
    </row>
    <row r="129" spans="1:39" x14ac:dyDescent="0.25">
      <c r="A129" t="s">
        <v>146</v>
      </c>
      <c r="B129" t="s">
        <v>10</v>
      </c>
      <c r="C129">
        <v>300</v>
      </c>
      <c r="D129" t="s">
        <v>11</v>
      </c>
      <c r="E129">
        <v>100000</v>
      </c>
      <c r="F129" t="s">
        <v>12</v>
      </c>
      <c r="G129">
        <v>23654</v>
      </c>
      <c r="H129" t="s">
        <v>13</v>
      </c>
      <c r="I129">
        <v>1E-3</v>
      </c>
      <c r="J129" t="s">
        <v>3</v>
      </c>
      <c r="K129">
        <v>0.32296429999999998</v>
      </c>
      <c r="L129" t="s">
        <v>2</v>
      </c>
      <c r="M129">
        <v>0.33287499999999998</v>
      </c>
      <c r="N129" t="s">
        <v>6</v>
      </c>
      <c r="O129">
        <v>14</v>
      </c>
      <c r="P129" t="s">
        <v>0</v>
      </c>
      <c r="Q129">
        <v>205</v>
      </c>
      <c r="R129" t="s">
        <v>8</v>
      </c>
      <c r="S129">
        <v>3</v>
      </c>
      <c r="T129" t="s">
        <v>9</v>
      </c>
      <c r="U129">
        <v>218</v>
      </c>
      <c r="V129" t="s">
        <v>7</v>
      </c>
      <c r="W129">
        <v>100432</v>
      </c>
      <c r="X129" t="s">
        <v>1</v>
      </c>
      <c r="Y129" t="s">
        <v>2242</v>
      </c>
      <c r="Z129" t="s">
        <v>16</v>
      </c>
      <c r="AA129" t="s">
        <v>2243</v>
      </c>
      <c r="AB129" t="s">
        <v>256</v>
      </c>
      <c r="AC129" s="3">
        <v>9.9999999999999998E-17</v>
      </c>
      <c r="AD129" t="s">
        <v>976</v>
      </c>
      <c r="AE129" t="s">
        <v>977</v>
      </c>
      <c r="AF129" t="s">
        <v>978</v>
      </c>
      <c r="AG129">
        <v>0.01</v>
      </c>
      <c r="AH129" t="s">
        <v>979</v>
      </c>
      <c r="AI129" t="b">
        <v>0</v>
      </c>
      <c r="AJ129" t="s">
        <v>5</v>
      </c>
      <c r="AK129">
        <v>0.82793430999999995</v>
      </c>
      <c r="AL129" t="s">
        <v>4</v>
      </c>
      <c r="AM129">
        <v>0.1031842</v>
      </c>
    </row>
    <row r="130" spans="1:39" x14ac:dyDescent="0.25">
      <c r="A130" t="s">
        <v>147</v>
      </c>
      <c r="B130" t="s">
        <v>10</v>
      </c>
      <c r="C130">
        <v>300</v>
      </c>
      <c r="D130" t="s">
        <v>11</v>
      </c>
      <c r="E130">
        <v>100000</v>
      </c>
      <c r="F130" t="s">
        <v>12</v>
      </c>
      <c r="G130">
        <v>23654</v>
      </c>
      <c r="H130" t="s">
        <v>13</v>
      </c>
      <c r="I130">
        <v>1E-3</v>
      </c>
      <c r="J130" t="s">
        <v>3</v>
      </c>
      <c r="K130">
        <v>0.96885109999999997</v>
      </c>
      <c r="L130" t="s">
        <v>2</v>
      </c>
      <c r="M130">
        <v>0.1174752</v>
      </c>
      <c r="N130" t="s">
        <v>6</v>
      </c>
      <c r="O130">
        <v>23</v>
      </c>
      <c r="P130" t="s">
        <v>0</v>
      </c>
      <c r="Q130">
        <v>261.3</v>
      </c>
      <c r="R130" t="s">
        <v>8</v>
      </c>
      <c r="S130">
        <v>6</v>
      </c>
      <c r="T130" t="s">
        <v>9</v>
      </c>
      <c r="U130">
        <v>298</v>
      </c>
      <c r="V130" t="s">
        <v>7</v>
      </c>
      <c r="W130">
        <v>100589</v>
      </c>
      <c r="X130" t="s">
        <v>1</v>
      </c>
      <c r="Y130" t="s">
        <v>2244</v>
      </c>
      <c r="Z130" t="s">
        <v>16</v>
      </c>
      <c r="AA130" t="s">
        <v>2245</v>
      </c>
      <c r="AB130" t="s">
        <v>256</v>
      </c>
      <c r="AC130" s="3">
        <v>9.9999999999999998E-17</v>
      </c>
      <c r="AD130" t="s">
        <v>976</v>
      </c>
      <c r="AE130" t="s">
        <v>977</v>
      </c>
      <c r="AF130" t="s">
        <v>978</v>
      </c>
      <c r="AG130">
        <v>0.01</v>
      </c>
      <c r="AH130" t="s">
        <v>979</v>
      </c>
      <c r="AI130" t="b">
        <v>0</v>
      </c>
      <c r="AJ130" t="s">
        <v>5</v>
      </c>
      <c r="AK130">
        <v>0.98310854999999997</v>
      </c>
      <c r="AL130" t="s">
        <v>4</v>
      </c>
      <c r="AM130">
        <v>8.8214799999999996E-2</v>
      </c>
    </row>
    <row r="131" spans="1:39" x14ac:dyDescent="0.25">
      <c r="A131" t="s">
        <v>148</v>
      </c>
      <c r="B131" t="s">
        <v>10</v>
      </c>
      <c r="C131">
        <v>300</v>
      </c>
      <c r="D131" t="s">
        <v>11</v>
      </c>
      <c r="E131">
        <v>100000</v>
      </c>
      <c r="F131" t="s">
        <v>12</v>
      </c>
      <c r="G131">
        <v>23654</v>
      </c>
      <c r="H131" t="s">
        <v>13</v>
      </c>
      <c r="I131">
        <v>1E-3</v>
      </c>
      <c r="J131" t="s">
        <v>3</v>
      </c>
      <c r="K131">
        <v>0.90870280000000003</v>
      </c>
      <c r="L131" t="s">
        <v>2</v>
      </c>
      <c r="M131">
        <v>0.36475010000000002</v>
      </c>
      <c r="N131" t="s">
        <v>6</v>
      </c>
      <c r="O131">
        <v>17</v>
      </c>
      <c r="P131" t="s">
        <v>0</v>
      </c>
      <c r="Q131">
        <v>237.2</v>
      </c>
      <c r="R131" t="s">
        <v>8</v>
      </c>
      <c r="S131">
        <v>4</v>
      </c>
      <c r="T131" t="s">
        <v>9</v>
      </c>
      <c r="U131">
        <v>243</v>
      </c>
      <c r="V131" t="s">
        <v>7</v>
      </c>
      <c r="W131">
        <v>100504</v>
      </c>
      <c r="X131" t="s">
        <v>1</v>
      </c>
      <c r="Y131" t="s">
        <v>2246</v>
      </c>
      <c r="Z131" t="s">
        <v>16</v>
      </c>
      <c r="AA131" t="s">
        <v>2247</v>
      </c>
      <c r="AB131" t="s">
        <v>256</v>
      </c>
      <c r="AC131" s="3">
        <v>9.9999999999999998E-17</v>
      </c>
      <c r="AD131" t="s">
        <v>976</v>
      </c>
      <c r="AE131" t="s">
        <v>977</v>
      </c>
      <c r="AF131" t="s">
        <v>978</v>
      </c>
      <c r="AG131">
        <v>0.01</v>
      </c>
      <c r="AH131" t="s">
        <v>979</v>
      </c>
      <c r="AI131" t="b">
        <v>0</v>
      </c>
      <c r="AJ131" t="s">
        <v>5</v>
      </c>
      <c r="AK131">
        <v>0.98652788999999996</v>
      </c>
      <c r="AL131" t="s">
        <v>4</v>
      </c>
      <c r="AM131">
        <v>0.13510514000000001</v>
      </c>
    </row>
    <row r="132" spans="1:39" x14ac:dyDescent="0.25">
      <c r="A132" t="s">
        <v>149</v>
      </c>
      <c r="B132" t="s">
        <v>10</v>
      </c>
      <c r="C132">
        <v>300</v>
      </c>
      <c r="D132" t="s">
        <v>11</v>
      </c>
      <c r="E132">
        <v>100000</v>
      </c>
      <c r="F132" t="s">
        <v>12</v>
      </c>
      <c r="G132">
        <v>23654</v>
      </c>
      <c r="H132" t="s">
        <v>13</v>
      </c>
      <c r="I132">
        <v>1E-3</v>
      </c>
      <c r="J132" t="s">
        <v>3</v>
      </c>
      <c r="K132">
        <v>6.6515000000000003E-3</v>
      </c>
      <c r="L132" t="s">
        <v>2</v>
      </c>
      <c r="M132">
        <v>249820.40727600001</v>
      </c>
      <c r="N132" t="s">
        <v>6</v>
      </c>
      <c r="O132">
        <v>36</v>
      </c>
      <c r="P132" t="s">
        <v>0</v>
      </c>
      <c r="Q132">
        <v>258</v>
      </c>
      <c r="R132" t="s">
        <v>8</v>
      </c>
      <c r="S132">
        <v>7</v>
      </c>
      <c r="T132" t="s">
        <v>9</v>
      </c>
      <c r="U132">
        <v>82</v>
      </c>
      <c r="V132" t="s">
        <v>7</v>
      </c>
      <c r="W132">
        <v>100397</v>
      </c>
      <c r="X132" t="s">
        <v>1</v>
      </c>
      <c r="Y132" t="s">
        <v>2248</v>
      </c>
      <c r="Z132" t="s">
        <v>16</v>
      </c>
      <c r="AA132" t="s">
        <v>2249</v>
      </c>
      <c r="AB132" t="s">
        <v>256</v>
      </c>
      <c r="AC132" s="3">
        <v>9.9999999999999998E-17</v>
      </c>
      <c r="AD132" t="s">
        <v>976</v>
      </c>
      <c r="AE132" t="s">
        <v>977</v>
      </c>
      <c r="AF132" t="s">
        <v>978</v>
      </c>
      <c r="AG132">
        <v>0.01</v>
      </c>
      <c r="AH132" t="s">
        <v>979</v>
      </c>
      <c r="AI132" t="b">
        <v>0</v>
      </c>
      <c r="AJ132" t="s">
        <v>5</v>
      </c>
      <c r="AK132">
        <v>-0.89398208999999995</v>
      </c>
      <c r="AL132" t="s">
        <v>4</v>
      </c>
      <c r="AM132">
        <v>18868.05769365</v>
      </c>
    </row>
    <row r="133" spans="1:39" x14ac:dyDescent="0.25">
      <c r="A133" t="s">
        <v>150</v>
      </c>
      <c r="B133" t="s">
        <v>10</v>
      </c>
      <c r="C133">
        <v>300</v>
      </c>
      <c r="D133" t="s">
        <v>11</v>
      </c>
      <c r="E133">
        <v>100000</v>
      </c>
      <c r="F133" t="s">
        <v>12</v>
      </c>
      <c r="G133">
        <v>23654</v>
      </c>
      <c r="H133" t="s">
        <v>13</v>
      </c>
      <c r="I133">
        <v>1E-3</v>
      </c>
      <c r="J133" t="s">
        <v>3</v>
      </c>
      <c r="K133">
        <v>0.85863590000000001</v>
      </c>
      <c r="L133" t="s">
        <v>2</v>
      </c>
      <c r="M133">
        <v>0.2234796</v>
      </c>
      <c r="N133" t="s">
        <v>6</v>
      </c>
      <c r="O133">
        <v>19</v>
      </c>
      <c r="P133" t="s">
        <v>0</v>
      </c>
      <c r="Q133">
        <v>246.2</v>
      </c>
      <c r="R133" t="s">
        <v>8</v>
      </c>
      <c r="S133">
        <v>5</v>
      </c>
      <c r="T133" t="s">
        <v>9</v>
      </c>
      <c r="U133">
        <v>267</v>
      </c>
      <c r="V133" t="s">
        <v>7</v>
      </c>
      <c r="W133">
        <v>100523</v>
      </c>
      <c r="X133" t="s">
        <v>1</v>
      </c>
      <c r="Y133" t="s">
        <v>2250</v>
      </c>
      <c r="Z133" t="s">
        <v>16</v>
      </c>
      <c r="AA133" t="s">
        <v>2251</v>
      </c>
      <c r="AB133" t="s">
        <v>256</v>
      </c>
      <c r="AC133" s="3">
        <v>9.9999999999999998E-17</v>
      </c>
      <c r="AD133" t="s">
        <v>976</v>
      </c>
      <c r="AE133" t="s">
        <v>977</v>
      </c>
      <c r="AF133" t="s">
        <v>978</v>
      </c>
      <c r="AG133">
        <v>0.01</v>
      </c>
      <c r="AH133" t="s">
        <v>979</v>
      </c>
      <c r="AI133" t="b">
        <v>0</v>
      </c>
      <c r="AJ133" t="s">
        <v>5</v>
      </c>
      <c r="AK133">
        <v>0.97571366999999998</v>
      </c>
      <c r="AL133" t="s">
        <v>4</v>
      </c>
      <c r="AM133">
        <v>8.5683309999999999E-2</v>
      </c>
    </row>
    <row r="134" spans="1:39" x14ac:dyDescent="0.25">
      <c r="A134" t="s">
        <v>151</v>
      </c>
      <c r="B134" t="s">
        <v>10</v>
      </c>
      <c r="C134">
        <v>300</v>
      </c>
      <c r="D134" t="s">
        <v>11</v>
      </c>
      <c r="E134">
        <v>100000</v>
      </c>
      <c r="F134" t="s">
        <v>12</v>
      </c>
      <c r="G134">
        <v>23654</v>
      </c>
      <c r="H134" t="s">
        <v>13</v>
      </c>
      <c r="I134">
        <v>1E-3</v>
      </c>
      <c r="J134" t="s">
        <v>3</v>
      </c>
      <c r="K134">
        <v>0.97572550000000002</v>
      </c>
      <c r="L134" t="s">
        <v>2</v>
      </c>
      <c r="M134">
        <v>0.91294540000000002</v>
      </c>
      <c r="N134" t="s">
        <v>6</v>
      </c>
      <c r="O134">
        <v>15</v>
      </c>
      <c r="P134" t="s">
        <v>0</v>
      </c>
      <c r="Q134">
        <v>247.2</v>
      </c>
      <c r="R134" t="s">
        <v>8</v>
      </c>
      <c r="S134">
        <v>4</v>
      </c>
      <c r="T134" t="s">
        <v>9</v>
      </c>
      <c r="U134">
        <v>236</v>
      </c>
      <c r="V134" t="s">
        <v>7</v>
      </c>
      <c r="W134">
        <v>100470</v>
      </c>
      <c r="X134" t="s">
        <v>1</v>
      </c>
      <c r="Y134" t="s">
        <v>2252</v>
      </c>
      <c r="Z134" t="s">
        <v>16</v>
      </c>
      <c r="AA134" t="s">
        <v>2253</v>
      </c>
      <c r="AB134" t="s">
        <v>256</v>
      </c>
      <c r="AC134" s="3">
        <v>9.9999999999999998E-17</v>
      </c>
      <c r="AD134" t="s">
        <v>976</v>
      </c>
      <c r="AE134" t="s">
        <v>977</v>
      </c>
      <c r="AF134" t="s">
        <v>978</v>
      </c>
      <c r="AG134">
        <v>0.01</v>
      </c>
      <c r="AH134" t="s">
        <v>979</v>
      </c>
      <c r="AI134" t="b">
        <v>0</v>
      </c>
      <c r="AJ134" t="s">
        <v>5</v>
      </c>
      <c r="AK134">
        <v>0.9671805</v>
      </c>
      <c r="AL134" t="s">
        <v>4</v>
      </c>
      <c r="AM134">
        <v>0.85670813999999995</v>
      </c>
    </row>
    <row r="135" spans="1:39" x14ac:dyDescent="0.25">
      <c r="A135" t="s">
        <v>152</v>
      </c>
      <c r="B135" t="s">
        <v>10</v>
      </c>
      <c r="C135">
        <v>300</v>
      </c>
      <c r="D135" t="s">
        <v>11</v>
      </c>
      <c r="E135">
        <v>100000</v>
      </c>
      <c r="F135" t="s">
        <v>12</v>
      </c>
      <c r="G135">
        <v>23654</v>
      </c>
      <c r="H135" t="s">
        <v>13</v>
      </c>
      <c r="I135">
        <v>1E-3</v>
      </c>
      <c r="J135" t="s">
        <v>3</v>
      </c>
      <c r="K135">
        <v>0.98268009999999995</v>
      </c>
      <c r="L135" t="s">
        <v>2</v>
      </c>
      <c r="M135">
        <v>5.5354100000000003E-2</v>
      </c>
      <c r="N135" t="s">
        <v>6</v>
      </c>
      <c r="O135">
        <v>13</v>
      </c>
      <c r="P135" t="s">
        <v>0</v>
      </c>
      <c r="Q135">
        <v>218.1</v>
      </c>
      <c r="R135" t="s">
        <v>8</v>
      </c>
      <c r="S135">
        <v>4</v>
      </c>
      <c r="T135" t="s">
        <v>9</v>
      </c>
      <c r="U135">
        <v>198</v>
      </c>
      <c r="V135" t="s">
        <v>7</v>
      </c>
      <c r="W135">
        <v>100243</v>
      </c>
      <c r="X135" t="s">
        <v>1</v>
      </c>
      <c r="Y135" t="s">
        <v>2254</v>
      </c>
      <c r="Z135" t="s">
        <v>16</v>
      </c>
      <c r="AA135" t="s">
        <v>2255</v>
      </c>
      <c r="AB135" t="s">
        <v>256</v>
      </c>
      <c r="AC135" s="3">
        <v>9.9999999999999998E-17</v>
      </c>
      <c r="AD135" t="s">
        <v>976</v>
      </c>
      <c r="AE135" t="s">
        <v>977</v>
      </c>
      <c r="AF135" t="s">
        <v>978</v>
      </c>
      <c r="AG135">
        <v>0.01</v>
      </c>
      <c r="AH135" t="s">
        <v>979</v>
      </c>
      <c r="AI135" t="b">
        <v>0</v>
      </c>
      <c r="AJ135" t="s">
        <v>5</v>
      </c>
      <c r="AK135">
        <v>0.99280393</v>
      </c>
      <c r="AL135" t="s">
        <v>4</v>
      </c>
      <c r="AM135">
        <v>3.5380620000000002E-2</v>
      </c>
    </row>
    <row r="136" spans="1:39" x14ac:dyDescent="0.25">
      <c r="A136" t="s">
        <v>153</v>
      </c>
      <c r="B136" t="s">
        <v>10</v>
      </c>
      <c r="C136">
        <v>300</v>
      </c>
      <c r="D136" t="s">
        <v>11</v>
      </c>
      <c r="E136">
        <v>100000</v>
      </c>
      <c r="F136" t="s">
        <v>12</v>
      </c>
      <c r="G136">
        <v>23654</v>
      </c>
      <c r="H136" t="s">
        <v>13</v>
      </c>
      <c r="I136">
        <v>1E-3</v>
      </c>
      <c r="J136" t="s">
        <v>3</v>
      </c>
      <c r="K136" t="e" cm="1">
        <f t="array" ref="K136">-inf</f>
        <v>#NAME?</v>
      </c>
      <c r="L136" t="s">
        <v>2</v>
      </c>
      <c r="M136" t="s">
        <v>15</v>
      </c>
      <c r="N136" t="s">
        <v>6</v>
      </c>
      <c r="O136">
        <v>56</v>
      </c>
      <c r="P136" t="s">
        <v>0</v>
      </c>
      <c r="Q136">
        <v>301.3</v>
      </c>
      <c r="R136" t="s">
        <v>8</v>
      </c>
      <c r="S136">
        <v>6</v>
      </c>
      <c r="T136" t="s">
        <v>9</v>
      </c>
      <c r="U136">
        <v>46</v>
      </c>
      <c r="V136" t="s">
        <v>7</v>
      </c>
      <c r="W136">
        <v>95168</v>
      </c>
      <c r="X136" t="s">
        <v>1</v>
      </c>
      <c r="Y136" t="s">
        <v>2256</v>
      </c>
      <c r="Z136" t="s">
        <v>16</v>
      </c>
      <c r="AA136" t="s">
        <v>2257</v>
      </c>
      <c r="AB136" t="s">
        <v>256</v>
      </c>
      <c r="AC136" s="3">
        <v>9.9999999999999998E-17</v>
      </c>
      <c r="AD136" t="s">
        <v>976</v>
      </c>
      <c r="AE136" t="s">
        <v>977</v>
      </c>
      <c r="AF136" t="s">
        <v>978</v>
      </c>
      <c r="AG136">
        <v>0.01</v>
      </c>
      <c r="AH136" t="s">
        <v>979</v>
      </c>
      <c r="AI136" t="b">
        <v>0</v>
      </c>
      <c r="AJ136" t="s">
        <v>5</v>
      </c>
      <c r="AK136">
        <v>-5.2847695796598797E+140</v>
      </c>
      <c r="AL136" t="s">
        <v>4</v>
      </c>
      <c r="AM136">
        <v>8.8242370840494695E+68</v>
      </c>
    </row>
    <row r="137" spans="1:39" x14ac:dyDescent="0.25">
      <c r="A137" t="s">
        <v>154</v>
      </c>
      <c r="B137" t="s">
        <v>10</v>
      </c>
      <c r="C137">
        <v>300</v>
      </c>
      <c r="D137" t="s">
        <v>11</v>
      </c>
      <c r="E137">
        <v>100000</v>
      </c>
      <c r="F137" t="s">
        <v>12</v>
      </c>
      <c r="G137">
        <v>23654</v>
      </c>
      <c r="H137" t="s">
        <v>13</v>
      </c>
      <c r="I137">
        <v>1E-3</v>
      </c>
      <c r="J137" t="s">
        <v>3</v>
      </c>
      <c r="K137">
        <v>0.79165600000000003</v>
      </c>
      <c r="L137" t="s">
        <v>2</v>
      </c>
      <c r="M137">
        <v>0.27762419999999999</v>
      </c>
      <c r="N137" t="s">
        <v>6</v>
      </c>
      <c r="O137">
        <v>22</v>
      </c>
      <c r="P137" t="s">
        <v>0</v>
      </c>
      <c r="Q137">
        <v>279.60000000000002</v>
      </c>
      <c r="R137" t="s">
        <v>8</v>
      </c>
      <c r="S137">
        <v>4</v>
      </c>
      <c r="T137" t="s">
        <v>9</v>
      </c>
      <c r="U137">
        <v>419</v>
      </c>
      <c r="V137" t="s">
        <v>7</v>
      </c>
      <c r="W137">
        <v>101132</v>
      </c>
      <c r="X137" t="s">
        <v>1</v>
      </c>
      <c r="Y137" t="s">
        <v>2258</v>
      </c>
      <c r="Z137" t="s">
        <v>16</v>
      </c>
      <c r="AA137" t="s">
        <v>2259</v>
      </c>
      <c r="AB137" t="s">
        <v>256</v>
      </c>
      <c r="AC137" s="3">
        <v>9.9999999999999998E-17</v>
      </c>
      <c r="AD137" t="s">
        <v>976</v>
      </c>
      <c r="AE137" t="s">
        <v>977</v>
      </c>
      <c r="AF137" t="s">
        <v>978</v>
      </c>
      <c r="AG137">
        <v>0.01</v>
      </c>
      <c r="AH137" t="s">
        <v>979</v>
      </c>
      <c r="AI137" t="b">
        <v>0</v>
      </c>
      <c r="AJ137" t="s">
        <v>5</v>
      </c>
      <c r="AK137">
        <v>0.88435551000000001</v>
      </c>
      <c r="AL137" t="s">
        <v>4</v>
      </c>
      <c r="AM137">
        <v>0.19545534000000001</v>
      </c>
    </row>
    <row r="138" spans="1:39" x14ac:dyDescent="0.25">
      <c r="A138" t="s">
        <v>155</v>
      </c>
      <c r="B138" t="s">
        <v>10</v>
      </c>
      <c r="C138">
        <v>300</v>
      </c>
      <c r="D138" t="s">
        <v>11</v>
      </c>
      <c r="E138">
        <v>100000</v>
      </c>
      <c r="F138" t="s">
        <v>12</v>
      </c>
      <c r="G138">
        <v>23654</v>
      </c>
      <c r="H138" t="s">
        <v>13</v>
      </c>
      <c r="I138">
        <v>1E-3</v>
      </c>
      <c r="J138" t="s">
        <v>3</v>
      </c>
      <c r="K138">
        <v>0.91380660000000002</v>
      </c>
      <c r="L138" t="s">
        <v>2</v>
      </c>
      <c r="M138">
        <v>0.13167889999999999</v>
      </c>
      <c r="N138" t="s">
        <v>6</v>
      </c>
      <c r="O138">
        <v>20</v>
      </c>
      <c r="P138" t="s">
        <v>0</v>
      </c>
      <c r="Q138">
        <v>281.3</v>
      </c>
      <c r="R138" t="s">
        <v>8</v>
      </c>
      <c r="S138">
        <v>3</v>
      </c>
      <c r="T138" t="s">
        <v>9</v>
      </c>
      <c r="U138">
        <v>383</v>
      </c>
      <c r="V138" t="s">
        <v>7</v>
      </c>
      <c r="W138">
        <v>100954</v>
      </c>
      <c r="X138" t="s">
        <v>1</v>
      </c>
      <c r="Y138" t="s">
        <v>2260</v>
      </c>
      <c r="Z138" t="s">
        <v>16</v>
      </c>
      <c r="AA138" t="s">
        <v>2261</v>
      </c>
      <c r="AB138" t="s">
        <v>256</v>
      </c>
      <c r="AC138" s="3">
        <v>9.9999999999999998E-17</v>
      </c>
      <c r="AD138" t="s">
        <v>976</v>
      </c>
      <c r="AE138" t="s">
        <v>977</v>
      </c>
      <c r="AF138" t="s">
        <v>978</v>
      </c>
      <c r="AG138">
        <v>0.01</v>
      </c>
      <c r="AH138" t="s">
        <v>979</v>
      </c>
      <c r="AI138" t="b">
        <v>0</v>
      </c>
      <c r="AJ138" t="s">
        <v>5</v>
      </c>
      <c r="AK138">
        <v>0.98021312999999999</v>
      </c>
      <c r="AL138" t="s">
        <v>4</v>
      </c>
      <c r="AM138">
        <v>5.9798400000000002E-2</v>
      </c>
    </row>
    <row r="139" spans="1:39" x14ac:dyDescent="0.25">
      <c r="A139" t="s">
        <v>156</v>
      </c>
      <c r="B139" t="s">
        <v>10</v>
      </c>
      <c r="C139">
        <v>300</v>
      </c>
      <c r="D139" t="s">
        <v>11</v>
      </c>
      <c r="E139">
        <v>100000</v>
      </c>
      <c r="F139" t="s">
        <v>12</v>
      </c>
      <c r="G139">
        <v>23654</v>
      </c>
      <c r="H139" t="s">
        <v>13</v>
      </c>
      <c r="I139">
        <v>1E-3</v>
      </c>
      <c r="J139" t="s">
        <v>3</v>
      </c>
      <c r="K139">
        <v>-7.2390578999999997</v>
      </c>
      <c r="L139" t="s">
        <v>2</v>
      </c>
      <c r="M139">
        <v>0.99186859999999999</v>
      </c>
      <c r="N139" t="s">
        <v>6</v>
      </c>
      <c r="O139">
        <v>29</v>
      </c>
      <c r="P139" t="s">
        <v>0</v>
      </c>
      <c r="Q139">
        <v>287.8</v>
      </c>
      <c r="R139" t="s">
        <v>8</v>
      </c>
      <c r="S139">
        <v>2</v>
      </c>
      <c r="T139" t="s">
        <v>9</v>
      </c>
      <c r="U139">
        <v>602</v>
      </c>
      <c r="V139" t="s">
        <v>7</v>
      </c>
      <c r="W139">
        <v>101640</v>
      </c>
      <c r="X139" t="s">
        <v>1</v>
      </c>
      <c r="Y139" t="s">
        <v>2262</v>
      </c>
      <c r="Z139" t="s">
        <v>16</v>
      </c>
      <c r="AA139" t="s">
        <v>2263</v>
      </c>
      <c r="AB139" t="s">
        <v>256</v>
      </c>
      <c r="AC139" s="3">
        <v>9.9999999999999998E-17</v>
      </c>
      <c r="AD139" t="s">
        <v>976</v>
      </c>
      <c r="AE139" t="s">
        <v>977</v>
      </c>
      <c r="AF139" t="s">
        <v>978</v>
      </c>
      <c r="AG139">
        <v>0.01</v>
      </c>
      <c r="AH139" t="s">
        <v>979</v>
      </c>
      <c r="AI139" t="b">
        <v>0</v>
      </c>
      <c r="AJ139" t="s">
        <v>5</v>
      </c>
      <c r="AK139">
        <v>-27.787869730000001</v>
      </c>
      <c r="AL139" t="s">
        <v>4</v>
      </c>
      <c r="AM139">
        <v>1.8328070700000001</v>
      </c>
    </row>
    <row r="140" spans="1:39" x14ac:dyDescent="0.25">
      <c r="A140" t="s">
        <v>157</v>
      </c>
      <c r="B140" t="s">
        <v>10</v>
      </c>
      <c r="C140">
        <v>300</v>
      </c>
      <c r="D140" t="s">
        <v>11</v>
      </c>
      <c r="E140">
        <v>100000</v>
      </c>
      <c r="F140" t="s">
        <v>12</v>
      </c>
      <c r="G140">
        <v>23654</v>
      </c>
      <c r="H140" t="s">
        <v>13</v>
      </c>
      <c r="I140">
        <v>1E-3</v>
      </c>
      <c r="J140" t="s">
        <v>3</v>
      </c>
      <c r="K140">
        <v>0.74146820000000002</v>
      </c>
      <c r="L140" t="s">
        <v>2</v>
      </c>
      <c r="M140">
        <v>0.16456660000000001</v>
      </c>
      <c r="N140" t="s">
        <v>6</v>
      </c>
      <c r="O140">
        <v>26</v>
      </c>
      <c r="P140" t="s">
        <v>0</v>
      </c>
      <c r="Q140">
        <v>206.1</v>
      </c>
      <c r="R140" t="s">
        <v>8</v>
      </c>
      <c r="S140">
        <v>5</v>
      </c>
      <c r="T140" t="s">
        <v>9</v>
      </c>
      <c r="U140">
        <v>559</v>
      </c>
      <c r="V140" t="s">
        <v>7</v>
      </c>
      <c r="W140">
        <v>101724</v>
      </c>
      <c r="X140" t="s">
        <v>1</v>
      </c>
      <c r="Y140" t="s">
        <v>2264</v>
      </c>
      <c r="Z140" t="s">
        <v>16</v>
      </c>
      <c r="AA140" t="s">
        <v>2265</v>
      </c>
      <c r="AB140" t="s">
        <v>256</v>
      </c>
      <c r="AC140" s="3">
        <v>9.9999999999999998E-17</v>
      </c>
      <c r="AD140" t="s">
        <v>976</v>
      </c>
      <c r="AE140" t="s">
        <v>977</v>
      </c>
      <c r="AF140" t="s">
        <v>978</v>
      </c>
      <c r="AG140">
        <v>0.01</v>
      </c>
      <c r="AH140" t="s">
        <v>979</v>
      </c>
      <c r="AI140" t="b">
        <v>0</v>
      </c>
      <c r="AJ140" t="s">
        <v>5</v>
      </c>
      <c r="AK140">
        <v>0.91931160000000001</v>
      </c>
      <c r="AL140" t="s">
        <v>4</v>
      </c>
      <c r="AM140">
        <v>8.2637180000000005E-2</v>
      </c>
    </row>
    <row r="141" spans="1:39" x14ac:dyDescent="0.25">
      <c r="A141" t="s">
        <v>158</v>
      </c>
      <c r="B141" t="s">
        <v>10</v>
      </c>
      <c r="C141">
        <v>300</v>
      </c>
      <c r="D141" t="s">
        <v>11</v>
      </c>
      <c r="E141">
        <v>100000</v>
      </c>
      <c r="F141" t="s">
        <v>12</v>
      </c>
      <c r="G141">
        <v>23654</v>
      </c>
      <c r="H141" t="s">
        <v>13</v>
      </c>
      <c r="I141">
        <v>1E-3</v>
      </c>
      <c r="J141" t="s">
        <v>3</v>
      </c>
      <c r="K141">
        <v>-35.502592999999997</v>
      </c>
      <c r="L141" t="s">
        <v>2</v>
      </c>
      <c r="M141">
        <v>4.4289231999999998</v>
      </c>
      <c r="N141" t="s">
        <v>6</v>
      </c>
      <c r="O141">
        <v>13</v>
      </c>
      <c r="P141" t="s">
        <v>0</v>
      </c>
      <c r="Q141">
        <v>136.9</v>
      </c>
      <c r="R141" t="s">
        <v>8</v>
      </c>
      <c r="S141">
        <v>4</v>
      </c>
      <c r="T141" t="s">
        <v>9</v>
      </c>
      <c r="U141">
        <v>186</v>
      </c>
      <c r="V141" t="s">
        <v>7</v>
      </c>
      <c r="W141">
        <v>100065</v>
      </c>
      <c r="X141" t="s">
        <v>1</v>
      </c>
      <c r="Y141" t="s">
        <v>2266</v>
      </c>
      <c r="Z141" t="s">
        <v>16</v>
      </c>
      <c r="AA141" t="e" cm="1">
        <f t="array" ref="AA141">-2.21675575*x0-0.84834244-0.02038189*COS(LOG(x0))/x0</f>
        <v>#NAME?</v>
      </c>
      <c r="AB141" t="s">
        <v>256</v>
      </c>
      <c r="AC141" s="3">
        <v>9.9999999999999998E-17</v>
      </c>
      <c r="AD141" t="s">
        <v>976</v>
      </c>
      <c r="AE141" t="s">
        <v>977</v>
      </c>
      <c r="AF141" t="s">
        <v>978</v>
      </c>
      <c r="AG141">
        <v>0.01</v>
      </c>
      <c r="AH141" t="s">
        <v>979</v>
      </c>
      <c r="AI141" t="b">
        <v>0</v>
      </c>
      <c r="AJ141" t="s">
        <v>5</v>
      </c>
      <c r="AK141">
        <v>-24.839236199999998</v>
      </c>
      <c r="AL141" t="s">
        <v>4</v>
      </c>
      <c r="AM141">
        <v>3.6671606899999998</v>
      </c>
    </row>
    <row r="142" spans="1:39" x14ac:dyDescent="0.25">
      <c r="A142" t="s">
        <v>159</v>
      </c>
      <c r="B142" t="s">
        <v>10</v>
      </c>
      <c r="C142">
        <v>300</v>
      </c>
      <c r="D142" t="s">
        <v>11</v>
      </c>
      <c r="E142">
        <v>100000</v>
      </c>
      <c r="F142" t="s">
        <v>12</v>
      </c>
      <c r="G142">
        <v>23654</v>
      </c>
      <c r="H142" t="s">
        <v>13</v>
      </c>
      <c r="I142">
        <v>1E-3</v>
      </c>
      <c r="J142" t="s">
        <v>3</v>
      </c>
      <c r="K142">
        <v>-0.22637740000000001</v>
      </c>
      <c r="L142" t="s">
        <v>2</v>
      </c>
      <c r="M142">
        <v>9.3756596000000005</v>
      </c>
      <c r="N142" t="s">
        <v>6</v>
      </c>
      <c r="O142">
        <v>20</v>
      </c>
      <c r="P142" t="s">
        <v>0</v>
      </c>
      <c r="Q142">
        <v>133.80000000000001</v>
      </c>
      <c r="R142" t="s">
        <v>8</v>
      </c>
      <c r="S142">
        <v>4</v>
      </c>
      <c r="T142" t="s">
        <v>9</v>
      </c>
      <c r="U142">
        <v>230</v>
      </c>
      <c r="V142" t="s">
        <v>7</v>
      </c>
      <c r="W142">
        <v>100234</v>
      </c>
      <c r="X142" t="s">
        <v>1</v>
      </c>
      <c r="Y142" t="s">
        <v>2267</v>
      </c>
      <c r="Z142" t="s">
        <v>16</v>
      </c>
      <c r="AA142" t="s">
        <v>2268</v>
      </c>
      <c r="AB142" t="s">
        <v>256</v>
      </c>
      <c r="AC142" s="3">
        <v>9.9999999999999998E-17</v>
      </c>
      <c r="AD142" t="s">
        <v>976</v>
      </c>
      <c r="AE142" t="s">
        <v>977</v>
      </c>
      <c r="AF142" t="s">
        <v>978</v>
      </c>
      <c r="AG142">
        <v>0.01</v>
      </c>
      <c r="AH142" t="s">
        <v>979</v>
      </c>
      <c r="AI142" t="b">
        <v>0</v>
      </c>
      <c r="AJ142" t="s">
        <v>5</v>
      </c>
      <c r="AK142">
        <v>-35.368274939999999</v>
      </c>
      <c r="AL142" t="s">
        <v>4</v>
      </c>
      <c r="AM142">
        <v>4.2334032800000001</v>
      </c>
    </row>
    <row r="143" spans="1:39" x14ac:dyDescent="0.25">
      <c r="A143" t="s">
        <v>160</v>
      </c>
      <c r="B143" t="s">
        <v>10</v>
      </c>
      <c r="C143">
        <v>300</v>
      </c>
      <c r="D143" t="s">
        <v>11</v>
      </c>
      <c r="E143">
        <v>100000</v>
      </c>
      <c r="F143" t="s">
        <v>12</v>
      </c>
      <c r="G143">
        <v>23654</v>
      </c>
      <c r="H143" t="s">
        <v>13</v>
      </c>
      <c r="I143">
        <v>1E-3</v>
      </c>
      <c r="J143" t="s">
        <v>3</v>
      </c>
      <c r="K143">
        <v>-10.6206672</v>
      </c>
      <c r="L143" t="s">
        <v>2</v>
      </c>
      <c r="M143">
        <v>3.3640118999999999</v>
      </c>
      <c r="N143" t="s">
        <v>6</v>
      </c>
      <c r="O143">
        <v>28</v>
      </c>
      <c r="P143" t="s">
        <v>0</v>
      </c>
      <c r="Q143">
        <v>190.6</v>
      </c>
      <c r="R143" t="s">
        <v>8</v>
      </c>
      <c r="S143">
        <v>9</v>
      </c>
      <c r="T143" t="s">
        <v>9</v>
      </c>
      <c r="U143">
        <v>296</v>
      </c>
      <c r="V143" t="s">
        <v>7</v>
      </c>
      <c r="W143">
        <v>100719</v>
      </c>
      <c r="X143" t="s">
        <v>1</v>
      </c>
      <c r="Y143" t="s">
        <v>2269</v>
      </c>
      <c r="Z143" t="s">
        <v>16</v>
      </c>
      <c r="AA143" t="s">
        <v>2270</v>
      </c>
      <c r="AB143" t="s">
        <v>256</v>
      </c>
      <c r="AC143" s="3">
        <v>9.9999999999999998E-17</v>
      </c>
      <c r="AD143" t="s">
        <v>976</v>
      </c>
      <c r="AE143" t="s">
        <v>977</v>
      </c>
      <c r="AF143" t="s">
        <v>978</v>
      </c>
      <c r="AG143">
        <v>0.01</v>
      </c>
      <c r="AH143" t="s">
        <v>979</v>
      </c>
      <c r="AI143" t="b">
        <v>0</v>
      </c>
      <c r="AJ143" t="s">
        <v>5</v>
      </c>
      <c r="AK143">
        <v>-46651515.795096204</v>
      </c>
      <c r="AL143" t="s">
        <v>4</v>
      </c>
      <c r="AM143">
        <v>73.885296420000003</v>
      </c>
    </row>
    <row r="144" spans="1:39" x14ac:dyDescent="0.25">
      <c r="A144" t="s">
        <v>161</v>
      </c>
      <c r="B144" t="s">
        <v>10</v>
      </c>
      <c r="C144">
        <v>300</v>
      </c>
      <c r="D144" t="s">
        <v>11</v>
      </c>
      <c r="E144">
        <v>100000</v>
      </c>
      <c r="F144" t="s">
        <v>12</v>
      </c>
      <c r="G144">
        <v>23654</v>
      </c>
      <c r="H144" t="s">
        <v>13</v>
      </c>
      <c r="I144">
        <v>1E-3</v>
      </c>
      <c r="J144" t="s">
        <v>3</v>
      </c>
      <c r="K144">
        <v>-244059.84675649999</v>
      </c>
      <c r="L144" t="s">
        <v>2</v>
      </c>
      <c r="M144">
        <v>145.91204870000001</v>
      </c>
      <c r="N144" t="s">
        <v>6</v>
      </c>
      <c r="O144">
        <v>15</v>
      </c>
      <c r="P144" t="s">
        <v>0</v>
      </c>
      <c r="Q144">
        <v>138.80000000000001</v>
      </c>
      <c r="R144" t="s">
        <v>8</v>
      </c>
      <c r="S144">
        <v>7</v>
      </c>
      <c r="T144" t="s">
        <v>9</v>
      </c>
      <c r="U144">
        <v>201</v>
      </c>
      <c r="V144" t="s">
        <v>7</v>
      </c>
      <c r="W144">
        <v>100193</v>
      </c>
      <c r="X144" t="s">
        <v>1</v>
      </c>
      <c r="Y144" t="s">
        <v>2271</v>
      </c>
      <c r="Z144" t="s">
        <v>16</v>
      </c>
      <c r="AA144" t="s">
        <v>2272</v>
      </c>
      <c r="AB144" t="s">
        <v>256</v>
      </c>
      <c r="AC144" s="3">
        <v>9.9999999999999998E-17</v>
      </c>
      <c r="AD144" t="s">
        <v>976</v>
      </c>
      <c r="AE144" t="s">
        <v>977</v>
      </c>
      <c r="AF144" t="s">
        <v>978</v>
      </c>
      <c r="AG144">
        <v>0.01</v>
      </c>
      <c r="AH144" t="s">
        <v>979</v>
      </c>
      <c r="AI144" t="b">
        <v>0</v>
      </c>
      <c r="AJ144" t="s">
        <v>5</v>
      </c>
      <c r="AK144">
        <v>0.95467268999999999</v>
      </c>
      <c r="AL144" t="s">
        <v>4</v>
      </c>
      <c r="AM144">
        <v>5.7154370000000003E-2</v>
      </c>
    </row>
    <row r="145" spans="1:39" x14ac:dyDescent="0.25">
      <c r="A145" t="s">
        <v>162</v>
      </c>
      <c r="B145" t="s">
        <v>10</v>
      </c>
      <c r="C145">
        <v>300</v>
      </c>
      <c r="D145" t="s">
        <v>11</v>
      </c>
      <c r="E145">
        <v>100000</v>
      </c>
      <c r="F145" t="s">
        <v>12</v>
      </c>
      <c r="G145">
        <v>23654</v>
      </c>
      <c r="H145" t="s">
        <v>13</v>
      </c>
      <c r="I145">
        <v>1E-3</v>
      </c>
      <c r="J145" t="s">
        <v>3</v>
      </c>
      <c r="K145" t="e" cm="1">
        <f t="array" ref="K145">-inf</f>
        <v>#NAME?</v>
      </c>
      <c r="L145" t="s">
        <v>2</v>
      </c>
      <c r="M145" t="s">
        <v>15</v>
      </c>
      <c r="N145" t="s">
        <v>6</v>
      </c>
      <c r="O145">
        <v>96</v>
      </c>
      <c r="P145" t="s">
        <v>0</v>
      </c>
      <c r="Q145">
        <v>267</v>
      </c>
      <c r="R145" t="s">
        <v>8</v>
      </c>
      <c r="S145">
        <v>5</v>
      </c>
      <c r="T145" t="s">
        <v>9</v>
      </c>
      <c r="U145">
        <v>696</v>
      </c>
      <c r="V145" t="s">
        <v>7</v>
      </c>
      <c r="W145">
        <v>101905</v>
      </c>
      <c r="X145" t="s">
        <v>1</v>
      </c>
      <c r="Y145" t="s">
        <v>2273</v>
      </c>
      <c r="Z145" t="s">
        <v>16</v>
      </c>
      <c r="AA145" t="s">
        <v>2274</v>
      </c>
      <c r="AB145" t="s">
        <v>256</v>
      </c>
      <c r="AC145" s="3">
        <v>9.9999999999999998E-17</v>
      </c>
      <c r="AD145" t="s">
        <v>976</v>
      </c>
      <c r="AE145" t="s">
        <v>977</v>
      </c>
      <c r="AF145" t="s">
        <v>978</v>
      </c>
      <c r="AG145">
        <v>0.01</v>
      </c>
      <c r="AH145" t="s">
        <v>979</v>
      </c>
      <c r="AI145" t="b">
        <v>0</v>
      </c>
      <c r="AJ145" t="s">
        <v>5</v>
      </c>
      <c r="AK145">
        <v>-1</v>
      </c>
      <c r="AL145" t="s">
        <v>4</v>
      </c>
      <c r="AM145">
        <v>-1</v>
      </c>
    </row>
    <row r="146" spans="1:39" x14ac:dyDescent="0.25">
      <c r="A146" t="s">
        <v>163</v>
      </c>
      <c r="B146" t="s">
        <v>10</v>
      </c>
      <c r="C146">
        <v>300</v>
      </c>
      <c r="D146" t="s">
        <v>11</v>
      </c>
      <c r="E146">
        <v>100000</v>
      </c>
      <c r="F146" t="s">
        <v>12</v>
      </c>
      <c r="G146">
        <v>23654</v>
      </c>
      <c r="H146" t="s">
        <v>13</v>
      </c>
      <c r="I146">
        <v>1E-3</v>
      </c>
      <c r="J146" t="s">
        <v>3</v>
      </c>
      <c r="K146">
        <v>-2.2096849000000001</v>
      </c>
      <c r="L146" t="s">
        <v>2</v>
      </c>
      <c r="M146">
        <v>1134.3137669</v>
      </c>
      <c r="N146" t="s">
        <v>6</v>
      </c>
      <c r="O146">
        <v>35</v>
      </c>
      <c r="P146" t="s">
        <v>0</v>
      </c>
      <c r="Q146">
        <v>151.1</v>
      </c>
      <c r="R146" t="s">
        <v>8</v>
      </c>
      <c r="S146">
        <v>8</v>
      </c>
      <c r="T146" t="s">
        <v>9</v>
      </c>
      <c r="U146">
        <v>550</v>
      </c>
      <c r="V146" t="s">
        <v>7</v>
      </c>
      <c r="W146">
        <v>101325</v>
      </c>
      <c r="X146" t="s">
        <v>1</v>
      </c>
      <c r="Y146" t="s">
        <v>2275</v>
      </c>
      <c r="Z146" t="s">
        <v>16</v>
      </c>
      <c r="AA146" t="s">
        <v>2276</v>
      </c>
      <c r="AB146" t="s">
        <v>256</v>
      </c>
      <c r="AC146" s="3">
        <v>9.9999999999999998E-17</v>
      </c>
      <c r="AD146" t="s">
        <v>976</v>
      </c>
      <c r="AE146" t="s">
        <v>977</v>
      </c>
      <c r="AF146" t="s">
        <v>978</v>
      </c>
      <c r="AG146">
        <v>0.01</v>
      </c>
      <c r="AH146" t="s">
        <v>979</v>
      </c>
      <c r="AI146" t="b">
        <v>0</v>
      </c>
      <c r="AJ146" t="s">
        <v>5</v>
      </c>
      <c r="AK146">
        <v>-23.72864646</v>
      </c>
      <c r="AL146" t="s">
        <v>4</v>
      </c>
      <c r="AM146">
        <v>2502.83245253</v>
      </c>
    </row>
    <row r="147" spans="1:39" x14ac:dyDescent="0.25">
      <c r="A147" t="s">
        <v>164</v>
      </c>
      <c r="B147" t="s">
        <v>10</v>
      </c>
      <c r="C147">
        <v>300</v>
      </c>
      <c r="D147" t="s">
        <v>11</v>
      </c>
      <c r="E147">
        <v>100000</v>
      </c>
      <c r="F147" t="s">
        <v>12</v>
      </c>
      <c r="G147">
        <v>23654</v>
      </c>
      <c r="H147" t="s">
        <v>13</v>
      </c>
      <c r="I147">
        <v>1E-3</v>
      </c>
      <c r="J147" t="s">
        <v>3</v>
      </c>
      <c r="K147">
        <v>0.17992559999999999</v>
      </c>
      <c r="L147" t="s">
        <v>2</v>
      </c>
      <c r="M147">
        <v>0.15452460000000001</v>
      </c>
      <c r="N147" t="s">
        <v>6</v>
      </c>
      <c r="O147">
        <v>29</v>
      </c>
      <c r="P147" t="s">
        <v>0</v>
      </c>
      <c r="Q147">
        <v>186.8</v>
      </c>
      <c r="R147" t="s">
        <v>8</v>
      </c>
      <c r="S147">
        <v>12</v>
      </c>
      <c r="T147" t="s">
        <v>9</v>
      </c>
      <c r="U147">
        <v>405</v>
      </c>
      <c r="V147" t="s">
        <v>7</v>
      </c>
      <c r="W147">
        <v>101005</v>
      </c>
      <c r="X147" t="s">
        <v>1</v>
      </c>
      <c r="Y147" t="s">
        <v>2277</v>
      </c>
      <c r="Z147" t="s">
        <v>16</v>
      </c>
      <c r="AA147" t="s">
        <v>2278</v>
      </c>
      <c r="AB147" t="s">
        <v>256</v>
      </c>
      <c r="AC147" s="3">
        <v>9.9999999999999998E-17</v>
      </c>
      <c r="AD147" t="s">
        <v>976</v>
      </c>
      <c r="AE147" t="s">
        <v>977</v>
      </c>
      <c r="AF147" t="s">
        <v>978</v>
      </c>
      <c r="AG147">
        <v>0.01</v>
      </c>
      <c r="AH147" t="s">
        <v>979</v>
      </c>
      <c r="AI147" t="b">
        <v>0</v>
      </c>
      <c r="AJ147" t="s">
        <v>5</v>
      </c>
      <c r="AK147">
        <v>0.48806708999999998</v>
      </c>
      <c r="AL147" t="s">
        <v>4</v>
      </c>
      <c r="AM147">
        <v>7.0375129999999994E-2</v>
      </c>
    </row>
    <row r="148" spans="1:39" x14ac:dyDescent="0.25">
      <c r="A148" t="s">
        <v>165</v>
      </c>
      <c r="B148" t="s">
        <v>10</v>
      </c>
      <c r="C148">
        <v>300</v>
      </c>
      <c r="D148" t="s">
        <v>11</v>
      </c>
      <c r="E148">
        <v>100000</v>
      </c>
      <c r="F148" t="s">
        <v>12</v>
      </c>
      <c r="G148">
        <v>23654</v>
      </c>
      <c r="H148" t="s">
        <v>13</v>
      </c>
      <c r="I148">
        <v>1E-3</v>
      </c>
      <c r="J148" t="s">
        <v>3</v>
      </c>
      <c r="K148">
        <v>-0.25005870000000002</v>
      </c>
      <c r="L148" t="s">
        <v>2</v>
      </c>
      <c r="M148">
        <v>163108692.97187799</v>
      </c>
      <c r="N148" t="s">
        <v>6</v>
      </c>
      <c r="O148">
        <v>29</v>
      </c>
      <c r="P148" t="s">
        <v>0</v>
      </c>
      <c r="Q148">
        <v>154.6</v>
      </c>
      <c r="R148" t="s">
        <v>8</v>
      </c>
      <c r="S148">
        <v>9</v>
      </c>
      <c r="T148" t="s">
        <v>9</v>
      </c>
      <c r="U148">
        <v>492</v>
      </c>
      <c r="V148" t="s">
        <v>7</v>
      </c>
      <c r="W148">
        <v>100879</v>
      </c>
      <c r="X148" t="s">
        <v>1</v>
      </c>
      <c r="Y148" t="s">
        <v>2279</v>
      </c>
      <c r="Z148" t="s">
        <v>16</v>
      </c>
      <c r="AA148" t="e" cm="1">
        <f t="array" ref="AA148">-4317279.64891924*X1-2158639.82445962*X1/(10*LOG(x0)+LOG(x0+1))+3684791.09014521+1136788.86288537/(x0+LOG(SIN(x0))+1)</f>
        <v>#VALUE!</v>
      </c>
      <c r="AB148" t="s">
        <v>256</v>
      </c>
      <c r="AC148" s="3">
        <v>9.9999999999999998E-17</v>
      </c>
      <c r="AD148" t="s">
        <v>976</v>
      </c>
      <c r="AE148" t="s">
        <v>977</v>
      </c>
      <c r="AF148" t="s">
        <v>978</v>
      </c>
      <c r="AG148">
        <v>0.01</v>
      </c>
      <c r="AH148" t="s">
        <v>979</v>
      </c>
      <c r="AI148" t="b">
        <v>0</v>
      </c>
      <c r="AJ148" t="s">
        <v>5</v>
      </c>
      <c r="AK148">
        <v>-564.48563565999996</v>
      </c>
      <c r="AL148" t="s">
        <v>4</v>
      </c>
      <c r="AM148">
        <v>205383747.37178901</v>
      </c>
    </row>
    <row r="149" spans="1:39" x14ac:dyDescent="0.25">
      <c r="A149" t="s">
        <v>166</v>
      </c>
      <c r="B149" t="s">
        <v>10</v>
      </c>
      <c r="C149">
        <v>300</v>
      </c>
      <c r="D149" t="s">
        <v>11</v>
      </c>
      <c r="E149">
        <v>100000</v>
      </c>
      <c r="F149" t="s">
        <v>12</v>
      </c>
      <c r="G149">
        <v>23654</v>
      </c>
      <c r="H149" t="s">
        <v>13</v>
      </c>
      <c r="I149">
        <v>1E-3</v>
      </c>
      <c r="J149" t="s">
        <v>3</v>
      </c>
      <c r="K149">
        <v>0.36305219999999999</v>
      </c>
      <c r="L149" t="s">
        <v>2</v>
      </c>
      <c r="M149">
        <v>499.64124299999997</v>
      </c>
      <c r="N149" t="s">
        <v>6</v>
      </c>
      <c r="O149">
        <v>31</v>
      </c>
      <c r="P149" t="s">
        <v>0</v>
      </c>
      <c r="Q149">
        <v>148.30000000000001</v>
      </c>
      <c r="R149" t="s">
        <v>8</v>
      </c>
      <c r="S149">
        <v>11</v>
      </c>
      <c r="T149" t="s">
        <v>9</v>
      </c>
      <c r="U149">
        <v>472</v>
      </c>
      <c r="V149" t="s">
        <v>7</v>
      </c>
      <c r="W149">
        <v>101030</v>
      </c>
      <c r="X149" t="s">
        <v>1</v>
      </c>
      <c r="Y149" t="s">
        <v>2280</v>
      </c>
      <c r="Z149" t="s">
        <v>16</v>
      </c>
      <c r="AA149" t="s">
        <v>2281</v>
      </c>
      <c r="AB149" t="s">
        <v>256</v>
      </c>
      <c r="AC149" s="3">
        <v>9.9999999999999998E-17</v>
      </c>
      <c r="AD149" t="s">
        <v>976</v>
      </c>
      <c r="AE149" t="s">
        <v>977</v>
      </c>
      <c r="AF149" t="s">
        <v>978</v>
      </c>
      <c r="AG149">
        <v>0.01</v>
      </c>
      <c r="AH149" t="s">
        <v>979</v>
      </c>
      <c r="AI149" t="b">
        <v>0</v>
      </c>
      <c r="AJ149" t="s">
        <v>5</v>
      </c>
      <c r="AK149">
        <v>-1.5479632800000001</v>
      </c>
      <c r="AL149" t="s">
        <v>4</v>
      </c>
      <c r="AM149">
        <v>308.78609829999999</v>
      </c>
    </row>
    <row r="150" spans="1:39" x14ac:dyDescent="0.25">
      <c r="A150" t="s">
        <v>167</v>
      </c>
      <c r="B150" t="s">
        <v>10</v>
      </c>
      <c r="C150">
        <v>300</v>
      </c>
      <c r="D150" t="s">
        <v>11</v>
      </c>
      <c r="E150">
        <v>100000</v>
      </c>
      <c r="F150" t="s">
        <v>12</v>
      </c>
      <c r="G150">
        <v>23654</v>
      </c>
      <c r="H150" t="s">
        <v>13</v>
      </c>
      <c r="I150">
        <v>1E-3</v>
      </c>
      <c r="J150" t="s">
        <v>3</v>
      </c>
      <c r="K150">
        <v>0.85029949999999999</v>
      </c>
      <c r="L150" t="s">
        <v>2</v>
      </c>
      <c r="M150">
        <v>0.14743300000000001</v>
      </c>
      <c r="N150" t="s">
        <v>6</v>
      </c>
      <c r="O150">
        <v>14</v>
      </c>
      <c r="P150" t="s">
        <v>0</v>
      </c>
      <c r="Q150">
        <v>136.9</v>
      </c>
      <c r="R150" t="s">
        <v>8</v>
      </c>
      <c r="S150">
        <v>3</v>
      </c>
      <c r="T150" t="s">
        <v>9</v>
      </c>
      <c r="U150">
        <v>249</v>
      </c>
      <c r="V150" t="s">
        <v>7</v>
      </c>
      <c r="W150">
        <v>100458</v>
      </c>
      <c r="X150" t="s">
        <v>1</v>
      </c>
      <c r="Y150" t="s">
        <v>2282</v>
      </c>
      <c r="Z150" t="s">
        <v>16</v>
      </c>
      <c r="AA150" t="s">
        <v>2283</v>
      </c>
      <c r="AB150" t="s">
        <v>256</v>
      </c>
      <c r="AC150" s="3">
        <v>9.9999999999999998E-17</v>
      </c>
      <c r="AD150" t="s">
        <v>976</v>
      </c>
      <c r="AE150" t="s">
        <v>977</v>
      </c>
      <c r="AF150" t="s">
        <v>978</v>
      </c>
      <c r="AG150">
        <v>0.01</v>
      </c>
      <c r="AH150" t="s">
        <v>979</v>
      </c>
      <c r="AI150" t="b">
        <v>0</v>
      </c>
      <c r="AJ150" t="s">
        <v>5</v>
      </c>
      <c r="AK150">
        <v>0.98795126</v>
      </c>
      <c r="AL150" t="s">
        <v>4</v>
      </c>
      <c r="AM150">
        <v>3.962425E-2</v>
      </c>
    </row>
    <row r="151" spans="1:39" x14ac:dyDescent="0.25">
      <c r="A151" t="s">
        <v>168</v>
      </c>
      <c r="B151" t="s">
        <v>10</v>
      </c>
      <c r="C151">
        <v>300</v>
      </c>
      <c r="D151" t="s">
        <v>11</v>
      </c>
      <c r="E151">
        <v>100000</v>
      </c>
      <c r="F151" t="s">
        <v>12</v>
      </c>
      <c r="G151">
        <v>23654</v>
      </c>
      <c r="H151" t="s">
        <v>13</v>
      </c>
      <c r="I151">
        <v>1E-3</v>
      </c>
      <c r="J151" t="s">
        <v>3</v>
      </c>
      <c r="K151">
        <v>0.22287080000000001</v>
      </c>
      <c r="L151" t="s">
        <v>2</v>
      </c>
      <c r="M151">
        <v>0.62647909999999996</v>
      </c>
      <c r="N151" t="s">
        <v>6</v>
      </c>
      <c r="O151">
        <v>66</v>
      </c>
      <c r="P151" t="s">
        <v>0</v>
      </c>
      <c r="Q151">
        <v>280.2</v>
      </c>
      <c r="R151" t="s">
        <v>8</v>
      </c>
      <c r="S151">
        <v>5</v>
      </c>
      <c r="T151" t="s">
        <v>9</v>
      </c>
      <c r="U151">
        <v>999</v>
      </c>
      <c r="V151" t="s">
        <v>7</v>
      </c>
      <c r="W151">
        <v>102906</v>
      </c>
      <c r="X151" t="s">
        <v>1</v>
      </c>
      <c r="Y151" t="s">
        <v>2284</v>
      </c>
      <c r="Z151" t="s">
        <v>16</v>
      </c>
      <c r="AA151" t="s">
        <v>2285</v>
      </c>
      <c r="AB151" t="s">
        <v>256</v>
      </c>
      <c r="AC151" s="3">
        <v>9.9999999999999998E-17</v>
      </c>
      <c r="AD151" t="s">
        <v>976</v>
      </c>
      <c r="AE151" t="s">
        <v>977</v>
      </c>
      <c r="AF151" t="s">
        <v>978</v>
      </c>
      <c r="AG151">
        <v>0.01</v>
      </c>
      <c r="AH151" t="s">
        <v>979</v>
      </c>
      <c r="AI151" t="b">
        <v>0</v>
      </c>
      <c r="AJ151" t="s">
        <v>5</v>
      </c>
      <c r="AK151">
        <v>0.22164420000000001</v>
      </c>
      <c r="AL151" t="s">
        <v>4</v>
      </c>
      <c r="AM151">
        <v>0.62318289999999998</v>
      </c>
    </row>
    <row r="152" spans="1:39" x14ac:dyDescent="0.25">
      <c r="A152" t="s">
        <v>169</v>
      </c>
      <c r="B152" t="s">
        <v>10</v>
      </c>
      <c r="C152">
        <v>300</v>
      </c>
      <c r="D152" t="s">
        <v>11</v>
      </c>
      <c r="E152">
        <v>100000</v>
      </c>
      <c r="F152" t="s">
        <v>12</v>
      </c>
      <c r="G152">
        <v>23654</v>
      </c>
      <c r="H152" t="s">
        <v>13</v>
      </c>
      <c r="I152">
        <v>1E-3</v>
      </c>
      <c r="J152" t="s">
        <v>3</v>
      </c>
      <c r="K152">
        <v>0.9903788</v>
      </c>
      <c r="L152" t="s">
        <v>2</v>
      </c>
      <c r="M152">
        <v>4.1387E-2</v>
      </c>
      <c r="N152" t="s">
        <v>6</v>
      </c>
      <c r="O152">
        <v>9</v>
      </c>
      <c r="P152" t="s">
        <v>0</v>
      </c>
      <c r="Q152">
        <v>133.19999999999999</v>
      </c>
      <c r="R152" t="s">
        <v>8</v>
      </c>
      <c r="S152">
        <v>5</v>
      </c>
      <c r="T152" t="s">
        <v>9</v>
      </c>
      <c r="U152">
        <v>226</v>
      </c>
      <c r="V152" t="s">
        <v>7</v>
      </c>
      <c r="W152">
        <v>100387</v>
      </c>
      <c r="X152" t="s">
        <v>1</v>
      </c>
      <c r="Y152" t="s">
        <v>414</v>
      </c>
      <c r="Z152" t="s">
        <v>16</v>
      </c>
      <c r="AA152" t="s">
        <v>1131</v>
      </c>
      <c r="AB152" t="s">
        <v>256</v>
      </c>
      <c r="AC152" s="3">
        <v>9.9999999999999998E-17</v>
      </c>
      <c r="AD152" t="s">
        <v>976</v>
      </c>
      <c r="AE152" t="s">
        <v>977</v>
      </c>
      <c r="AF152" t="s">
        <v>978</v>
      </c>
      <c r="AG152">
        <v>0.01</v>
      </c>
      <c r="AH152" t="s">
        <v>979</v>
      </c>
      <c r="AI152" t="b">
        <v>0</v>
      </c>
      <c r="AJ152" t="s">
        <v>5</v>
      </c>
      <c r="AK152">
        <v>1</v>
      </c>
      <c r="AL152" t="s">
        <v>4</v>
      </c>
      <c r="AM152">
        <v>0</v>
      </c>
    </row>
    <row r="153" spans="1:39" x14ac:dyDescent="0.25">
      <c r="A153" t="s">
        <v>170</v>
      </c>
      <c r="B153" t="s">
        <v>10</v>
      </c>
      <c r="C153">
        <v>300</v>
      </c>
      <c r="D153" t="s">
        <v>11</v>
      </c>
      <c r="E153">
        <v>100000</v>
      </c>
      <c r="F153" t="s">
        <v>12</v>
      </c>
      <c r="G153">
        <v>23654</v>
      </c>
      <c r="H153" t="s">
        <v>13</v>
      </c>
      <c r="I153">
        <v>1E-3</v>
      </c>
      <c r="J153" t="s">
        <v>3</v>
      </c>
      <c r="K153">
        <v>-2.7746400000000001E-2</v>
      </c>
      <c r="L153" t="s">
        <v>2</v>
      </c>
      <c r="M153">
        <v>693521.82715210004</v>
      </c>
      <c r="N153" t="s">
        <v>6</v>
      </c>
      <c r="O153">
        <v>55</v>
      </c>
      <c r="P153" t="s">
        <v>0</v>
      </c>
      <c r="Q153">
        <v>246.7</v>
      </c>
      <c r="R153" t="s">
        <v>8</v>
      </c>
      <c r="S153">
        <v>5</v>
      </c>
      <c r="T153" t="s">
        <v>9</v>
      </c>
      <c r="U153">
        <v>813</v>
      </c>
      <c r="V153" t="s">
        <v>7</v>
      </c>
      <c r="W153">
        <v>102329</v>
      </c>
      <c r="X153" t="s">
        <v>1</v>
      </c>
      <c r="Y153" t="s">
        <v>2286</v>
      </c>
      <c r="Z153" t="s">
        <v>16</v>
      </c>
      <c r="AA153" t="s">
        <v>2287</v>
      </c>
      <c r="AB153" t="s">
        <v>256</v>
      </c>
      <c r="AC153" s="3">
        <v>9.9999999999999998E-17</v>
      </c>
      <c r="AD153" t="s">
        <v>976</v>
      </c>
      <c r="AE153" t="s">
        <v>977</v>
      </c>
      <c r="AF153" t="s">
        <v>978</v>
      </c>
      <c r="AG153">
        <v>0.01</v>
      </c>
      <c r="AH153" t="s">
        <v>979</v>
      </c>
      <c r="AI153" t="b">
        <v>0</v>
      </c>
      <c r="AJ153" t="s">
        <v>5</v>
      </c>
      <c r="AK153">
        <v>-0.73340826000000003</v>
      </c>
      <c r="AL153" t="s">
        <v>4</v>
      </c>
      <c r="AM153">
        <v>1789707.9531797001</v>
      </c>
    </row>
    <row r="154" spans="1:39" x14ac:dyDescent="0.25">
      <c r="A154" t="s">
        <v>171</v>
      </c>
      <c r="B154" t="s">
        <v>10</v>
      </c>
      <c r="C154">
        <v>300</v>
      </c>
      <c r="D154" t="s">
        <v>11</v>
      </c>
      <c r="E154">
        <v>100000</v>
      </c>
      <c r="F154" t="s">
        <v>12</v>
      </c>
      <c r="G154">
        <v>23654</v>
      </c>
      <c r="H154" t="s">
        <v>13</v>
      </c>
      <c r="I154">
        <v>1E-3</v>
      </c>
      <c r="J154" t="s">
        <v>3</v>
      </c>
      <c r="K154">
        <v>0.98596410000000001</v>
      </c>
      <c r="L154" t="s">
        <v>2</v>
      </c>
      <c r="M154">
        <v>2.64189871621375E+44</v>
      </c>
      <c r="N154" t="s">
        <v>6</v>
      </c>
      <c r="O154">
        <v>20</v>
      </c>
      <c r="P154" t="s">
        <v>0</v>
      </c>
      <c r="Q154">
        <v>147.9</v>
      </c>
      <c r="R154" t="s">
        <v>8</v>
      </c>
      <c r="S154">
        <v>6</v>
      </c>
      <c r="T154" t="s">
        <v>9</v>
      </c>
      <c r="U154">
        <v>286</v>
      </c>
      <c r="V154" t="s">
        <v>7</v>
      </c>
      <c r="W154">
        <v>100642</v>
      </c>
      <c r="X154" t="s">
        <v>1</v>
      </c>
      <c r="Y154" t="s">
        <v>2288</v>
      </c>
      <c r="Z154" t="s">
        <v>16</v>
      </c>
      <c r="AA154" t="s">
        <v>2289</v>
      </c>
      <c r="AB154" t="s">
        <v>256</v>
      </c>
      <c r="AC154" s="3">
        <v>9.9999999999999998E-17</v>
      </c>
      <c r="AD154" t="s">
        <v>976</v>
      </c>
      <c r="AE154" t="s">
        <v>977</v>
      </c>
      <c r="AF154" t="s">
        <v>978</v>
      </c>
      <c r="AG154">
        <v>0.01</v>
      </c>
      <c r="AH154" t="s">
        <v>979</v>
      </c>
      <c r="AI154" t="b">
        <v>0</v>
      </c>
      <c r="AJ154" t="s">
        <v>5</v>
      </c>
      <c r="AK154">
        <v>0.99664112000000005</v>
      </c>
      <c r="AL154" t="s">
        <v>4</v>
      </c>
      <c r="AM154">
        <v>2.0383652503840498E+44</v>
      </c>
    </row>
    <row r="155" spans="1:39" x14ac:dyDescent="0.25">
      <c r="A155" t="s">
        <v>172</v>
      </c>
      <c r="B155" t="s">
        <v>10</v>
      </c>
      <c r="C155">
        <v>300</v>
      </c>
      <c r="D155" t="s">
        <v>11</v>
      </c>
      <c r="E155">
        <v>100000</v>
      </c>
      <c r="F155" t="s">
        <v>12</v>
      </c>
      <c r="G155">
        <v>23654</v>
      </c>
      <c r="H155" t="s">
        <v>13</v>
      </c>
      <c r="I155">
        <v>1E-3</v>
      </c>
      <c r="J155" t="s">
        <v>3</v>
      </c>
      <c r="K155">
        <v>0.92861210000000005</v>
      </c>
      <c r="L155" t="s">
        <v>2</v>
      </c>
      <c r="M155">
        <v>0.39345020000000003</v>
      </c>
      <c r="N155" t="s">
        <v>6</v>
      </c>
      <c r="O155">
        <v>18</v>
      </c>
      <c r="P155" t="s">
        <v>0</v>
      </c>
      <c r="Q155">
        <v>153</v>
      </c>
      <c r="R155" t="s">
        <v>8</v>
      </c>
      <c r="S155">
        <v>4</v>
      </c>
      <c r="T155" t="s">
        <v>9</v>
      </c>
      <c r="U155">
        <v>214</v>
      </c>
      <c r="V155" t="s">
        <v>7</v>
      </c>
      <c r="W155">
        <v>100419</v>
      </c>
      <c r="X155" t="s">
        <v>1</v>
      </c>
      <c r="Y155" t="s">
        <v>2290</v>
      </c>
      <c r="Z155" t="s">
        <v>16</v>
      </c>
      <c r="AA155" t="s">
        <v>2291</v>
      </c>
      <c r="AB155" t="s">
        <v>256</v>
      </c>
      <c r="AC155" s="3">
        <v>9.9999999999999998E-17</v>
      </c>
      <c r="AD155" t="s">
        <v>976</v>
      </c>
      <c r="AE155" t="s">
        <v>977</v>
      </c>
      <c r="AF155" t="s">
        <v>978</v>
      </c>
      <c r="AG155">
        <v>0.01</v>
      </c>
      <c r="AH155" t="s">
        <v>979</v>
      </c>
      <c r="AI155" t="b">
        <v>0</v>
      </c>
      <c r="AJ155" t="s">
        <v>5</v>
      </c>
      <c r="AK155">
        <v>0.98818662000000002</v>
      </c>
      <c r="AL155" t="s">
        <v>4</v>
      </c>
      <c r="AM155">
        <v>0.15534011</v>
      </c>
    </row>
    <row r="156" spans="1:39" x14ac:dyDescent="0.25">
      <c r="A156" t="s">
        <v>173</v>
      </c>
      <c r="B156" t="s">
        <v>10</v>
      </c>
      <c r="C156">
        <v>300</v>
      </c>
      <c r="D156" t="s">
        <v>11</v>
      </c>
      <c r="E156">
        <v>100000</v>
      </c>
      <c r="F156" t="s">
        <v>12</v>
      </c>
      <c r="G156">
        <v>23654</v>
      </c>
      <c r="H156" t="s">
        <v>13</v>
      </c>
      <c r="I156">
        <v>1E-3</v>
      </c>
      <c r="J156" t="s">
        <v>3</v>
      </c>
      <c r="K156">
        <v>0.80917790000000001</v>
      </c>
      <c r="L156" t="s">
        <v>2</v>
      </c>
      <c r="M156">
        <v>0.1671559</v>
      </c>
      <c r="N156" t="s">
        <v>6</v>
      </c>
      <c r="O156">
        <v>18</v>
      </c>
      <c r="P156" t="s">
        <v>0</v>
      </c>
      <c r="Q156">
        <v>174.1</v>
      </c>
      <c r="R156" t="s">
        <v>8</v>
      </c>
      <c r="S156">
        <v>3</v>
      </c>
      <c r="T156" t="s">
        <v>9</v>
      </c>
      <c r="U156">
        <v>323</v>
      </c>
      <c r="V156" t="s">
        <v>7</v>
      </c>
      <c r="W156">
        <v>100849</v>
      </c>
      <c r="X156" t="s">
        <v>1</v>
      </c>
      <c r="Y156" t="s">
        <v>2292</v>
      </c>
      <c r="Z156" t="s">
        <v>16</v>
      </c>
      <c r="AA156" t="s">
        <v>2293</v>
      </c>
      <c r="AB156" t="s">
        <v>256</v>
      </c>
      <c r="AC156" s="3">
        <v>9.9999999999999998E-17</v>
      </c>
      <c r="AD156" t="s">
        <v>976</v>
      </c>
      <c r="AE156" t="s">
        <v>977</v>
      </c>
      <c r="AF156" t="s">
        <v>978</v>
      </c>
      <c r="AG156">
        <v>0.01</v>
      </c>
      <c r="AH156" t="s">
        <v>979</v>
      </c>
      <c r="AI156" t="b">
        <v>0</v>
      </c>
      <c r="AJ156" t="s">
        <v>5</v>
      </c>
      <c r="AK156">
        <v>0.94769199999999998</v>
      </c>
      <c r="AL156" t="s">
        <v>4</v>
      </c>
      <c r="AM156">
        <v>8.1144770000000005E-2</v>
      </c>
    </row>
    <row r="157" spans="1:39" x14ac:dyDescent="0.25">
      <c r="A157" t="s">
        <v>174</v>
      </c>
      <c r="B157" t="s">
        <v>10</v>
      </c>
      <c r="C157">
        <v>300</v>
      </c>
      <c r="D157" t="s">
        <v>11</v>
      </c>
      <c r="E157">
        <v>100000</v>
      </c>
      <c r="F157" t="s">
        <v>12</v>
      </c>
      <c r="G157">
        <v>23654</v>
      </c>
      <c r="H157" t="s">
        <v>13</v>
      </c>
      <c r="I157">
        <v>1E-3</v>
      </c>
      <c r="J157" t="s">
        <v>3</v>
      </c>
      <c r="K157">
        <v>-0.1177588</v>
      </c>
      <c r="L157" t="s">
        <v>2</v>
      </c>
      <c r="M157">
        <v>0.11268110000000001</v>
      </c>
      <c r="N157" t="s">
        <v>6</v>
      </c>
      <c r="O157">
        <v>32</v>
      </c>
      <c r="P157" t="s">
        <v>0</v>
      </c>
      <c r="Q157">
        <v>176.3</v>
      </c>
      <c r="R157" t="s">
        <v>8</v>
      </c>
      <c r="S157">
        <v>10</v>
      </c>
      <c r="T157" t="s">
        <v>9</v>
      </c>
      <c r="U157">
        <v>527</v>
      </c>
      <c r="V157" t="s">
        <v>7</v>
      </c>
      <c r="W157">
        <v>101467</v>
      </c>
      <c r="X157" t="s">
        <v>1</v>
      </c>
      <c r="Y157" t="s">
        <v>2294</v>
      </c>
      <c r="Z157" t="s">
        <v>16</v>
      </c>
      <c r="AA157" t="s">
        <v>2295</v>
      </c>
      <c r="AB157" t="s">
        <v>256</v>
      </c>
      <c r="AC157" s="3">
        <v>9.9999999999999998E-17</v>
      </c>
      <c r="AD157" t="s">
        <v>976</v>
      </c>
      <c r="AE157" t="s">
        <v>977</v>
      </c>
      <c r="AF157" t="s">
        <v>978</v>
      </c>
      <c r="AG157">
        <v>0.01</v>
      </c>
      <c r="AH157" t="s">
        <v>979</v>
      </c>
      <c r="AI157" t="b">
        <v>0</v>
      </c>
      <c r="AJ157" t="s">
        <v>5</v>
      </c>
      <c r="AK157">
        <v>-0.92806312000000002</v>
      </c>
      <c r="AL157" t="s">
        <v>4</v>
      </c>
      <c r="AM157">
        <v>5.7802480000000003E-2</v>
      </c>
    </row>
    <row r="158" spans="1:39" x14ac:dyDescent="0.25">
      <c r="A158" t="s">
        <v>175</v>
      </c>
      <c r="B158" t="s">
        <v>10</v>
      </c>
      <c r="C158">
        <v>300</v>
      </c>
      <c r="D158" t="s">
        <v>11</v>
      </c>
      <c r="E158">
        <v>100000</v>
      </c>
      <c r="F158" t="s">
        <v>12</v>
      </c>
      <c r="G158">
        <v>23654</v>
      </c>
      <c r="H158" t="s">
        <v>13</v>
      </c>
      <c r="I158">
        <v>1E-3</v>
      </c>
      <c r="J158" t="s">
        <v>3</v>
      </c>
      <c r="K158">
        <v>-9345.9087658999997</v>
      </c>
      <c r="L158" t="s">
        <v>2</v>
      </c>
      <c r="M158">
        <v>436.98295380000002</v>
      </c>
      <c r="N158" t="s">
        <v>6</v>
      </c>
      <c r="O158">
        <v>50</v>
      </c>
      <c r="P158" t="s">
        <v>0</v>
      </c>
      <c r="Q158">
        <v>260.3</v>
      </c>
      <c r="R158" t="s">
        <v>8</v>
      </c>
      <c r="S158">
        <v>4</v>
      </c>
      <c r="T158" t="s">
        <v>9</v>
      </c>
      <c r="U158">
        <v>1019</v>
      </c>
      <c r="V158" t="s">
        <v>7</v>
      </c>
      <c r="W158">
        <v>102972</v>
      </c>
      <c r="X158" t="s">
        <v>1</v>
      </c>
      <c r="Y158" t="s">
        <v>2296</v>
      </c>
      <c r="Z158" t="s">
        <v>16</v>
      </c>
      <c r="AA158" t="s">
        <v>2297</v>
      </c>
      <c r="AB158" t="s">
        <v>256</v>
      </c>
      <c r="AC158" s="3">
        <v>9.9999999999999998E-17</v>
      </c>
      <c r="AD158" t="s">
        <v>976</v>
      </c>
      <c r="AE158" t="s">
        <v>977</v>
      </c>
      <c r="AF158" t="s">
        <v>978</v>
      </c>
      <c r="AG158">
        <v>0.01</v>
      </c>
      <c r="AH158" t="s">
        <v>979</v>
      </c>
      <c r="AI158" t="b">
        <v>0</v>
      </c>
      <c r="AJ158" t="s">
        <v>5</v>
      </c>
      <c r="AK158">
        <v>-5937.9113619199998</v>
      </c>
      <c r="AL158" t="s">
        <v>4</v>
      </c>
      <c r="AM158">
        <v>365.58364850999999</v>
      </c>
    </row>
    <row r="159" spans="1:39" x14ac:dyDescent="0.25">
      <c r="A159" t="s">
        <v>176</v>
      </c>
      <c r="B159" t="s">
        <v>10</v>
      </c>
      <c r="C159">
        <v>300</v>
      </c>
      <c r="D159" t="s">
        <v>11</v>
      </c>
      <c r="E159">
        <v>100000</v>
      </c>
      <c r="F159" t="s">
        <v>12</v>
      </c>
      <c r="G159">
        <v>23654</v>
      </c>
      <c r="H159" t="s">
        <v>13</v>
      </c>
      <c r="I159">
        <v>1E-3</v>
      </c>
      <c r="J159" t="s">
        <v>3</v>
      </c>
      <c r="K159">
        <v>-22.9901318</v>
      </c>
      <c r="L159" t="s">
        <v>2</v>
      </c>
      <c r="M159">
        <v>0.63737840000000001</v>
      </c>
      <c r="N159" t="s">
        <v>6</v>
      </c>
      <c r="O159">
        <v>35</v>
      </c>
      <c r="P159" t="s">
        <v>0</v>
      </c>
      <c r="Q159">
        <v>178.9</v>
      </c>
      <c r="R159" t="s">
        <v>8</v>
      </c>
      <c r="S159">
        <v>6</v>
      </c>
      <c r="T159" t="s">
        <v>9</v>
      </c>
      <c r="U159">
        <v>678</v>
      </c>
      <c r="V159" t="s">
        <v>7</v>
      </c>
      <c r="W159">
        <v>101988</v>
      </c>
      <c r="X159" t="s">
        <v>1</v>
      </c>
      <c r="Y159" t="s">
        <v>2298</v>
      </c>
      <c r="Z159" t="s">
        <v>16</v>
      </c>
      <c r="AA159" t="s">
        <v>2299</v>
      </c>
      <c r="AB159" t="s">
        <v>256</v>
      </c>
      <c r="AC159" s="3">
        <v>9.9999999999999998E-17</v>
      </c>
      <c r="AD159" t="s">
        <v>976</v>
      </c>
      <c r="AE159" t="s">
        <v>977</v>
      </c>
      <c r="AF159" t="s">
        <v>978</v>
      </c>
      <c r="AG159">
        <v>0.01</v>
      </c>
      <c r="AH159" t="s">
        <v>979</v>
      </c>
      <c r="AI159" t="b">
        <v>0</v>
      </c>
      <c r="AJ159" t="s">
        <v>5</v>
      </c>
      <c r="AK159">
        <v>-137.40681824000001</v>
      </c>
      <c r="AL159" t="s">
        <v>4</v>
      </c>
      <c r="AM159">
        <v>1.1146216600000001</v>
      </c>
    </row>
    <row r="160" spans="1:39" x14ac:dyDescent="0.25">
      <c r="A160" t="s">
        <v>177</v>
      </c>
      <c r="B160" t="s">
        <v>10</v>
      </c>
      <c r="C160">
        <v>300</v>
      </c>
      <c r="D160" t="s">
        <v>11</v>
      </c>
      <c r="E160">
        <v>100000</v>
      </c>
      <c r="F160" t="s">
        <v>12</v>
      </c>
      <c r="G160">
        <v>23654</v>
      </c>
      <c r="H160" t="s">
        <v>13</v>
      </c>
      <c r="I160">
        <v>1E-3</v>
      </c>
      <c r="J160" t="s">
        <v>3</v>
      </c>
      <c r="K160">
        <v>-6.4041812</v>
      </c>
      <c r="L160" t="s">
        <v>2</v>
      </c>
      <c r="M160">
        <v>0.67637910000000001</v>
      </c>
      <c r="N160" t="s">
        <v>6</v>
      </c>
      <c r="O160">
        <v>19</v>
      </c>
      <c r="P160" t="s">
        <v>0</v>
      </c>
      <c r="Q160">
        <v>145.1</v>
      </c>
      <c r="R160" t="s">
        <v>8</v>
      </c>
      <c r="S160">
        <v>7</v>
      </c>
      <c r="T160" t="s">
        <v>9</v>
      </c>
      <c r="U160">
        <v>357</v>
      </c>
      <c r="V160" t="s">
        <v>7</v>
      </c>
      <c r="W160">
        <v>100878</v>
      </c>
      <c r="X160" t="s">
        <v>1</v>
      </c>
      <c r="Y160" t="s">
        <v>2300</v>
      </c>
      <c r="Z160" t="s">
        <v>16</v>
      </c>
      <c r="AA160" t="s">
        <v>2301</v>
      </c>
      <c r="AB160" t="s">
        <v>256</v>
      </c>
      <c r="AC160" s="3">
        <v>9.9999999999999998E-17</v>
      </c>
      <c r="AD160" t="s">
        <v>976</v>
      </c>
      <c r="AE160" t="s">
        <v>977</v>
      </c>
      <c r="AF160" t="s">
        <v>978</v>
      </c>
      <c r="AG160">
        <v>0.01</v>
      </c>
      <c r="AH160" t="s">
        <v>979</v>
      </c>
      <c r="AI160" t="b">
        <v>0</v>
      </c>
      <c r="AJ160" t="s">
        <v>5</v>
      </c>
      <c r="AK160">
        <v>-2.5489486700000001</v>
      </c>
      <c r="AL160" t="s">
        <v>4</v>
      </c>
      <c r="AM160">
        <v>0.39909601</v>
      </c>
    </row>
    <row r="161" spans="1:39" x14ac:dyDescent="0.25">
      <c r="A161" t="s">
        <v>178</v>
      </c>
      <c r="B161" t="s">
        <v>10</v>
      </c>
      <c r="C161">
        <v>300</v>
      </c>
      <c r="D161" t="s">
        <v>11</v>
      </c>
      <c r="E161">
        <v>100000</v>
      </c>
      <c r="F161" t="s">
        <v>12</v>
      </c>
      <c r="G161">
        <v>23654</v>
      </c>
      <c r="H161" t="s">
        <v>13</v>
      </c>
      <c r="I161">
        <v>1E-3</v>
      </c>
      <c r="J161" t="s">
        <v>3</v>
      </c>
      <c r="K161">
        <v>6.2964699999999998E-2</v>
      </c>
      <c r="L161" t="s">
        <v>2</v>
      </c>
      <c r="M161">
        <v>0.17375199999999999</v>
      </c>
      <c r="N161" t="s">
        <v>6</v>
      </c>
      <c r="O161">
        <v>16</v>
      </c>
      <c r="P161" t="s">
        <v>0</v>
      </c>
      <c r="Q161">
        <v>133.4</v>
      </c>
      <c r="R161" t="s">
        <v>8</v>
      </c>
      <c r="S161">
        <v>7</v>
      </c>
      <c r="T161" t="s">
        <v>9</v>
      </c>
      <c r="U161">
        <v>188</v>
      </c>
      <c r="V161" t="s">
        <v>7</v>
      </c>
      <c r="W161">
        <v>100096</v>
      </c>
      <c r="X161" t="s">
        <v>1</v>
      </c>
      <c r="Y161" t="s">
        <v>2302</v>
      </c>
      <c r="Z161" t="s">
        <v>16</v>
      </c>
      <c r="AA161" t="s">
        <v>2303</v>
      </c>
      <c r="AB161" t="s">
        <v>256</v>
      </c>
      <c r="AC161" s="3">
        <v>9.9999999999999998E-17</v>
      </c>
      <c r="AD161" t="s">
        <v>976</v>
      </c>
      <c r="AE161" t="s">
        <v>977</v>
      </c>
      <c r="AF161" t="s">
        <v>978</v>
      </c>
      <c r="AG161">
        <v>0.01</v>
      </c>
      <c r="AH161" t="s">
        <v>979</v>
      </c>
      <c r="AI161" t="b">
        <v>0</v>
      </c>
      <c r="AJ161" t="s">
        <v>5</v>
      </c>
      <c r="AK161">
        <v>-0.32610548</v>
      </c>
      <c r="AL161" t="s">
        <v>4</v>
      </c>
      <c r="AM161">
        <v>0.14763754000000001</v>
      </c>
    </row>
    <row r="162" spans="1:39" x14ac:dyDescent="0.25">
      <c r="A162" t="s">
        <v>179</v>
      </c>
      <c r="B162" t="s">
        <v>10</v>
      </c>
      <c r="C162">
        <v>300</v>
      </c>
      <c r="D162" t="s">
        <v>11</v>
      </c>
      <c r="E162">
        <v>100000</v>
      </c>
      <c r="F162" t="s">
        <v>12</v>
      </c>
      <c r="G162">
        <v>23654</v>
      </c>
      <c r="H162" t="s">
        <v>13</v>
      </c>
      <c r="I162">
        <v>1E-3</v>
      </c>
      <c r="J162" t="s">
        <v>3</v>
      </c>
      <c r="K162">
        <v>0.78650620000000004</v>
      </c>
      <c r="L162" t="s">
        <v>2</v>
      </c>
      <c r="M162">
        <v>1.06479E-2</v>
      </c>
      <c r="N162" t="s">
        <v>6</v>
      </c>
      <c r="O162">
        <v>10</v>
      </c>
      <c r="P162" t="s">
        <v>0</v>
      </c>
      <c r="Q162">
        <v>120.6</v>
      </c>
      <c r="R162" t="s">
        <v>8</v>
      </c>
      <c r="S162">
        <v>5</v>
      </c>
      <c r="T162" t="s">
        <v>9</v>
      </c>
      <c r="U162">
        <v>251</v>
      </c>
      <c r="V162" t="s">
        <v>7</v>
      </c>
      <c r="W162">
        <v>100135</v>
      </c>
      <c r="X162" t="s">
        <v>1</v>
      </c>
      <c r="Y162" t="s">
        <v>2304</v>
      </c>
      <c r="Z162" t="s">
        <v>16</v>
      </c>
      <c r="AA162" t="s">
        <v>2305</v>
      </c>
      <c r="AB162" t="s">
        <v>256</v>
      </c>
      <c r="AC162" s="3">
        <v>9.9999999999999998E-17</v>
      </c>
      <c r="AD162" t="s">
        <v>976</v>
      </c>
      <c r="AE162" t="s">
        <v>977</v>
      </c>
      <c r="AF162" t="s">
        <v>978</v>
      </c>
      <c r="AG162">
        <v>0.01</v>
      </c>
      <c r="AH162" t="s">
        <v>979</v>
      </c>
      <c r="AI162" t="b">
        <v>0</v>
      </c>
      <c r="AJ162" t="s">
        <v>5</v>
      </c>
      <c r="AK162">
        <v>0.94718113999999998</v>
      </c>
      <c r="AL162" t="s">
        <v>4</v>
      </c>
      <c r="AM162">
        <v>4.8640000000000003E-3</v>
      </c>
    </row>
    <row r="163" spans="1:39" x14ac:dyDescent="0.25">
      <c r="A163" t="s">
        <v>180</v>
      </c>
      <c r="B163" t="s">
        <v>10</v>
      </c>
      <c r="C163">
        <v>300</v>
      </c>
      <c r="D163" t="s">
        <v>11</v>
      </c>
      <c r="E163">
        <v>100000</v>
      </c>
      <c r="F163" t="s">
        <v>12</v>
      </c>
      <c r="G163">
        <v>23654</v>
      </c>
      <c r="H163" t="s">
        <v>13</v>
      </c>
      <c r="I163">
        <v>1E-3</v>
      </c>
      <c r="J163" t="s">
        <v>3</v>
      </c>
      <c r="K163">
        <v>6.0993800000000001E-2</v>
      </c>
      <c r="L163" t="s">
        <v>2</v>
      </c>
      <c r="M163">
        <v>2.9950000000000002E-4</v>
      </c>
      <c r="N163" t="s">
        <v>6</v>
      </c>
      <c r="O163">
        <v>26</v>
      </c>
      <c r="P163" t="s">
        <v>0</v>
      </c>
      <c r="Q163">
        <v>130</v>
      </c>
      <c r="R163" t="s">
        <v>8</v>
      </c>
      <c r="S163">
        <v>5</v>
      </c>
      <c r="T163" t="s">
        <v>9</v>
      </c>
      <c r="U163">
        <v>271</v>
      </c>
      <c r="V163" t="s">
        <v>7</v>
      </c>
      <c r="W163">
        <v>100602</v>
      </c>
      <c r="X163" t="s">
        <v>1</v>
      </c>
      <c r="Y163" t="s">
        <v>2306</v>
      </c>
      <c r="Z163" t="s">
        <v>16</v>
      </c>
      <c r="AA163" t="s">
        <v>2307</v>
      </c>
      <c r="AB163" t="s">
        <v>256</v>
      </c>
      <c r="AC163" s="3">
        <v>9.9999999999999998E-17</v>
      </c>
      <c r="AD163" t="s">
        <v>976</v>
      </c>
      <c r="AE163" t="s">
        <v>977</v>
      </c>
      <c r="AF163" t="s">
        <v>978</v>
      </c>
      <c r="AG163">
        <v>0.01</v>
      </c>
      <c r="AH163" t="s">
        <v>979</v>
      </c>
      <c r="AI163" t="b">
        <v>0</v>
      </c>
      <c r="AJ163" t="s">
        <v>5</v>
      </c>
      <c r="AK163">
        <v>0.21272126999999999</v>
      </c>
      <c r="AL163" t="s">
        <v>4</v>
      </c>
      <c r="AM163">
        <v>1.3904999999999999E-4</v>
      </c>
    </row>
    <row r="164" spans="1:39" x14ac:dyDescent="0.25">
      <c r="A164" t="s">
        <v>181</v>
      </c>
      <c r="B164" t="s">
        <v>10</v>
      </c>
      <c r="C164">
        <v>300</v>
      </c>
      <c r="D164" t="s">
        <v>11</v>
      </c>
      <c r="E164">
        <v>100000</v>
      </c>
      <c r="F164" t="s">
        <v>12</v>
      </c>
      <c r="G164">
        <v>23654</v>
      </c>
      <c r="H164" t="s">
        <v>13</v>
      </c>
      <c r="I164">
        <v>1E-3</v>
      </c>
      <c r="J164" t="s">
        <v>3</v>
      </c>
      <c r="K164" t="e" cm="1">
        <f t="array" ref="K164">-inf</f>
        <v>#NAME?</v>
      </c>
      <c r="L164" t="s">
        <v>2</v>
      </c>
      <c r="M164" t="s">
        <v>15</v>
      </c>
      <c r="N164" t="s">
        <v>6</v>
      </c>
      <c r="O164">
        <v>14</v>
      </c>
      <c r="P164" t="s">
        <v>0</v>
      </c>
      <c r="Q164">
        <v>134.1</v>
      </c>
      <c r="R164" t="s">
        <v>8</v>
      </c>
      <c r="S164">
        <v>3</v>
      </c>
      <c r="T164" t="s">
        <v>9</v>
      </c>
      <c r="U164">
        <v>156</v>
      </c>
      <c r="V164" t="s">
        <v>7</v>
      </c>
      <c r="W164">
        <v>100116</v>
      </c>
      <c r="X164" t="s">
        <v>1</v>
      </c>
      <c r="Y164" t="s">
        <v>2308</v>
      </c>
      <c r="Z164" t="s">
        <v>16</v>
      </c>
      <c r="AA164" t="s">
        <v>2309</v>
      </c>
      <c r="AB164" t="s">
        <v>256</v>
      </c>
      <c r="AC164" s="3">
        <v>9.9999999999999998E-17</v>
      </c>
      <c r="AD164" t="s">
        <v>976</v>
      </c>
      <c r="AE164" t="s">
        <v>977</v>
      </c>
      <c r="AF164" t="s">
        <v>978</v>
      </c>
      <c r="AG164">
        <v>0.01</v>
      </c>
      <c r="AH164" t="s">
        <v>979</v>
      </c>
      <c r="AI164" t="b">
        <v>0</v>
      </c>
      <c r="AJ164" t="s">
        <v>5</v>
      </c>
      <c r="AK164">
        <v>-1</v>
      </c>
      <c r="AL164" t="s">
        <v>4</v>
      </c>
      <c r="AM164">
        <v>-1</v>
      </c>
    </row>
    <row r="165" spans="1:39" x14ac:dyDescent="0.25">
      <c r="A165" t="s">
        <v>182</v>
      </c>
      <c r="B165" t="s">
        <v>10</v>
      </c>
      <c r="C165">
        <v>300</v>
      </c>
      <c r="D165" t="s">
        <v>11</v>
      </c>
      <c r="E165">
        <v>100000</v>
      </c>
      <c r="F165" t="s">
        <v>12</v>
      </c>
      <c r="G165">
        <v>23654</v>
      </c>
      <c r="H165" t="s">
        <v>13</v>
      </c>
      <c r="I165">
        <v>1E-3</v>
      </c>
      <c r="J165" t="s">
        <v>3</v>
      </c>
      <c r="K165">
        <v>0.43575530000000001</v>
      </c>
      <c r="L165" t="s">
        <v>2</v>
      </c>
      <c r="M165">
        <v>0.2287623</v>
      </c>
      <c r="N165" t="s">
        <v>6</v>
      </c>
      <c r="O165">
        <v>11</v>
      </c>
      <c r="P165" t="s">
        <v>0</v>
      </c>
      <c r="Q165">
        <v>123.5</v>
      </c>
      <c r="R165" t="s">
        <v>8</v>
      </c>
      <c r="S165">
        <v>8</v>
      </c>
      <c r="T165" t="s">
        <v>9</v>
      </c>
      <c r="U165">
        <v>198</v>
      </c>
      <c r="V165" t="s">
        <v>7</v>
      </c>
      <c r="W165">
        <v>100033</v>
      </c>
      <c r="X165" t="s">
        <v>1</v>
      </c>
      <c r="Y165" t="s">
        <v>2310</v>
      </c>
      <c r="Z165" t="s">
        <v>16</v>
      </c>
      <c r="AA165" t="s">
        <v>2311</v>
      </c>
      <c r="AB165" t="s">
        <v>256</v>
      </c>
      <c r="AC165" s="3">
        <v>9.9999999999999998E-17</v>
      </c>
      <c r="AD165" t="s">
        <v>976</v>
      </c>
      <c r="AE165" t="s">
        <v>977</v>
      </c>
      <c r="AF165" t="s">
        <v>978</v>
      </c>
      <c r="AG165">
        <v>0.01</v>
      </c>
      <c r="AH165" t="s">
        <v>979</v>
      </c>
      <c r="AI165" t="b">
        <v>0</v>
      </c>
      <c r="AJ165" t="s">
        <v>5</v>
      </c>
      <c r="AK165">
        <v>0.80885843000000002</v>
      </c>
      <c r="AL165" t="s">
        <v>4</v>
      </c>
      <c r="AM165">
        <v>9.8638859999999995E-2</v>
      </c>
    </row>
    <row r="166" spans="1:39" x14ac:dyDescent="0.25">
      <c r="A166" t="s">
        <v>183</v>
      </c>
      <c r="B166" t="s">
        <v>10</v>
      </c>
      <c r="C166">
        <v>300</v>
      </c>
      <c r="D166" t="s">
        <v>11</v>
      </c>
      <c r="E166">
        <v>100000</v>
      </c>
      <c r="F166" t="s">
        <v>12</v>
      </c>
      <c r="G166">
        <v>23654</v>
      </c>
      <c r="H166" t="s">
        <v>13</v>
      </c>
      <c r="I166">
        <v>1E-3</v>
      </c>
      <c r="J166" t="s">
        <v>3</v>
      </c>
      <c r="K166">
        <v>0.95211020000000002</v>
      </c>
      <c r="L166" t="s">
        <v>2</v>
      </c>
      <c r="M166">
        <v>8.0640799999999999E-2</v>
      </c>
      <c r="N166" t="s">
        <v>6</v>
      </c>
      <c r="O166">
        <v>15</v>
      </c>
      <c r="P166" t="s">
        <v>0</v>
      </c>
      <c r="Q166">
        <v>155.4</v>
      </c>
      <c r="R166" t="s">
        <v>8</v>
      </c>
      <c r="S166">
        <v>5</v>
      </c>
      <c r="T166" t="s">
        <v>9</v>
      </c>
      <c r="U166">
        <v>179</v>
      </c>
      <c r="V166" t="s">
        <v>7</v>
      </c>
      <c r="W166">
        <v>100343</v>
      </c>
      <c r="X166" t="s">
        <v>1</v>
      </c>
      <c r="Y166" t="s">
        <v>2312</v>
      </c>
      <c r="Z166" t="s">
        <v>16</v>
      </c>
      <c r="AA166" t="e" cm="1">
        <f t="array" ref="AA166">-0.22987331*X1+0.74538268*EXP(0.8*x0-2*X1)+0.32359969</f>
        <v>#VALUE!</v>
      </c>
      <c r="AB166" t="s">
        <v>256</v>
      </c>
      <c r="AC166" s="3">
        <v>9.9999999999999998E-17</v>
      </c>
      <c r="AD166" t="s">
        <v>976</v>
      </c>
      <c r="AE166" t="s">
        <v>977</v>
      </c>
      <c r="AF166" t="s">
        <v>978</v>
      </c>
      <c r="AG166">
        <v>0.01</v>
      </c>
      <c r="AH166" t="s">
        <v>979</v>
      </c>
      <c r="AI166" t="b">
        <v>0</v>
      </c>
      <c r="AJ166" t="s">
        <v>5</v>
      </c>
      <c r="AK166">
        <v>0.99541626000000005</v>
      </c>
      <c r="AL166" t="s">
        <v>4</v>
      </c>
      <c r="AM166">
        <v>2.4585570000000001E-2</v>
      </c>
    </row>
    <row r="167" spans="1:39" x14ac:dyDescent="0.25">
      <c r="A167" t="s">
        <v>184</v>
      </c>
      <c r="B167" t="s">
        <v>10</v>
      </c>
      <c r="C167">
        <v>300</v>
      </c>
      <c r="D167" t="s">
        <v>11</v>
      </c>
      <c r="E167">
        <v>100000</v>
      </c>
      <c r="F167" t="s">
        <v>12</v>
      </c>
      <c r="G167">
        <v>23654</v>
      </c>
      <c r="H167" t="s">
        <v>13</v>
      </c>
      <c r="I167">
        <v>1E-3</v>
      </c>
      <c r="J167" t="s">
        <v>3</v>
      </c>
      <c r="K167">
        <v>-5.7628000000000002E-3</v>
      </c>
      <c r="L167" t="s">
        <v>2</v>
      </c>
      <c r="M167">
        <v>153682424.73164099</v>
      </c>
      <c r="N167" t="s">
        <v>6</v>
      </c>
      <c r="O167">
        <v>69</v>
      </c>
      <c r="P167" t="s">
        <v>0</v>
      </c>
      <c r="Q167">
        <v>144.5</v>
      </c>
      <c r="R167" t="s">
        <v>8</v>
      </c>
      <c r="S167">
        <v>11</v>
      </c>
      <c r="T167" t="s">
        <v>9</v>
      </c>
      <c r="U167">
        <v>271</v>
      </c>
      <c r="V167" t="s">
        <v>7</v>
      </c>
      <c r="W167">
        <v>100059</v>
      </c>
      <c r="X167" t="s">
        <v>1</v>
      </c>
      <c r="Y167" t="s">
        <v>2313</v>
      </c>
      <c r="Z167" t="s">
        <v>16</v>
      </c>
      <c r="AA167" t="s">
        <v>2314</v>
      </c>
      <c r="AB167" t="s">
        <v>256</v>
      </c>
      <c r="AC167" s="3">
        <v>9.9999999999999998E-17</v>
      </c>
      <c r="AD167" t="s">
        <v>976</v>
      </c>
      <c r="AE167" t="s">
        <v>977</v>
      </c>
      <c r="AF167" t="s">
        <v>978</v>
      </c>
      <c r="AG167">
        <v>0.01</v>
      </c>
      <c r="AH167" t="s">
        <v>979</v>
      </c>
      <c r="AI167" t="b">
        <v>0</v>
      </c>
      <c r="AJ167" t="s">
        <v>5</v>
      </c>
      <c r="AK167">
        <v>-1.63111484</v>
      </c>
      <c r="AL167" t="s">
        <v>4</v>
      </c>
      <c r="AM167">
        <v>13448796.1634994</v>
      </c>
    </row>
    <row r="168" spans="1:39" x14ac:dyDescent="0.25">
      <c r="A168" t="s">
        <v>185</v>
      </c>
      <c r="B168" t="s">
        <v>10</v>
      </c>
      <c r="C168">
        <v>300</v>
      </c>
      <c r="D168" t="s">
        <v>11</v>
      </c>
      <c r="E168">
        <v>100000</v>
      </c>
      <c r="F168" t="s">
        <v>12</v>
      </c>
      <c r="G168">
        <v>23654</v>
      </c>
      <c r="H168" t="s">
        <v>13</v>
      </c>
      <c r="I168">
        <v>1E-3</v>
      </c>
      <c r="J168" t="s">
        <v>3</v>
      </c>
      <c r="K168">
        <v>0.66342420000000002</v>
      </c>
      <c r="L168" t="s">
        <v>2</v>
      </c>
      <c r="M168">
        <v>6.0674605000000001</v>
      </c>
      <c r="N168" t="s">
        <v>6</v>
      </c>
      <c r="O168">
        <v>12</v>
      </c>
      <c r="P168" t="s">
        <v>0</v>
      </c>
      <c r="Q168">
        <v>131.4</v>
      </c>
      <c r="R168" t="s">
        <v>8</v>
      </c>
      <c r="S168">
        <v>3</v>
      </c>
      <c r="T168" t="s">
        <v>9</v>
      </c>
      <c r="U168">
        <v>200</v>
      </c>
      <c r="V168" t="s">
        <v>7</v>
      </c>
      <c r="W168">
        <v>100168</v>
      </c>
      <c r="X168" t="s">
        <v>1</v>
      </c>
      <c r="Y168" t="s">
        <v>2315</v>
      </c>
      <c r="Z168" t="s">
        <v>16</v>
      </c>
      <c r="AA168" t="s">
        <v>2316</v>
      </c>
      <c r="AB168" t="s">
        <v>256</v>
      </c>
      <c r="AC168" s="3">
        <v>9.9999999999999998E-17</v>
      </c>
      <c r="AD168" t="s">
        <v>976</v>
      </c>
      <c r="AE168" t="s">
        <v>977</v>
      </c>
      <c r="AF168" t="s">
        <v>978</v>
      </c>
      <c r="AG168">
        <v>0.01</v>
      </c>
      <c r="AH168" t="s">
        <v>979</v>
      </c>
      <c r="AI168" t="b">
        <v>0</v>
      </c>
      <c r="AJ168" t="s">
        <v>5</v>
      </c>
      <c r="AK168">
        <v>0.96159412</v>
      </c>
      <c r="AL168" t="s">
        <v>4</v>
      </c>
      <c r="AM168">
        <v>1.74086527</v>
      </c>
    </row>
    <row r="169" spans="1:39" x14ac:dyDescent="0.25">
      <c r="A169" t="s">
        <v>186</v>
      </c>
      <c r="B169" t="s">
        <v>10</v>
      </c>
      <c r="C169">
        <v>300</v>
      </c>
      <c r="D169" t="s">
        <v>11</v>
      </c>
      <c r="E169">
        <v>100000</v>
      </c>
      <c r="F169" t="s">
        <v>12</v>
      </c>
      <c r="G169">
        <v>23654</v>
      </c>
      <c r="H169" t="s">
        <v>13</v>
      </c>
      <c r="I169">
        <v>1E-3</v>
      </c>
      <c r="J169" t="s">
        <v>3</v>
      </c>
      <c r="K169">
        <v>0.95829810000000004</v>
      </c>
      <c r="L169" t="s">
        <v>2</v>
      </c>
      <c r="M169">
        <v>0.1507751</v>
      </c>
      <c r="N169" t="s">
        <v>6</v>
      </c>
      <c r="O169">
        <v>12</v>
      </c>
      <c r="P169" t="s">
        <v>0</v>
      </c>
      <c r="Q169">
        <v>155.6</v>
      </c>
      <c r="R169" t="s">
        <v>8</v>
      </c>
      <c r="S169">
        <v>12</v>
      </c>
      <c r="T169" t="s">
        <v>9</v>
      </c>
      <c r="U169">
        <v>210</v>
      </c>
      <c r="V169" t="s">
        <v>7</v>
      </c>
      <c r="W169">
        <v>100312</v>
      </c>
      <c r="X169" t="s">
        <v>1</v>
      </c>
      <c r="Y169" t="s">
        <v>2317</v>
      </c>
      <c r="Z169" t="s">
        <v>16</v>
      </c>
      <c r="AA169" t="s">
        <v>2318</v>
      </c>
      <c r="AB169" t="s">
        <v>256</v>
      </c>
      <c r="AC169" s="3">
        <v>9.9999999999999998E-17</v>
      </c>
      <c r="AD169" t="s">
        <v>976</v>
      </c>
      <c r="AE169" t="s">
        <v>977</v>
      </c>
      <c r="AF169" t="s">
        <v>978</v>
      </c>
      <c r="AG169">
        <v>0.01</v>
      </c>
      <c r="AH169" t="s">
        <v>979</v>
      </c>
      <c r="AI169" t="b">
        <v>0</v>
      </c>
      <c r="AJ169" t="s">
        <v>5</v>
      </c>
      <c r="AK169">
        <v>0.99600272999999995</v>
      </c>
      <c r="AL169" t="s">
        <v>4</v>
      </c>
      <c r="AM169">
        <v>4.4916240000000003E-2</v>
      </c>
    </row>
    <row r="170" spans="1:39" x14ac:dyDescent="0.25">
      <c r="A170" t="s">
        <v>187</v>
      </c>
      <c r="B170" t="s">
        <v>10</v>
      </c>
      <c r="C170">
        <v>300</v>
      </c>
      <c r="D170" t="s">
        <v>11</v>
      </c>
      <c r="E170">
        <v>100000</v>
      </c>
      <c r="F170" t="s">
        <v>12</v>
      </c>
      <c r="G170">
        <v>23654</v>
      </c>
      <c r="H170" t="s">
        <v>13</v>
      </c>
      <c r="I170">
        <v>1E-3</v>
      </c>
      <c r="J170" t="s">
        <v>3</v>
      </c>
      <c r="K170">
        <v>0.4472952</v>
      </c>
      <c r="L170" t="s">
        <v>2</v>
      </c>
      <c r="M170">
        <v>1.0342155</v>
      </c>
      <c r="N170" t="s">
        <v>6</v>
      </c>
      <c r="O170">
        <v>16</v>
      </c>
      <c r="P170" t="s">
        <v>0</v>
      </c>
      <c r="Q170">
        <v>221.9</v>
      </c>
      <c r="R170" t="s">
        <v>8</v>
      </c>
      <c r="S170">
        <v>6</v>
      </c>
      <c r="T170" t="s">
        <v>9</v>
      </c>
      <c r="U170">
        <v>229</v>
      </c>
      <c r="V170" t="s">
        <v>7</v>
      </c>
      <c r="W170">
        <v>100412</v>
      </c>
      <c r="X170" t="s">
        <v>1</v>
      </c>
      <c r="Y170" t="s">
        <v>2319</v>
      </c>
      <c r="Z170" t="s">
        <v>16</v>
      </c>
      <c r="AA170" t="s">
        <v>2320</v>
      </c>
      <c r="AB170" t="s">
        <v>256</v>
      </c>
      <c r="AC170" s="3">
        <v>9.9999999999999998E-17</v>
      </c>
      <c r="AD170" t="s">
        <v>976</v>
      </c>
      <c r="AE170" t="s">
        <v>977</v>
      </c>
      <c r="AF170" t="s">
        <v>978</v>
      </c>
      <c r="AG170">
        <v>0.01</v>
      </c>
      <c r="AH170" t="s">
        <v>979</v>
      </c>
      <c r="AI170" t="b">
        <v>0</v>
      </c>
      <c r="AJ170" t="s">
        <v>5</v>
      </c>
      <c r="AK170">
        <v>0.91197212999999999</v>
      </c>
      <c r="AL170" t="s">
        <v>4</v>
      </c>
      <c r="AM170">
        <v>0.29277149000000002</v>
      </c>
    </row>
    <row r="171" spans="1:39" x14ac:dyDescent="0.25">
      <c r="A171" t="s">
        <v>188</v>
      </c>
      <c r="B171" t="s">
        <v>10</v>
      </c>
      <c r="C171">
        <v>300</v>
      </c>
      <c r="D171" t="s">
        <v>11</v>
      </c>
      <c r="E171">
        <v>100000</v>
      </c>
      <c r="F171" t="s">
        <v>12</v>
      </c>
      <c r="G171">
        <v>23654</v>
      </c>
      <c r="H171" t="s">
        <v>13</v>
      </c>
      <c r="I171">
        <v>1E-3</v>
      </c>
      <c r="J171" t="s">
        <v>3</v>
      </c>
      <c r="K171">
        <v>-1.4961035</v>
      </c>
      <c r="L171" t="s">
        <v>2</v>
      </c>
      <c r="M171">
        <v>1.2403728999999999</v>
      </c>
      <c r="N171" t="s">
        <v>6</v>
      </c>
      <c r="O171">
        <v>53</v>
      </c>
      <c r="P171" t="s">
        <v>0</v>
      </c>
      <c r="Q171">
        <v>284.8</v>
      </c>
      <c r="R171" t="s">
        <v>8</v>
      </c>
      <c r="S171">
        <v>7</v>
      </c>
      <c r="T171" t="s">
        <v>9</v>
      </c>
      <c r="U171">
        <v>81</v>
      </c>
      <c r="V171" t="s">
        <v>7</v>
      </c>
      <c r="W171">
        <v>100128</v>
      </c>
      <c r="X171" t="s">
        <v>1</v>
      </c>
      <c r="Y171" t="s">
        <v>2321</v>
      </c>
      <c r="Z171" t="s">
        <v>16</v>
      </c>
      <c r="AA171" t="s">
        <v>2322</v>
      </c>
      <c r="AB171" t="s">
        <v>256</v>
      </c>
      <c r="AC171" s="3">
        <v>9.9999999999999998E-17</v>
      </c>
      <c r="AD171" t="s">
        <v>976</v>
      </c>
      <c r="AE171" t="s">
        <v>977</v>
      </c>
      <c r="AF171" t="s">
        <v>978</v>
      </c>
      <c r="AG171">
        <v>0.01</v>
      </c>
      <c r="AH171" t="s">
        <v>979</v>
      </c>
      <c r="AI171" t="b">
        <v>0</v>
      </c>
      <c r="AJ171" t="s">
        <v>5</v>
      </c>
      <c r="AK171">
        <v>-15.0990816</v>
      </c>
      <c r="AL171" t="s">
        <v>4</v>
      </c>
      <c r="AM171">
        <v>1.5789362300000001</v>
      </c>
    </row>
    <row r="172" spans="1:39" x14ac:dyDescent="0.25">
      <c r="A172" t="s">
        <v>189</v>
      </c>
      <c r="B172" t="s">
        <v>10</v>
      </c>
      <c r="C172">
        <v>300</v>
      </c>
      <c r="D172" t="s">
        <v>11</v>
      </c>
      <c r="E172">
        <v>100000</v>
      </c>
      <c r="F172" t="s">
        <v>12</v>
      </c>
      <c r="G172">
        <v>23654</v>
      </c>
      <c r="H172" t="s">
        <v>13</v>
      </c>
      <c r="I172">
        <v>1E-3</v>
      </c>
      <c r="J172" t="s">
        <v>3</v>
      </c>
      <c r="K172">
        <v>-13.8062746</v>
      </c>
      <c r="L172" t="s">
        <v>2</v>
      </c>
      <c r="M172">
        <v>875.75747179999996</v>
      </c>
      <c r="N172" t="s">
        <v>6</v>
      </c>
      <c r="O172">
        <v>39</v>
      </c>
      <c r="P172" t="s">
        <v>0</v>
      </c>
      <c r="Q172">
        <v>299.60000000000002</v>
      </c>
      <c r="R172" t="s">
        <v>8</v>
      </c>
      <c r="S172">
        <v>4</v>
      </c>
      <c r="T172" t="s">
        <v>9</v>
      </c>
      <c r="U172">
        <v>587</v>
      </c>
      <c r="V172" t="s">
        <v>7</v>
      </c>
      <c r="W172">
        <v>101636</v>
      </c>
      <c r="X172" t="s">
        <v>1</v>
      </c>
      <c r="Y172" t="s">
        <v>2323</v>
      </c>
      <c r="Z172" t="s">
        <v>16</v>
      </c>
      <c r="AA172" t="s">
        <v>2324</v>
      </c>
      <c r="AB172" t="s">
        <v>256</v>
      </c>
      <c r="AC172" s="3">
        <v>9.9999999999999998E-17</v>
      </c>
      <c r="AD172" t="s">
        <v>976</v>
      </c>
      <c r="AE172" t="s">
        <v>977</v>
      </c>
      <c r="AF172" t="s">
        <v>978</v>
      </c>
      <c r="AG172">
        <v>0.01</v>
      </c>
      <c r="AH172" t="s">
        <v>979</v>
      </c>
      <c r="AI172" t="b">
        <v>0</v>
      </c>
      <c r="AJ172" t="s">
        <v>5</v>
      </c>
      <c r="AK172">
        <v>0.86996163999999998</v>
      </c>
      <c r="AL172" t="s">
        <v>4</v>
      </c>
      <c r="AM172">
        <v>306.47502858000001</v>
      </c>
    </row>
    <row r="173" spans="1:39" x14ac:dyDescent="0.25">
      <c r="A173" t="s">
        <v>190</v>
      </c>
      <c r="B173" t="s">
        <v>10</v>
      </c>
      <c r="C173">
        <v>300</v>
      </c>
      <c r="D173" t="s">
        <v>11</v>
      </c>
      <c r="E173">
        <v>100000</v>
      </c>
      <c r="F173" t="s">
        <v>12</v>
      </c>
      <c r="G173">
        <v>23654</v>
      </c>
      <c r="H173" t="s">
        <v>13</v>
      </c>
      <c r="I173">
        <v>1E-3</v>
      </c>
      <c r="J173" t="s">
        <v>3</v>
      </c>
      <c r="K173">
        <v>0.9870468</v>
      </c>
      <c r="L173" t="s">
        <v>2</v>
      </c>
      <c r="M173">
        <v>0.198049</v>
      </c>
      <c r="N173" t="s">
        <v>6</v>
      </c>
      <c r="O173">
        <v>15</v>
      </c>
      <c r="P173" t="s">
        <v>0</v>
      </c>
      <c r="Q173">
        <v>214</v>
      </c>
      <c r="R173" t="s">
        <v>8</v>
      </c>
      <c r="S173">
        <v>3</v>
      </c>
      <c r="T173" t="s">
        <v>9</v>
      </c>
      <c r="U173">
        <v>217</v>
      </c>
      <c r="V173" t="s">
        <v>7</v>
      </c>
      <c r="W173">
        <v>100303</v>
      </c>
      <c r="X173" t="s">
        <v>1</v>
      </c>
      <c r="Y173" t="s">
        <v>2325</v>
      </c>
      <c r="Z173" t="s">
        <v>16</v>
      </c>
      <c r="AA173" t="s">
        <v>2326</v>
      </c>
      <c r="AB173" t="s">
        <v>256</v>
      </c>
      <c r="AC173" s="3">
        <v>9.9999999999999998E-17</v>
      </c>
      <c r="AD173" t="s">
        <v>976</v>
      </c>
      <c r="AE173" t="s">
        <v>977</v>
      </c>
      <c r="AF173" t="s">
        <v>978</v>
      </c>
      <c r="AG173">
        <v>0.01</v>
      </c>
      <c r="AH173" t="s">
        <v>979</v>
      </c>
      <c r="AI173" t="b">
        <v>0</v>
      </c>
      <c r="AJ173" t="s">
        <v>5</v>
      </c>
      <c r="AK173">
        <v>0.99865387999999999</v>
      </c>
      <c r="AL173" t="s">
        <v>4</v>
      </c>
      <c r="AM173">
        <v>6.3607940000000002E-2</v>
      </c>
    </row>
    <row r="174" spans="1:39" x14ac:dyDescent="0.25">
      <c r="A174" t="s">
        <v>191</v>
      </c>
      <c r="B174" t="s">
        <v>10</v>
      </c>
      <c r="C174">
        <v>300</v>
      </c>
      <c r="D174" t="s">
        <v>11</v>
      </c>
      <c r="E174">
        <v>100000</v>
      </c>
      <c r="F174" t="s">
        <v>12</v>
      </c>
      <c r="G174">
        <v>23654</v>
      </c>
      <c r="H174" t="s">
        <v>13</v>
      </c>
      <c r="I174">
        <v>1E-3</v>
      </c>
      <c r="J174" t="s">
        <v>3</v>
      </c>
      <c r="K174">
        <v>0.91054469999999998</v>
      </c>
      <c r="L174" t="s">
        <v>2</v>
      </c>
      <c r="M174">
        <v>0.1768709</v>
      </c>
      <c r="N174" t="s">
        <v>6</v>
      </c>
      <c r="O174">
        <v>28</v>
      </c>
      <c r="P174" t="s">
        <v>0</v>
      </c>
      <c r="Q174">
        <v>264.3</v>
      </c>
      <c r="R174" t="s">
        <v>8</v>
      </c>
      <c r="S174">
        <v>6</v>
      </c>
      <c r="T174" t="s">
        <v>9</v>
      </c>
      <c r="U174">
        <v>396</v>
      </c>
      <c r="V174" t="s">
        <v>7</v>
      </c>
      <c r="W174">
        <v>101111</v>
      </c>
      <c r="X174" t="s">
        <v>1</v>
      </c>
      <c r="Y174" t="s">
        <v>2327</v>
      </c>
      <c r="Z174" t="s">
        <v>16</v>
      </c>
      <c r="AA174" t="s">
        <v>2328</v>
      </c>
      <c r="AB174" t="s">
        <v>256</v>
      </c>
      <c r="AC174" s="3">
        <v>9.9999999999999998E-17</v>
      </c>
      <c r="AD174" t="s">
        <v>976</v>
      </c>
      <c r="AE174" t="s">
        <v>977</v>
      </c>
      <c r="AF174" t="s">
        <v>978</v>
      </c>
      <c r="AG174">
        <v>0.01</v>
      </c>
      <c r="AH174" t="s">
        <v>979</v>
      </c>
      <c r="AI174" t="b">
        <v>0</v>
      </c>
      <c r="AJ174" t="s">
        <v>5</v>
      </c>
      <c r="AK174">
        <v>0.94698996000000002</v>
      </c>
      <c r="AL174" t="s">
        <v>4</v>
      </c>
      <c r="AM174">
        <v>0.13545210999999999</v>
      </c>
    </row>
    <row r="175" spans="1:39" x14ac:dyDescent="0.25">
      <c r="A175" t="s">
        <v>192</v>
      </c>
      <c r="B175" t="s">
        <v>10</v>
      </c>
      <c r="C175">
        <v>300</v>
      </c>
      <c r="D175" t="s">
        <v>11</v>
      </c>
      <c r="E175">
        <v>100000</v>
      </c>
      <c r="F175" t="s">
        <v>12</v>
      </c>
      <c r="G175">
        <v>23654</v>
      </c>
      <c r="H175" t="s">
        <v>13</v>
      </c>
      <c r="I175">
        <v>1E-3</v>
      </c>
      <c r="J175" t="s">
        <v>3</v>
      </c>
      <c r="K175">
        <v>1</v>
      </c>
      <c r="L175" t="s">
        <v>2</v>
      </c>
      <c r="M175">
        <v>0</v>
      </c>
      <c r="N175" t="s">
        <v>6</v>
      </c>
      <c r="O175">
        <v>1</v>
      </c>
      <c r="P175" t="s">
        <v>0</v>
      </c>
      <c r="Q175">
        <v>7.8</v>
      </c>
      <c r="R175" t="s">
        <v>8</v>
      </c>
      <c r="S175">
        <v>1</v>
      </c>
      <c r="T175" t="s">
        <v>9</v>
      </c>
      <c r="U175">
        <v>42</v>
      </c>
      <c r="V175" t="s">
        <v>7</v>
      </c>
      <c r="W175">
        <v>6368</v>
      </c>
      <c r="X175" t="s">
        <v>1</v>
      </c>
      <c r="Y175">
        <v>0</v>
      </c>
      <c r="Z175" t="s">
        <v>16</v>
      </c>
      <c r="AA175">
        <v>0</v>
      </c>
      <c r="AB175" t="s">
        <v>256</v>
      </c>
      <c r="AC175" s="3">
        <v>9.9999999999999998E-17</v>
      </c>
      <c r="AD175" t="s">
        <v>976</v>
      </c>
      <c r="AE175" t="s">
        <v>977</v>
      </c>
      <c r="AF175" t="s">
        <v>978</v>
      </c>
      <c r="AG175">
        <v>0.01</v>
      </c>
      <c r="AH175" t="s">
        <v>979</v>
      </c>
      <c r="AI175" t="b">
        <v>0</v>
      </c>
      <c r="AJ175" t="s">
        <v>5</v>
      </c>
      <c r="AK175">
        <v>1</v>
      </c>
      <c r="AL175" t="s">
        <v>4</v>
      </c>
      <c r="AM175">
        <v>0</v>
      </c>
    </row>
    <row r="176" spans="1:39" x14ac:dyDescent="0.25">
      <c r="A176" t="s">
        <v>193</v>
      </c>
      <c r="B176" t="s">
        <v>10</v>
      </c>
      <c r="C176">
        <v>300</v>
      </c>
      <c r="D176" t="s">
        <v>11</v>
      </c>
      <c r="E176">
        <v>100000</v>
      </c>
      <c r="F176" t="s">
        <v>12</v>
      </c>
      <c r="G176">
        <v>23654</v>
      </c>
      <c r="H176" t="s">
        <v>13</v>
      </c>
      <c r="I176">
        <v>1E-3</v>
      </c>
      <c r="J176" t="s">
        <v>3</v>
      </c>
      <c r="K176">
        <v>0.89810009999999996</v>
      </c>
      <c r="L176" t="s">
        <v>2</v>
      </c>
      <c r="M176">
        <v>0.37811400000000001</v>
      </c>
      <c r="N176" t="s">
        <v>6</v>
      </c>
      <c r="O176">
        <v>25</v>
      </c>
      <c r="P176" t="s">
        <v>0</v>
      </c>
      <c r="Q176">
        <v>250.7</v>
      </c>
      <c r="R176" t="s">
        <v>8</v>
      </c>
      <c r="S176">
        <v>5</v>
      </c>
      <c r="T176" t="s">
        <v>9</v>
      </c>
      <c r="U176">
        <v>369</v>
      </c>
      <c r="V176" t="s">
        <v>7</v>
      </c>
      <c r="W176">
        <v>101001</v>
      </c>
      <c r="X176" t="s">
        <v>1</v>
      </c>
      <c r="Y176" t="s">
        <v>2329</v>
      </c>
      <c r="Z176" t="s">
        <v>16</v>
      </c>
      <c r="AA176" t="e" cm="1">
        <f t="array" ref="AA176">-1.01274098*x0+2.41720867*X1+0.98690143*X3-1.00414605*LOG(X1/X2)+0.09494845*COS(10*X1)-2.80075457</f>
        <v>#NAME?</v>
      </c>
      <c r="AB176" t="s">
        <v>256</v>
      </c>
      <c r="AC176" s="3">
        <v>9.9999999999999998E-17</v>
      </c>
      <c r="AD176" t="s">
        <v>976</v>
      </c>
      <c r="AE176" t="s">
        <v>977</v>
      </c>
      <c r="AF176" t="s">
        <v>978</v>
      </c>
      <c r="AG176">
        <v>0.01</v>
      </c>
      <c r="AH176" t="s">
        <v>979</v>
      </c>
      <c r="AI176" t="b">
        <v>0</v>
      </c>
      <c r="AJ176" t="s">
        <v>5</v>
      </c>
      <c r="AK176">
        <v>0.90409430000000002</v>
      </c>
      <c r="AL176" t="s">
        <v>4</v>
      </c>
      <c r="AM176">
        <v>0.36068489999999997</v>
      </c>
    </row>
    <row r="177" spans="1:39" x14ac:dyDescent="0.25">
      <c r="A177" t="s">
        <v>194</v>
      </c>
      <c r="B177" t="s">
        <v>10</v>
      </c>
      <c r="C177">
        <v>300</v>
      </c>
      <c r="D177" t="s">
        <v>11</v>
      </c>
      <c r="E177">
        <v>100000</v>
      </c>
      <c r="F177" t="s">
        <v>12</v>
      </c>
      <c r="G177">
        <v>23654</v>
      </c>
      <c r="H177" t="s">
        <v>13</v>
      </c>
      <c r="I177">
        <v>1E-3</v>
      </c>
      <c r="J177" t="s">
        <v>3</v>
      </c>
      <c r="K177">
        <v>-30.902026299999999</v>
      </c>
      <c r="L177" t="s">
        <v>2</v>
      </c>
      <c r="M177">
        <v>3.1901149000000002</v>
      </c>
      <c r="N177" t="s">
        <v>6</v>
      </c>
      <c r="O177">
        <v>54</v>
      </c>
      <c r="P177" t="s">
        <v>0</v>
      </c>
      <c r="Q177">
        <v>301</v>
      </c>
      <c r="R177" t="s">
        <v>8</v>
      </c>
      <c r="S177">
        <v>3</v>
      </c>
      <c r="T177" t="s">
        <v>9</v>
      </c>
      <c r="U177">
        <v>51</v>
      </c>
      <c r="V177" t="s">
        <v>7</v>
      </c>
      <c r="W177">
        <v>93553</v>
      </c>
      <c r="X177" t="s">
        <v>1</v>
      </c>
      <c r="Y177" t="s">
        <v>2330</v>
      </c>
      <c r="Z177" t="s">
        <v>16</v>
      </c>
      <c r="AA177" t="s">
        <v>2331</v>
      </c>
      <c r="AB177" t="s">
        <v>256</v>
      </c>
      <c r="AC177" s="3">
        <v>9.9999999999999998E-17</v>
      </c>
      <c r="AD177" t="s">
        <v>976</v>
      </c>
      <c r="AE177" t="s">
        <v>977</v>
      </c>
      <c r="AF177" t="s">
        <v>978</v>
      </c>
      <c r="AG177">
        <v>0.01</v>
      </c>
      <c r="AH177" t="s">
        <v>979</v>
      </c>
      <c r="AI177" t="b">
        <v>0</v>
      </c>
      <c r="AJ177" t="s">
        <v>5</v>
      </c>
      <c r="AK177">
        <v>-0.11125145</v>
      </c>
      <c r="AL177" t="s">
        <v>4</v>
      </c>
      <c r="AM177">
        <v>0.5866152</v>
      </c>
    </row>
    <row r="178" spans="1:39" x14ac:dyDescent="0.25">
      <c r="A178" t="s">
        <v>195</v>
      </c>
      <c r="B178" t="s">
        <v>10</v>
      </c>
      <c r="C178">
        <v>300</v>
      </c>
      <c r="D178" t="s">
        <v>11</v>
      </c>
      <c r="E178">
        <v>100000</v>
      </c>
      <c r="F178" t="s">
        <v>12</v>
      </c>
      <c r="G178">
        <v>23654</v>
      </c>
      <c r="H178" t="s">
        <v>13</v>
      </c>
      <c r="I178">
        <v>1E-3</v>
      </c>
      <c r="J178" t="s">
        <v>3</v>
      </c>
      <c r="K178">
        <v>-6.2903000000000004E-3</v>
      </c>
      <c r="L178" t="s">
        <v>2</v>
      </c>
      <c r="M178">
        <v>674363615.25363898</v>
      </c>
      <c r="N178" t="s">
        <v>6</v>
      </c>
      <c r="O178">
        <v>43</v>
      </c>
      <c r="P178" t="s">
        <v>0</v>
      </c>
      <c r="Q178">
        <v>299.2</v>
      </c>
      <c r="R178" t="s">
        <v>8</v>
      </c>
      <c r="S178">
        <v>3</v>
      </c>
      <c r="T178" t="s">
        <v>9</v>
      </c>
      <c r="U178">
        <v>712</v>
      </c>
      <c r="V178" t="s">
        <v>7</v>
      </c>
      <c r="W178">
        <v>102105</v>
      </c>
      <c r="X178" t="s">
        <v>1</v>
      </c>
      <c r="Y178" t="s">
        <v>2332</v>
      </c>
      <c r="Z178" t="s">
        <v>16</v>
      </c>
      <c r="AA178" t="s">
        <v>2333</v>
      </c>
      <c r="AB178" t="s">
        <v>256</v>
      </c>
      <c r="AC178" s="3">
        <v>9.9999999999999998E-17</v>
      </c>
      <c r="AD178" t="s">
        <v>976</v>
      </c>
      <c r="AE178" t="s">
        <v>977</v>
      </c>
      <c r="AF178" t="s">
        <v>978</v>
      </c>
      <c r="AG178">
        <v>0.01</v>
      </c>
      <c r="AH178" t="s">
        <v>979</v>
      </c>
      <c r="AI178" t="b">
        <v>0</v>
      </c>
      <c r="AJ178" t="s">
        <v>5</v>
      </c>
      <c r="AK178">
        <v>-0.24059920000000001</v>
      </c>
      <c r="AL178" t="s">
        <v>4</v>
      </c>
      <c r="AM178">
        <v>84077025.4834418</v>
      </c>
    </row>
    <row r="179" spans="1:39" x14ac:dyDescent="0.25">
      <c r="A179" t="s">
        <v>196</v>
      </c>
      <c r="B179" t="s">
        <v>10</v>
      </c>
      <c r="C179">
        <v>300</v>
      </c>
      <c r="D179" t="s">
        <v>11</v>
      </c>
      <c r="E179">
        <v>100000</v>
      </c>
      <c r="F179" t="s">
        <v>12</v>
      </c>
      <c r="G179">
        <v>23654</v>
      </c>
      <c r="H179" t="s">
        <v>13</v>
      </c>
      <c r="I179">
        <v>1E-3</v>
      </c>
      <c r="J179" t="s">
        <v>3</v>
      </c>
      <c r="K179">
        <v>0.28336909999999998</v>
      </c>
      <c r="L179" t="s">
        <v>2</v>
      </c>
      <c r="M179">
        <v>0.59267159999999997</v>
      </c>
      <c r="N179" t="s">
        <v>6</v>
      </c>
      <c r="O179">
        <v>26</v>
      </c>
      <c r="P179" t="s">
        <v>0</v>
      </c>
      <c r="Q179">
        <v>300.3</v>
      </c>
      <c r="R179" t="s">
        <v>8</v>
      </c>
      <c r="S179">
        <v>3</v>
      </c>
      <c r="T179" t="s">
        <v>9</v>
      </c>
      <c r="U179">
        <v>58</v>
      </c>
      <c r="V179" t="s">
        <v>7</v>
      </c>
      <c r="W179">
        <v>94292</v>
      </c>
      <c r="X179" t="s">
        <v>1</v>
      </c>
      <c r="Y179" t="s">
        <v>2334</v>
      </c>
      <c r="Z179" t="s">
        <v>16</v>
      </c>
      <c r="AA179" t="s">
        <v>2335</v>
      </c>
      <c r="AB179" t="s">
        <v>256</v>
      </c>
      <c r="AC179" s="3">
        <v>9.9999999999999998E-17</v>
      </c>
      <c r="AD179" t="s">
        <v>976</v>
      </c>
      <c r="AE179" t="s">
        <v>977</v>
      </c>
      <c r="AF179" t="s">
        <v>978</v>
      </c>
      <c r="AG179">
        <v>0.01</v>
      </c>
      <c r="AH179" t="s">
        <v>979</v>
      </c>
      <c r="AI179" t="b">
        <v>0</v>
      </c>
      <c r="AJ179" t="s">
        <v>5</v>
      </c>
      <c r="AK179">
        <v>-2.2851987600000001</v>
      </c>
      <c r="AL179" t="s">
        <v>4</v>
      </c>
      <c r="AM179">
        <v>1.27492589</v>
      </c>
    </row>
    <row r="180" spans="1:39" x14ac:dyDescent="0.25">
      <c r="A180" t="s">
        <v>197</v>
      </c>
      <c r="B180" t="s">
        <v>10</v>
      </c>
      <c r="C180">
        <v>300</v>
      </c>
      <c r="D180" t="s">
        <v>11</v>
      </c>
      <c r="E180">
        <v>100000</v>
      </c>
      <c r="F180" t="s">
        <v>12</v>
      </c>
      <c r="G180">
        <v>23654</v>
      </c>
      <c r="H180" t="s">
        <v>13</v>
      </c>
      <c r="I180">
        <v>1E-3</v>
      </c>
      <c r="J180" t="s">
        <v>3</v>
      </c>
      <c r="K180">
        <v>0.94993170000000005</v>
      </c>
      <c r="L180" t="s">
        <v>2</v>
      </c>
      <c r="M180">
        <v>0.16058169999999999</v>
      </c>
      <c r="N180" t="s">
        <v>6</v>
      </c>
      <c r="O180">
        <v>25</v>
      </c>
      <c r="P180" t="s">
        <v>0</v>
      </c>
      <c r="Q180">
        <v>267.3</v>
      </c>
      <c r="R180" t="s">
        <v>8</v>
      </c>
      <c r="S180">
        <v>8</v>
      </c>
      <c r="T180" t="s">
        <v>9</v>
      </c>
      <c r="U180">
        <v>434</v>
      </c>
      <c r="V180" t="s">
        <v>7</v>
      </c>
      <c r="W180">
        <v>101180</v>
      </c>
      <c r="X180" t="s">
        <v>1</v>
      </c>
      <c r="Y180" t="s">
        <v>2336</v>
      </c>
      <c r="Z180" t="s">
        <v>16</v>
      </c>
      <c r="AA180" t="s">
        <v>2337</v>
      </c>
      <c r="AB180" t="s">
        <v>256</v>
      </c>
      <c r="AC180" s="3">
        <v>9.9999999999999998E-17</v>
      </c>
      <c r="AD180" t="s">
        <v>976</v>
      </c>
      <c r="AE180" t="s">
        <v>977</v>
      </c>
      <c r="AF180" t="s">
        <v>978</v>
      </c>
      <c r="AG180">
        <v>0.01</v>
      </c>
      <c r="AH180" t="s">
        <v>979</v>
      </c>
      <c r="AI180" t="b">
        <v>0</v>
      </c>
      <c r="AJ180" t="s">
        <v>5</v>
      </c>
      <c r="AK180">
        <v>0.96200998999999998</v>
      </c>
      <c r="AL180" t="s">
        <v>4</v>
      </c>
      <c r="AM180">
        <v>0.14010257000000001</v>
      </c>
    </row>
    <row r="181" spans="1:39" x14ac:dyDescent="0.25">
      <c r="A181" t="s">
        <v>198</v>
      </c>
      <c r="B181" t="s">
        <v>10</v>
      </c>
      <c r="C181">
        <v>300</v>
      </c>
      <c r="D181" t="s">
        <v>11</v>
      </c>
      <c r="E181">
        <v>100000</v>
      </c>
      <c r="F181" t="s">
        <v>12</v>
      </c>
      <c r="G181">
        <v>23654</v>
      </c>
      <c r="H181" t="s">
        <v>13</v>
      </c>
      <c r="I181">
        <v>1E-3</v>
      </c>
      <c r="J181" t="s">
        <v>3</v>
      </c>
      <c r="K181">
        <v>0.88120229999999999</v>
      </c>
      <c r="L181" t="s">
        <v>2</v>
      </c>
      <c r="M181">
        <v>0.1058651</v>
      </c>
      <c r="N181" t="s">
        <v>6</v>
      </c>
      <c r="O181">
        <v>59</v>
      </c>
      <c r="P181" t="s">
        <v>0</v>
      </c>
      <c r="Q181">
        <v>301</v>
      </c>
      <c r="R181" t="s">
        <v>8</v>
      </c>
      <c r="S181">
        <v>4</v>
      </c>
      <c r="T181" t="s">
        <v>9</v>
      </c>
      <c r="U181">
        <v>39</v>
      </c>
      <c r="V181" t="s">
        <v>7</v>
      </c>
      <c r="W181">
        <v>89718</v>
      </c>
      <c r="X181" t="s">
        <v>1</v>
      </c>
      <c r="Y181" t="s">
        <v>2338</v>
      </c>
      <c r="Z181" t="s">
        <v>16</v>
      </c>
      <c r="AA181" t="s">
        <v>2339</v>
      </c>
      <c r="AB181" t="s">
        <v>256</v>
      </c>
      <c r="AC181" s="3">
        <v>9.9999999999999998E-17</v>
      </c>
      <c r="AD181" t="s">
        <v>976</v>
      </c>
      <c r="AE181" t="s">
        <v>977</v>
      </c>
      <c r="AF181" t="s">
        <v>978</v>
      </c>
      <c r="AG181">
        <v>0.01</v>
      </c>
      <c r="AH181" t="s">
        <v>979</v>
      </c>
      <c r="AI181" t="b">
        <v>0</v>
      </c>
      <c r="AJ181" t="s">
        <v>5</v>
      </c>
      <c r="AK181">
        <v>0.94300764000000004</v>
      </c>
      <c r="AL181" t="s">
        <v>4</v>
      </c>
      <c r="AM181">
        <v>7.2138759999999996E-2</v>
      </c>
    </row>
    <row r="182" spans="1:39" x14ac:dyDescent="0.25">
      <c r="A182" t="s">
        <v>199</v>
      </c>
      <c r="B182" t="s">
        <v>10</v>
      </c>
      <c r="C182">
        <v>300</v>
      </c>
      <c r="D182" t="s">
        <v>11</v>
      </c>
      <c r="E182">
        <v>100000</v>
      </c>
      <c r="F182" t="s">
        <v>12</v>
      </c>
      <c r="G182">
        <v>23654</v>
      </c>
      <c r="H182" t="s">
        <v>13</v>
      </c>
      <c r="I182">
        <v>1E-3</v>
      </c>
      <c r="J182" t="s">
        <v>3</v>
      </c>
      <c r="K182">
        <v>0.98147899999999999</v>
      </c>
      <c r="L182" t="s">
        <v>2</v>
      </c>
      <c r="M182">
        <v>0.10196909999999999</v>
      </c>
      <c r="N182" t="s">
        <v>6</v>
      </c>
      <c r="O182">
        <v>24</v>
      </c>
      <c r="P182" t="s">
        <v>0</v>
      </c>
      <c r="Q182">
        <v>253.4</v>
      </c>
      <c r="R182" t="s">
        <v>8</v>
      </c>
      <c r="S182">
        <v>6</v>
      </c>
      <c r="T182" t="s">
        <v>9</v>
      </c>
      <c r="U182">
        <v>474</v>
      </c>
      <c r="V182" t="s">
        <v>7</v>
      </c>
      <c r="W182">
        <v>101193</v>
      </c>
      <c r="X182" t="s">
        <v>1</v>
      </c>
      <c r="Y182" t="s">
        <v>2340</v>
      </c>
      <c r="Z182" t="s">
        <v>16</v>
      </c>
      <c r="AA182" t="s">
        <v>2341</v>
      </c>
      <c r="AB182" t="s">
        <v>256</v>
      </c>
      <c r="AC182" s="3">
        <v>9.9999999999999998E-17</v>
      </c>
      <c r="AD182" t="s">
        <v>976</v>
      </c>
      <c r="AE182" t="s">
        <v>977</v>
      </c>
      <c r="AF182" t="s">
        <v>978</v>
      </c>
      <c r="AG182">
        <v>0.01</v>
      </c>
      <c r="AH182" t="s">
        <v>979</v>
      </c>
      <c r="AI182" t="b">
        <v>0</v>
      </c>
      <c r="AJ182" t="s">
        <v>5</v>
      </c>
      <c r="AK182">
        <v>0.99470433000000003</v>
      </c>
      <c r="AL182" t="s">
        <v>4</v>
      </c>
      <c r="AM182">
        <v>5.4063840000000002E-2</v>
      </c>
    </row>
    <row r="183" spans="1:39" x14ac:dyDescent="0.25">
      <c r="A183" t="s">
        <v>200</v>
      </c>
      <c r="B183" t="s">
        <v>10</v>
      </c>
      <c r="C183">
        <v>300</v>
      </c>
      <c r="D183" t="s">
        <v>11</v>
      </c>
      <c r="E183">
        <v>100000</v>
      </c>
      <c r="F183" t="s">
        <v>12</v>
      </c>
      <c r="G183">
        <v>23654</v>
      </c>
      <c r="H183" t="s">
        <v>13</v>
      </c>
      <c r="I183">
        <v>1E-3</v>
      </c>
      <c r="J183" t="s">
        <v>3</v>
      </c>
      <c r="K183">
        <v>0.82443610000000001</v>
      </c>
      <c r="L183" t="s">
        <v>2</v>
      </c>
      <c r="M183">
        <v>0.14185880000000001</v>
      </c>
      <c r="N183" t="s">
        <v>6</v>
      </c>
      <c r="O183">
        <v>33</v>
      </c>
      <c r="P183" t="s">
        <v>0</v>
      </c>
      <c r="Q183">
        <v>300.5</v>
      </c>
      <c r="R183" t="s">
        <v>8</v>
      </c>
      <c r="S183">
        <v>3</v>
      </c>
      <c r="T183" t="s">
        <v>9</v>
      </c>
      <c r="U183">
        <v>33</v>
      </c>
      <c r="V183" t="s">
        <v>7</v>
      </c>
      <c r="W183">
        <v>93746</v>
      </c>
      <c r="X183" t="s">
        <v>1</v>
      </c>
      <c r="Y183" t="s">
        <v>2342</v>
      </c>
      <c r="Z183" t="s">
        <v>16</v>
      </c>
      <c r="AA183" t="s">
        <v>2343</v>
      </c>
      <c r="AB183" t="s">
        <v>256</v>
      </c>
      <c r="AC183" s="3">
        <v>9.9999999999999998E-17</v>
      </c>
      <c r="AD183" t="s">
        <v>976</v>
      </c>
      <c r="AE183" t="s">
        <v>977</v>
      </c>
      <c r="AF183" t="s">
        <v>978</v>
      </c>
      <c r="AG183">
        <v>0.01</v>
      </c>
      <c r="AH183" t="s">
        <v>979</v>
      </c>
      <c r="AI183" t="b">
        <v>0</v>
      </c>
      <c r="AJ183" t="s">
        <v>5</v>
      </c>
      <c r="AK183">
        <v>0.83616246000000005</v>
      </c>
      <c r="AL183" t="s">
        <v>4</v>
      </c>
      <c r="AM183">
        <v>0.13461155</v>
      </c>
    </row>
    <row r="184" spans="1:39" x14ac:dyDescent="0.25">
      <c r="A184" t="s">
        <v>201</v>
      </c>
      <c r="B184" t="s">
        <v>10</v>
      </c>
      <c r="C184">
        <v>300</v>
      </c>
      <c r="D184" t="s">
        <v>11</v>
      </c>
      <c r="E184">
        <v>100000</v>
      </c>
      <c r="F184" t="s">
        <v>12</v>
      </c>
      <c r="G184">
        <v>23654</v>
      </c>
      <c r="H184" t="s">
        <v>13</v>
      </c>
      <c r="I184">
        <v>1E-3</v>
      </c>
      <c r="J184" t="s">
        <v>3</v>
      </c>
      <c r="K184">
        <v>0.98119780000000001</v>
      </c>
      <c r="L184" t="s">
        <v>2</v>
      </c>
      <c r="M184">
        <v>2.7740399999999998E-2</v>
      </c>
      <c r="N184" t="s">
        <v>6</v>
      </c>
      <c r="O184">
        <v>18</v>
      </c>
      <c r="P184" t="s">
        <v>0</v>
      </c>
      <c r="Q184">
        <v>255.7</v>
      </c>
      <c r="R184" t="s">
        <v>8</v>
      </c>
      <c r="S184">
        <v>6</v>
      </c>
      <c r="T184" t="s">
        <v>9</v>
      </c>
      <c r="U184">
        <v>56</v>
      </c>
      <c r="V184" t="s">
        <v>7</v>
      </c>
      <c r="W184">
        <v>100113</v>
      </c>
      <c r="X184" t="s">
        <v>1</v>
      </c>
      <c r="Y184" t="s">
        <v>2344</v>
      </c>
      <c r="Z184" t="s">
        <v>16</v>
      </c>
      <c r="AA184" t="s">
        <v>2345</v>
      </c>
      <c r="AB184" t="s">
        <v>256</v>
      </c>
      <c r="AC184" s="3">
        <v>9.9999999999999998E-17</v>
      </c>
      <c r="AD184" t="s">
        <v>976</v>
      </c>
      <c r="AE184" t="s">
        <v>977</v>
      </c>
      <c r="AF184" t="s">
        <v>978</v>
      </c>
      <c r="AG184">
        <v>0.01</v>
      </c>
      <c r="AH184" t="s">
        <v>979</v>
      </c>
      <c r="AI184" t="b">
        <v>0</v>
      </c>
      <c r="AJ184" t="s">
        <v>5</v>
      </c>
      <c r="AK184">
        <v>0.99316892999999995</v>
      </c>
      <c r="AL184" t="s">
        <v>4</v>
      </c>
      <c r="AM184">
        <v>1.6716169999999999E-2</v>
      </c>
    </row>
    <row r="185" spans="1:39" x14ac:dyDescent="0.25">
      <c r="A185" t="s">
        <v>202</v>
      </c>
      <c r="B185" t="s">
        <v>10</v>
      </c>
      <c r="C185">
        <v>300</v>
      </c>
      <c r="D185" t="s">
        <v>11</v>
      </c>
      <c r="E185">
        <v>100000</v>
      </c>
      <c r="F185" t="s">
        <v>12</v>
      </c>
      <c r="G185">
        <v>23654</v>
      </c>
      <c r="H185" t="s">
        <v>13</v>
      </c>
      <c r="I185">
        <v>1E-3</v>
      </c>
      <c r="J185" t="s">
        <v>3</v>
      </c>
      <c r="K185">
        <v>-2.2771849999999998</v>
      </c>
      <c r="L185" t="s">
        <v>2</v>
      </c>
      <c r="M185">
        <v>1.5645505120264299E+70</v>
      </c>
      <c r="N185" t="s">
        <v>6</v>
      </c>
      <c r="O185">
        <v>57</v>
      </c>
      <c r="P185" t="s">
        <v>0</v>
      </c>
      <c r="Q185">
        <v>301.3</v>
      </c>
      <c r="R185" t="s">
        <v>8</v>
      </c>
      <c r="S185">
        <v>5</v>
      </c>
      <c r="T185" t="s">
        <v>9</v>
      </c>
      <c r="U185">
        <v>52</v>
      </c>
      <c r="V185" t="s">
        <v>7</v>
      </c>
      <c r="W185">
        <v>96467</v>
      </c>
      <c r="X185" t="s">
        <v>1</v>
      </c>
      <c r="Y185" t="s">
        <v>2346</v>
      </c>
      <c r="Z185" t="s">
        <v>16</v>
      </c>
      <c r="AA185" t="s">
        <v>2347</v>
      </c>
      <c r="AB185" t="s">
        <v>256</v>
      </c>
      <c r="AC185" s="3">
        <v>9.9999999999999998E-17</v>
      </c>
      <c r="AD185" t="s">
        <v>976</v>
      </c>
      <c r="AE185" t="s">
        <v>977</v>
      </c>
      <c r="AF185" t="s">
        <v>978</v>
      </c>
      <c r="AG185">
        <v>0.01</v>
      </c>
      <c r="AH185" t="s">
        <v>979</v>
      </c>
      <c r="AI185" t="b">
        <v>0</v>
      </c>
      <c r="AJ185" t="s">
        <v>5</v>
      </c>
      <c r="AK185">
        <v>-3.8057704974385198E+123</v>
      </c>
      <c r="AL185" t="s">
        <v>4</v>
      </c>
      <c r="AM185">
        <v>1.36672041632206E+70</v>
      </c>
    </row>
    <row r="186" spans="1:39" x14ac:dyDescent="0.25">
      <c r="A186" t="s">
        <v>203</v>
      </c>
      <c r="B186" t="s">
        <v>10</v>
      </c>
      <c r="C186">
        <v>300</v>
      </c>
      <c r="D186" t="s">
        <v>11</v>
      </c>
      <c r="E186">
        <v>100000</v>
      </c>
      <c r="F186" t="s">
        <v>12</v>
      </c>
      <c r="G186">
        <v>23654</v>
      </c>
      <c r="H186" t="s">
        <v>13</v>
      </c>
      <c r="I186">
        <v>1E-3</v>
      </c>
      <c r="J186" t="s">
        <v>3</v>
      </c>
      <c r="K186">
        <v>-0.16515740000000001</v>
      </c>
      <c r="L186" t="s">
        <v>2</v>
      </c>
      <c r="M186">
        <v>9.6610799999999997E-2</v>
      </c>
      <c r="N186" t="s">
        <v>6</v>
      </c>
      <c r="O186">
        <v>13</v>
      </c>
      <c r="P186" t="s">
        <v>0</v>
      </c>
      <c r="Q186">
        <v>182.8</v>
      </c>
      <c r="R186" t="s">
        <v>8</v>
      </c>
      <c r="S186">
        <v>5</v>
      </c>
      <c r="T186" t="s">
        <v>9</v>
      </c>
      <c r="U186">
        <v>207</v>
      </c>
      <c r="V186" t="s">
        <v>7</v>
      </c>
      <c r="W186">
        <v>100146</v>
      </c>
      <c r="X186" t="s">
        <v>1</v>
      </c>
      <c r="Y186" t="s">
        <v>2348</v>
      </c>
      <c r="Z186" t="s">
        <v>16</v>
      </c>
      <c r="AA186" t="s">
        <v>2349</v>
      </c>
      <c r="AB186" t="s">
        <v>256</v>
      </c>
      <c r="AC186" s="3">
        <v>9.9999999999999998E-17</v>
      </c>
      <c r="AD186" t="s">
        <v>976</v>
      </c>
      <c r="AE186" t="s">
        <v>977</v>
      </c>
      <c r="AF186" t="s">
        <v>978</v>
      </c>
      <c r="AG186">
        <v>0.01</v>
      </c>
      <c r="AH186" t="s">
        <v>979</v>
      </c>
      <c r="AI186" t="b">
        <v>0</v>
      </c>
      <c r="AJ186" t="s">
        <v>5</v>
      </c>
      <c r="AK186">
        <v>-5.0374888200000001</v>
      </c>
      <c r="AL186" t="s">
        <v>4</v>
      </c>
      <c r="AM186">
        <v>4.2353929999999998E-2</v>
      </c>
    </row>
    <row r="187" spans="1:39" x14ac:dyDescent="0.25">
      <c r="A187" t="s">
        <v>204</v>
      </c>
      <c r="B187" t="s">
        <v>10</v>
      </c>
      <c r="C187">
        <v>300</v>
      </c>
      <c r="D187" t="s">
        <v>11</v>
      </c>
      <c r="E187">
        <v>100000</v>
      </c>
      <c r="F187" t="s">
        <v>12</v>
      </c>
      <c r="G187">
        <v>23654</v>
      </c>
      <c r="H187" t="s">
        <v>13</v>
      </c>
      <c r="I187">
        <v>1E-3</v>
      </c>
      <c r="J187" t="s">
        <v>3</v>
      </c>
      <c r="K187">
        <v>-113.07492019999999</v>
      </c>
      <c r="L187" t="s">
        <v>2</v>
      </c>
      <c r="M187">
        <v>5.3745754999999997</v>
      </c>
      <c r="N187" t="s">
        <v>6</v>
      </c>
      <c r="O187">
        <v>16</v>
      </c>
      <c r="P187" t="s">
        <v>0</v>
      </c>
      <c r="Q187">
        <v>227.8</v>
      </c>
      <c r="R187" t="s">
        <v>8</v>
      </c>
      <c r="S187">
        <v>4</v>
      </c>
      <c r="T187" t="s">
        <v>9</v>
      </c>
      <c r="U187">
        <v>124</v>
      </c>
      <c r="V187" t="s">
        <v>7</v>
      </c>
      <c r="W187">
        <v>100151</v>
      </c>
      <c r="X187" t="s">
        <v>1</v>
      </c>
      <c r="Y187" t="s">
        <v>2350</v>
      </c>
      <c r="Z187" t="s">
        <v>16</v>
      </c>
      <c r="AA187" t="s">
        <v>2351</v>
      </c>
      <c r="AB187" t="s">
        <v>256</v>
      </c>
      <c r="AC187" s="3">
        <v>9.9999999999999998E-17</v>
      </c>
      <c r="AD187" t="s">
        <v>976</v>
      </c>
      <c r="AE187" t="s">
        <v>977</v>
      </c>
      <c r="AF187" t="s">
        <v>978</v>
      </c>
      <c r="AG187">
        <v>0.01</v>
      </c>
      <c r="AH187" t="s">
        <v>979</v>
      </c>
      <c r="AI187" t="b">
        <v>0</v>
      </c>
      <c r="AJ187" t="s">
        <v>5</v>
      </c>
      <c r="AK187">
        <v>-35.407549379999999</v>
      </c>
      <c r="AL187" t="s">
        <v>4</v>
      </c>
      <c r="AM187">
        <v>3.1078996000000001</v>
      </c>
    </row>
    <row r="188" spans="1:39" x14ac:dyDescent="0.25">
      <c r="A188" t="s">
        <v>205</v>
      </c>
      <c r="B188" t="s">
        <v>10</v>
      </c>
      <c r="C188">
        <v>300</v>
      </c>
      <c r="D188" t="s">
        <v>11</v>
      </c>
      <c r="E188">
        <v>100000</v>
      </c>
      <c r="F188" t="s">
        <v>12</v>
      </c>
      <c r="G188">
        <v>23654</v>
      </c>
      <c r="H188" t="s">
        <v>13</v>
      </c>
      <c r="I188">
        <v>1E-3</v>
      </c>
      <c r="J188" t="s">
        <v>3</v>
      </c>
      <c r="K188">
        <v>0.98651960000000005</v>
      </c>
      <c r="L188" t="s">
        <v>2</v>
      </c>
      <c r="M188">
        <v>5.0560800000000003E-2</v>
      </c>
      <c r="N188" t="s">
        <v>6</v>
      </c>
      <c r="O188">
        <v>8</v>
      </c>
      <c r="P188" t="s">
        <v>0</v>
      </c>
      <c r="Q188">
        <v>159.1</v>
      </c>
      <c r="R188" t="s">
        <v>8</v>
      </c>
      <c r="S188">
        <v>8</v>
      </c>
      <c r="T188" t="s">
        <v>9</v>
      </c>
      <c r="U188">
        <v>329</v>
      </c>
      <c r="V188" t="s">
        <v>7</v>
      </c>
      <c r="W188">
        <v>100221</v>
      </c>
      <c r="X188" t="s">
        <v>1</v>
      </c>
      <c r="Y188" t="s">
        <v>2352</v>
      </c>
      <c r="Z188" t="s">
        <v>16</v>
      </c>
      <c r="AA188" t="s">
        <v>2353</v>
      </c>
      <c r="AB188" t="s">
        <v>256</v>
      </c>
      <c r="AC188" s="3">
        <v>9.9999999999999998E-17</v>
      </c>
      <c r="AD188" t="s">
        <v>976</v>
      </c>
      <c r="AE188" t="s">
        <v>977</v>
      </c>
      <c r="AF188" t="s">
        <v>978</v>
      </c>
      <c r="AG188">
        <v>0.01</v>
      </c>
      <c r="AH188" t="s">
        <v>979</v>
      </c>
      <c r="AI188" t="b">
        <v>0</v>
      </c>
      <c r="AJ188" t="s">
        <v>5</v>
      </c>
      <c r="AK188">
        <v>0.99786863000000003</v>
      </c>
      <c r="AL188" t="s">
        <v>4</v>
      </c>
      <c r="AM188">
        <v>2.0238570000000001E-2</v>
      </c>
    </row>
    <row r="189" spans="1:39" x14ac:dyDescent="0.25">
      <c r="A189" t="s">
        <v>206</v>
      </c>
      <c r="B189" t="s">
        <v>10</v>
      </c>
      <c r="C189">
        <v>300</v>
      </c>
      <c r="D189" t="s">
        <v>11</v>
      </c>
      <c r="E189">
        <v>100000</v>
      </c>
      <c r="F189" t="s">
        <v>12</v>
      </c>
      <c r="G189">
        <v>23654</v>
      </c>
      <c r="H189" t="s">
        <v>13</v>
      </c>
      <c r="I189">
        <v>1E-3</v>
      </c>
      <c r="J189" t="s">
        <v>3</v>
      </c>
      <c r="K189">
        <v>0.92367889999999997</v>
      </c>
      <c r="L189" t="s">
        <v>2</v>
      </c>
      <c r="M189">
        <v>2.6629300000000002E-2</v>
      </c>
      <c r="N189" t="s">
        <v>6</v>
      </c>
      <c r="O189">
        <v>8</v>
      </c>
      <c r="P189" t="s">
        <v>0</v>
      </c>
      <c r="Q189">
        <v>156</v>
      </c>
      <c r="R189" t="s">
        <v>8</v>
      </c>
      <c r="S189">
        <v>6</v>
      </c>
      <c r="T189" t="s">
        <v>9</v>
      </c>
      <c r="U189">
        <v>315</v>
      </c>
      <c r="V189" t="s">
        <v>7</v>
      </c>
      <c r="W189">
        <v>100109</v>
      </c>
      <c r="X189" t="s">
        <v>1</v>
      </c>
      <c r="Y189" t="s">
        <v>2354</v>
      </c>
      <c r="Z189" t="s">
        <v>16</v>
      </c>
      <c r="AA189" t="s">
        <v>2355</v>
      </c>
      <c r="AB189" t="s">
        <v>256</v>
      </c>
      <c r="AC189" s="3">
        <v>9.9999999999999998E-17</v>
      </c>
      <c r="AD189" t="s">
        <v>976</v>
      </c>
      <c r="AE189" t="s">
        <v>977</v>
      </c>
      <c r="AF189" t="s">
        <v>978</v>
      </c>
      <c r="AG189">
        <v>0.01</v>
      </c>
      <c r="AH189" t="s">
        <v>979</v>
      </c>
      <c r="AI189" t="b">
        <v>0</v>
      </c>
      <c r="AJ189" t="s">
        <v>5</v>
      </c>
      <c r="AK189">
        <v>0.98803443999999996</v>
      </c>
      <c r="AL189" t="s">
        <v>4</v>
      </c>
      <c r="AM189">
        <v>1.045196E-2</v>
      </c>
    </row>
    <row r="190" spans="1:39" x14ac:dyDescent="0.25">
      <c r="A190" t="s">
        <v>207</v>
      </c>
      <c r="B190" t="s">
        <v>10</v>
      </c>
      <c r="C190">
        <v>300</v>
      </c>
      <c r="D190" t="s">
        <v>11</v>
      </c>
      <c r="E190">
        <v>100000</v>
      </c>
      <c r="F190" t="s">
        <v>12</v>
      </c>
      <c r="G190">
        <v>23654</v>
      </c>
      <c r="H190" t="s">
        <v>13</v>
      </c>
      <c r="I190">
        <v>1E-3</v>
      </c>
      <c r="J190" t="s">
        <v>3</v>
      </c>
      <c r="K190">
        <v>-0.22229550000000001</v>
      </c>
      <c r="L190" t="s">
        <v>2</v>
      </c>
      <c r="M190">
        <v>15.2230214</v>
      </c>
      <c r="N190" t="s">
        <v>6</v>
      </c>
      <c r="O190">
        <v>20</v>
      </c>
      <c r="P190" t="s">
        <v>0</v>
      </c>
      <c r="Q190">
        <v>184.1</v>
      </c>
      <c r="R190" t="s">
        <v>8</v>
      </c>
      <c r="S190">
        <v>4</v>
      </c>
      <c r="T190" t="s">
        <v>9</v>
      </c>
      <c r="U190">
        <v>222</v>
      </c>
      <c r="V190" t="s">
        <v>7</v>
      </c>
      <c r="W190">
        <v>100189</v>
      </c>
      <c r="X190" t="s">
        <v>1</v>
      </c>
      <c r="Y190" t="s">
        <v>2356</v>
      </c>
      <c r="Z190" t="s">
        <v>16</v>
      </c>
      <c r="AA190" t="s">
        <v>2357</v>
      </c>
      <c r="AB190" t="s">
        <v>256</v>
      </c>
      <c r="AC190" s="3">
        <v>9.9999999999999998E-17</v>
      </c>
      <c r="AD190" t="s">
        <v>976</v>
      </c>
      <c r="AE190" t="s">
        <v>977</v>
      </c>
      <c r="AF190" t="s">
        <v>978</v>
      </c>
      <c r="AG190">
        <v>0.01</v>
      </c>
      <c r="AH190" t="s">
        <v>979</v>
      </c>
      <c r="AI190" t="b">
        <v>0</v>
      </c>
      <c r="AJ190" t="s">
        <v>5</v>
      </c>
      <c r="AK190">
        <v>-311.54873687000003</v>
      </c>
      <c r="AL190" t="s">
        <v>4</v>
      </c>
      <c r="AM190">
        <v>6.81140306</v>
      </c>
    </row>
    <row r="191" spans="1:39" x14ac:dyDescent="0.25">
      <c r="A191" t="s">
        <v>208</v>
      </c>
      <c r="B191" t="s">
        <v>10</v>
      </c>
      <c r="C191">
        <v>300</v>
      </c>
      <c r="D191" t="s">
        <v>11</v>
      </c>
      <c r="E191">
        <v>100000</v>
      </c>
      <c r="F191" t="s">
        <v>12</v>
      </c>
      <c r="G191">
        <v>23654</v>
      </c>
      <c r="H191" t="s">
        <v>13</v>
      </c>
      <c r="I191">
        <v>1E-3</v>
      </c>
      <c r="J191" t="s">
        <v>3</v>
      </c>
      <c r="K191">
        <v>0.92735769999999995</v>
      </c>
      <c r="L191" t="s">
        <v>2</v>
      </c>
      <c r="M191">
        <v>0.20989469999999999</v>
      </c>
      <c r="N191" t="s">
        <v>6</v>
      </c>
      <c r="O191">
        <v>14</v>
      </c>
      <c r="P191" t="s">
        <v>0</v>
      </c>
      <c r="Q191">
        <v>201.5</v>
      </c>
      <c r="R191" t="s">
        <v>8</v>
      </c>
      <c r="S191">
        <v>8</v>
      </c>
      <c r="T191" t="s">
        <v>9</v>
      </c>
      <c r="U191">
        <v>222</v>
      </c>
      <c r="V191" t="s">
        <v>7</v>
      </c>
      <c r="W191">
        <v>100304</v>
      </c>
      <c r="X191" t="s">
        <v>1</v>
      </c>
      <c r="Y191" t="s">
        <v>2358</v>
      </c>
      <c r="Z191" t="s">
        <v>16</v>
      </c>
      <c r="AA191" t="s">
        <v>2359</v>
      </c>
      <c r="AB191" t="s">
        <v>256</v>
      </c>
      <c r="AC191" s="3">
        <v>9.9999999999999998E-17</v>
      </c>
      <c r="AD191" t="s">
        <v>976</v>
      </c>
      <c r="AE191" t="s">
        <v>977</v>
      </c>
      <c r="AF191" t="s">
        <v>978</v>
      </c>
      <c r="AG191">
        <v>0.01</v>
      </c>
      <c r="AH191" t="s">
        <v>979</v>
      </c>
      <c r="AI191" t="b">
        <v>0</v>
      </c>
      <c r="AJ191" t="s">
        <v>5</v>
      </c>
      <c r="AK191">
        <v>0.99259408999999998</v>
      </c>
      <c r="AL191" t="s">
        <v>4</v>
      </c>
      <c r="AM191">
        <v>6.4300860000000001E-2</v>
      </c>
    </row>
    <row r="192" spans="1:39" x14ac:dyDescent="0.25">
      <c r="A192" t="s">
        <v>209</v>
      </c>
      <c r="B192" t="s">
        <v>10</v>
      </c>
      <c r="C192">
        <v>300</v>
      </c>
      <c r="D192" t="s">
        <v>11</v>
      </c>
      <c r="E192">
        <v>100000</v>
      </c>
      <c r="F192" t="s">
        <v>12</v>
      </c>
      <c r="G192">
        <v>23654</v>
      </c>
      <c r="H192" t="s">
        <v>13</v>
      </c>
      <c r="I192">
        <v>1E-3</v>
      </c>
      <c r="J192" t="s">
        <v>3</v>
      </c>
      <c r="K192">
        <v>0.3247679</v>
      </c>
      <c r="L192" t="s">
        <v>2</v>
      </c>
      <c r="M192">
        <v>0.31553579999999998</v>
      </c>
      <c r="N192" t="s">
        <v>6</v>
      </c>
      <c r="O192">
        <v>22</v>
      </c>
      <c r="P192" t="s">
        <v>0</v>
      </c>
      <c r="Q192">
        <v>274.3</v>
      </c>
      <c r="R192" t="s">
        <v>8</v>
      </c>
      <c r="S192">
        <v>6</v>
      </c>
      <c r="T192" t="s">
        <v>9</v>
      </c>
      <c r="U192">
        <v>267</v>
      </c>
      <c r="V192" t="s">
        <v>7</v>
      </c>
      <c r="W192">
        <v>100618</v>
      </c>
      <c r="X192" t="s">
        <v>1</v>
      </c>
      <c r="Y192" t="s">
        <v>2360</v>
      </c>
      <c r="Z192" t="s">
        <v>16</v>
      </c>
      <c r="AA192" t="s">
        <v>2361</v>
      </c>
      <c r="AB192" t="s">
        <v>256</v>
      </c>
      <c r="AC192" s="3">
        <v>9.9999999999999998E-17</v>
      </c>
      <c r="AD192" t="s">
        <v>976</v>
      </c>
      <c r="AE192" t="s">
        <v>977</v>
      </c>
      <c r="AF192" t="s">
        <v>978</v>
      </c>
      <c r="AG192">
        <v>0.01</v>
      </c>
      <c r="AH192" t="s">
        <v>979</v>
      </c>
      <c r="AI192" t="b">
        <v>0</v>
      </c>
      <c r="AJ192" t="s">
        <v>5</v>
      </c>
      <c r="AK192">
        <v>0.95382354999999996</v>
      </c>
      <c r="AL192" t="s">
        <v>4</v>
      </c>
      <c r="AM192">
        <v>8.3832950000000003E-2</v>
      </c>
    </row>
    <row r="193" spans="1:39" x14ac:dyDescent="0.25">
      <c r="A193" t="s">
        <v>210</v>
      </c>
      <c r="B193" t="s">
        <v>10</v>
      </c>
      <c r="C193">
        <v>300</v>
      </c>
      <c r="D193" t="s">
        <v>11</v>
      </c>
      <c r="E193">
        <v>100000</v>
      </c>
      <c r="F193" t="s">
        <v>12</v>
      </c>
      <c r="G193">
        <v>23654</v>
      </c>
      <c r="H193" t="s">
        <v>13</v>
      </c>
      <c r="I193">
        <v>1E-3</v>
      </c>
      <c r="J193" t="s">
        <v>3</v>
      </c>
      <c r="K193">
        <v>-360381.17879400001</v>
      </c>
      <c r="L193" t="s">
        <v>2</v>
      </c>
      <c r="M193">
        <v>65.277541799999995</v>
      </c>
      <c r="N193" t="s">
        <v>6</v>
      </c>
      <c r="O193">
        <v>19</v>
      </c>
      <c r="P193" t="s">
        <v>0</v>
      </c>
      <c r="Q193">
        <v>187.3</v>
      </c>
      <c r="R193" t="s">
        <v>8</v>
      </c>
      <c r="S193">
        <v>7</v>
      </c>
      <c r="T193" t="s">
        <v>9</v>
      </c>
      <c r="U193">
        <v>318</v>
      </c>
      <c r="V193" t="s">
        <v>7</v>
      </c>
      <c r="W193">
        <v>100534</v>
      </c>
      <c r="X193" t="s">
        <v>1</v>
      </c>
      <c r="Y193" t="s">
        <v>2362</v>
      </c>
      <c r="Z193" t="s">
        <v>16</v>
      </c>
      <c r="AA193" t="s">
        <v>2363</v>
      </c>
      <c r="AB193" t="s">
        <v>256</v>
      </c>
      <c r="AC193" s="3">
        <v>9.9999999999999998E-17</v>
      </c>
      <c r="AD193" t="s">
        <v>976</v>
      </c>
      <c r="AE193" t="s">
        <v>977</v>
      </c>
      <c r="AF193" t="s">
        <v>978</v>
      </c>
      <c r="AG193">
        <v>0.01</v>
      </c>
      <c r="AH193" t="s">
        <v>979</v>
      </c>
      <c r="AI193" t="b">
        <v>0</v>
      </c>
      <c r="AJ193" t="s">
        <v>5</v>
      </c>
      <c r="AK193">
        <v>-215321317352.884</v>
      </c>
      <c r="AL193" t="s">
        <v>4</v>
      </c>
      <c r="AM193">
        <v>31121.41732628</v>
      </c>
    </row>
    <row r="194" spans="1:39" x14ac:dyDescent="0.25">
      <c r="A194" t="s">
        <v>211</v>
      </c>
      <c r="B194" t="s">
        <v>10</v>
      </c>
      <c r="C194">
        <v>300</v>
      </c>
      <c r="D194" t="s">
        <v>11</v>
      </c>
      <c r="E194">
        <v>100000</v>
      </c>
      <c r="F194" t="s">
        <v>12</v>
      </c>
      <c r="G194">
        <v>23654</v>
      </c>
      <c r="H194" t="s">
        <v>13</v>
      </c>
      <c r="I194">
        <v>1E-3</v>
      </c>
      <c r="J194" t="s">
        <v>3</v>
      </c>
      <c r="K194">
        <v>-8.8863999999999992E-3</v>
      </c>
      <c r="L194" t="s">
        <v>2</v>
      </c>
      <c r="M194">
        <v>1.30394903915406E+16</v>
      </c>
      <c r="N194" t="s">
        <v>6</v>
      </c>
      <c r="O194">
        <v>37</v>
      </c>
      <c r="P194" t="s">
        <v>0</v>
      </c>
      <c r="Q194">
        <v>204</v>
      </c>
      <c r="R194" t="s">
        <v>8</v>
      </c>
      <c r="S194">
        <v>13</v>
      </c>
      <c r="T194" t="s">
        <v>9</v>
      </c>
      <c r="U194">
        <v>737</v>
      </c>
      <c r="V194" t="s">
        <v>7</v>
      </c>
      <c r="W194">
        <v>101624</v>
      </c>
      <c r="X194" t="s">
        <v>1</v>
      </c>
      <c r="Y194" t="s">
        <v>2364</v>
      </c>
      <c r="Z194" t="s">
        <v>16</v>
      </c>
      <c r="AA194" t="s">
        <v>2365</v>
      </c>
      <c r="AB194" t="s">
        <v>256</v>
      </c>
      <c r="AC194" s="3">
        <v>9.9999999999999998E-17</v>
      </c>
      <c r="AD194" t="s">
        <v>976</v>
      </c>
      <c r="AE194" t="s">
        <v>977</v>
      </c>
      <c r="AF194" t="s">
        <v>978</v>
      </c>
      <c r="AG194">
        <v>0.01</v>
      </c>
      <c r="AH194" t="s">
        <v>979</v>
      </c>
      <c r="AI194" t="b">
        <v>0</v>
      </c>
      <c r="AJ194" t="s">
        <v>5</v>
      </c>
      <c r="AK194">
        <v>-6.5501000000000003E-4</v>
      </c>
      <c r="AL194" t="s">
        <v>4</v>
      </c>
      <c r="AM194">
        <v>1.04741365685736E+18</v>
      </c>
    </row>
    <row r="195" spans="1:39" x14ac:dyDescent="0.25">
      <c r="A195" t="s">
        <v>212</v>
      </c>
      <c r="B195" t="s">
        <v>10</v>
      </c>
      <c r="C195">
        <v>300</v>
      </c>
      <c r="D195" t="s">
        <v>11</v>
      </c>
      <c r="E195">
        <v>100000</v>
      </c>
      <c r="F195" t="s">
        <v>12</v>
      </c>
      <c r="G195">
        <v>23654</v>
      </c>
      <c r="H195" t="s">
        <v>13</v>
      </c>
      <c r="I195">
        <v>1E-3</v>
      </c>
      <c r="J195" t="s">
        <v>3</v>
      </c>
      <c r="K195">
        <v>-0.94282589999999999</v>
      </c>
      <c r="L195" t="s">
        <v>2</v>
      </c>
      <c r="M195">
        <v>0.17415040000000001</v>
      </c>
      <c r="N195" t="s">
        <v>6</v>
      </c>
      <c r="O195">
        <v>20</v>
      </c>
      <c r="P195" t="s">
        <v>0</v>
      </c>
      <c r="Q195">
        <v>196.8</v>
      </c>
      <c r="R195" t="s">
        <v>8</v>
      </c>
      <c r="S195">
        <v>6</v>
      </c>
      <c r="T195" t="s">
        <v>9</v>
      </c>
      <c r="U195">
        <v>300</v>
      </c>
      <c r="V195" t="s">
        <v>7</v>
      </c>
      <c r="W195">
        <v>100480</v>
      </c>
      <c r="X195" t="s">
        <v>1</v>
      </c>
      <c r="Y195" t="s">
        <v>2366</v>
      </c>
      <c r="Z195" t="s">
        <v>16</v>
      </c>
      <c r="AA195" t="s">
        <v>2367</v>
      </c>
      <c r="AB195" t="s">
        <v>256</v>
      </c>
      <c r="AC195" s="3">
        <v>9.9999999999999998E-17</v>
      </c>
      <c r="AD195" t="s">
        <v>976</v>
      </c>
      <c r="AE195" t="s">
        <v>977</v>
      </c>
      <c r="AF195" t="s">
        <v>978</v>
      </c>
      <c r="AG195">
        <v>0.01</v>
      </c>
      <c r="AH195" t="s">
        <v>979</v>
      </c>
      <c r="AI195" t="b">
        <v>0</v>
      </c>
      <c r="AJ195" t="s">
        <v>5</v>
      </c>
      <c r="AK195">
        <v>0.94398455000000003</v>
      </c>
      <c r="AL195" t="s">
        <v>4</v>
      </c>
      <c r="AM195">
        <v>2.5019449999999999E-2</v>
      </c>
    </row>
    <row r="196" spans="1:39" x14ac:dyDescent="0.25">
      <c r="A196" t="s">
        <v>213</v>
      </c>
      <c r="B196" t="s">
        <v>10</v>
      </c>
      <c r="C196">
        <v>300</v>
      </c>
      <c r="D196" t="s">
        <v>11</v>
      </c>
      <c r="E196">
        <v>100000</v>
      </c>
      <c r="F196" t="s">
        <v>12</v>
      </c>
      <c r="G196">
        <v>23654</v>
      </c>
      <c r="H196" t="s">
        <v>13</v>
      </c>
      <c r="I196">
        <v>1E-3</v>
      </c>
      <c r="J196" t="s">
        <v>3</v>
      </c>
      <c r="K196">
        <v>0.94097180000000002</v>
      </c>
      <c r="L196" t="s">
        <v>2</v>
      </c>
      <c r="M196">
        <v>0.36052889999999999</v>
      </c>
      <c r="N196" t="s">
        <v>6</v>
      </c>
      <c r="O196">
        <v>14</v>
      </c>
      <c r="P196" t="s">
        <v>0</v>
      </c>
      <c r="Q196">
        <v>214.9</v>
      </c>
      <c r="R196" t="s">
        <v>8</v>
      </c>
      <c r="S196">
        <v>5</v>
      </c>
      <c r="T196" t="s">
        <v>9</v>
      </c>
      <c r="U196">
        <v>247</v>
      </c>
      <c r="V196" t="s">
        <v>7</v>
      </c>
      <c r="W196">
        <v>100553</v>
      </c>
      <c r="X196" t="s">
        <v>1</v>
      </c>
      <c r="Y196" t="s">
        <v>2368</v>
      </c>
      <c r="Z196" t="s">
        <v>16</v>
      </c>
      <c r="AA196" t="s">
        <v>2369</v>
      </c>
      <c r="AB196" t="s">
        <v>256</v>
      </c>
      <c r="AC196" s="3">
        <v>9.9999999999999998E-17</v>
      </c>
      <c r="AD196" t="s">
        <v>976</v>
      </c>
      <c r="AE196" t="s">
        <v>977</v>
      </c>
      <c r="AF196" t="s">
        <v>978</v>
      </c>
      <c r="AG196">
        <v>0.01</v>
      </c>
      <c r="AH196" t="s">
        <v>979</v>
      </c>
      <c r="AI196" t="b">
        <v>0</v>
      </c>
      <c r="AJ196" t="s">
        <v>5</v>
      </c>
      <c r="AK196">
        <v>0.98607078999999997</v>
      </c>
      <c r="AL196" t="s">
        <v>4</v>
      </c>
      <c r="AM196">
        <v>0.16654859999999999</v>
      </c>
    </row>
    <row r="197" spans="1:39" x14ac:dyDescent="0.25">
      <c r="A197" t="s">
        <v>214</v>
      </c>
      <c r="B197" t="s">
        <v>10</v>
      </c>
      <c r="C197">
        <v>300</v>
      </c>
      <c r="D197" t="s">
        <v>11</v>
      </c>
      <c r="E197">
        <v>100000</v>
      </c>
      <c r="F197" t="s">
        <v>12</v>
      </c>
      <c r="G197">
        <v>23654</v>
      </c>
      <c r="H197" t="s">
        <v>13</v>
      </c>
      <c r="I197">
        <v>1E-3</v>
      </c>
      <c r="J197" t="s">
        <v>3</v>
      </c>
      <c r="K197">
        <v>-8.6664328000000008</v>
      </c>
      <c r="L197" t="s">
        <v>2</v>
      </c>
      <c r="M197">
        <v>5.0589299999999997E-2</v>
      </c>
      <c r="N197" t="s">
        <v>6</v>
      </c>
      <c r="O197">
        <v>13</v>
      </c>
      <c r="P197" t="s">
        <v>0</v>
      </c>
      <c r="Q197">
        <v>189.8</v>
      </c>
      <c r="R197" t="s">
        <v>8</v>
      </c>
      <c r="S197">
        <v>3</v>
      </c>
      <c r="T197" t="s">
        <v>9</v>
      </c>
      <c r="U197">
        <v>293</v>
      </c>
      <c r="V197" t="s">
        <v>7</v>
      </c>
      <c r="W197">
        <v>100519</v>
      </c>
      <c r="X197" t="s">
        <v>1</v>
      </c>
      <c r="Y197" t="s">
        <v>2370</v>
      </c>
      <c r="Z197" t="s">
        <v>16</v>
      </c>
      <c r="AA197" t="s">
        <v>2371</v>
      </c>
      <c r="AB197" t="s">
        <v>256</v>
      </c>
      <c r="AC197" s="3">
        <v>9.9999999999999998E-17</v>
      </c>
      <c r="AD197" t="s">
        <v>976</v>
      </c>
      <c r="AE197" t="s">
        <v>977</v>
      </c>
      <c r="AF197" t="s">
        <v>978</v>
      </c>
      <c r="AG197">
        <v>0.01</v>
      </c>
      <c r="AH197" t="s">
        <v>979</v>
      </c>
      <c r="AI197" t="b">
        <v>0</v>
      </c>
      <c r="AJ197" t="s">
        <v>5</v>
      </c>
      <c r="AK197">
        <v>-93.343293220000007</v>
      </c>
      <c r="AL197" t="s">
        <v>4</v>
      </c>
      <c r="AM197">
        <v>9.4157469999999993E-2</v>
      </c>
    </row>
    <row r="198" spans="1:39" x14ac:dyDescent="0.25">
      <c r="A198" t="s">
        <v>215</v>
      </c>
      <c r="B198" t="s">
        <v>10</v>
      </c>
      <c r="C198">
        <v>300</v>
      </c>
      <c r="D198" t="s">
        <v>11</v>
      </c>
      <c r="E198">
        <v>100000</v>
      </c>
      <c r="F198" t="s">
        <v>12</v>
      </c>
      <c r="G198">
        <v>23654</v>
      </c>
      <c r="H198" t="s">
        <v>13</v>
      </c>
      <c r="I198">
        <v>1E-3</v>
      </c>
      <c r="J198" t="s">
        <v>3</v>
      </c>
      <c r="K198">
        <v>0.98297069999999998</v>
      </c>
      <c r="L198" t="s">
        <v>2</v>
      </c>
      <c r="M198">
        <v>0.75197009999999997</v>
      </c>
      <c r="N198" t="s">
        <v>6</v>
      </c>
      <c r="O198">
        <v>36</v>
      </c>
      <c r="P198" t="s">
        <v>0</v>
      </c>
      <c r="Q198">
        <v>290.39999999999998</v>
      </c>
      <c r="R198" t="s">
        <v>8</v>
      </c>
      <c r="S198">
        <v>4</v>
      </c>
      <c r="T198" t="s">
        <v>9</v>
      </c>
      <c r="U198">
        <v>479</v>
      </c>
      <c r="V198" t="s">
        <v>7</v>
      </c>
      <c r="W198">
        <v>101413</v>
      </c>
      <c r="X198" t="s">
        <v>1</v>
      </c>
      <c r="Y198" t="s">
        <v>2372</v>
      </c>
      <c r="Z198" t="s">
        <v>16</v>
      </c>
      <c r="AA198" t="s">
        <v>2373</v>
      </c>
      <c r="AB198" t="s">
        <v>256</v>
      </c>
      <c r="AC198" s="3">
        <v>9.9999999999999998E-17</v>
      </c>
      <c r="AD198" t="s">
        <v>976</v>
      </c>
      <c r="AE198" t="s">
        <v>977</v>
      </c>
      <c r="AF198" t="s">
        <v>978</v>
      </c>
      <c r="AG198">
        <v>0.01</v>
      </c>
      <c r="AH198" t="s">
        <v>979</v>
      </c>
      <c r="AI198" t="b">
        <v>0</v>
      </c>
      <c r="AJ198" t="s">
        <v>5</v>
      </c>
      <c r="AK198">
        <v>0.99474921999999999</v>
      </c>
      <c r="AL198" t="s">
        <v>4</v>
      </c>
      <c r="AM198">
        <v>0.41745919999999997</v>
      </c>
    </row>
    <row r="199" spans="1:39" x14ac:dyDescent="0.25">
      <c r="A199" t="s">
        <v>216</v>
      </c>
      <c r="B199" t="s">
        <v>10</v>
      </c>
      <c r="C199">
        <v>300</v>
      </c>
      <c r="D199" t="s">
        <v>11</v>
      </c>
      <c r="E199">
        <v>100000</v>
      </c>
      <c r="F199" t="s">
        <v>12</v>
      </c>
      <c r="G199">
        <v>23654</v>
      </c>
      <c r="H199" t="s">
        <v>13</v>
      </c>
      <c r="I199">
        <v>1E-3</v>
      </c>
      <c r="J199" t="s">
        <v>3</v>
      </c>
      <c r="K199">
        <v>0.98825560000000001</v>
      </c>
      <c r="L199" t="s">
        <v>2</v>
      </c>
      <c r="M199">
        <v>5.8704899999999997E-2</v>
      </c>
      <c r="N199" t="s">
        <v>6</v>
      </c>
      <c r="O199">
        <v>13</v>
      </c>
      <c r="P199" t="s">
        <v>0</v>
      </c>
      <c r="Q199">
        <v>197.8</v>
      </c>
      <c r="R199" t="s">
        <v>8</v>
      </c>
      <c r="S199">
        <v>4</v>
      </c>
      <c r="T199" t="s">
        <v>9</v>
      </c>
      <c r="U199">
        <v>221</v>
      </c>
      <c r="V199" t="s">
        <v>7</v>
      </c>
      <c r="W199">
        <v>100450</v>
      </c>
      <c r="X199" t="s">
        <v>1</v>
      </c>
      <c r="Y199" t="s">
        <v>2374</v>
      </c>
      <c r="Z199" t="s">
        <v>16</v>
      </c>
      <c r="AA199" t="s">
        <v>2375</v>
      </c>
      <c r="AB199" t="s">
        <v>256</v>
      </c>
      <c r="AC199" s="3">
        <v>9.9999999999999998E-17</v>
      </c>
      <c r="AD199" t="s">
        <v>976</v>
      </c>
      <c r="AE199" t="s">
        <v>977</v>
      </c>
      <c r="AF199" t="s">
        <v>978</v>
      </c>
      <c r="AG199">
        <v>0.01</v>
      </c>
      <c r="AH199" t="s">
        <v>979</v>
      </c>
      <c r="AI199" t="b">
        <v>0</v>
      </c>
      <c r="AJ199" t="s">
        <v>5</v>
      </c>
      <c r="AK199">
        <v>0.99767947999999995</v>
      </c>
      <c r="AL199" t="s">
        <v>4</v>
      </c>
      <c r="AM199">
        <v>2.5795490000000001E-2</v>
      </c>
    </row>
    <row r="200" spans="1:39" x14ac:dyDescent="0.25">
      <c r="A200" t="s">
        <v>217</v>
      </c>
      <c r="B200" t="s">
        <v>10</v>
      </c>
      <c r="C200">
        <v>300</v>
      </c>
      <c r="D200" t="s">
        <v>11</v>
      </c>
      <c r="E200">
        <v>100000</v>
      </c>
      <c r="F200" t="s">
        <v>12</v>
      </c>
      <c r="G200">
        <v>23654</v>
      </c>
      <c r="H200" t="s">
        <v>13</v>
      </c>
      <c r="I200">
        <v>1E-3</v>
      </c>
      <c r="J200" t="s">
        <v>3</v>
      </c>
      <c r="K200">
        <v>0.73001479999999996</v>
      </c>
      <c r="L200" t="s">
        <v>2</v>
      </c>
      <c r="M200">
        <v>0.34504030000000002</v>
      </c>
      <c r="N200" t="s">
        <v>6</v>
      </c>
      <c r="O200">
        <v>43</v>
      </c>
      <c r="P200" t="s">
        <v>0</v>
      </c>
      <c r="Q200">
        <v>300.39999999999998</v>
      </c>
      <c r="R200" t="s">
        <v>8</v>
      </c>
      <c r="S200">
        <v>4</v>
      </c>
      <c r="T200" t="s">
        <v>9</v>
      </c>
      <c r="U200">
        <v>52</v>
      </c>
      <c r="V200" t="s">
        <v>7</v>
      </c>
      <c r="W200">
        <v>97220</v>
      </c>
      <c r="X200" t="s">
        <v>1</v>
      </c>
      <c r="Y200" t="s">
        <v>2376</v>
      </c>
      <c r="Z200" t="s">
        <v>16</v>
      </c>
      <c r="AA200" t="s">
        <v>2377</v>
      </c>
      <c r="AB200" t="s">
        <v>256</v>
      </c>
      <c r="AC200" s="3">
        <v>9.9999999999999998E-17</v>
      </c>
      <c r="AD200" t="s">
        <v>976</v>
      </c>
      <c r="AE200" t="s">
        <v>977</v>
      </c>
      <c r="AF200" t="s">
        <v>978</v>
      </c>
      <c r="AG200">
        <v>0.01</v>
      </c>
      <c r="AH200" t="s">
        <v>979</v>
      </c>
      <c r="AI200" t="b">
        <v>0</v>
      </c>
      <c r="AJ200" t="s">
        <v>5</v>
      </c>
      <c r="AK200">
        <v>0.76009629000000001</v>
      </c>
      <c r="AL200" t="s">
        <v>4</v>
      </c>
      <c r="AM200">
        <v>0.32457624000000002</v>
      </c>
    </row>
    <row r="201" spans="1:39" x14ac:dyDescent="0.25">
      <c r="A201" t="s">
        <v>218</v>
      </c>
      <c r="B201" t="s">
        <v>10</v>
      </c>
      <c r="C201">
        <v>300</v>
      </c>
      <c r="D201" t="s">
        <v>11</v>
      </c>
      <c r="E201">
        <v>100000</v>
      </c>
      <c r="F201" t="s">
        <v>12</v>
      </c>
      <c r="G201">
        <v>23654</v>
      </c>
      <c r="H201" t="s">
        <v>13</v>
      </c>
      <c r="I201">
        <v>1E-3</v>
      </c>
      <c r="J201" t="s">
        <v>3</v>
      </c>
      <c r="K201">
        <v>-0.1136136</v>
      </c>
      <c r="L201" t="s">
        <v>2</v>
      </c>
      <c r="M201">
        <v>29182.822969100002</v>
      </c>
      <c r="N201" t="s">
        <v>6</v>
      </c>
      <c r="O201">
        <v>35</v>
      </c>
      <c r="P201" t="s">
        <v>0</v>
      </c>
      <c r="Q201">
        <v>209.3</v>
      </c>
      <c r="R201" t="s">
        <v>8</v>
      </c>
      <c r="S201">
        <v>4</v>
      </c>
      <c r="T201" t="s">
        <v>9</v>
      </c>
      <c r="U201">
        <v>653</v>
      </c>
      <c r="V201" t="s">
        <v>7</v>
      </c>
      <c r="W201">
        <v>101529</v>
      </c>
      <c r="X201" t="s">
        <v>1</v>
      </c>
      <c r="Y201" t="s">
        <v>2378</v>
      </c>
      <c r="Z201" t="s">
        <v>16</v>
      </c>
      <c r="AA201" t="s">
        <v>2379</v>
      </c>
      <c r="AB201" t="s">
        <v>256</v>
      </c>
      <c r="AC201" s="3">
        <v>9.9999999999999998E-17</v>
      </c>
      <c r="AD201" t="s">
        <v>976</v>
      </c>
      <c r="AE201" t="s">
        <v>977</v>
      </c>
      <c r="AF201" t="s">
        <v>978</v>
      </c>
      <c r="AG201">
        <v>0.01</v>
      </c>
      <c r="AH201" t="s">
        <v>979</v>
      </c>
      <c r="AI201" t="b">
        <v>0</v>
      </c>
      <c r="AJ201" t="s">
        <v>5</v>
      </c>
      <c r="AK201">
        <v>-0.48760680000000001</v>
      </c>
      <c r="AL201" t="s">
        <v>4</v>
      </c>
      <c r="AM201">
        <v>43919.20713707</v>
      </c>
    </row>
    <row r="202" spans="1:39" x14ac:dyDescent="0.25">
      <c r="A202" t="s">
        <v>219</v>
      </c>
      <c r="B202" t="s">
        <v>10</v>
      </c>
      <c r="C202">
        <v>300</v>
      </c>
      <c r="D202" t="s">
        <v>11</v>
      </c>
      <c r="E202">
        <v>100000</v>
      </c>
      <c r="F202" t="s">
        <v>12</v>
      </c>
      <c r="G202">
        <v>23654</v>
      </c>
      <c r="H202" t="s">
        <v>13</v>
      </c>
      <c r="I202">
        <v>1E-3</v>
      </c>
      <c r="J202" t="s">
        <v>3</v>
      </c>
      <c r="K202">
        <v>0.63655079999999997</v>
      </c>
      <c r="L202" t="s">
        <v>2</v>
      </c>
      <c r="M202">
        <v>6.6406143999999996</v>
      </c>
      <c r="N202" t="s">
        <v>6</v>
      </c>
      <c r="O202">
        <v>50</v>
      </c>
      <c r="P202" t="s">
        <v>0</v>
      </c>
      <c r="Q202">
        <v>300.5</v>
      </c>
      <c r="R202" t="s">
        <v>8</v>
      </c>
      <c r="S202">
        <v>2</v>
      </c>
      <c r="T202" t="s">
        <v>9</v>
      </c>
      <c r="U202">
        <v>38</v>
      </c>
      <c r="V202" t="s">
        <v>7</v>
      </c>
      <c r="W202">
        <v>88537</v>
      </c>
      <c r="X202" t="s">
        <v>1</v>
      </c>
      <c r="Y202" t="s">
        <v>2380</v>
      </c>
      <c r="Z202" t="s">
        <v>16</v>
      </c>
      <c r="AA202" t="s">
        <v>2381</v>
      </c>
      <c r="AB202" t="s">
        <v>256</v>
      </c>
      <c r="AC202" s="3">
        <v>9.9999999999999998E-17</v>
      </c>
      <c r="AD202" t="s">
        <v>976</v>
      </c>
      <c r="AE202" t="s">
        <v>977</v>
      </c>
      <c r="AF202" t="s">
        <v>978</v>
      </c>
      <c r="AG202">
        <v>0.01</v>
      </c>
      <c r="AH202" t="s">
        <v>979</v>
      </c>
      <c r="AI202" t="b">
        <v>0</v>
      </c>
      <c r="AJ202" t="s">
        <v>5</v>
      </c>
      <c r="AK202">
        <v>-11.80583217</v>
      </c>
      <c r="AL202" t="s">
        <v>4</v>
      </c>
      <c r="AM202">
        <v>38.820267180000002</v>
      </c>
    </row>
    <row r="203" spans="1:39" x14ac:dyDescent="0.25">
      <c r="A203" t="s">
        <v>220</v>
      </c>
      <c r="B203" t="s">
        <v>10</v>
      </c>
      <c r="C203">
        <v>300</v>
      </c>
      <c r="D203" t="s">
        <v>11</v>
      </c>
      <c r="E203">
        <v>100000</v>
      </c>
      <c r="F203" t="s">
        <v>12</v>
      </c>
      <c r="G203">
        <v>23654</v>
      </c>
      <c r="H203" t="s">
        <v>13</v>
      </c>
      <c r="I203">
        <v>1E-3</v>
      </c>
      <c r="J203" t="s">
        <v>3</v>
      </c>
      <c r="K203">
        <v>0.95056589999999996</v>
      </c>
      <c r="L203" t="s">
        <v>2</v>
      </c>
      <c r="M203">
        <v>0.1155407</v>
      </c>
      <c r="N203" t="s">
        <v>6</v>
      </c>
      <c r="O203">
        <v>17</v>
      </c>
      <c r="P203" t="s">
        <v>0</v>
      </c>
      <c r="Q203">
        <v>230.8</v>
      </c>
      <c r="R203" t="s">
        <v>8</v>
      </c>
      <c r="S203">
        <v>9</v>
      </c>
      <c r="T203" t="s">
        <v>9</v>
      </c>
      <c r="U203">
        <v>275</v>
      </c>
      <c r="V203" t="s">
        <v>7</v>
      </c>
      <c r="W203">
        <v>100793</v>
      </c>
      <c r="X203" t="s">
        <v>1</v>
      </c>
      <c r="Y203" t="s">
        <v>2382</v>
      </c>
      <c r="Z203" t="s">
        <v>16</v>
      </c>
      <c r="AA203" t="e" cm="1">
        <f t="array" ref="AA203">-0.69050056*EXP(X2*X3)-0.75552098*COS(x0)+1.02065678*COS(EXP(X1))+0.71477995</f>
        <v>#VALUE!</v>
      </c>
      <c r="AB203" t="s">
        <v>256</v>
      </c>
      <c r="AC203" s="3">
        <v>9.9999999999999998E-17</v>
      </c>
      <c r="AD203" t="s">
        <v>976</v>
      </c>
      <c r="AE203" t="s">
        <v>977</v>
      </c>
      <c r="AF203" t="s">
        <v>978</v>
      </c>
      <c r="AG203">
        <v>0.01</v>
      </c>
      <c r="AH203" t="s">
        <v>979</v>
      </c>
      <c r="AI203" t="b">
        <v>0</v>
      </c>
      <c r="AJ203" t="s">
        <v>5</v>
      </c>
      <c r="AK203">
        <v>0.99426959000000004</v>
      </c>
      <c r="AL203" t="s">
        <v>4</v>
      </c>
      <c r="AM203">
        <v>3.8538320000000001E-2</v>
      </c>
    </row>
    <row r="204" spans="1:39" x14ac:dyDescent="0.25">
      <c r="A204" t="s">
        <v>221</v>
      </c>
      <c r="B204" t="s">
        <v>10</v>
      </c>
      <c r="C204">
        <v>300</v>
      </c>
      <c r="D204" t="s">
        <v>11</v>
      </c>
      <c r="E204">
        <v>100000</v>
      </c>
      <c r="F204" t="s">
        <v>12</v>
      </c>
      <c r="G204">
        <v>23654</v>
      </c>
      <c r="H204" t="s">
        <v>13</v>
      </c>
      <c r="I204">
        <v>1E-3</v>
      </c>
      <c r="J204" t="s">
        <v>3</v>
      </c>
      <c r="K204">
        <v>0.81519529999999996</v>
      </c>
      <c r="L204" t="s">
        <v>2</v>
      </c>
      <c r="M204">
        <v>21.859492800000002</v>
      </c>
      <c r="N204" t="s">
        <v>6</v>
      </c>
      <c r="O204">
        <v>50</v>
      </c>
      <c r="P204" t="s">
        <v>0</v>
      </c>
      <c r="Q204">
        <v>281.2</v>
      </c>
      <c r="R204" t="s">
        <v>8</v>
      </c>
      <c r="S204">
        <v>4</v>
      </c>
      <c r="T204" t="s">
        <v>9</v>
      </c>
      <c r="U204">
        <v>65</v>
      </c>
      <c r="V204" t="s">
        <v>7</v>
      </c>
      <c r="W204">
        <v>100393</v>
      </c>
      <c r="X204" t="s">
        <v>1</v>
      </c>
      <c r="Y204" t="s">
        <v>2383</v>
      </c>
      <c r="Z204" t="s">
        <v>16</v>
      </c>
      <c r="AA204" t="s">
        <v>2384</v>
      </c>
      <c r="AB204" t="s">
        <v>256</v>
      </c>
      <c r="AC204" s="3">
        <v>9.9999999999999998E-17</v>
      </c>
      <c r="AD204" t="s">
        <v>976</v>
      </c>
      <c r="AE204" t="s">
        <v>977</v>
      </c>
      <c r="AF204" t="s">
        <v>978</v>
      </c>
      <c r="AG204">
        <v>0.01</v>
      </c>
      <c r="AH204" t="s">
        <v>979</v>
      </c>
      <c r="AI204" t="b">
        <v>0</v>
      </c>
      <c r="AJ204" t="s">
        <v>5</v>
      </c>
      <c r="AK204">
        <v>0.91922559999999998</v>
      </c>
      <c r="AL204" t="s">
        <v>4</v>
      </c>
      <c r="AM204">
        <v>13.65393055</v>
      </c>
    </row>
    <row r="205" spans="1:39" x14ac:dyDescent="0.25">
      <c r="A205" t="s">
        <v>222</v>
      </c>
      <c r="B205" t="s">
        <v>10</v>
      </c>
      <c r="C205">
        <v>300</v>
      </c>
      <c r="D205" t="s">
        <v>11</v>
      </c>
      <c r="E205">
        <v>100000</v>
      </c>
      <c r="F205" t="s">
        <v>12</v>
      </c>
      <c r="G205">
        <v>23654</v>
      </c>
      <c r="H205" t="s">
        <v>13</v>
      </c>
      <c r="I205">
        <v>1E-3</v>
      </c>
      <c r="J205" t="s">
        <v>3</v>
      </c>
      <c r="K205">
        <v>0.27975030000000001</v>
      </c>
      <c r="L205" t="s">
        <v>2</v>
      </c>
      <c r="M205">
        <v>2.7445392000000002</v>
      </c>
      <c r="N205" t="s">
        <v>6</v>
      </c>
      <c r="O205">
        <v>25</v>
      </c>
      <c r="P205" t="s">
        <v>0</v>
      </c>
      <c r="Q205">
        <v>258.10000000000002</v>
      </c>
      <c r="R205" t="s">
        <v>8</v>
      </c>
      <c r="S205">
        <v>3</v>
      </c>
      <c r="T205" t="s">
        <v>9</v>
      </c>
      <c r="U205">
        <v>404</v>
      </c>
      <c r="V205" t="s">
        <v>7</v>
      </c>
      <c r="W205">
        <v>101004</v>
      </c>
      <c r="X205" t="s">
        <v>1</v>
      </c>
      <c r="Y205" t="s">
        <v>2385</v>
      </c>
      <c r="Z205" t="s">
        <v>16</v>
      </c>
      <c r="AA205" t="s">
        <v>2386</v>
      </c>
      <c r="AB205" t="s">
        <v>256</v>
      </c>
      <c r="AC205" s="3">
        <v>9.9999999999999998E-17</v>
      </c>
      <c r="AD205" t="s">
        <v>976</v>
      </c>
      <c r="AE205" t="s">
        <v>977</v>
      </c>
      <c r="AF205" t="s">
        <v>978</v>
      </c>
      <c r="AG205">
        <v>0.01</v>
      </c>
      <c r="AH205" t="s">
        <v>979</v>
      </c>
      <c r="AI205" t="b">
        <v>0</v>
      </c>
      <c r="AJ205" t="s">
        <v>5</v>
      </c>
      <c r="AK205">
        <v>-24.062208859999998</v>
      </c>
      <c r="AL205" t="s">
        <v>4</v>
      </c>
      <c r="AM205">
        <v>15.57074117</v>
      </c>
    </row>
    <row r="206" spans="1:39" x14ac:dyDescent="0.25">
      <c r="A206" t="s">
        <v>223</v>
      </c>
      <c r="B206" t="s">
        <v>10</v>
      </c>
      <c r="C206">
        <v>300</v>
      </c>
      <c r="D206" t="s">
        <v>11</v>
      </c>
      <c r="E206">
        <v>100000</v>
      </c>
      <c r="F206" t="s">
        <v>12</v>
      </c>
      <c r="G206">
        <v>23654</v>
      </c>
      <c r="H206" t="s">
        <v>13</v>
      </c>
      <c r="I206">
        <v>1E-3</v>
      </c>
      <c r="J206" t="s">
        <v>3</v>
      </c>
      <c r="K206">
        <v>0.98963670000000004</v>
      </c>
      <c r="L206" t="s">
        <v>2</v>
      </c>
      <c r="M206">
        <v>1.8323099999999998E-2</v>
      </c>
      <c r="N206" t="s">
        <v>6</v>
      </c>
      <c r="O206">
        <v>25</v>
      </c>
      <c r="P206" t="s">
        <v>0</v>
      </c>
      <c r="Q206">
        <v>300.60000000000002</v>
      </c>
      <c r="R206" t="s">
        <v>8</v>
      </c>
      <c r="S206">
        <v>5</v>
      </c>
      <c r="T206" t="s">
        <v>9</v>
      </c>
      <c r="U206">
        <v>38</v>
      </c>
      <c r="V206" t="s">
        <v>7</v>
      </c>
      <c r="W206">
        <v>93705</v>
      </c>
      <c r="X206" t="s">
        <v>1</v>
      </c>
      <c r="Y206" t="s">
        <v>2387</v>
      </c>
      <c r="Z206" t="s">
        <v>16</v>
      </c>
      <c r="AA206" t="s">
        <v>2388</v>
      </c>
      <c r="AB206" t="s">
        <v>256</v>
      </c>
      <c r="AC206" s="3">
        <v>9.9999999999999998E-17</v>
      </c>
      <c r="AD206" t="s">
        <v>976</v>
      </c>
      <c r="AE206" t="s">
        <v>977</v>
      </c>
      <c r="AF206" t="s">
        <v>978</v>
      </c>
      <c r="AG206">
        <v>0.01</v>
      </c>
      <c r="AH206" t="s">
        <v>979</v>
      </c>
      <c r="AI206" t="b">
        <v>0</v>
      </c>
      <c r="AJ206" t="s">
        <v>5</v>
      </c>
      <c r="AK206">
        <v>0.99918675000000001</v>
      </c>
      <c r="AL206" t="s">
        <v>4</v>
      </c>
      <c r="AM206">
        <v>5.0408700000000002E-3</v>
      </c>
    </row>
    <row r="207" spans="1:39" x14ac:dyDescent="0.25">
      <c r="A207" t="s">
        <v>224</v>
      </c>
      <c r="B207" t="s">
        <v>10</v>
      </c>
      <c r="C207">
        <v>300</v>
      </c>
      <c r="D207" t="s">
        <v>11</v>
      </c>
      <c r="E207">
        <v>100000</v>
      </c>
      <c r="F207" t="s">
        <v>12</v>
      </c>
      <c r="G207">
        <v>23654</v>
      </c>
      <c r="H207" t="s">
        <v>13</v>
      </c>
      <c r="I207">
        <v>1E-3</v>
      </c>
      <c r="J207" t="s">
        <v>3</v>
      </c>
      <c r="K207">
        <v>0.95352110000000001</v>
      </c>
      <c r="L207" t="s">
        <v>2</v>
      </c>
      <c r="M207">
        <v>0.10151</v>
      </c>
      <c r="N207" t="s">
        <v>6</v>
      </c>
      <c r="O207">
        <v>26</v>
      </c>
      <c r="P207" t="s">
        <v>0</v>
      </c>
      <c r="Q207">
        <v>298.7</v>
      </c>
      <c r="R207" t="s">
        <v>8</v>
      </c>
      <c r="S207">
        <v>10</v>
      </c>
      <c r="T207" t="s">
        <v>9</v>
      </c>
      <c r="U207">
        <v>573</v>
      </c>
      <c r="V207" t="s">
        <v>7</v>
      </c>
      <c r="W207">
        <v>101646</v>
      </c>
      <c r="X207" t="s">
        <v>1</v>
      </c>
      <c r="Y207" t="s">
        <v>2389</v>
      </c>
      <c r="Z207" t="s">
        <v>16</v>
      </c>
      <c r="AA207" t="s">
        <v>2390</v>
      </c>
      <c r="AB207" t="s">
        <v>256</v>
      </c>
      <c r="AC207" s="3">
        <v>9.9999999999999998E-17</v>
      </c>
      <c r="AD207" t="s">
        <v>976</v>
      </c>
      <c r="AE207" t="s">
        <v>977</v>
      </c>
      <c r="AF207" t="s">
        <v>978</v>
      </c>
      <c r="AG207">
        <v>0.01</v>
      </c>
      <c r="AH207" t="s">
        <v>979</v>
      </c>
      <c r="AI207" t="b">
        <v>0</v>
      </c>
      <c r="AJ207" t="s">
        <v>5</v>
      </c>
      <c r="AK207">
        <v>0.97247150999999998</v>
      </c>
      <c r="AL207" t="s">
        <v>4</v>
      </c>
      <c r="AM207">
        <v>7.8891900000000001E-2</v>
      </c>
    </row>
    <row r="208" spans="1:39" x14ac:dyDescent="0.25">
      <c r="A208" t="s">
        <v>225</v>
      </c>
      <c r="B208" t="s">
        <v>10</v>
      </c>
      <c r="C208">
        <v>300</v>
      </c>
      <c r="D208" t="s">
        <v>11</v>
      </c>
      <c r="E208">
        <v>100000</v>
      </c>
      <c r="F208" t="s">
        <v>12</v>
      </c>
      <c r="G208">
        <v>23654</v>
      </c>
      <c r="H208" t="s">
        <v>13</v>
      </c>
      <c r="I208">
        <v>1E-3</v>
      </c>
      <c r="J208" t="s">
        <v>3</v>
      </c>
      <c r="K208">
        <v>0.85206360000000003</v>
      </c>
      <c r="L208" t="s">
        <v>2</v>
      </c>
      <c r="M208">
        <v>0.61652430000000003</v>
      </c>
      <c r="N208" t="s">
        <v>6</v>
      </c>
      <c r="O208">
        <v>51</v>
      </c>
      <c r="P208" t="s">
        <v>0</v>
      </c>
      <c r="Q208">
        <v>301.2</v>
      </c>
      <c r="R208" t="s">
        <v>8</v>
      </c>
      <c r="S208">
        <v>2</v>
      </c>
      <c r="T208" t="s">
        <v>9</v>
      </c>
      <c r="U208">
        <v>47</v>
      </c>
      <c r="V208" t="s">
        <v>7</v>
      </c>
      <c r="W208">
        <v>92489</v>
      </c>
      <c r="X208" t="s">
        <v>1</v>
      </c>
      <c r="Y208" t="s">
        <v>2391</v>
      </c>
      <c r="Z208" t="s">
        <v>16</v>
      </c>
      <c r="AA208" t="s">
        <v>2392</v>
      </c>
      <c r="AB208" t="s">
        <v>256</v>
      </c>
      <c r="AC208" s="3">
        <v>9.9999999999999998E-17</v>
      </c>
      <c r="AD208" t="s">
        <v>976</v>
      </c>
      <c r="AE208" t="s">
        <v>977</v>
      </c>
      <c r="AF208" t="s">
        <v>978</v>
      </c>
      <c r="AG208">
        <v>0.01</v>
      </c>
      <c r="AH208" t="s">
        <v>979</v>
      </c>
      <c r="AI208" t="b">
        <v>0</v>
      </c>
      <c r="AJ208" t="s">
        <v>5</v>
      </c>
      <c r="AK208">
        <v>0.88268975000000005</v>
      </c>
      <c r="AL208" t="s">
        <v>4</v>
      </c>
      <c r="AM208">
        <v>0.53511894999999998</v>
      </c>
    </row>
    <row r="209" spans="1:39" x14ac:dyDescent="0.25">
      <c r="A209" t="s">
        <v>226</v>
      </c>
      <c r="B209" t="s">
        <v>10</v>
      </c>
      <c r="C209">
        <v>300</v>
      </c>
      <c r="D209" t="s">
        <v>11</v>
      </c>
      <c r="E209">
        <v>100000</v>
      </c>
      <c r="F209" t="s">
        <v>12</v>
      </c>
      <c r="G209">
        <v>23654</v>
      </c>
      <c r="H209" t="s">
        <v>13</v>
      </c>
      <c r="I209">
        <v>1E-3</v>
      </c>
      <c r="J209" t="s">
        <v>3</v>
      </c>
      <c r="K209">
        <v>0.81702450000000004</v>
      </c>
      <c r="L209" t="s">
        <v>2</v>
      </c>
      <c r="M209">
        <v>0.1591862</v>
      </c>
      <c r="N209" t="s">
        <v>6</v>
      </c>
      <c r="O209">
        <v>24</v>
      </c>
      <c r="P209" t="s">
        <v>0</v>
      </c>
      <c r="Q209">
        <v>260.60000000000002</v>
      </c>
      <c r="R209" t="s">
        <v>8</v>
      </c>
      <c r="S209">
        <v>5</v>
      </c>
      <c r="T209" t="s">
        <v>9</v>
      </c>
      <c r="U209">
        <v>468</v>
      </c>
      <c r="V209" t="s">
        <v>7</v>
      </c>
      <c r="W209">
        <v>101264</v>
      </c>
      <c r="X209" t="s">
        <v>1</v>
      </c>
      <c r="Y209" t="s">
        <v>2393</v>
      </c>
      <c r="Z209" t="s">
        <v>16</v>
      </c>
      <c r="AA209" t="s">
        <v>2394</v>
      </c>
      <c r="AB209" t="s">
        <v>256</v>
      </c>
      <c r="AC209" s="3">
        <v>9.9999999999999998E-17</v>
      </c>
      <c r="AD209" t="s">
        <v>976</v>
      </c>
      <c r="AE209" t="s">
        <v>977</v>
      </c>
      <c r="AF209" t="s">
        <v>978</v>
      </c>
      <c r="AG209">
        <v>0.01</v>
      </c>
      <c r="AH209" t="s">
        <v>979</v>
      </c>
      <c r="AI209" t="b">
        <v>0</v>
      </c>
      <c r="AJ209" t="s">
        <v>5</v>
      </c>
      <c r="AK209">
        <v>0.84078065999999996</v>
      </c>
      <c r="AL209" t="s">
        <v>4</v>
      </c>
      <c r="AM209">
        <v>0.14574406000000001</v>
      </c>
    </row>
    <row r="210" spans="1:39" x14ac:dyDescent="0.25">
      <c r="A210" t="s">
        <v>227</v>
      </c>
      <c r="B210" t="s">
        <v>10</v>
      </c>
      <c r="C210">
        <v>300</v>
      </c>
      <c r="D210" t="s">
        <v>11</v>
      </c>
      <c r="E210">
        <v>100000</v>
      </c>
      <c r="F210" t="s">
        <v>12</v>
      </c>
      <c r="G210">
        <v>23654</v>
      </c>
      <c r="H210" t="s">
        <v>13</v>
      </c>
      <c r="I210">
        <v>1E-3</v>
      </c>
      <c r="J210" t="s">
        <v>3</v>
      </c>
      <c r="K210">
        <v>-7812.8081506999997</v>
      </c>
      <c r="L210" t="s">
        <v>2</v>
      </c>
      <c r="M210">
        <v>6278.1912031000002</v>
      </c>
      <c r="N210" t="s">
        <v>6</v>
      </c>
      <c r="O210">
        <v>43</v>
      </c>
      <c r="P210" t="s">
        <v>0</v>
      </c>
      <c r="Q210">
        <v>300.60000000000002</v>
      </c>
      <c r="R210" t="s">
        <v>8</v>
      </c>
      <c r="S210">
        <v>3</v>
      </c>
      <c r="T210" t="s">
        <v>9</v>
      </c>
      <c r="U210">
        <v>26</v>
      </c>
      <c r="V210" t="s">
        <v>7</v>
      </c>
      <c r="W210">
        <v>81771</v>
      </c>
      <c r="X210" t="s">
        <v>1</v>
      </c>
      <c r="Y210" t="s">
        <v>2395</v>
      </c>
      <c r="Z210" t="s">
        <v>16</v>
      </c>
      <c r="AA210" t="s">
        <v>2396</v>
      </c>
      <c r="AB210" t="s">
        <v>256</v>
      </c>
      <c r="AC210" s="3">
        <v>9.9999999999999998E-17</v>
      </c>
      <c r="AD210" t="s">
        <v>976</v>
      </c>
      <c r="AE210" t="s">
        <v>977</v>
      </c>
      <c r="AF210" t="s">
        <v>978</v>
      </c>
      <c r="AG210">
        <v>0.01</v>
      </c>
      <c r="AH210" t="s">
        <v>979</v>
      </c>
      <c r="AI210" t="b">
        <v>0</v>
      </c>
      <c r="AJ210" t="s">
        <v>5</v>
      </c>
      <c r="AK210">
        <v>-560238.01602015004</v>
      </c>
      <c r="AL210" t="s">
        <v>4</v>
      </c>
      <c r="AM210">
        <v>317585.31019351003</v>
      </c>
    </row>
    <row r="211" spans="1:39" x14ac:dyDescent="0.25">
      <c r="A211" t="s">
        <v>228</v>
      </c>
      <c r="B211" t="s">
        <v>10</v>
      </c>
      <c r="C211">
        <v>300</v>
      </c>
      <c r="D211" t="s">
        <v>11</v>
      </c>
      <c r="E211">
        <v>100000</v>
      </c>
      <c r="F211" t="s">
        <v>12</v>
      </c>
      <c r="G211">
        <v>23654</v>
      </c>
      <c r="H211" t="s">
        <v>13</v>
      </c>
      <c r="I211">
        <v>1E-3</v>
      </c>
      <c r="J211" t="s">
        <v>3</v>
      </c>
      <c r="K211">
        <v>0.98219129999999999</v>
      </c>
      <c r="L211" t="s">
        <v>2</v>
      </c>
      <c r="M211">
        <v>5.4973399999999999E-2</v>
      </c>
      <c r="N211" t="s">
        <v>6</v>
      </c>
      <c r="O211">
        <v>6</v>
      </c>
      <c r="P211" t="s">
        <v>0</v>
      </c>
      <c r="Q211">
        <v>160.5</v>
      </c>
      <c r="R211" t="s">
        <v>8</v>
      </c>
      <c r="S211">
        <v>9</v>
      </c>
      <c r="T211" t="s">
        <v>9</v>
      </c>
      <c r="U211">
        <v>295</v>
      </c>
      <c r="V211" t="s">
        <v>7</v>
      </c>
      <c r="W211">
        <v>100113</v>
      </c>
      <c r="X211" t="s">
        <v>1</v>
      </c>
      <c r="Y211" t="s">
        <v>2397</v>
      </c>
      <c r="Z211" t="s">
        <v>16</v>
      </c>
      <c r="AA211" t="s">
        <v>2398</v>
      </c>
      <c r="AB211" t="s">
        <v>256</v>
      </c>
      <c r="AC211" s="3">
        <v>9.9999999999999998E-17</v>
      </c>
      <c r="AD211" t="s">
        <v>976</v>
      </c>
      <c r="AE211" t="s">
        <v>977</v>
      </c>
      <c r="AF211" t="s">
        <v>978</v>
      </c>
      <c r="AG211">
        <v>0.01</v>
      </c>
      <c r="AH211" t="s">
        <v>979</v>
      </c>
      <c r="AI211" t="b">
        <v>0</v>
      </c>
      <c r="AJ211" t="s">
        <v>5</v>
      </c>
      <c r="AK211">
        <v>0.99513713999999998</v>
      </c>
      <c r="AL211" t="s">
        <v>4</v>
      </c>
      <c r="AM211">
        <v>2.9006589999999999E-2</v>
      </c>
    </row>
    <row r="212" spans="1:39" x14ac:dyDescent="0.25">
      <c r="A212" t="s">
        <v>229</v>
      </c>
      <c r="B212" t="s">
        <v>10</v>
      </c>
      <c r="C212">
        <v>300</v>
      </c>
      <c r="D212" t="s">
        <v>11</v>
      </c>
      <c r="E212">
        <v>100000</v>
      </c>
      <c r="F212" t="s">
        <v>12</v>
      </c>
      <c r="G212">
        <v>23654</v>
      </c>
      <c r="H212" t="s">
        <v>13</v>
      </c>
      <c r="I212">
        <v>1E-3</v>
      </c>
      <c r="J212" t="s">
        <v>3</v>
      </c>
      <c r="K212">
        <v>0.9863634</v>
      </c>
      <c r="L212" t="s">
        <v>2</v>
      </c>
      <c r="M212">
        <v>0.44405460000000002</v>
      </c>
      <c r="N212" t="s">
        <v>6</v>
      </c>
      <c r="O212">
        <v>8</v>
      </c>
      <c r="P212" t="s">
        <v>0</v>
      </c>
      <c r="Q212">
        <v>202.8</v>
      </c>
      <c r="R212" t="s">
        <v>8</v>
      </c>
      <c r="S212">
        <v>4</v>
      </c>
      <c r="T212" t="s">
        <v>9</v>
      </c>
      <c r="U212">
        <v>184</v>
      </c>
      <c r="V212" t="s">
        <v>7</v>
      </c>
      <c r="W212">
        <v>100078</v>
      </c>
      <c r="X212" t="s">
        <v>1</v>
      </c>
      <c r="Y212" t="s">
        <v>2399</v>
      </c>
      <c r="Z212" t="s">
        <v>16</v>
      </c>
      <c r="AA212" t="s">
        <v>2400</v>
      </c>
      <c r="AB212" t="s">
        <v>256</v>
      </c>
      <c r="AC212" s="3">
        <v>9.9999999999999998E-17</v>
      </c>
      <c r="AD212" t="s">
        <v>976</v>
      </c>
      <c r="AE212" t="s">
        <v>977</v>
      </c>
      <c r="AF212" t="s">
        <v>978</v>
      </c>
      <c r="AG212">
        <v>0.01</v>
      </c>
      <c r="AH212" t="s">
        <v>979</v>
      </c>
      <c r="AI212" t="b">
        <v>0</v>
      </c>
      <c r="AJ212" t="s">
        <v>5</v>
      </c>
      <c r="AK212">
        <v>0.99668844999999995</v>
      </c>
      <c r="AL212" t="s">
        <v>4</v>
      </c>
      <c r="AM212">
        <v>0.25636606000000001</v>
      </c>
    </row>
    <row r="213" spans="1:39" x14ac:dyDescent="0.25">
      <c r="A213" t="s">
        <v>230</v>
      </c>
      <c r="B213" t="s">
        <v>10</v>
      </c>
      <c r="C213">
        <v>300</v>
      </c>
      <c r="D213" t="s">
        <v>11</v>
      </c>
      <c r="E213">
        <v>100000</v>
      </c>
      <c r="F213" t="s">
        <v>12</v>
      </c>
      <c r="G213">
        <v>23654</v>
      </c>
      <c r="H213" t="s">
        <v>13</v>
      </c>
      <c r="I213">
        <v>1E-3</v>
      </c>
      <c r="J213" t="s">
        <v>3</v>
      </c>
      <c r="K213">
        <v>-0.20163729999999999</v>
      </c>
      <c r="L213" t="s">
        <v>2</v>
      </c>
      <c r="M213">
        <v>0.26142189999999998</v>
      </c>
      <c r="N213" t="s">
        <v>6</v>
      </c>
      <c r="O213">
        <v>13</v>
      </c>
      <c r="P213" t="s">
        <v>0</v>
      </c>
      <c r="Q213">
        <v>179.2</v>
      </c>
      <c r="R213" t="s">
        <v>8</v>
      </c>
      <c r="S213">
        <v>4</v>
      </c>
      <c r="T213" t="s">
        <v>9</v>
      </c>
      <c r="U213">
        <v>198</v>
      </c>
      <c r="V213" t="s">
        <v>7</v>
      </c>
      <c r="W213">
        <v>100172</v>
      </c>
      <c r="X213" t="s">
        <v>1</v>
      </c>
      <c r="Y213" t="s">
        <v>2401</v>
      </c>
      <c r="Z213" t="s">
        <v>16</v>
      </c>
      <c r="AA213" t="s">
        <v>2402</v>
      </c>
      <c r="AB213" t="s">
        <v>256</v>
      </c>
      <c r="AC213" s="3">
        <v>9.9999999999999998E-17</v>
      </c>
      <c r="AD213" t="s">
        <v>976</v>
      </c>
      <c r="AE213" t="s">
        <v>977</v>
      </c>
      <c r="AF213" t="s">
        <v>978</v>
      </c>
      <c r="AG213">
        <v>0.01</v>
      </c>
      <c r="AH213" t="s">
        <v>979</v>
      </c>
      <c r="AI213" t="b">
        <v>0</v>
      </c>
      <c r="AJ213" t="s">
        <v>5</v>
      </c>
      <c r="AK213">
        <v>-31.152064029999998</v>
      </c>
      <c r="AL213" t="s">
        <v>4</v>
      </c>
      <c r="AM213">
        <v>0.11340558000000001</v>
      </c>
    </row>
    <row r="214" spans="1:39" x14ac:dyDescent="0.25">
      <c r="A214" t="s">
        <v>231</v>
      </c>
      <c r="B214" t="s">
        <v>10</v>
      </c>
      <c r="C214">
        <v>300</v>
      </c>
      <c r="D214" t="s">
        <v>11</v>
      </c>
      <c r="E214">
        <v>100000</v>
      </c>
      <c r="F214" t="s">
        <v>12</v>
      </c>
      <c r="G214">
        <v>23654</v>
      </c>
      <c r="H214" t="s">
        <v>13</v>
      </c>
      <c r="I214">
        <v>1E-3</v>
      </c>
      <c r="J214" t="s">
        <v>3</v>
      </c>
      <c r="K214">
        <v>0.84225050000000001</v>
      </c>
      <c r="L214" t="s">
        <v>2</v>
      </c>
      <c r="M214">
        <v>0.1184202</v>
      </c>
      <c r="N214" t="s">
        <v>6</v>
      </c>
      <c r="O214">
        <v>13</v>
      </c>
      <c r="P214" t="s">
        <v>0</v>
      </c>
      <c r="Q214">
        <v>189.6</v>
      </c>
      <c r="R214" t="s">
        <v>8</v>
      </c>
      <c r="S214">
        <v>7</v>
      </c>
      <c r="T214" t="s">
        <v>9</v>
      </c>
      <c r="U214">
        <v>227</v>
      </c>
      <c r="V214" t="s">
        <v>7</v>
      </c>
      <c r="W214">
        <v>100221</v>
      </c>
      <c r="X214" t="s">
        <v>1</v>
      </c>
      <c r="Y214" t="s">
        <v>2403</v>
      </c>
      <c r="Z214" t="s">
        <v>16</v>
      </c>
      <c r="AA214" t="s">
        <v>2404</v>
      </c>
      <c r="AB214" t="s">
        <v>256</v>
      </c>
      <c r="AC214" s="3">
        <v>9.9999999999999998E-17</v>
      </c>
      <c r="AD214" t="s">
        <v>976</v>
      </c>
      <c r="AE214" t="s">
        <v>977</v>
      </c>
      <c r="AF214" t="s">
        <v>978</v>
      </c>
      <c r="AG214">
        <v>0.01</v>
      </c>
      <c r="AH214" t="s">
        <v>979</v>
      </c>
      <c r="AI214" t="b">
        <v>0</v>
      </c>
      <c r="AJ214" t="s">
        <v>5</v>
      </c>
      <c r="AK214">
        <v>0.95528681999999998</v>
      </c>
      <c r="AL214" t="s">
        <v>4</v>
      </c>
      <c r="AM214">
        <v>5.9397440000000003E-2</v>
      </c>
    </row>
    <row r="215" spans="1:39" x14ac:dyDescent="0.25">
      <c r="A215" t="s">
        <v>232</v>
      </c>
      <c r="B215" t="s">
        <v>10</v>
      </c>
      <c r="C215">
        <v>300</v>
      </c>
      <c r="D215" t="s">
        <v>11</v>
      </c>
      <c r="E215">
        <v>100000</v>
      </c>
      <c r="F215" t="s">
        <v>12</v>
      </c>
      <c r="G215">
        <v>23654</v>
      </c>
      <c r="H215" t="s">
        <v>13</v>
      </c>
      <c r="I215">
        <v>1E-3</v>
      </c>
      <c r="J215" t="s">
        <v>3</v>
      </c>
      <c r="K215">
        <v>0.93358280000000005</v>
      </c>
      <c r="L215" t="s">
        <v>2</v>
      </c>
      <c r="M215">
        <v>3.1756100000000002E-2</v>
      </c>
      <c r="N215" t="s">
        <v>6</v>
      </c>
      <c r="O215">
        <v>7</v>
      </c>
      <c r="P215" t="s">
        <v>0</v>
      </c>
      <c r="Q215">
        <v>171.1</v>
      </c>
      <c r="R215" t="s">
        <v>8</v>
      </c>
      <c r="S215">
        <v>6</v>
      </c>
      <c r="T215" t="s">
        <v>9</v>
      </c>
      <c r="U215">
        <v>280</v>
      </c>
      <c r="V215" t="s">
        <v>7</v>
      </c>
      <c r="W215">
        <v>100247</v>
      </c>
      <c r="X215" t="s">
        <v>1</v>
      </c>
      <c r="Y215" t="s">
        <v>2405</v>
      </c>
      <c r="Z215" t="s">
        <v>16</v>
      </c>
      <c r="AA215" t="s">
        <v>2406</v>
      </c>
      <c r="AB215" t="s">
        <v>256</v>
      </c>
      <c r="AC215" s="3">
        <v>9.9999999999999998E-17</v>
      </c>
      <c r="AD215" t="s">
        <v>976</v>
      </c>
      <c r="AE215" t="s">
        <v>977</v>
      </c>
      <c r="AF215" t="s">
        <v>978</v>
      </c>
      <c r="AG215">
        <v>0.01</v>
      </c>
      <c r="AH215" t="s">
        <v>979</v>
      </c>
      <c r="AI215" t="b">
        <v>0</v>
      </c>
      <c r="AJ215" t="s">
        <v>5</v>
      </c>
      <c r="AK215">
        <v>0.98831667000000001</v>
      </c>
      <c r="AL215" t="s">
        <v>4</v>
      </c>
      <c r="AM215">
        <v>1.305925E-2</v>
      </c>
    </row>
    <row r="216" spans="1:39" x14ac:dyDescent="0.25">
      <c r="A216" t="s">
        <v>233</v>
      </c>
      <c r="B216" t="s">
        <v>10</v>
      </c>
      <c r="C216">
        <v>300</v>
      </c>
      <c r="D216" t="s">
        <v>11</v>
      </c>
      <c r="E216">
        <v>100000</v>
      </c>
      <c r="F216" t="s">
        <v>12</v>
      </c>
      <c r="G216">
        <v>23654</v>
      </c>
      <c r="H216" t="s">
        <v>13</v>
      </c>
      <c r="I216">
        <v>1E-3</v>
      </c>
      <c r="J216" t="s">
        <v>3</v>
      </c>
      <c r="K216">
        <v>0.98655079999999995</v>
      </c>
      <c r="L216" t="s">
        <v>2</v>
      </c>
      <c r="M216">
        <v>1.2568299999999999E-2</v>
      </c>
      <c r="N216" t="s">
        <v>6</v>
      </c>
      <c r="O216">
        <v>13</v>
      </c>
      <c r="P216" t="s">
        <v>0</v>
      </c>
      <c r="Q216">
        <v>242.8</v>
      </c>
      <c r="R216" t="s">
        <v>8</v>
      </c>
      <c r="S216">
        <v>3</v>
      </c>
      <c r="T216" t="s">
        <v>9</v>
      </c>
      <c r="U216">
        <v>182</v>
      </c>
      <c r="V216" t="s">
        <v>7</v>
      </c>
      <c r="W216">
        <v>100353</v>
      </c>
      <c r="X216" t="s">
        <v>1</v>
      </c>
      <c r="Y216" t="s">
        <v>2407</v>
      </c>
      <c r="Z216" t="s">
        <v>16</v>
      </c>
      <c r="AA216" t="s">
        <v>2408</v>
      </c>
      <c r="AB216" t="s">
        <v>256</v>
      </c>
      <c r="AC216" s="3">
        <v>9.9999999999999998E-17</v>
      </c>
      <c r="AD216" t="s">
        <v>976</v>
      </c>
      <c r="AE216" t="s">
        <v>977</v>
      </c>
      <c r="AF216" t="s">
        <v>978</v>
      </c>
      <c r="AG216">
        <v>0.01</v>
      </c>
      <c r="AH216" t="s">
        <v>979</v>
      </c>
      <c r="AI216" t="b">
        <v>0</v>
      </c>
      <c r="AJ216" t="s">
        <v>5</v>
      </c>
      <c r="AK216">
        <v>0.99851665000000001</v>
      </c>
      <c r="AL216" t="s">
        <v>4</v>
      </c>
      <c r="AM216">
        <v>4.20931E-3</v>
      </c>
    </row>
    <row r="217" spans="1:39" x14ac:dyDescent="0.25">
      <c r="A217" t="s">
        <v>234</v>
      </c>
      <c r="B217" t="s">
        <v>10</v>
      </c>
      <c r="C217">
        <v>300</v>
      </c>
      <c r="D217" t="s">
        <v>11</v>
      </c>
      <c r="E217">
        <v>100000</v>
      </c>
      <c r="F217" t="s">
        <v>12</v>
      </c>
      <c r="G217">
        <v>23654</v>
      </c>
      <c r="H217" t="s">
        <v>13</v>
      </c>
      <c r="I217">
        <v>1E-3</v>
      </c>
      <c r="J217" t="s">
        <v>3</v>
      </c>
      <c r="K217">
        <v>0.61258820000000003</v>
      </c>
      <c r="L217" t="s">
        <v>2</v>
      </c>
      <c r="M217">
        <v>0.39859820000000001</v>
      </c>
      <c r="N217" t="s">
        <v>6</v>
      </c>
      <c r="O217">
        <v>25</v>
      </c>
      <c r="P217" t="s">
        <v>0</v>
      </c>
      <c r="Q217">
        <v>271.3</v>
      </c>
      <c r="R217" t="s">
        <v>8</v>
      </c>
      <c r="S217">
        <v>3</v>
      </c>
      <c r="T217" t="s">
        <v>9</v>
      </c>
      <c r="U217">
        <v>300</v>
      </c>
      <c r="V217" t="s">
        <v>7</v>
      </c>
      <c r="W217">
        <v>100781</v>
      </c>
      <c r="X217" t="s">
        <v>1</v>
      </c>
      <c r="Y217" t="s">
        <v>2409</v>
      </c>
      <c r="Z217" t="s">
        <v>16</v>
      </c>
      <c r="AA217" t="s">
        <v>2410</v>
      </c>
      <c r="AB217" t="s">
        <v>256</v>
      </c>
      <c r="AC217" s="3">
        <v>9.9999999999999998E-17</v>
      </c>
      <c r="AD217" t="s">
        <v>976</v>
      </c>
      <c r="AE217" t="s">
        <v>977</v>
      </c>
      <c r="AF217" t="s">
        <v>978</v>
      </c>
      <c r="AG217">
        <v>0.01</v>
      </c>
      <c r="AH217" t="s">
        <v>979</v>
      </c>
      <c r="AI217" t="b">
        <v>0</v>
      </c>
      <c r="AJ217" t="s">
        <v>5</v>
      </c>
      <c r="AK217">
        <v>0.64383003999999999</v>
      </c>
      <c r="AL217" t="s">
        <v>4</v>
      </c>
      <c r="AM217">
        <v>0.37673740999999999</v>
      </c>
    </row>
    <row r="218" spans="1:39" x14ac:dyDescent="0.25">
      <c r="A218" t="s">
        <v>236</v>
      </c>
      <c r="B218" t="s">
        <v>10</v>
      </c>
      <c r="C218">
        <v>300</v>
      </c>
      <c r="D218" t="s">
        <v>11</v>
      </c>
      <c r="E218">
        <v>100000</v>
      </c>
      <c r="F218" t="s">
        <v>12</v>
      </c>
      <c r="G218">
        <v>23654</v>
      </c>
      <c r="H218" t="s">
        <v>13</v>
      </c>
      <c r="I218">
        <v>1E-3</v>
      </c>
      <c r="J218" t="s">
        <v>3</v>
      </c>
      <c r="K218">
        <v>0.92604810000000004</v>
      </c>
      <c r="L218" t="s">
        <v>2</v>
      </c>
      <c r="M218">
        <v>0.27010699999999999</v>
      </c>
      <c r="N218" t="s">
        <v>6</v>
      </c>
      <c r="O218">
        <v>19</v>
      </c>
      <c r="P218" t="s">
        <v>0</v>
      </c>
      <c r="Q218">
        <v>243.4</v>
      </c>
      <c r="R218" t="s">
        <v>8</v>
      </c>
      <c r="S218">
        <v>4</v>
      </c>
      <c r="T218" t="s">
        <v>9</v>
      </c>
      <c r="U218">
        <v>245</v>
      </c>
      <c r="V218" t="s">
        <v>7</v>
      </c>
      <c r="W218">
        <v>100661</v>
      </c>
      <c r="X218" t="s">
        <v>1</v>
      </c>
      <c r="Y218" t="s">
        <v>2411</v>
      </c>
      <c r="Z218" t="s">
        <v>16</v>
      </c>
      <c r="AA218" t="s">
        <v>2412</v>
      </c>
      <c r="AB218" t="s">
        <v>256</v>
      </c>
      <c r="AC218" s="3">
        <v>9.9999999999999998E-17</v>
      </c>
      <c r="AD218" t="s">
        <v>976</v>
      </c>
      <c r="AE218" t="s">
        <v>977</v>
      </c>
      <c r="AF218" t="s">
        <v>978</v>
      </c>
      <c r="AG218">
        <v>0.01</v>
      </c>
      <c r="AH218" t="s">
        <v>979</v>
      </c>
      <c r="AI218" t="b">
        <v>0</v>
      </c>
      <c r="AJ218" t="s">
        <v>5</v>
      </c>
      <c r="AK218">
        <v>0.99128483000000001</v>
      </c>
      <c r="AL218" t="s">
        <v>4</v>
      </c>
      <c r="AM218">
        <v>9.1242450000000003E-2</v>
      </c>
    </row>
    <row r="219" spans="1:39" x14ac:dyDescent="0.25">
      <c r="A219" t="s">
        <v>237</v>
      </c>
      <c r="B219" t="s">
        <v>10</v>
      </c>
      <c r="C219">
        <v>300</v>
      </c>
      <c r="D219" t="s">
        <v>11</v>
      </c>
      <c r="E219">
        <v>100000</v>
      </c>
      <c r="F219" t="s">
        <v>12</v>
      </c>
      <c r="G219">
        <v>23654</v>
      </c>
      <c r="H219" t="s">
        <v>13</v>
      </c>
      <c r="I219">
        <v>1E-3</v>
      </c>
      <c r="J219" t="s">
        <v>3</v>
      </c>
      <c r="K219">
        <v>0.63546709999999995</v>
      </c>
      <c r="L219" t="s">
        <v>2</v>
      </c>
      <c r="M219">
        <v>0.97042450000000002</v>
      </c>
      <c r="N219" t="s">
        <v>6</v>
      </c>
      <c r="O219">
        <v>13</v>
      </c>
      <c r="P219" t="s">
        <v>0</v>
      </c>
      <c r="Q219">
        <v>191.1</v>
      </c>
      <c r="R219" t="s">
        <v>8</v>
      </c>
      <c r="S219">
        <v>4</v>
      </c>
      <c r="T219" t="s">
        <v>9</v>
      </c>
      <c r="U219">
        <v>188</v>
      </c>
      <c r="V219" t="s">
        <v>7</v>
      </c>
      <c r="W219">
        <v>100176</v>
      </c>
      <c r="X219" t="s">
        <v>1</v>
      </c>
      <c r="Y219" t="s">
        <v>2413</v>
      </c>
      <c r="Z219" t="s">
        <v>16</v>
      </c>
      <c r="AA219" t="s">
        <v>2414</v>
      </c>
      <c r="AB219" t="s">
        <v>256</v>
      </c>
      <c r="AC219" s="3">
        <v>9.9999999999999998E-17</v>
      </c>
      <c r="AD219" t="s">
        <v>976</v>
      </c>
      <c r="AE219" t="s">
        <v>977</v>
      </c>
      <c r="AF219" t="s">
        <v>978</v>
      </c>
      <c r="AG219">
        <v>0.01</v>
      </c>
      <c r="AH219" t="s">
        <v>979</v>
      </c>
      <c r="AI219" t="b">
        <v>0</v>
      </c>
      <c r="AJ219" t="s">
        <v>5</v>
      </c>
      <c r="AK219">
        <v>0.96237868999999998</v>
      </c>
      <c r="AL219" t="s">
        <v>4</v>
      </c>
      <c r="AM219">
        <v>0.25932080000000002</v>
      </c>
    </row>
    <row r="220" spans="1:39" x14ac:dyDescent="0.25">
      <c r="A220" t="s">
        <v>238</v>
      </c>
      <c r="B220" t="s">
        <v>10</v>
      </c>
      <c r="C220">
        <v>300</v>
      </c>
      <c r="D220" t="s">
        <v>11</v>
      </c>
      <c r="E220">
        <v>100000</v>
      </c>
      <c r="F220" t="s">
        <v>12</v>
      </c>
      <c r="G220">
        <v>23654</v>
      </c>
      <c r="H220" t="s">
        <v>13</v>
      </c>
      <c r="I220">
        <v>1E-3</v>
      </c>
      <c r="J220" t="s">
        <v>3</v>
      </c>
      <c r="K220">
        <v>0.95737660000000002</v>
      </c>
      <c r="L220" t="s">
        <v>2</v>
      </c>
      <c r="M220">
        <v>0.87842050000000005</v>
      </c>
      <c r="N220" t="s">
        <v>6</v>
      </c>
      <c r="O220">
        <v>22</v>
      </c>
      <c r="P220" t="s">
        <v>0</v>
      </c>
      <c r="Q220">
        <v>189.3</v>
      </c>
      <c r="R220" t="s">
        <v>8</v>
      </c>
      <c r="S220">
        <v>5</v>
      </c>
      <c r="T220" t="s">
        <v>9</v>
      </c>
      <c r="U220">
        <v>290</v>
      </c>
      <c r="V220" t="s">
        <v>7</v>
      </c>
      <c r="W220">
        <v>100534</v>
      </c>
      <c r="X220" t="s">
        <v>1</v>
      </c>
      <c r="Y220" t="s">
        <v>2415</v>
      </c>
      <c r="Z220" t="s">
        <v>16</v>
      </c>
      <c r="AA220" t="e" cm="1">
        <f t="array" ref="AA220">-37.57959157*EXP(0.31830989*x0)-0.46097819*COS(-x0+LOG(X1)+0.69314718/X1)+37.49211083</f>
        <v>#NAME?</v>
      </c>
      <c r="AB220" t="s">
        <v>256</v>
      </c>
      <c r="AC220" s="3">
        <v>9.9999999999999998E-17</v>
      </c>
      <c r="AD220" t="s">
        <v>976</v>
      </c>
      <c r="AE220" t="s">
        <v>977</v>
      </c>
      <c r="AF220" t="s">
        <v>978</v>
      </c>
      <c r="AG220">
        <v>0.01</v>
      </c>
      <c r="AH220" t="s">
        <v>979</v>
      </c>
      <c r="AI220" t="b">
        <v>0</v>
      </c>
      <c r="AJ220" t="s">
        <v>5</v>
      </c>
      <c r="AK220">
        <v>0.99430112999999998</v>
      </c>
      <c r="AL220" t="s">
        <v>4</v>
      </c>
      <c r="AM220">
        <v>0.31773095000000001</v>
      </c>
    </row>
    <row r="221" spans="1:39" x14ac:dyDescent="0.25">
      <c r="A221" t="s">
        <v>239</v>
      </c>
      <c r="B221" t="s">
        <v>10</v>
      </c>
      <c r="C221">
        <v>300</v>
      </c>
      <c r="D221" t="s">
        <v>11</v>
      </c>
      <c r="E221">
        <v>100000</v>
      </c>
      <c r="F221" t="s">
        <v>12</v>
      </c>
      <c r="G221">
        <v>23654</v>
      </c>
      <c r="H221" t="s">
        <v>13</v>
      </c>
      <c r="I221">
        <v>1E-3</v>
      </c>
      <c r="J221" t="s">
        <v>3</v>
      </c>
      <c r="K221">
        <v>-8.2497999999999998E-3</v>
      </c>
      <c r="L221" t="s">
        <v>2</v>
      </c>
      <c r="M221">
        <v>130690.9657625</v>
      </c>
      <c r="N221" t="s">
        <v>6</v>
      </c>
      <c r="O221">
        <v>33</v>
      </c>
      <c r="P221" t="s">
        <v>0</v>
      </c>
      <c r="Q221">
        <v>254.2</v>
      </c>
      <c r="R221" t="s">
        <v>8</v>
      </c>
      <c r="S221">
        <v>7</v>
      </c>
      <c r="T221" t="s">
        <v>9</v>
      </c>
      <c r="U221">
        <v>451</v>
      </c>
      <c r="V221" t="s">
        <v>7</v>
      </c>
      <c r="W221">
        <v>101379</v>
      </c>
      <c r="X221" t="s">
        <v>1</v>
      </c>
      <c r="Y221" t="s">
        <v>2416</v>
      </c>
      <c r="Z221" t="s">
        <v>16</v>
      </c>
      <c r="AA221" t="s">
        <v>2417</v>
      </c>
      <c r="AB221" t="s">
        <v>256</v>
      </c>
      <c r="AC221" s="3">
        <v>9.9999999999999998E-17</v>
      </c>
      <c r="AD221" t="s">
        <v>976</v>
      </c>
      <c r="AE221" t="s">
        <v>977</v>
      </c>
      <c r="AF221" t="s">
        <v>978</v>
      </c>
      <c r="AG221">
        <v>0.01</v>
      </c>
      <c r="AH221" t="s">
        <v>979</v>
      </c>
      <c r="AI221" t="b">
        <v>0</v>
      </c>
      <c r="AJ221" t="s">
        <v>5</v>
      </c>
      <c r="AK221">
        <v>-5.6525E-4</v>
      </c>
      <c r="AL221" t="s">
        <v>4</v>
      </c>
      <c r="AM221">
        <v>380815.55632460001</v>
      </c>
    </row>
    <row r="222" spans="1:39" x14ac:dyDescent="0.25">
      <c r="A222" t="s">
        <v>240</v>
      </c>
      <c r="B222" t="s">
        <v>10</v>
      </c>
      <c r="C222">
        <v>300</v>
      </c>
      <c r="D222" t="s">
        <v>11</v>
      </c>
      <c r="E222">
        <v>100000</v>
      </c>
      <c r="F222" t="s">
        <v>12</v>
      </c>
      <c r="G222">
        <v>23654</v>
      </c>
      <c r="H222" t="s">
        <v>13</v>
      </c>
      <c r="I222">
        <v>1E-3</v>
      </c>
      <c r="J222" t="s">
        <v>3</v>
      </c>
      <c r="K222">
        <v>0.31463099999999999</v>
      </c>
      <c r="L222" t="s">
        <v>2</v>
      </c>
      <c r="M222">
        <v>0.44502120000000001</v>
      </c>
      <c r="N222" t="s">
        <v>6</v>
      </c>
      <c r="O222">
        <v>39</v>
      </c>
      <c r="P222" t="s">
        <v>0</v>
      </c>
      <c r="Q222">
        <v>300.7</v>
      </c>
      <c r="R222" t="s">
        <v>8</v>
      </c>
      <c r="S222">
        <v>3</v>
      </c>
      <c r="T222" t="s">
        <v>9</v>
      </c>
      <c r="U222">
        <v>52</v>
      </c>
      <c r="V222" t="s">
        <v>7</v>
      </c>
      <c r="W222">
        <v>94904</v>
      </c>
      <c r="X222" t="s">
        <v>1</v>
      </c>
      <c r="Y222" t="s">
        <v>2418</v>
      </c>
      <c r="Z222" t="s">
        <v>16</v>
      </c>
      <c r="AA222" t="s">
        <v>2419</v>
      </c>
      <c r="AB222" t="s">
        <v>256</v>
      </c>
      <c r="AC222" s="3">
        <v>9.9999999999999998E-17</v>
      </c>
      <c r="AD222" t="s">
        <v>976</v>
      </c>
      <c r="AE222" t="s">
        <v>977</v>
      </c>
      <c r="AF222" t="s">
        <v>978</v>
      </c>
      <c r="AG222">
        <v>0.01</v>
      </c>
      <c r="AH222" t="s">
        <v>979</v>
      </c>
      <c r="AI222" t="b">
        <v>0</v>
      </c>
      <c r="AJ222" t="s">
        <v>5</v>
      </c>
      <c r="AK222">
        <v>-0.41199603000000001</v>
      </c>
      <c r="AL222" t="s">
        <v>4</v>
      </c>
      <c r="AM222">
        <v>0.63099337</v>
      </c>
    </row>
    <row r="223" spans="1:39" x14ac:dyDescent="0.25">
      <c r="A223" t="s">
        <v>241</v>
      </c>
      <c r="B223" t="s">
        <v>10</v>
      </c>
      <c r="C223">
        <v>300</v>
      </c>
      <c r="D223" t="s">
        <v>11</v>
      </c>
      <c r="E223">
        <v>100000</v>
      </c>
      <c r="F223" t="s">
        <v>12</v>
      </c>
      <c r="G223">
        <v>23654</v>
      </c>
      <c r="H223" t="s">
        <v>13</v>
      </c>
      <c r="I223">
        <v>1E-3</v>
      </c>
      <c r="J223" t="s">
        <v>3</v>
      </c>
      <c r="K223">
        <v>0.66329470000000001</v>
      </c>
      <c r="L223" t="s">
        <v>2</v>
      </c>
      <c r="M223">
        <v>0.28775729999999999</v>
      </c>
      <c r="N223" t="s">
        <v>6</v>
      </c>
      <c r="O223">
        <v>23</v>
      </c>
      <c r="P223" t="s">
        <v>0</v>
      </c>
      <c r="Q223">
        <v>242</v>
      </c>
      <c r="R223" t="s">
        <v>8</v>
      </c>
      <c r="S223">
        <v>6</v>
      </c>
      <c r="T223" t="s">
        <v>9</v>
      </c>
      <c r="U223">
        <v>391</v>
      </c>
      <c r="V223" t="s">
        <v>7</v>
      </c>
      <c r="W223">
        <v>100949</v>
      </c>
      <c r="X223" t="s">
        <v>1</v>
      </c>
      <c r="Y223" t="s">
        <v>2420</v>
      </c>
      <c r="Z223" t="s">
        <v>16</v>
      </c>
      <c r="AA223" t="s">
        <v>2421</v>
      </c>
      <c r="AB223" t="s">
        <v>256</v>
      </c>
      <c r="AC223" s="3">
        <v>9.9999999999999998E-17</v>
      </c>
      <c r="AD223" t="s">
        <v>976</v>
      </c>
      <c r="AE223" t="s">
        <v>977</v>
      </c>
      <c r="AF223" t="s">
        <v>978</v>
      </c>
      <c r="AG223">
        <v>0.01</v>
      </c>
      <c r="AH223" t="s">
        <v>979</v>
      </c>
      <c r="AI223" t="b">
        <v>0</v>
      </c>
      <c r="AJ223" t="s">
        <v>5</v>
      </c>
      <c r="AK223">
        <v>0.89403513000000001</v>
      </c>
      <c r="AL223" t="s">
        <v>4</v>
      </c>
      <c r="AM223">
        <v>0.13700877</v>
      </c>
    </row>
    <row r="224" spans="1:39" x14ac:dyDescent="0.25">
      <c r="A224" t="s">
        <v>242</v>
      </c>
      <c r="B224" t="s">
        <v>10</v>
      </c>
      <c r="C224">
        <v>300</v>
      </c>
      <c r="D224" t="s">
        <v>11</v>
      </c>
      <c r="E224">
        <v>100000</v>
      </c>
      <c r="F224" t="s">
        <v>12</v>
      </c>
      <c r="G224">
        <v>23654</v>
      </c>
      <c r="H224" t="s">
        <v>13</v>
      </c>
      <c r="I224">
        <v>1E-3</v>
      </c>
      <c r="J224" t="s">
        <v>3</v>
      </c>
      <c r="K224">
        <v>-0.66991049999999996</v>
      </c>
      <c r="L224" t="s">
        <v>2</v>
      </c>
      <c r="M224">
        <v>435.22199599999999</v>
      </c>
      <c r="N224" t="s">
        <v>6</v>
      </c>
      <c r="O224">
        <v>43</v>
      </c>
      <c r="P224" t="s">
        <v>0</v>
      </c>
      <c r="Q224">
        <v>292.39999999999998</v>
      </c>
      <c r="R224" t="s">
        <v>8</v>
      </c>
      <c r="S224">
        <v>4</v>
      </c>
      <c r="T224" t="s">
        <v>9</v>
      </c>
      <c r="U224">
        <v>535</v>
      </c>
      <c r="V224" t="s">
        <v>7</v>
      </c>
      <c r="W224">
        <v>101598</v>
      </c>
      <c r="X224" t="s">
        <v>1</v>
      </c>
      <c r="Y224" t="s">
        <v>2422</v>
      </c>
      <c r="Z224" t="s">
        <v>16</v>
      </c>
      <c r="AA224" t="s">
        <v>2423</v>
      </c>
      <c r="AB224" t="s">
        <v>256</v>
      </c>
      <c r="AC224" s="3">
        <v>9.9999999999999998E-17</v>
      </c>
      <c r="AD224" t="s">
        <v>976</v>
      </c>
      <c r="AE224" t="s">
        <v>977</v>
      </c>
      <c r="AF224" t="s">
        <v>978</v>
      </c>
      <c r="AG224">
        <v>0.01</v>
      </c>
      <c r="AH224" t="s">
        <v>979</v>
      </c>
      <c r="AI224" t="b">
        <v>0</v>
      </c>
      <c r="AJ224" t="s">
        <v>5</v>
      </c>
      <c r="AK224">
        <v>-134.18239306999999</v>
      </c>
      <c r="AL224" t="s">
        <v>4</v>
      </c>
      <c r="AM224">
        <v>376.06922456000001</v>
      </c>
    </row>
    <row r="225" spans="1:39" x14ac:dyDescent="0.25">
      <c r="A225" t="s">
        <v>243</v>
      </c>
      <c r="B225" t="s">
        <v>10</v>
      </c>
      <c r="C225">
        <v>300</v>
      </c>
      <c r="D225" t="s">
        <v>11</v>
      </c>
      <c r="E225">
        <v>100000</v>
      </c>
      <c r="F225" t="s">
        <v>12</v>
      </c>
      <c r="G225">
        <v>23654</v>
      </c>
      <c r="H225" t="s">
        <v>13</v>
      </c>
      <c r="I225">
        <v>1E-3</v>
      </c>
      <c r="J225" t="s">
        <v>3</v>
      </c>
      <c r="K225">
        <v>-0.3020022</v>
      </c>
      <c r="L225" t="s">
        <v>2</v>
      </c>
      <c r="M225">
        <v>9.5783348999999998</v>
      </c>
      <c r="N225" t="s">
        <v>6</v>
      </c>
      <c r="O225">
        <v>79</v>
      </c>
      <c r="P225" t="s">
        <v>0</v>
      </c>
      <c r="Q225">
        <v>274.89999999999998</v>
      </c>
      <c r="R225" t="s">
        <v>8</v>
      </c>
      <c r="S225">
        <v>4</v>
      </c>
      <c r="T225" t="s">
        <v>9</v>
      </c>
      <c r="U225">
        <v>65</v>
      </c>
      <c r="V225" t="s">
        <v>7</v>
      </c>
      <c r="W225">
        <v>100052</v>
      </c>
      <c r="X225" t="s">
        <v>1</v>
      </c>
      <c r="Y225" t="s">
        <v>2424</v>
      </c>
      <c r="Z225" t="s">
        <v>16</v>
      </c>
      <c r="AA225" t="s">
        <v>2425</v>
      </c>
      <c r="AB225" t="s">
        <v>256</v>
      </c>
      <c r="AC225" s="3">
        <v>9.9999999999999998E-17</v>
      </c>
      <c r="AD225" t="s">
        <v>976</v>
      </c>
      <c r="AE225" t="s">
        <v>977</v>
      </c>
      <c r="AF225" t="s">
        <v>978</v>
      </c>
      <c r="AG225">
        <v>0.01</v>
      </c>
      <c r="AH225" t="s">
        <v>979</v>
      </c>
      <c r="AI225" t="b">
        <v>0</v>
      </c>
      <c r="AJ225" t="s">
        <v>5</v>
      </c>
      <c r="AK225">
        <v>-3.42260557</v>
      </c>
      <c r="AL225" t="s">
        <v>4</v>
      </c>
      <c r="AM225">
        <v>5.1847200899999999</v>
      </c>
    </row>
    <row r="226" spans="1:39" x14ac:dyDescent="0.25">
      <c r="A226" t="s">
        <v>244</v>
      </c>
      <c r="B226" t="s">
        <v>10</v>
      </c>
      <c r="C226">
        <v>300</v>
      </c>
      <c r="D226" t="s">
        <v>11</v>
      </c>
      <c r="E226">
        <v>100000</v>
      </c>
      <c r="F226" t="s">
        <v>12</v>
      </c>
      <c r="G226">
        <v>23654</v>
      </c>
      <c r="H226" t="s">
        <v>13</v>
      </c>
      <c r="I226">
        <v>1E-3</v>
      </c>
      <c r="J226" t="s">
        <v>3</v>
      </c>
      <c r="K226">
        <v>0.93790620000000002</v>
      </c>
      <c r="L226" t="s">
        <v>2</v>
      </c>
      <c r="M226">
        <v>8.0889799999999998E-2</v>
      </c>
      <c r="N226" t="s">
        <v>6</v>
      </c>
      <c r="O226">
        <v>28</v>
      </c>
      <c r="P226" t="s">
        <v>0</v>
      </c>
      <c r="Q226">
        <v>261.8</v>
      </c>
      <c r="R226" t="s">
        <v>8</v>
      </c>
      <c r="S226">
        <v>5</v>
      </c>
      <c r="T226" t="s">
        <v>9</v>
      </c>
      <c r="U226">
        <v>562</v>
      </c>
      <c r="V226" t="s">
        <v>7</v>
      </c>
      <c r="W226">
        <v>101520</v>
      </c>
      <c r="X226" t="s">
        <v>1</v>
      </c>
      <c r="Y226" t="s">
        <v>2426</v>
      </c>
      <c r="Z226" t="s">
        <v>16</v>
      </c>
      <c r="AA226" t="s">
        <v>2427</v>
      </c>
      <c r="AB226" t="s">
        <v>256</v>
      </c>
      <c r="AC226" s="3">
        <v>9.9999999999999998E-17</v>
      </c>
      <c r="AD226" t="s">
        <v>976</v>
      </c>
      <c r="AE226" t="s">
        <v>977</v>
      </c>
      <c r="AF226" t="s">
        <v>978</v>
      </c>
      <c r="AG226">
        <v>0.01</v>
      </c>
      <c r="AH226" t="s">
        <v>979</v>
      </c>
      <c r="AI226" t="b">
        <v>0</v>
      </c>
      <c r="AJ226" t="s">
        <v>5</v>
      </c>
      <c r="AK226">
        <v>0.98999298999999996</v>
      </c>
      <c r="AL226" t="s">
        <v>4</v>
      </c>
      <c r="AM226">
        <v>3.1440669999999997E-2</v>
      </c>
    </row>
    <row r="227" spans="1:39" x14ac:dyDescent="0.25">
      <c r="A227" t="s">
        <v>245</v>
      </c>
      <c r="B227" t="s">
        <v>10</v>
      </c>
      <c r="C227">
        <v>300</v>
      </c>
      <c r="D227" t="s">
        <v>11</v>
      </c>
      <c r="E227">
        <v>100000</v>
      </c>
      <c r="F227" t="s">
        <v>12</v>
      </c>
      <c r="G227">
        <v>23654</v>
      </c>
      <c r="H227" t="s">
        <v>13</v>
      </c>
      <c r="I227">
        <v>1E-3</v>
      </c>
      <c r="J227" t="s">
        <v>3</v>
      </c>
      <c r="K227">
        <v>-1.3803346999999999</v>
      </c>
      <c r="L227" t="s">
        <v>2</v>
      </c>
      <c r="M227">
        <v>3.5850088000000002</v>
      </c>
      <c r="N227" t="s">
        <v>6</v>
      </c>
      <c r="O227">
        <v>23</v>
      </c>
      <c r="P227" t="s">
        <v>0</v>
      </c>
      <c r="Q227">
        <v>266.8</v>
      </c>
      <c r="R227" t="s">
        <v>8</v>
      </c>
      <c r="S227">
        <v>6</v>
      </c>
      <c r="T227" t="s">
        <v>9</v>
      </c>
      <c r="U227">
        <v>436</v>
      </c>
      <c r="V227" t="s">
        <v>7</v>
      </c>
      <c r="W227">
        <v>101392</v>
      </c>
      <c r="X227" t="s">
        <v>1</v>
      </c>
      <c r="Y227" t="s">
        <v>2428</v>
      </c>
      <c r="Z227" t="s">
        <v>16</v>
      </c>
      <c r="AA227" t="s">
        <v>2429</v>
      </c>
      <c r="AB227" t="s">
        <v>256</v>
      </c>
      <c r="AC227" s="3">
        <v>9.9999999999999998E-17</v>
      </c>
      <c r="AD227" t="s">
        <v>976</v>
      </c>
      <c r="AE227" t="s">
        <v>977</v>
      </c>
      <c r="AF227" t="s">
        <v>978</v>
      </c>
      <c r="AG227">
        <v>0.01</v>
      </c>
      <c r="AH227" t="s">
        <v>979</v>
      </c>
      <c r="AI227" t="b">
        <v>0</v>
      </c>
      <c r="AJ227" t="s">
        <v>5</v>
      </c>
      <c r="AK227">
        <v>1.304719E-2</v>
      </c>
      <c r="AL227" t="s">
        <v>4</v>
      </c>
      <c r="AM227">
        <v>6.4741124900000004</v>
      </c>
    </row>
    <row r="228" spans="1:39" x14ac:dyDescent="0.25">
      <c r="A228" t="s">
        <v>246</v>
      </c>
      <c r="B228" t="s">
        <v>10</v>
      </c>
      <c r="C228">
        <v>300</v>
      </c>
      <c r="D228" t="s">
        <v>11</v>
      </c>
      <c r="E228">
        <v>100000</v>
      </c>
      <c r="F228" t="s">
        <v>12</v>
      </c>
      <c r="G228">
        <v>23654</v>
      </c>
      <c r="H228" t="s">
        <v>13</v>
      </c>
      <c r="I228">
        <v>1E-3</v>
      </c>
      <c r="J228" t="s">
        <v>3</v>
      </c>
      <c r="K228">
        <v>0.39179000000000003</v>
      </c>
      <c r="L228" t="s">
        <v>2</v>
      </c>
      <c r="M228">
        <v>3.2441257000000001</v>
      </c>
      <c r="N228" t="s">
        <v>6</v>
      </c>
      <c r="O228">
        <v>44</v>
      </c>
      <c r="P228" t="s">
        <v>0</v>
      </c>
      <c r="Q228">
        <v>303.7</v>
      </c>
      <c r="R228" t="s">
        <v>8</v>
      </c>
      <c r="S228">
        <v>6</v>
      </c>
      <c r="T228" t="s">
        <v>9</v>
      </c>
      <c r="U228">
        <v>45</v>
      </c>
      <c r="V228" t="s">
        <v>7</v>
      </c>
      <c r="W228">
        <v>100266</v>
      </c>
      <c r="X228" t="s">
        <v>1</v>
      </c>
      <c r="Y228" t="s">
        <v>2430</v>
      </c>
      <c r="Z228" t="s">
        <v>16</v>
      </c>
      <c r="AA228" t="s">
        <v>2431</v>
      </c>
      <c r="AB228" t="s">
        <v>256</v>
      </c>
      <c r="AC228" s="3">
        <v>9.9999999999999998E-17</v>
      </c>
      <c r="AD228" t="s">
        <v>976</v>
      </c>
      <c r="AE228" t="s">
        <v>977</v>
      </c>
      <c r="AF228" t="s">
        <v>978</v>
      </c>
      <c r="AG228">
        <v>0.01</v>
      </c>
      <c r="AH228" t="s">
        <v>979</v>
      </c>
      <c r="AI228" t="b">
        <v>0</v>
      </c>
      <c r="AJ228" t="s">
        <v>5</v>
      </c>
      <c r="AK228">
        <v>0.80467858999999997</v>
      </c>
      <c r="AL228" t="s">
        <v>4</v>
      </c>
      <c r="AM228">
        <v>1.25467437</v>
      </c>
    </row>
    <row r="229" spans="1:39" x14ac:dyDescent="0.25">
      <c r="A229" t="s">
        <v>247</v>
      </c>
      <c r="B229" t="s">
        <v>10</v>
      </c>
      <c r="C229">
        <v>300</v>
      </c>
      <c r="D229" t="s">
        <v>11</v>
      </c>
      <c r="E229">
        <v>100000</v>
      </c>
      <c r="F229" t="s">
        <v>12</v>
      </c>
      <c r="G229">
        <v>23654</v>
      </c>
      <c r="H229" t="s">
        <v>13</v>
      </c>
      <c r="I229">
        <v>1E-3</v>
      </c>
      <c r="J229" t="s">
        <v>3</v>
      </c>
      <c r="K229">
        <v>0.97538979999999997</v>
      </c>
      <c r="L229" t="s">
        <v>2</v>
      </c>
      <c r="M229">
        <v>0.16664909999999999</v>
      </c>
      <c r="N229" t="s">
        <v>6</v>
      </c>
      <c r="O229">
        <v>43</v>
      </c>
      <c r="P229" t="s">
        <v>0</v>
      </c>
      <c r="Q229">
        <v>292.89999999999998</v>
      </c>
      <c r="R229" t="s">
        <v>8</v>
      </c>
      <c r="S229">
        <v>4</v>
      </c>
      <c r="T229" t="s">
        <v>9</v>
      </c>
      <c r="U229">
        <v>797</v>
      </c>
      <c r="V229" t="s">
        <v>7</v>
      </c>
      <c r="W229">
        <v>102318</v>
      </c>
      <c r="X229" t="s">
        <v>1</v>
      </c>
      <c r="Y229" t="s">
        <v>2432</v>
      </c>
      <c r="Z229" t="s">
        <v>16</v>
      </c>
      <c r="AA229" t="s">
        <v>2433</v>
      </c>
      <c r="AB229" t="s">
        <v>256</v>
      </c>
      <c r="AC229" s="3">
        <v>9.9999999999999998E-17</v>
      </c>
      <c r="AD229" t="s">
        <v>976</v>
      </c>
      <c r="AE229" t="s">
        <v>977</v>
      </c>
      <c r="AF229" t="s">
        <v>978</v>
      </c>
      <c r="AG229">
        <v>0.01</v>
      </c>
      <c r="AH229" t="s">
        <v>979</v>
      </c>
      <c r="AI229" t="b">
        <v>0</v>
      </c>
      <c r="AJ229" t="s">
        <v>5</v>
      </c>
      <c r="AK229">
        <v>0.99306651999999995</v>
      </c>
      <c r="AL229" t="s">
        <v>4</v>
      </c>
      <c r="AM229">
        <v>8.6341959999999995E-2</v>
      </c>
    </row>
    <row r="230" spans="1:39" x14ac:dyDescent="0.25">
      <c r="A230" t="s">
        <v>248</v>
      </c>
      <c r="B230" t="s">
        <v>10</v>
      </c>
      <c r="C230">
        <v>300</v>
      </c>
      <c r="D230" t="s">
        <v>11</v>
      </c>
      <c r="E230">
        <v>100000</v>
      </c>
      <c r="F230" t="s">
        <v>12</v>
      </c>
      <c r="G230">
        <v>23654</v>
      </c>
      <c r="H230" t="s">
        <v>13</v>
      </c>
      <c r="I230">
        <v>1E-3</v>
      </c>
      <c r="J230" t="s">
        <v>3</v>
      </c>
      <c r="K230">
        <v>3.8575400000000003E-2</v>
      </c>
      <c r="L230" t="s">
        <v>2</v>
      </c>
      <c r="M230">
        <v>540.19907049999995</v>
      </c>
      <c r="N230" t="s">
        <v>6</v>
      </c>
      <c r="O230">
        <v>30</v>
      </c>
      <c r="P230" t="s">
        <v>0</v>
      </c>
      <c r="Q230">
        <v>253.8</v>
      </c>
      <c r="R230" t="s">
        <v>8</v>
      </c>
      <c r="S230">
        <v>6</v>
      </c>
      <c r="T230" t="s">
        <v>9</v>
      </c>
      <c r="U230">
        <v>580</v>
      </c>
      <c r="V230" t="s">
        <v>7</v>
      </c>
      <c r="W230">
        <v>101682</v>
      </c>
      <c r="X230" t="s">
        <v>1</v>
      </c>
      <c r="Y230" t="s">
        <v>2434</v>
      </c>
      <c r="Z230" t="s">
        <v>16</v>
      </c>
      <c r="AA230" t="s">
        <v>2435</v>
      </c>
      <c r="AB230" t="s">
        <v>256</v>
      </c>
      <c r="AC230" s="3">
        <v>9.9999999999999998E-17</v>
      </c>
      <c r="AD230" t="s">
        <v>976</v>
      </c>
      <c r="AE230" t="s">
        <v>977</v>
      </c>
      <c r="AF230" t="s">
        <v>978</v>
      </c>
      <c r="AG230">
        <v>0.01</v>
      </c>
      <c r="AH230" t="s">
        <v>979</v>
      </c>
      <c r="AI230" t="b">
        <v>0</v>
      </c>
      <c r="AJ230" t="s">
        <v>5</v>
      </c>
      <c r="AK230">
        <v>3.9881350000000003E-2</v>
      </c>
      <c r="AL230" t="s">
        <v>4</v>
      </c>
      <c r="AM230">
        <v>456.41032475999998</v>
      </c>
    </row>
    <row r="231" spans="1:39" x14ac:dyDescent="0.25">
      <c r="A231" t="s">
        <v>249</v>
      </c>
      <c r="B231" t="s">
        <v>10</v>
      </c>
      <c r="C231">
        <v>300</v>
      </c>
      <c r="D231" t="s">
        <v>11</v>
      </c>
      <c r="E231">
        <v>100000</v>
      </c>
      <c r="F231" t="s">
        <v>12</v>
      </c>
      <c r="G231">
        <v>23654</v>
      </c>
      <c r="H231" t="s">
        <v>13</v>
      </c>
      <c r="I231">
        <v>1E-3</v>
      </c>
      <c r="J231" t="s">
        <v>3</v>
      </c>
      <c r="K231">
        <v>0.85460760000000002</v>
      </c>
      <c r="L231" t="s">
        <v>2</v>
      </c>
      <c r="M231">
        <v>0.26017000000000001</v>
      </c>
      <c r="N231" t="s">
        <v>6</v>
      </c>
      <c r="O231">
        <v>29</v>
      </c>
      <c r="P231" t="s">
        <v>0</v>
      </c>
      <c r="Q231">
        <v>265.60000000000002</v>
      </c>
      <c r="R231" t="s">
        <v>8</v>
      </c>
      <c r="S231">
        <v>3</v>
      </c>
      <c r="T231" t="s">
        <v>9</v>
      </c>
      <c r="U231">
        <v>611</v>
      </c>
      <c r="V231" t="s">
        <v>7</v>
      </c>
      <c r="W231">
        <v>101740</v>
      </c>
      <c r="X231" t="s">
        <v>1</v>
      </c>
      <c r="Y231" t="s">
        <v>2436</v>
      </c>
      <c r="Z231" t="s">
        <v>16</v>
      </c>
      <c r="AA231" t="s">
        <v>2437</v>
      </c>
      <c r="AB231" t="s">
        <v>256</v>
      </c>
      <c r="AC231" s="3">
        <v>9.9999999999999998E-17</v>
      </c>
      <c r="AD231" t="s">
        <v>976</v>
      </c>
      <c r="AE231" t="s">
        <v>977</v>
      </c>
      <c r="AF231" t="s">
        <v>978</v>
      </c>
      <c r="AG231">
        <v>0.01</v>
      </c>
      <c r="AH231" t="s">
        <v>979</v>
      </c>
      <c r="AI231" t="b">
        <v>0</v>
      </c>
      <c r="AJ231" t="s">
        <v>5</v>
      </c>
      <c r="AK231">
        <v>0.79893296000000003</v>
      </c>
      <c r="AL231" t="s">
        <v>4</v>
      </c>
      <c r="AM231">
        <v>0.30147743999999999</v>
      </c>
    </row>
    <row r="232" spans="1:39" x14ac:dyDescent="0.25">
      <c r="A232" t="s">
        <v>250</v>
      </c>
      <c r="B232" t="s">
        <v>10</v>
      </c>
      <c r="C232">
        <v>300</v>
      </c>
      <c r="D232" t="s">
        <v>11</v>
      </c>
      <c r="E232">
        <v>100000</v>
      </c>
      <c r="F232" t="s">
        <v>12</v>
      </c>
      <c r="G232">
        <v>23654</v>
      </c>
      <c r="H232" t="s">
        <v>13</v>
      </c>
      <c r="I232">
        <v>1E-3</v>
      </c>
      <c r="J232" t="s">
        <v>3</v>
      </c>
      <c r="K232">
        <v>0.93429629999999997</v>
      </c>
      <c r="L232" t="s">
        <v>2</v>
      </c>
      <c r="M232">
        <v>0.1696271</v>
      </c>
      <c r="N232" t="s">
        <v>6</v>
      </c>
      <c r="O232">
        <v>19</v>
      </c>
      <c r="P232" t="s">
        <v>0</v>
      </c>
      <c r="Q232">
        <v>221.9</v>
      </c>
      <c r="R232" t="s">
        <v>8</v>
      </c>
      <c r="S232">
        <v>6</v>
      </c>
      <c r="T232" t="s">
        <v>9</v>
      </c>
      <c r="U232">
        <v>367</v>
      </c>
      <c r="V232" t="s">
        <v>7</v>
      </c>
      <c r="W232">
        <v>100987</v>
      </c>
      <c r="X232" t="s">
        <v>1</v>
      </c>
      <c r="Y232" t="s">
        <v>2438</v>
      </c>
      <c r="Z232" t="s">
        <v>16</v>
      </c>
      <c r="AA232" t="s">
        <v>2439</v>
      </c>
      <c r="AB232" t="s">
        <v>256</v>
      </c>
      <c r="AC232" s="3">
        <v>9.9999999999999998E-17</v>
      </c>
      <c r="AD232" t="s">
        <v>976</v>
      </c>
      <c r="AE232" t="s">
        <v>977</v>
      </c>
      <c r="AF232" t="s">
        <v>978</v>
      </c>
      <c r="AG232">
        <v>0.01</v>
      </c>
      <c r="AH232" t="s">
        <v>979</v>
      </c>
      <c r="AI232" t="b">
        <v>0</v>
      </c>
      <c r="AJ232" t="s">
        <v>5</v>
      </c>
      <c r="AK232">
        <v>0.98214626000000005</v>
      </c>
      <c r="AL232" t="s">
        <v>4</v>
      </c>
      <c r="AM232">
        <v>8.567031E-2</v>
      </c>
    </row>
    <row r="233" spans="1:39" x14ac:dyDescent="0.25">
      <c r="A233" t="s">
        <v>251</v>
      </c>
      <c r="B233" t="s">
        <v>10</v>
      </c>
      <c r="C233">
        <v>300</v>
      </c>
      <c r="D233" t="s">
        <v>11</v>
      </c>
      <c r="E233">
        <v>100000</v>
      </c>
      <c r="F233" t="s">
        <v>12</v>
      </c>
      <c r="G233">
        <v>23654</v>
      </c>
      <c r="H233" t="s">
        <v>13</v>
      </c>
      <c r="I233">
        <v>1E-3</v>
      </c>
      <c r="J233" t="s">
        <v>3</v>
      </c>
      <c r="K233">
        <v>0.68363189999999996</v>
      </c>
      <c r="L233" t="s">
        <v>2</v>
      </c>
      <c r="M233">
        <v>1333.8104995000001</v>
      </c>
      <c r="N233" t="s">
        <v>6</v>
      </c>
      <c r="O233">
        <v>47</v>
      </c>
      <c r="P233" t="s">
        <v>0</v>
      </c>
      <c r="Q233">
        <v>300.60000000000002</v>
      </c>
      <c r="R233" t="s">
        <v>8</v>
      </c>
      <c r="S233">
        <v>4</v>
      </c>
      <c r="T233" t="s">
        <v>9</v>
      </c>
      <c r="U233">
        <v>55</v>
      </c>
      <c r="V233" t="s">
        <v>7</v>
      </c>
      <c r="W233">
        <v>100106</v>
      </c>
      <c r="X233" t="s">
        <v>1</v>
      </c>
      <c r="Y233" t="s">
        <v>2440</v>
      </c>
      <c r="Z233" t="s">
        <v>16</v>
      </c>
      <c r="AA233" t="s">
        <v>2441</v>
      </c>
      <c r="AB233" t="s">
        <v>256</v>
      </c>
      <c r="AC233" s="3">
        <v>9.9999999999999998E-17</v>
      </c>
      <c r="AD233" t="s">
        <v>976</v>
      </c>
      <c r="AE233" t="s">
        <v>977</v>
      </c>
      <c r="AF233" t="s">
        <v>978</v>
      </c>
      <c r="AG233">
        <v>0.01</v>
      </c>
      <c r="AH233" t="s">
        <v>979</v>
      </c>
      <c r="AI233" t="b">
        <v>0</v>
      </c>
      <c r="AJ233" t="s">
        <v>5</v>
      </c>
      <c r="AK233">
        <v>0.45412316000000003</v>
      </c>
      <c r="AL233" t="s">
        <v>4</v>
      </c>
      <c r="AM233">
        <v>222.23083453000001</v>
      </c>
    </row>
    <row r="234" spans="1:39" x14ac:dyDescent="0.25">
      <c r="A234" t="s">
        <v>252</v>
      </c>
      <c r="B234" t="s">
        <v>10</v>
      </c>
      <c r="C234">
        <v>300</v>
      </c>
      <c r="D234" t="s">
        <v>11</v>
      </c>
      <c r="E234">
        <v>100000</v>
      </c>
      <c r="F234" t="s">
        <v>12</v>
      </c>
      <c r="G234">
        <v>23654</v>
      </c>
      <c r="H234" t="s">
        <v>13</v>
      </c>
      <c r="I234">
        <v>1E-3</v>
      </c>
      <c r="J234" t="s">
        <v>3</v>
      </c>
      <c r="K234">
        <v>-21.757649600000001</v>
      </c>
      <c r="L234" t="s">
        <v>2</v>
      </c>
      <c r="M234">
        <v>1.0878734000000001</v>
      </c>
      <c r="N234" t="s">
        <v>6</v>
      </c>
      <c r="O234">
        <v>29</v>
      </c>
      <c r="P234" t="s">
        <v>0</v>
      </c>
      <c r="Q234">
        <v>253.8</v>
      </c>
      <c r="R234" t="s">
        <v>8</v>
      </c>
      <c r="S234">
        <v>4</v>
      </c>
      <c r="T234" t="s">
        <v>9</v>
      </c>
      <c r="U234">
        <v>524</v>
      </c>
      <c r="V234" t="s">
        <v>7</v>
      </c>
      <c r="W234">
        <v>101497</v>
      </c>
      <c r="X234" t="s">
        <v>1</v>
      </c>
      <c r="Y234" t="s">
        <v>2442</v>
      </c>
      <c r="Z234" t="s">
        <v>16</v>
      </c>
      <c r="AA234" t="s">
        <v>2443</v>
      </c>
      <c r="AB234" t="s">
        <v>256</v>
      </c>
      <c r="AC234" s="3">
        <v>9.9999999999999998E-17</v>
      </c>
      <c r="AD234" t="s">
        <v>976</v>
      </c>
      <c r="AE234" t="s">
        <v>977</v>
      </c>
      <c r="AF234" t="s">
        <v>978</v>
      </c>
      <c r="AG234">
        <v>0.01</v>
      </c>
      <c r="AH234" t="s">
        <v>979</v>
      </c>
      <c r="AI234" t="b">
        <v>0</v>
      </c>
      <c r="AJ234" t="s">
        <v>5</v>
      </c>
      <c r="AK234">
        <v>-24.347598319999999</v>
      </c>
      <c r="AL234" t="s">
        <v>4</v>
      </c>
      <c r="AM234">
        <v>0.18828099000000001</v>
      </c>
    </row>
    <row r="235" spans="1:39" x14ac:dyDescent="0.25">
      <c r="A235" t="s">
        <v>253</v>
      </c>
      <c r="B235" t="s">
        <v>10</v>
      </c>
      <c r="C235">
        <v>300</v>
      </c>
      <c r="D235" t="s">
        <v>11</v>
      </c>
      <c r="E235">
        <v>100000</v>
      </c>
      <c r="F235" t="s">
        <v>12</v>
      </c>
      <c r="G235">
        <v>23654</v>
      </c>
      <c r="H235" t="s">
        <v>13</v>
      </c>
      <c r="I235">
        <v>1E-3</v>
      </c>
      <c r="J235" t="s">
        <v>3</v>
      </c>
      <c r="K235">
        <v>0.97210770000000002</v>
      </c>
      <c r="L235" t="s">
        <v>2</v>
      </c>
      <c r="M235">
        <v>3.7209899999999997E-2</v>
      </c>
      <c r="N235" t="s">
        <v>6</v>
      </c>
      <c r="O235">
        <v>34</v>
      </c>
      <c r="P235" t="s">
        <v>0</v>
      </c>
      <c r="Q235">
        <v>297.5</v>
      </c>
      <c r="R235" t="s">
        <v>8</v>
      </c>
      <c r="S235">
        <v>3</v>
      </c>
      <c r="T235" t="s">
        <v>9</v>
      </c>
      <c r="U235">
        <v>694</v>
      </c>
      <c r="V235" t="s">
        <v>7</v>
      </c>
      <c r="W235">
        <v>102026</v>
      </c>
      <c r="X235" t="s">
        <v>1</v>
      </c>
      <c r="Y235" t="s">
        <v>2444</v>
      </c>
      <c r="Z235" t="s">
        <v>16</v>
      </c>
      <c r="AA235" t="e" cm="1">
        <f t="array" ref="AA235">-0.57234117*x0*X1-0.94390361*x0*X4+1.11510566*x0-0.40065059*X1*X2+0.6551324*X1*X3-0.40065059*X2*X4+0.59242734*X2+0.91652479*X3*X4-1.12584044*X3</f>
        <v>#NAME?</v>
      </c>
      <c r="AB235" t="s">
        <v>256</v>
      </c>
      <c r="AC235" s="3">
        <v>9.9999999999999998E-17</v>
      </c>
      <c r="AD235" t="s">
        <v>976</v>
      </c>
      <c r="AE235" t="s">
        <v>977</v>
      </c>
      <c r="AF235" t="s">
        <v>978</v>
      </c>
      <c r="AG235">
        <v>0.01</v>
      </c>
      <c r="AH235" t="s">
        <v>979</v>
      </c>
      <c r="AI235" t="b">
        <v>0</v>
      </c>
      <c r="AJ235" t="s">
        <v>5</v>
      </c>
      <c r="AK235">
        <v>0.98142834999999995</v>
      </c>
      <c r="AL235" t="s">
        <v>4</v>
      </c>
      <c r="AM235">
        <v>3.0510289999999999E-2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Random</vt:lpstr>
      <vt:lpstr>Random noise 0</vt:lpstr>
      <vt:lpstr>Random noise 0.001</vt:lpstr>
      <vt:lpstr>Random noise 0.01</vt:lpstr>
      <vt:lpstr>Random noise 0.1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</dc:creator>
  <cp:lastModifiedBy>Aleksandar</cp:lastModifiedBy>
  <dcterms:created xsi:type="dcterms:W3CDTF">2015-06-05T18:17:20Z</dcterms:created>
  <dcterms:modified xsi:type="dcterms:W3CDTF">2023-04-12T13:15:35Z</dcterms:modified>
</cp:coreProperties>
</file>