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gent\Documents\Projekty\dopravni-znacky\prace\"/>
    </mc:Choice>
  </mc:AlternateContent>
  <xr:revisionPtr revIDLastSave="0" documentId="13_ncr:1_{90EE79B2-A715-4BCD-AF66-12D59C57478D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Podíl zdrojů dat" sheetId="1" r:id="rId1"/>
    <sheet name="Výkon na zařízení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M17" i="2"/>
  <c r="N18" i="2"/>
  <c r="M18" i="2"/>
  <c r="C3" i="1"/>
  <c r="S6" i="1"/>
  <c r="L7" i="1"/>
  <c r="K4" i="1"/>
  <c r="K6" i="1"/>
  <c r="K3" i="1"/>
  <c r="K7" i="1" l="1"/>
  <c r="K8" i="1" s="1"/>
  <c r="C4" i="1" s="1"/>
  <c r="C6" i="1" s="1"/>
  <c r="C5" i="1" l="1"/>
</calcChain>
</file>

<file path=xl/sharedStrings.xml><?xml version="1.0" encoding="utf-8"?>
<sst xmlns="http://schemas.openxmlformats.org/spreadsheetml/2006/main" count="63" uniqueCount="39">
  <si>
    <t>Zdroj</t>
  </si>
  <si>
    <t>Počet</t>
  </si>
  <si>
    <t>GTSDB</t>
  </si>
  <si>
    <t>Reálné obrázky</t>
  </si>
  <si>
    <t>Generované obrázky</t>
  </si>
  <si>
    <t>Samosběr</t>
  </si>
  <si>
    <t>Dolování z videí</t>
  </si>
  <si>
    <t>BelgiumTS</t>
  </si>
  <si>
    <t>Raw</t>
  </si>
  <si>
    <t>Celkem (x2)</t>
  </si>
  <si>
    <t>Celkem</t>
  </si>
  <si>
    <t>Podíl (r:g)</t>
  </si>
  <si>
    <t>Zařízení</t>
  </si>
  <si>
    <t>SSD Mobilenet 320x320</t>
  </si>
  <si>
    <t>SSD Mobilenet 640x480</t>
  </si>
  <si>
    <t>SSD Mobilenet 320x320 (quantized)</t>
  </si>
  <si>
    <t>SSD Mobilenet 640x480 (quantized)</t>
  </si>
  <si>
    <t>SSD Mobilenet FPNlite 640x480</t>
  </si>
  <si>
    <t>SSD EfficentDet 512x512</t>
  </si>
  <si>
    <t>Samsung galaxy M11</t>
  </si>
  <si>
    <t>Rok výroby</t>
  </si>
  <si>
    <t>~12FPS</t>
  </si>
  <si>
    <t>~8FPS</t>
  </si>
  <si>
    <t>~3FPS</t>
  </si>
  <si>
    <t>~2FPS</t>
  </si>
  <si>
    <t>&lt;0.5FPS</t>
  </si>
  <si>
    <t>~10FPS</t>
  </si>
  <si>
    <t>~4FPS</t>
  </si>
  <si>
    <t>~30-40FPS</t>
  </si>
  <si>
    <t>~18FPS</t>
  </si>
  <si>
    <t>~1.5FPS</t>
  </si>
  <si>
    <t>Xiaomi Redmi Note 11 S</t>
  </si>
  <si>
    <t>~52FPS</t>
  </si>
  <si>
    <t>Intel i5-11320H</t>
  </si>
  <si>
    <t>~14FPS</t>
  </si>
  <si>
    <t>~7FPS</t>
  </si>
  <si>
    <t>Model</t>
  </si>
  <si>
    <t>Normální</t>
  </si>
  <si>
    <t>Quantizovaný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</si>
</sst>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ální" xfId="0" builtinId="0"/>
  </cellStyles>
  <dxfs count="2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Podíl</a:t>
            </a:r>
            <a:r>
              <a:rPr lang="cs-CZ" baseline="0"/>
              <a:t> generovaných a reálných dat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'Podíl zdrojů dat'!$C$2</c:f>
              <c:strCache>
                <c:ptCount val="1"/>
                <c:pt idx="0">
                  <c:v>Počet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B6-492F-A490-E49F20C8F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6-492F-A490-E49F20C8FC28}"/>
              </c:ext>
            </c:extLst>
          </c:dPt>
          <c:cat>
            <c:strRef>
              <c:f>'Podíl zdrojů dat'!$B$3:$B$4</c:f>
              <c:strCache>
                <c:ptCount val="2"/>
                <c:pt idx="0">
                  <c:v>Reálné obrázky</c:v>
                </c:pt>
                <c:pt idx="1">
                  <c:v>Generované obrázky</c:v>
                </c:pt>
              </c:strCache>
            </c:strRef>
          </c:cat>
          <c:val>
            <c:numRef>
              <c:f>'Podíl zdrojů dat'!$C$3:$C$4</c:f>
              <c:numCache>
                <c:formatCode>General</c:formatCode>
                <c:ptCount val="2"/>
                <c:pt idx="0">
                  <c:v>355</c:v>
                </c:pt>
                <c:pt idx="1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0BB-A53F-21A3DC56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Podíl zdrojů reálných obrázků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0-4108-B008-77620DE206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0-4108-B008-77620DE206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0-4108-B008-77620DE2068F}"/>
              </c:ext>
            </c:extLst>
          </c:dPt>
          <c:cat>
            <c:strRef>
              <c:f>'Podíl zdrojů dat'!$R$3:$R$5</c:f>
              <c:strCache>
                <c:ptCount val="3"/>
                <c:pt idx="0">
                  <c:v>Samosběr</c:v>
                </c:pt>
                <c:pt idx="1">
                  <c:v>GTSDB</c:v>
                </c:pt>
                <c:pt idx="2">
                  <c:v>Dolování z videí</c:v>
                </c:pt>
              </c:strCache>
            </c:strRef>
          </c:cat>
          <c:val>
            <c:numRef>
              <c:f>'Podíl zdrojů dat'!$S$3:$S$5</c:f>
              <c:numCache>
                <c:formatCode>General</c:formatCode>
                <c:ptCount val="3"/>
                <c:pt idx="0">
                  <c:v>56</c:v>
                </c:pt>
                <c:pt idx="1">
                  <c:v>232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4-41CB-B699-13714B1E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Podíl zdrojů obrázků pro generování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16-4F1D-A0BC-14549B155C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16-4F1D-A0BC-14549B155C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16-4F1D-A0BC-14549B155C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16-4F1D-A0BC-14549B155C7E}"/>
              </c:ext>
            </c:extLst>
          </c:dPt>
          <c:cat>
            <c:strRef>
              <c:f>'Podíl zdrojů dat'!$J$3:$J$6</c:f>
              <c:strCache>
                <c:ptCount val="4"/>
                <c:pt idx="0">
                  <c:v>Samosběr</c:v>
                </c:pt>
                <c:pt idx="1">
                  <c:v>GTSDB</c:v>
                </c:pt>
                <c:pt idx="2">
                  <c:v>BelgiumTS</c:v>
                </c:pt>
                <c:pt idx="3">
                  <c:v>Dolování z videí</c:v>
                </c:pt>
              </c:strCache>
            </c:strRef>
          </c:cat>
          <c:val>
            <c:numRef>
              <c:f>'Podíl zdrojů dat'!$K$3:$K$6</c:f>
              <c:numCache>
                <c:formatCode>General</c:formatCode>
                <c:ptCount val="4"/>
                <c:pt idx="0">
                  <c:v>280</c:v>
                </c:pt>
                <c:pt idx="1">
                  <c:v>324</c:v>
                </c:pt>
                <c:pt idx="2">
                  <c:v>500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2-4242-A34B-FA72AC56F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Rychlost na různých</a:t>
            </a:r>
            <a:r>
              <a:rPr lang="cs-CZ" baseline="0"/>
              <a:t> zařízeních(FPS)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'Výkon na zařízeních'!$B$17</c:f>
              <c:strCache>
                <c:ptCount val="1"/>
                <c:pt idx="0">
                  <c:v>Samsung galaxy M11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'Výkon na zařízeních'!$C$16:$H$16</c:f>
              <c:strCache>
                <c:ptCount val="6"/>
                <c:pt idx="0">
                  <c:v>SSD Mobilenet 320x320</c:v>
                </c:pt>
                <c:pt idx="1">
                  <c:v>SSD Mobilenet 640x480</c:v>
                </c:pt>
                <c:pt idx="2">
                  <c:v>SSD Mobilenet 320x320 (quantized)</c:v>
                </c:pt>
                <c:pt idx="3">
                  <c:v>SSD Mobilenet 640x480 (quantized)</c:v>
                </c:pt>
                <c:pt idx="4">
                  <c:v>SSD Mobilenet FPNlite 640x480</c:v>
                </c:pt>
                <c:pt idx="5">
                  <c:v>SSD EfficentDet 512x512</c:v>
                </c:pt>
              </c:strCache>
            </c:strRef>
          </c:cat>
          <c:val>
            <c:numRef>
              <c:f>'Výkon na zařízeních'!$C$17:$H$17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1-4550-A1CE-2584523A14EA}"/>
            </c:ext>
          </c:extLst>
        </c:ser>
        <c:ser>
          <c:idx val="1"/>
          <c:order val="1"/>
          <c:tx>
            <c:strRef>
              <c:f>'Výkon na zařízeních'!$B$18</c:f>
              <c:strCache>
                <c:ptCount val="1"/>
                <c:pt idx="0">
                  <c:v>Xiaomi Redmi Note 11 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'Výkon na zařízeních'!$C$16:$H$16</c:f>
              <c:strCache>
                <c:ptCount val="6"/>
                <c:pt idx="0">
                  <c:v>SSD Mobilenet 320x320</c:v>
                </c:pt>
                <c:pt idx="1">
                  <c:v>SSD Mobilenet 640x480</c:v>
                </c:pt>
                <c:pt idx="2">
                  <c:v>SSD Mobilenet 320x320 (quantized)</c:v>
                </c:pt>
                <c:pt idx="3">
                  <c:v>SSD Mobilenet 640x480 (quantized)</c:v>
                </c:pt>
                <c:pt idx="4">
                  <c:v>SSD Mobilenet FPNlite 640x480</c:v>
                </c:pt>
                <c:pt idx="5">
                  <c:v>SSD EfficentDet 512x512</c:v>
                </c:pt>
              </c:strCache>
            </c:strRef>
          </c:cat>
          <c:val>
            <c:numRef>
              <c:f>'Výkon na zařízeních'!$C$18:$H$18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35</c:v>
                </c:pt>
                <c:pt idx="3">
                  <c:v>18</c:v>
                </c:pt>
                <c:pt idx="4">
                  <c:v>4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1-4550-A1CE-2584523A14EA}"/>
            </c:ext>
          </c:extLst>
        </c:ser>
        <c:ser>
          <c:idx val="2"/>
          <c:order val="2"/>
          <c:tx>
            <c:strRef>
              <c:f>'Výkon na zařízeních'!$B$23</c:f>
              <c:strCache>
                <c:ptCount val="1"/>
                <c:pt idx="0">
                  <c:v>Intel i5-11320H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'Výkon na zařízeních'!$C$16:$H$16</c:f>
              <c:strCache>
                <c:ptCount val="6"/>
                <c:pt idx="0">
                  <c:v>SSD Mobilenet 320x320</c:v>
                </c:pt>
                <c:pt idx="1">
                  <c:v>SSD Mobilenet 640x480</c:v>
                </c:pt>
                <c:pt idx="2">
                  <c:v>SSD Mobilenet 320x320 (quantized)</c:v>
                </c:pt>
                <c:pt idx="3">
                  <c:v>SSD Mobilenet 640x480 (quantized)</c:v>
                </c:pt>
                <c:pt idx="4">
                  <c:v>SSD Mobilenet FPNlite 640x480</c:v>
                </c:pt>
                <c:pt idx="5">
                  <c:v>SSD EfficentDet 512x512</c:v>
                </c:pt>
              </c:strCache>
            </c:strRef>
          </c:cat>
          <c:val>
            <c:numRef>
              <c:f>'Výkon na zařízeních'!$C$23:$H$23</c:f>
              <c:numCache>
                <c:formatCode>General</c:formatCode>
                <c:ptCount val="6"/>
                <c:pt idx="0">
                  <c:v>52</c:v>
                </c:pt>
                <c:pt idx="1">
                  <c:v>18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1-4550-A1CE-2584523A14EA}"/>
            </c:ext>
          </c:extLst>
        </c:ser>
        <c:ser>
          <c:idx val="6"/>
          <c:order val="6"/>
          <c:tx>
            <c:strRef>
              <c:f>'Výkon na zařízeních'!#REF!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'Výkon na zařízeních'!$C$16:$H$16</c:f>
              <c:strCache>
                <c:ptCount val="6"/>
                <c:pt idx="0">
                  <c:v>SSD Mobilenet 320x320</c:v>
                </c:pt>
                <c:pt idx="1">
                  <c:v>SSD Mobilenet 640x480</c:v>
                </c:pt>
                <c:pt idx="2">
                  <c:v>SSD Mobilenet 320x320 (quantized)</c:v>
                </c:pt>
                <c:pt idx="3">
                  <c:v>SSD Mobilenet 640x480 (quantized)</c:v>
                </c:pt>
                <c:pt idx="4">
                  <c:v>SSD Mobilenet FPNlite 640x480</c:v>
                </c:pt>
                <c:pt idx="5">
                  <c:v>SSD EfficentDet 512x512</c:v>
                </c:pt>
              </c:strCache>
              <c:extLst xmlns:c15="http://schemas.microsoft.com/office/drawing/2012/chart"/>
            </c:strRef>
          </c:cat>
          <c:val>
            <c:numRef>
              <c:f>'Výkon na zařízeních'!#REF!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CD1-4550-A1CE-2584523A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44848"/>
        <c:axId val="6653429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'Výkon na zařízeních'!$B$20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'Výkon na zařízeních'!$C$16:$H$16</c15:sqref>
                        </c15:formulaRef>
                      </c:ext>
                    </c:extLst>
                    <c:strCache>
                      <c:ptCount val="6"/>
                      <c:pt idx="0">
                        <c:v>SSD Mobilenet 320x320</c:v>
                      </c:pt>
                      <c:pt idx="1">
                        <c:v>SSD Mobilenet 640x480</c:v>
                      </c:pt>
                      <c:pt idx="2">
                        <c:v>SSD Mobilenet 320x320 (quantized)</c:v>
                      </c:pt>
                      <c:pt idx="3">
                        <c:v>SSD Mobilenet 640x480 (quantized)</c:v>
                      </c:pt>
                      <c:pt idx="4">
                        <c:v>SSD Mobilenet FPNlite 640x480</c:v>
                      </c:pt>
                      <c:pt idx="5">
                        <c:v>SSD EfficentDet 512x512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'Výkon na zařízeních'!$C$20:$H$20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CD1-4550-A1CE-2584523A14E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'Výkon na zařízeních'!$B$21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'Výkon na zařízeních'!$C$16:$H$16</c15:sqref>
                        </c15:formulaRef>
                      </c:ext>
                    </c:extLst>
                    <c:strCache>
                      <c:ptCount val="6"/>
                      <c:pt idx="0">
                        <c:v>SSD Mobilenet 320x320</c:v>
                      </c:pt>
                      <c:pt idx="1">
                        <c:v>SSD Mobilenet 640x480</c:v>
                      </c:pt>
                      <c:pt idx="2">
                        <c:v>SSD Mobilenet 320x320 (quantized)</c:v>
                      </c:pt>
                      <c:pt idx="3">
                        <c:v>SSD Mobilenet 640x480 (quantized)</c:v>
                      </c:pt>
                      <c:pt idx="4">
                        <c:v>SSD Mobilenet FPNlite 640x480</c:v>
                      </c:pt>
                      <c:pt idx="5">
                        <c:v>SSD EfficentDet 512x512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'Výkon na zařízeních'!$C$21:$H$21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D1-4550-A1CE-2584523A14E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'Výkon na zařízeních'!$B$22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'Výkon na zařízeních'!$C$16:$H$16</c15:sqref>
                        </c15:formulaRef>
                      </c:ext>
                    </c:extLst>
                    <c:strCache>
                      <c:ptCount val="6"/>
                      <c:pt idx="0">
                        <c:v>SSD Mobilenet 320x320</c:v>
                      </c:pt>
                      <c:pt idx="1">
                        <c:v>SSD Mobilenet 640x480</c:v>
                      </c:pt>
                      <c:pt idx="2">
                        <c:v>SSD Mobilenet 320x320 (quantized)</c:v>
                      </c:pt>
                      <c:pt idx="3">
                        <c:v>SSD Mobilenet 640x480 (quantized)</c:v>
                      </c:pt>
                      <c:pt idx="4">
                        <c:v>SSD Mobilenet FPNlite 640x480</c:v>
                      </c:pt>
                      <c:pt idx="5">
                        <c:v>SSD EfficentDet 512x512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'Výkon na zařízeních'!$C$22:$H$22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D1-4550-A1CE-2584523A14EA}"/>
                  </c:ext>
                </c:extLst>
              </c15:ser>
            </c15:filteredBarSeries>
          </c:ext>
        </c:extLst>
      </c:barChart>
      <c:catAx>
        <c:axId val="6653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5342928"/>
        <c:crosses val="autoZero"/>
        <c:auto val="1"/>
        <c:lblAlgn val="ctr"/>
        <c:lblOffset val="100"/>
        <c:noMultiLvlLbl val="0"/>
      </c:catAx>
      <c:valAx>
        <c:axId val="6653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53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'Výkon na zařízeních'!$M$16</c:f>
              <c:strCache>
                <c:ptCount val="1"/>
                <c:pt idx="0">
                  <c:v>Normální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'Výkon na zařízeních'!$L$17:$L$18</c:f>
              <c:strCache>
                <c:ptCount val="2"/>
                <c:pt idx="0">
                  <c:v>SSD Mobilenet 640x480</c:v>
                </c:pt>
                <c:pt idx="1">
                  <c:v>SSD Mobilenet 320x320</c:v>
                </c:pt>
              </c:strCache>
            </c:strRef>
          </c:cat>
          <c:val>
            <c:numRef>
              <c:f>'Výkon na zařízeních'!$M$17:$M$18</c:f>
              <c:numCache>
                <c:formatCode>General</c:formatCode>
                <c:ptCount val="2"/>
                <c:pt idx="0">
                  <c:v>3.5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9-4591-80DC-3D359BFDFCA0}"/>
            </c:ext>
          </c:extLst>
        </c:ser>
        <c:ser>
          <c:idx val="1"/>
          <c:order val="1"/>
          <c:tx>
            <c:strRef>
              <c:f>'Výkon na zařízeních'!$N$16</c:f>
              <c:strCache>
                <c:ptCount val="1"/>
                <c:pt idx="0">
                  <c:v>Quantizovaný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'Výkon na zařízeních'!$L$17:$L$18</c:f>
              <c:strCache>
                <c:ptCount val="2"/>
                <c:pt idx="0">
                  <c:v>SSD Mobilenet 640x480</c:v>
                </c:pt>
                <c:pt idx="1">
                  <c:v>SSD Mobilenet 320x320</c:v>
                </c:pt>
              </c:strCache>
            </c:strRef>
          </c:cat>
          <c:val>
            <c:numRef>
              <c:f>'Výkon na zařízeních'!$N$17:$N$18</c:f>
              <c:numCache>
                <c:formatCode>General</c:formatCode>
                <c:ptCount val="2"/>
                <c:pt idx="0">
                  <c:v>13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9-4591-80DC-3D359BFD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679007"/>
        <c:axId val="266678047"/>
      </c:barChart>
      <c:catAx>
        <c:axId val="26667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66678047"/>
        <c:crosses val="autoZero"/>
        <c:auto val="1"/>
        <c:lblAlgn val="ctr"/>
        <c:lblOffset val="100"/>
        <c:noMultiLvlLbl val="0"/>
      </c:catAx>
      <c:valAx>
        <c:axId val="2666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666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597693</xdr:colOff>
      <xdr:row>10</xdr:row>
      <xdr:rowOff>73818</xdr:rowOff>
    </xdr:from>
    <xdr:to>
      <xdr:col>7</xdr:col>
      <xdr:colOff>23812</xdr:colOff>
      <xdr:row>25</xdr:row>
      <xdr:rowOff>61913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63F8559-AFC4-F104-5234-DC651FDE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187776</xdr:colOff>
      <xdr:row>10</xdr:row>
      <xdr:rowOff>168046</xdr:rowOff>
    </xdr:from>
    <xdr:to>
      <xdr:col>22</xdr:col>
      <xdr:colOff>555169</xdr:colOff>
      <xdr:row>25</xdr:row>
      <xdr:rowOff>153418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61523B3-9182-D9BA-E7A8-9977AB21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613947</xdr:colOff>
      <xdr:row>10</xdr:row>
      <xdr:rowOff>49606</xdr:rowOff>
    </xdr:from>
    <xdr:to>
      <xdr:col>14</xdr:col>
      <xdr:colOff>266966</xdr:colOff>
      <xdr:row>25</xdr:row>
      <xdr:rowOff>37358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23CAD21-98D7-DFA9-0EF4-BAE1CF358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625071</xdr:colOff>
      <xdr:row>29</xdr:row>
      <xdr:rowOff>20443</xdr:rowOff>
    </xdr:from>
    <xdr:to>
      <xdr:col>4</xdr:col>
      <xdr:colOff>44079</xdr:colOff>
      <xdr:row>44</xdr:row>
      <xdr:rowOff>79607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222BDC7-C760-D002-147A-1D423C4CB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169420</xdr:colOff>
      <xdr:row>21</xdr:row>
      <xdr:rowOff>61051</xdr:rowOff>
    </xdr:from>
    <xdr:to>
      <xdr:col>14</xdr:col>
      <xdr:colOff>439554</xdr:colOff>
      <xdr:row>36</xdr:row>
      <xdr:rowOff>110707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711F6B1E-82AF-3BBC-38DA-0D971FE8C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FC5C40-A6D9-4B94-B02F-755279A155DA}" name="Tabulka1" displayName="Tabulka1" ref="B2:I11" totalsRowShown="0" headerRowDxfId="1" headerRowBorderDxfId="0">
  <autoFilter ref="B2:I11" xr:uid="{DCFC5C40-A6D9-4B94-B02F-755279A155DA}"/>
  <tableColumns count="8">
    <tableColumn id="1" xr3:uid="{98BA6C80-F794-4AED-8F9B-6201B6A911AE}" name="Zařízení"/>
    <tableColumn id="2" xr3:uid="{DBBDC7DD-DB2E-460D-A5CC-E2D9329AC318}" name="Rok výroby"/>
    <tableColumn id="3" xr3:uid="{074EEB62-1DF9-4B23-95BA-373402CA1896}" name="SSD Mobilenet 320x320"/>
    <tableColumn id="4" xr3:uid="{3108B529-906F-465D-BA58-24003F966203}" name="SSD Mobilenet 640x480"/>
    <tableColumn id="5" xr3:uid="{BE00D442-9568-41D6-AD39-F45B0028A338}" name="SSD Mobilenet 320x320 (quantized)"/>
    <tableColumn id="6" xr3:uid="{0D84F257-7DBF-4E4D-B36F-D1C457792501}" name="SSD Mobilenet 640x480 (quantized)"/>
    <tableColumn id="7" xr3:uid="{5470D79E-E44C-4F54-B931-719CB8C2C7DE}" name="SSD Mobilenet FPNlite 640x480"/>
    <tableColumn id="8" xr3:uid="{DD3DE702-3751-4FE5-9F6F-94291BD79611}" name="SSD EfficentDet 512x5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"/>
  <sheetViews>
    <sheetView zoomScale="85" zoomScaleNormal="85" workbookViewId="0">
      <selection activeCell="C4" sqref="C4"/>
    </sheetView>
  </sheetViews>
  <sheetFormatPr defaultRowHeight="14.25" x14ac:dyDescent="0.45"/>
  <cols>
    <col min="2" max="2" width="16.86328125" bestFit="1" customWidth="1"/>
    <col min="10" max="10" width="15.3984375" bestFit="1" customWidth="1"/>
    <col min="11" max="11" width="5.19921875" bestFit="1" customWidth="1"/>
    <col min="12" max="12" width="4.1328125" bestFit="1" customWidth="1"/>
    <col min="18" max="18" width="15.3984375" bestFit="1" customWidth="1"/>
    <col min="19" max="19" width="5.1328125" bestFit="1" customWidth="1"/>
  </cols>
  <sheetData>
    <row r="2" spans="2:19" x14ac:dyDescent="0.45">
      <c r="B2" t="s">
        <v>0</v>
      </c>
      <c r="C2" t="s">
        <v>1</v>
      </c>
      <c r="J2" t="s">
        <v>0</v>
      </c>
      <c r="K2" t="s">
        <v>1</v>
      </c>
      <c r="L2" t="s">
        <v>8</v>
      </c>
      <c r="R2" t="s">
        <v>0</v>
      </c>
      <c r="S2" t="s">
        <v>1</v>
      </c>
    </row>
    <row r="3" spans="2:19" x14ac:dyDescent="0.45">
      <c r="B3" t="s">
        <v>3</v>
      </c>
      <c r="C3">
        <f>S6</f>
        <v>355</v>
      </c>
      <c r="J3" t="s">
        <v>5</v>
      </c>
      <c r="K3">
        <f>L3*2</f>
        <v>280</v>
      </c>
      <c r="L3">
        <v>140</v>
      </c>
      <c r="R3" t="s">
        <v>5</v>
      </c>
      <c r="S3">
        <v>56</v>
      </c>
    </row>
    <row r="4" spans="2:19" x14ac:dyDescent="0.45">
      <c r="B4" s="1" t="s">
        <v>4</v>
      </c>
      <c r="C4" s="1">
        <f>K8</f>
        <v>2288</v>
      </c>
      <c r="J4" t="s">
        <v>2</v>
      </c>
      <c r="K4">
        <f>L4*2</f>
        <v>324</v>
      </c>
      <c r="L4">
        <v>162</v>
      </c>
      <c r="R4" t="s">
        <v>2</v>
      </c>
      <c r="S4">
        <v>232</v>
      </c>
    </row>
    <row r="5" spans="2:19" x14ac:dyDescent="0.45">
      <c r="B5" t="s">
        <v>10</v>
      </c>
      <c r="C5">
        <f>SUM(C3:C4)</f>
        <v>2643</v>
      </c>
      <c r="J5" t="s">
        <v>7</v>
      </c>
      <c r="K5">
        <v>500</v>
      </c>
      <c r="L5">
        <v>500</v>
      </c>
      <c r="R5" s="1" t="s">
        <v>6</v>
      </c>
      <c r="S5" s="1">
        <v>67</v>
      </c>
    </row>
    <row r="6" spans="2:19" x14ac:dyDescent="0.45">
      <c r="B6" t="s">
        <v>11</v>
      </c>
      <c r="C6" t="str">
        <f>_xlfn.CONCAT(1, ":", ROUND(C4/C3,1))</f>
        <v>1:6.4</v>
      </c>
      <c r="J6" s="1" t="s">
        <v>6</v>
      </c>
      <c r="K6" s="1">
        <f>L6*2</f>
        <v>40</v>
      </c>
      <c r="L6" s="1">
        <v>20</v>
      </c>
      <c r="R6" t="s">
        <v>10</v>
      </c>
      <c r="S6">
        <f>SUM(S3:S5)</f>
        <v>355</v>
      </c>
    </row>
    <row r="7" spans="2:19" x14ac:dyDescent="0.45">
      <c r="K7">
        <f>SUM(K3:K6)</f>
        <v>1144</v>
      </c>
      <c r="L7">
        <f>SUM(L3:L6)</f>
        <v>822</v>
      </c>
    </row>
    <row r="8" spans="2:19" x14ac:dyDescent="0.45">
      <c r="J8" t="s">
        <v>9</v>
      </c>
      <c r="K8">
        <f>K7*2</f>
        <v>2288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E0B5-EEF7-4EE8-9327-162CF4AE596A}">
  <dimension ref="B2:N23"/>
  <sheetViews>
    <sheetView tabSelected="1" topLeftCell="F9" zoomScale="68" zoomScaleNormal="85" workbookViewId="0">
      <selection activeCell="Q38" sqref="Q38"/>
    </sheetView>
  </sheetViews>
  <sheetFormatPr defaultRowHeight="14.25" x14ac:dyDescent="0.45"/>
  <cols>
    <col min="2" max="2" width="29.796875" bestFit="1" customWidth="1"/>
    <col min="3" max="3" width="20" bestFit="1" customWidth="1"/>
    <col min="4" max="4" width="23.1328125" bestFit="1" customWidth="1"/>
    <col min="5" max="5" width="29.796875" bestFit="1" customWidth="1"/>
    <col min="6" max="7" width="33.06640625" bestFit="1" customWidth="1"/>
    <col min="8" max="8" width="29.53125" bestFit="1" customWidth="1"/>
    <col min="9" max="9" width="22.796875" customWidth="1"/>
    <col min="12" max="12" width="19.9296875" bestFit="1" customWidth="1"/>
    <col min="13" max="14" width="15.59765625" bestFit="1" customWidth="1"/>
  </cols>
  <sheetData>
    <row r="2" spans="2:14" x14ac:dyDescent="0.45">
      <c r="B2" s="2" t="s">
        <v>12</v>
      </c>
      <c r="C2" s="2" t="s">
        <v>20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</row>
    <row r="3" spans="2:14" x14ac:dyDescent="0.45">
      <c r="B3" t="s">
        <v>19</v>
      </c>
      <c r="C3">
        <v>2020</v>
      </c>
      <c r="D3" t="s">
        <v>22</v>
      </c>
      <c r="E3" t="s">
        <v>23</v>
      </c>
      <c r="F3" t="s">
        <v>21</v>
      </c>
      <c r="G3" t="s">
        <v>22</v>
      </c>
      <c r="H3" t="s">
        <v>24</v>
      </c>
      <c r="I3" t="s">
        <v>25</v>
      </c>
    </row>
    <row r="4" spans="2:14" x14ac:dyDescent="0.45">
      <c r="B4" t="s">
        <v>31</v>
      </c>
      <c r="C4">
        <v>2022</v>
      </c>
      <c r="D4" t="s">
        <v>26</v>
      </c>
      <c r="E4" t="s">
        <v>27</v>
      </c>
      <c r="F4" t="s">
        <v>28</v>
      </c>
      <c r="G4" t="s">
        <v>29</v>
      </c>
      <c r="H4" t="s">
        <v>27</v>
      </c>
      <c r="I4" t="s">
        <v>30</v>
      </c>
    </row>
    <row r="5" spans="2:14" x14ac:dyDescent="0.45">
      <c r="B5" t="s">
        <v>33</v>
      </c>
      <c r="C5">
        <v>2021</v>
      </c>
      <c r="D5" t="s">
        <v>32</v>
      </c>
      <c r="E5" t="s">
        <v>29</v>
      </c>
      <c r="F5" t="s">
        <v>23</v>
      </c>
      <c r="G5" t="s">
        <v>27</v>
      </c>
      <c r="H5" t="s">
        <v>34</v>
      </c>
      <c r="I5" t="s">
        <v>35</v>
      </c>
    </row>
    <row r="16" spans="2:14" x14ac:dyDescent="0.45"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L16" t="s">
        <v>36</v>
      </c>
      <c r="M16" t="s">
        <v>37</v>
      </c>
      <c r="N16" t="s">
        <v>38</v>
      </c>
    </row>
    <row r="17" spans="2:14" x14ac:dyDescent="0.45">
      <c r="B17" t="s">
        <v>19</v>
      </c>
      <c r="C17">
        <v>8</v>
      </c>
      <c r="D17">
        <v>3</v>
      </c>
      <c r="E17">
        <v>12</v>
      </c>
      <c r="F17">
        <v>8</v>
      </c>
      <c r="G17">
        <v>2</v>
      </c>
      <c r="H17">
        <v>0.5</v>
      </c>
      <c r="L17" t="s">
        <v>14</v>
      </c>
      <c r="M17">
        <f>AVERAGE(D17:D22)</f>
        <v>3.5</v>
      </c>
      <c r="N17">
        <f>AVERAGE(F17:F22)</f>
        <v>13</v>
      </c>
    </row>
    <row r="18" spans="2:14" x14ac:dyDescent="0.45">
      <c r="B18" t="s">
        <v>31</v>
      </c>
      <c r="C18">
        <v>10</v>
      </c>
      <c r="D18">
        <v>4</v>
      </c>
      <c r="E18">
        <v>35</v>
      </c>
      <c r="F18">
        <v>18</v>
      </c>
      <c r="G18">
        <v>4</v>
      </c>
      <c r="H18">
        <v>1.5</v>
      </c>
      <c r="L18" t="s">
        <v>13</v>
      </c>
      <c r="M18">
        <f>AVERAGE(C17:C22)</f>
        <v>9</v>
      </c>
      <c r="N18">
        <f>AVERAGE(E17:E22)</f>
        <v>23.5</v>
      </c>
    </row>
    <row r="23" spans="2:14" x14ac:dyDescent="0.45">
      <c r="B23" t="s">
        <v>33</v>
      </c>
      <c r="C23">
        <v>52</v>
      </c>
      <c r="D23">
        <v>18</v>
      </c>
      <c r="E23">
        <v>3</v>
      </c>
      <c r="F23">
        <v>4</v>
      </c>
      <c r="G23">
        <v>14</v>
      </c>
      <c r="H23">
        <v>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Podíl zdrojů dat</vt:lpstr>
      <vt:lpstr>Výkon na zařízeních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Štaffa</dc:creator>
  <cp:lastModifiedBy>Jan Štaffa</cp:lastModifiedBy>
  <dcterms:created xsi:type="dcterms:W3CDTF">2015-06-05T18:19:34Z</dcterms:created>
  <dcterms:modified xsi:type="dcterms:W3CDTF">2024-04-10T11:24:48Z</dcterms:modified>
</cp:coreProperties>
</file>