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jan23\Desktop\Studium\7.Semester\Automatisierungstechnik\SchrittmotorArduino\"/>
    </mc:Choice>
  </mc:AlternateContent>
  <xr:revisionPtr revIDLastSave="0" documentId="13_ncr:1_{29BAF052-FFA1-450D-BB12-E4E5E2A58213}" xr6:coauthVersionLast="47" xr6:coauthVersionMax="47" xr10:uidLastSave="{00000000-0000-0000-0000-000000000000}"/>
  <bookViews>
    <workbookView xWindow="-120" yWindow="-120" windowWidth="29040" windowHeight="15720" xr2:uid="{00000000-000D-0000-FFFF-FFFF00000000}"/>
  </bookViews>
  <sheets>
    <sheet name="Report" sheetId="2" r:id="rId1"/>
    <sheet name="Formalities"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9" i="2" l="1"/>
  <c r="E88" i="2"/>
  <c r="E89" i="2" s="1"/>
  <c r="F348" i="2" l="1"/>
  <c r="F224" i="2" l="1"/>
  <c r="E223" i="2"/>
  <c r="E224" i="2" s="1"/>
  <c r="F217" i="2" l="1"/>
  <c r="F342" i="2"/>
  <c r="E341" i="2"/>
  <c r="E332" i="2"/>
  <c r="F332" i="2"/>
  <c r="F280" i="2"/>
  <c r="F266" i="2"/>
  <c r="F241" i="2"/>
  <c r="A73" i="2"/>
  <c r="E240" i="2"/>
  <c r="E241" i="2" s="1"/>
  <c r="E342" i="2" l="1"/>
  <c r="E347" i="2" s="1"/>
  <c r="E348" i="2" s="1"/>
  <c r="F80" i="2"/>
  <c r="E79" i="2"/>
  <c r="E80" i="2" s="1"/>
  <c r="F99" i="2"/>
  <c r="E100" i="2" s="1"/>
  <c r="F100" i="2"/>
  <c r="F202" i="2"/>
  <c r="E201" i="2"/>
  <c r="E202" i="2" s="1"/>
  <c r="F197" i="2"/>
  <c r="E196" i="2"/>
  <c r="E197" i="2" s="1"/>
  <c r="F186" i="2"/>
  <c r="E185" i="2"/>
  <c r="E186" i="2" s="1"/>
  <c r="F173" i="2"/>
  <c r="E172" i="2"/>
  <c r="E173" i="2" s="1"/>
  <c r="F166" i="2"/>
  <c r="E165" i="2"/>
  <c r="E166" i="2" s="1"/>
  <c r="F161" i="2" l="1"/>
  <c r="E160" i="2"/>
  <c r="E161" i="2" s="1"/>
  <c r="F149" i="2"/>
  <c r="E148" i="2"/>
  <c r="E149" i="2" s="1"/>
  <c r="F212" i="2"/>
  <c r="E211" i="2"/>
  <c r="E212" i="2" s="1"/>
  <c r="E279" i="2"/>
  <c r="E280" i="2" s="1"/>
  <c r="F71" i="2"/>
  <c r="E70" i="2"/>
  <c r="E71" i="2" s="1"/>
  <c r="F253" i="2" l="1"/>
  <c r="E253" i="2"/>
  <c r="E252" i="2"/>
  <c r="F298" i="2" l="1"/>
  <c r="E297" i="2"/>
  <c r="E298" i="2" s="1"/>
  <c r="F54" i="2"/>
  <c r="E53" i="2"/>
  <c r="E54" i="2" s="1"/>
  <c r="F138" i="2"/>
  <c r="E137" i="2"/>
  <c r="E138" i="2" s="1"/>
  <c r="F127" i="2"/>
  <c r="E126" i="2"/>
  <c r="E127" i="2" s="1"/>
  <c r="F366" i="2" l="1"/>
  <c r="F367" i="2" s="1"/>
  <c r="F368" i="2" s="1"/>
  <c r="F369" i="2" s="1"/>
  <c r="F370" i="2" s="1"/>
  <c r="F371" i="2" s="1"/>
  <c r="F372" i="2" s="1"/>
  <c r="F373" i="2" s="1"/>
  <c r="E322" i="2" l="1"/>
  <c r="E323" i="2" s="1"/>
  <c r="E315" i="2"/>
  <c r="E316" i="2" s="1"/>
  <c r="E306" i="2"/>
  <c r="E307" i="2" s="1"/>
  <c r="E274" i="2"/>
  <c r="E275" i="2" s="1"/>
  <c r="E358" i="2" s="1"/>
  <c r="E265" i="2"/>
  <c r="E266" i="2" s="1"/>
  <c r="E115" i="2"/>
  <c r="E116" i="2" s="1"/>
  <c r="E357" i="2" s="1"/>
  <c r="E110" i="2"/>
  <c r="E111" i="2" s="1"/>
  <c r="E359" i="2" s="1"/>
  <c r="E351" i="2" l="1"/>
  <c r="E353" i="2" s="1"/>
  <c r="E356" i="2"/>
  <c r="F275" i="2"/>
  <c r="F358" i="2" s="1"/>
  <c r="F323" i="2"/>
  <c r="F316" i="2"/>
  <c r="F307" i="2"/>
  <c r="F356" i="2" l="1"/>
  <c r="H358" i="2" s="1"/>
  <c r="F116" i="2"/>
  <c r="F357" i="2" s="1"/>
  <c r="F111" i="2"/>
  <c r="F359" i="2" s="1"/>
  <c r="F351" i="2" l="1"/>
  <c r="E354" i="2" s="1"/>
  <c r="H357" i="2"/>
  <c r="H359" i="2"/>
  <c r="H35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Elmar Wings</author>
  </authors>
  <commentList>
    <comment ref="B14" authorId="0" shapeId="0" xr:uid="{00000000-0006-0000-0100-000001000000}">
      <text>
        <r>
          <rPr>
            <b/>
            <sz val="9"/>
            <color indexed="81"/>
            <rFont val="Segoe UI"/>
            <family val="2"/>
          </rPr>
          <t>Elmar Wings:</t>
        </r>
        <r>
          <rPr>
            <sz val="9"/>
            <color indexed="81"/>
            <rFont val="Segoe UI"/>
            <family val="2"/>
          </rPr>
          <t xml:space="preserve">
main page
descriptions of the functions
descriptions of the parameters
</t>
        </r>
      </text>
    </comment>
    <comment ref="B15" authorId="0" shapeId="0" xr:uid="{00000000-0006-0000-0100-000002000000}">
      <text>
        <r>
          <rPr>
            <b/>
            <sz val="9"/>
            <color indexed="81"/>
            <rFont val="Segoe UI"/>
            <family val="2"/>
          </rPr>
          <t>Elmar Wings:</t>
        </r>
        <r>
          <rPr>
            <sz val="9"/>
            <color indexed="81"/>
            <rFont val="Segoe UI"/>
            <family val="2"/>
          </rPr>
          <t xml:space="preserve">
in all possible files:
- py
- tex
-bib
- ...</t>
        </r>
      </text>
    </comment>
    <comment ref="B34" authorId="0" shapeId="0" xr:uid="{00000000-0006-0000-0100-00000300000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sharedStrings.xml><?xml version="1.0" encoding="utf-8"?>
<sst xmlns="http://schemas.openxmlformats.org/spreadsheetml/2006/main" count="476" uniqueCount="282">
  <si>
    <t>Literature</t>
  </si>
  <si>
    <t>key words</t>
  </si>
  <si>
    <t>bib file</t>
  </si>
  <si>
    <t>completeness</t>
  </si>
  <si>
    <t>quality</t>
  </si>
  <si>
    <t>presentation</t>
  </si>
  <si>
    <t>description</t>
  </si>
  <si>
    <t>Introduction</t>
  </si>
  <si>
    <t>problem's description</t>
  </si>
  <si>
    <t>no phrases</t>
  </si>
  <si>
    <t>literature</t>
  </si>
  <si>
    <t>challenges (with literature)</t>
  </si>
  <si>
    <t>solution</t>
  </si>
  <si>
    <t>structure</t>
  </si>
  <si>
    <t>problem</t>
  </si>
  <si>
    <t>relevance</t>
  </si>
  <si>
    <t>methodology</t>
  </si>
  <si>
    <t>other</t>
  </si>
  <si>
    <t>Process</t>
  </si>
  <si>
    <t>project plan</t>
  </si>
  <si>
    <t>LaTeX</t>
  </si>
  <si>
    <t>idea</t>
  </si>
  <si>
    <t>Installation</t>
  </si>
  <si>
    <t>installation</t>
  </si>
  <si>
    <t>functions</t>
  </si>
  <si>
    <t>help</t>
  </si>
  <si>
    <t>error handling</t>
  </si>
  <si>
    <t>program</t>
  </si>
  <si>
    <t xml:space="preserve">readable </t>
  </si>
  <si>
    <t>parameter handling</t>
  </si>
  <si>
    <t>structure/modules</t>
  </si>
  <si>
    <t>names</t>
  </si>
  <si>
    <t>Description</t>
  </si>
  <si>
    <t>folders</t>
  </si>
  <si>
    <t>files</t>
  </si>
  <si>
    <t>modules</t>
  </si>
  <si>
    <t>variables</t>
  </si>
  <si>
    <t>complettness</t>
  </si>
  <si>
    <t>Documentation developer</t>
  </si>
  <si>
    <t>spelling/punctuation/grammar</t>
  </si>
  <si>
    <t>Short Description</t>
  </si>
  <si>
    <t>github Project</t>
  </si>
  <si>
    <t>Author:</t>
  </si>
  <si>
    <t>Name</t>
  </si>
  <si>
    <t>Surname</t>
  </si>
  <si>
    <t>Matrikelnumber</t>
  </si>
  <si>
    <t>github Nickname</t>
  </si>
  <si>
    <t>Semester:</t>
  </si>
  <si>
    <t>CPs:</t>
  </si>
  <si>
    <t>`++/+/0/-/--</t>
  </si>
  <si>
    <t>report's structure</t>
  </si>
  <si>
    <t>Quality</t>
  </si>
  <si>
    <t>types</t>
  </si>
  <si>
    <t>Given documentation</t>
  </si>
  <si>
    <t>use of</t>
  </si>
  <si>
    <t>same notation</t>
  </si>
  <si>
    <t>Supplements</t>
  </si>
  <si>
    <t>same structure</t>
  </si>
  <si>
    <t>Hardware</t>
  </si>
  <si>
    <t>constraints</t>
  </si>
  <si>
    <t>interfaces</t>
  </si>
  <si>
    <t>dimensions</t>
  </si>
  <si>
    <t>conclusions</t>
  </si>
  <si>
    <t>software</t>
  </si>
  <si>
    <t>os/interfaces/protocols</t>
  </si>
  <si>
    <t>data</t>
  </si>
  <si>
    <t>qualitiy</t>
  </si>
  <si>
    <t>quantity</t>
  </si>
  <si>
    <t>Improvements</t>
  </si>
  <si>
    <t>minimal</t>
  </si>
  <si>
    <t>documentation</t>
  </si>
  <si>
    <t>Tests</t>
  </si>
  <si>
    <t>classes</t>
  </si>
  <si>
    <t>parts</t>
  </si>
  <si>
    <t>automation</t>
  </si>
  <si>
    <t>hardware</t>
  </si>
  <si>
    <t>max 20% is pictures</t>
  </si>
  <si>
    <t>challenges</t>
  </si>
  <si>
    <t>solutions</t>
  </si>
  <si>
    <t>results</t>
  </si>
  <si>
    <t>Manual</t>
  </si>
  <si>
    <t>main function</t>
  </si>
  <si>
    <t>sketch of the GUI or UI</t>
  </si>
  <si>
    <t>maintenance</t>
  </si>
  <si>
    <t>Troubleshooting</t>
  </si>
  <si>
    <t>specifications</t>
  </si>
  <si>
    <t>independence of the internals</t>
  </si>
  <si>
    <t>Minor changes</t>
  </si>
  <si>
    <t>list of minor changes</t>
  </si>
  <si>
    <t>major improvements</t>
  </si>
  <si>
    <t>documentation of the major improvements</t>
  </si>
  <si>
    <t>Tranlations</t>
  </si>
  <si>
    <t>1-1 translation</t>
  </si>
  <si>
    <t>rewrite as an engineer</t>
  </si>
  <si>
    <t>rewrite as an engineer with improvements</t>
  </si>
  <si>
    <t>readme</t>
  </si>
  <si>
    <t>Problem's description</t>
  </si>
  <si>
    <t>pictures</t>
  </si>
  <si>
    <t>Folder structure</t>
  </si>
  <si>
    <t>links to folder</t>
  </si>
  <si>
    <t>links to files</t>
  </si>
  <si>
    <t>author.xlsx</t>
  </si>
  <si>
    <t>group members</t>
  </si>
  <si>
    <t>addresses</t>
  </si>
  <si>
    <t>emails</t>
  </si>
  <si>
    <t>contact data</t>
  </si>
  <si>
    <t>Responsible (Just one person)</t>
  </si>
  <si>
    <t>notation</t>
  </si>
  <si>
    <t>filenames</t>
  </si>
  <si>
    <t>not short, not long</t>
  </si>
  <si>
    <t>only letters, no blanks,…</t>
  </si>
  <si>
    <t>plausible, not 1.*,…</t>
  </si>
  <si>
    <t>file headers</t>
  </si>
  <si>
    <t>author</t>
  </si>
  <si>
    <t>project</t>
  </si>
  <si>
    <t>filename</t>
  </si>
  <si>
    <t>short description</t>
  </si>
  <si>
    <t>dependicies</t>
  </si>
  <si>
    <t>project's structure</t>
  </si>
  <si>
    <t>name</t>
  </si>
  <si>
    <t>list of materials</t>
  </si>
  <si>
    <t>picture</t>
  </si>
  <si>
    <t>link</t>
  </si>
  <si>
    <t>prices</t>
  </si>
  <si>
    <t>complete</t>
  </si>
  <si>
    <t>thinking in components/modules</t>
  </si>
  <si>
    <t>adequate</t>
  </si>
  <si>
    <t>scope</t>
  </si>
  <si>
    <t>all aspects</t>
  </si>
  <si>
    <t>images</t>
  </si>
  <si>
    <t>own</t>
  </si>
  <si>
    <t>enough</t>
  </si>
  <si>
    <t>labelled</t>
  </si>
  <si>
    <t>ref</t>
  </si>
  <si>
    <t>readable latex code</t>
  </si>
  <si>
    <t>indents</t>
  </si>
  <si>
    <t>empty lines</t>
  </si>
  <si>
    <t>header</t>
  </si>
  <si>
    <t>correct types</t>
  </si>
  <si>
    <t>all fields</t>
  </si>
  <si>
    <t>sorted (abc)</t>
  </si>
  <si>
    <t>updated readme.md</t>
  </si>
  <si>
    <t>Version</t>
  </si>
  <si>
    <t>Development Environment</t>
  </si>
  <si>
    <t>Configuration</t>
  </si>
  <si>
    <t>Allocation of tasks identifiable</t>
  </si>
  <si>
    <t>Plausible</t>
  </si>
  <si>
    <t>Results checkable</t>
  </si>
  <si>
    <t>Reasonable structure</t>
  </si>
  <si>
    <t>Justification</t>
  </si>
  <si>
    <t>todo</t>
  </si>
  <si>
    <t>next steps</t>
  </si>
  <si>
    <t>List of Packages, Tools,…</t>
  </si>
  <si>
    <t>Message handling</t>
  </si>
  <si>
    <t>unanswered points</t>
  </si>
  <si>
    <t>first steps</t>
  </si>
  <si>
    <t>Own Pictures</t>
  </si>
  <si>
    <t>formalities</t>
  </si>
  <si>
    <t>due in time</t>
  </si>
  <si>
    <t>actual author.xlxs</t>
  </si>
  <si>
    <t>not using tikz</t>
  </si>
  <si>
    <t>no pdf files of the citations</t>
  </si>
  <si>
    <t>no citations</t>
  </si>
  <si>
    <t>all files</t>
  </si>
  <si>
    <t>stupid/strange/senseless filenames</t>
  </si>
  <si>
    <t>no websites as pdf</t>
  </si>
  <si>
    <t>no doxygen</t>
  </si>
  <si>
    <t>no headers</t>
  </si>
  <si>
    <t>bad LaTeX code</t>
  </si>
  <si>
    <t>not using the given structure/template</t>
  </si>
  <si>
    <t>Formalities</t>
  </si>
  <si>
    <t>no bib file</t>
  </si>
  <si>
    <t>bib file entries are ot correct</t>
  </si>
  <si>
    <t>label "author:year"</t>
  </si>
  <si>
    <t>filename "MyLiterature.bib"</t>
  </si>
  <si>
    <t>description of the folders</t>
  </si>
  <si>
    <t>description of the files</t>
  </si>
  <si>
    <t>Percent</t>
  </si>
  <si>
    <t>Grade</t>
  </si>
  <si>
    <t>Grades</t>
  </si>
  <si>
    <t>n.b.</t>
  </si>
  <si>
    <t>Maximum Score</t>
  </si>
  <si>
    <t>Presentation</t>
  </si>
  <si>
    <t>Contents</t>
  </si>
  <si>
    <t>configuration</t>
  </si>
  <si>
    <t>Part domain knowledge</t>
  </si>
  <si>
    <t>domain Problem</t>
  </si>
  <si>
    <t>domain Hardware</t>
  </si>
  <si>
    <t>Part methodology</t>
  </si>
  <si>
    <t>Project Management</t>
  </si>
  <si>
    <t>Part Application Development</t>
  </si>
  <si>
    <t>Part Application Appendix</t>
  </si>
  <si>
    <t>General Aspects</t>
  </si>
  <si>
    <t>Evaluation</t>
  </si>
  <si>
    <t>concept</t>
  </si>
  <si>
    <t>Application</t>
  </si>
  <si>
    <t>Validation</t>
  </si>
  <si>
    <t>General</t>
  </si>
  <si>
    <t>3 Ideas</t>
  </si>
  <si>
    <t>Presentation Literature</t>
  </si>
  <si>
    <t>LaTeX project</t>
  </si>
  <si>
    <t>Poster</t>
  </si>
  <si>
    <t>Report</t>
  </si>
  <si>
    <t xml:space="preserve"> </t>
  </si>
  <si>
    <t>photo of the running system on the titlepage</t>
  </si>
  <si>
    <t>all diagrams, sketches, pictures with tikz, minimum 5</t>
  </si>
  <si>
    <t>e.g. OS Linux</t>
  </si>
  <si>
    <t>e.g. Arduino IDE</t>
  </si>
  <si>
    <t>Program "Hello World"/bash files</t>
  </si>
  <si>
    <t>First Steps (description of the GUI/UI)</t>
  </si>
  <si>
    <t>Hint: every component</t>
  </si>
  <si>
    <t>Quantity</t>
  </si>
  <si>
    <t>code with simple example</t>
  </si>
  <si>
    <t>domain Sensor</t>
  </si>
  <si>
    <t>e.g. camera, IMU</t>
  </si>
  <si>
    <t>domain hardware</t>
  </si>
  <si>
    <t>properties</t>
  </si>
  <si>
    <t>calibration</t>
  </si>
  <si>
    <t>domain sensor</t>
  </si>
  <si>
    <t>domain system</t>
  </si>
  <si>
    <t>complete system</t>
  </si>
  <si>
    <t>design</t>
  </si>
  <si>
    <t>Test System</t>
  </si>
  <si>
    <t>Manufacturing and Assembly</t>
  </si>
  <si>
    <t>folder struture</t>
  </si>
  <si>
    <t>hints for manufacturing</t>
  </si>
  <si>
    <t>description of assembly</t>
  </si>
  <si>
    <t>Domain Tools</t>
  </si>
  <si>
    <t>General aspects</t>
  </si>
  <si>
    <t>using tikz</t>
  </si>
  <si>
    <t>Conclusion</t>
  </si>
  <si>
    <t>Presentation of the results</t>
  </si>
  <si>
    <t>own pictures/tikz</t>
  </si>
  <si>
    <t>Description of the application</t>
  </si>
  <si>
    <t>own solutions</t>
  </si>
  <si>
    <t>Results</t>
  </si>
  <si>
    <t>flow chart of each step in the development, not code</t>
  </si>
  <si>
    <t>HTML-Software Documentation</t>
  </si>
  <si>
    <t>Software Documentation</t>
  </si>
  <si>
    <t>main page</t>
  </si>
  <si>
    <t xml:space="preserve"> with Doxygen</t>
  </si>
  <si>
    <t>descriptions</t>
  </si>
  <si>
    <t>parameters</t>
  </si>
  <si>
    <t>e.g. KDD process</t>
  </si>
  <si>
    <t>project management - files</t>
  </si>
  <si>
    <t>Automatisierungstechnik</t>
  </si>
  <si>
    <t>Bewertung</t>
  </si>
  <si>
    <t>Studiengang</t>
  </si>
  <si>
    <t>SoSe2024</t>
  </si>
  <si>
    <t>Projektstart:</t>
  </si>
  <si>
    <t>Geplantes Projektende:</t>
  </si>
  <si>
    <t>Modul:</t>
  </si>
  <si>
    <t>Arbeitspaket</t>
  </si>
  <si>
    <t>Deassembly</t>
  </si>
  <si>
    <t>Deassabmle</t>
  </si>
  <si>
    <t>Subtotal</t>
  </si>
  <si>
    <t>Total</t>
  </si>
  <si>
    <t>Mandatory requirements</t>
  </si>
  <si>
    <t>Prozent</t>
  </si>
  <si>
    <t>Circuit diagram</t>
  </si>
  <si>
    <t>newpage</t>
  </si>
  <si>
    <t>newline</t>
  </si>
  <si>
    <t>ter Veen</t>
  </si>
  <si>
    <t>Jan</t>
  </si>
  <si>
    <t>janterveen</t>
  </si>
  <si>
    <t>Maik Theilmann</t>
  </si>
  <si>
    <t>Theilmann</t>
  </si>
  <si>
    <t>Maik</t>
  </si>
  <si>
    <t>Maschinenbau und Design</t>
  </si>
  <si>
    <t>Grönke</t>
  </si>
  <si>
    <t>Jannik</t>
  </si>
  <si>
    <t>JannikG24</t>
  </si>
  <si>
    <t>MaikTh</t>
  </si>
  <si>
    <t>Stein</t>
  </si>
  <si>
    <t>Enno</t>
  </si>
  <si>
    <t>Lars</t>
  </si>
  <si>
    <t>Hanneken</t>
  </si>
  <si>
    <t>Lars2702</t>
  </si>
  <si>
    <t>ennostein</t>
  </si>
  <si>
    <t>Die Projektarbeit besteht im Wesentlichen darin, einen Demonstrator für einen Schrittmotor zu erstellen. Mithilfe eines Arduino Nano 33 BLE Sense Lite wird die Steuerung realisiert. Der Demonstrator soll die wesentlichen Vorzüge von Schrittmotoren abbilden können, wie der präzisen Positionierung und der diskreten Positionierung ohne weiteres Positionsfeedback. Umgesetzt wird dies durch eine Auswahl von verschiedenen Modis, die der Benutzter fahren kann. Die verschiedenen Modi repräsentieren unterschiedliche Einstellungen für Geschwindigkeit, Beschleunigung und Positionierung des Schrittmotors.</t>
  </si>
  <si>
    <t>A24-27: Demonstator für einen Schrittmotor</t>
  </si>
  <si>
    <t>https://github.com/janterveen/A24-27-DemonstratorSchrittmotor.git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</si>
</sst>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22"/>
      <color theme="1"/>
      <name val="Calibri"/>
      <family val="2"/>
      <scheme val="minor"/>
    </font>
    <font>
      <b/>
      <sz val="14"/>
      <color theme="1"/>
      <name val="Calibri"/>
      <family val="2"/>
      <scheme val="minor"/>
    </font>
    <font>
      <b/>
      <sz val="18"/>
      <color theme="1"/>
      <name val="Calibri"/>
      <family val="2"/>
      <scheme val="minor"/>
    </font>
    <font>
      <sz val="11"/>
      <color theme="1"/>
      <name val="Algerian"/>
      <family val="5"/>
    </font>
    <font>
      <sz val="11"/>
      <color theme="0"/>
      <name val="Calibri"/>
      <family val="2"/>
      <scheme val="minor"/>
    </font>
    <font>
      <sz val="9"/>
      <color indexed="81"/>
      <name val="Segoe UI"/>
      <family val="2"/>
    </font>
    <font>
      <b/>
      <sz val="9"/>
      <color indexed="81"/>
      <name val="Segoe UI"/>
      <family val="2"/>
    </font>
    <font>
      <b/>
      <sz val="20"/>
      <color theme="1"/>
      <name val="Calibri"/>
      <family val="2"/>
      <scheme val="minor"/>
    </font>
    <font>
      <b/>
      <sz val="16"/>
      <color theme="1"/>
      <name val="Calibri"/>
      <family val="2"/>
      <scheme val="minor"/>
    </font>
    <font>
      <sz val="8"/>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0" fillId="0" borderId="0" xfId="0" applyAlignment="1">
      <alignment horizontal="left"/>
    </xf>
    <xf numFmtId="14" fontId="0" fillId="0" borderId="0" xfId="0" applyNumberFormat="1"/>
    <xf numFmtId="0" fontId="3" fillId="0" borderId="0" xfId="0" applyFont="1"/>
    <xf numFmtId="0" fontId="4"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4" borderId="0" xfId="0" applyFill="1"/>
    <xf numFmtId="0" fontId="0" fillId="5" borderId="0" xfId="0" applyFill="1"/>
    <xf numFmtId="0" fontId="1" fillId="4" borderId="0" xfId="0" applyFont="1" applyFill="1"/>
    <xf numFmtId="0" fontId="1" fillId="5" borderId="0" xfId="0" applyFont="1" applyFill="1"/>
    <xf numFmtId="0" fontId="0" fillId="3" borderId="0" xfId="0" applyFill="1" applyAlignment="1">
      <alignment wrapText="1"/>
    </xf>
    <xf numFmtId="0" fontId="5" fillId="0" borderId="0" xfId="0" applyFont="1"/>
    <xf numFmtId="10" fontId="0" fillId="0" borderId="0" xfId="0" applyNumberFormat="1"/>
    <xf numFmtId="9" fontId="0" fillId="0" borderId="0" xfId="0" applyNumberFormat="1"/>
    <xf numFmtId="0" fontId="6" fillId="6" borderId="0" xfId="0" applyFont="1" applyFill="1"/>
    <xf numFmtId="0" fontId="10" fillId="0" borderId="0" xfId="0" applyFont="1"/>
    <xf numFmtId="9" fontId="0" fillId="4" borderId="0" xfId="0" applyNumberFormat="1" applyFill="1"/>
    <xf numFmtId="0" fontId="0" fillId="0" borderId="0" xfId="0" applyAlignment="1">
      <alignment horizontal="left" vertical="top" wrapText="1"/>
    </xf>
    <xf numFmtId="0" fontId="11" fillId="6" borderId="0" xfId="0" applyFont="1" applyFill="1" applyAlignment="1">
      <alignment horizontal="center" textRotation="255"/>
    </xf>
    <xf numFmtId="0" fontId="0" fillId="6" borderId="0" xfId="0" applyFill="1" applyAlignment="1">
      <alignment horizontal="center" textRotation="255"/>
    </xf>
    <xf numFmtId="0" fontId="0" fillId="6" borderId="0" xfId="0" applyFill="1" applyAlignment="1">
      <alignment horizontal="center" vertical="center" textRotation="255"/>
    </xf>
    <xf numFmtId="0" fontId="9" fillId="0" borderId="0" xfId="0" applyFont="1" applyAlignment="1">
      <alignment horizontal="center"/>
    </xf>
    <xf numFmtId="0" fontId="12" fillId="0" borderId="0" xfId="1"/>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anterveen/A24-27-DemonstratorSchrittmotor.gi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375"/>
  <sheetViews>
    <sheetView tabSelected="1" zoomScale="115" zoomScaleNormal="115" workbookViewId="0">
      <selection activeCell="F5" sqref="F5"/>
    </sheetView>
  </sheetViews>
  <sheetFormatPr baseColWidth="10" defaultRowHeight="15" x14ac:dyDescent="0.25"/>
  <cols>
    <col min="1" max="1" width="20.7109375" customWidth="1"/>
    <col min="2" max="2" width="28.7109375" bestFit="1" customWidth="1"/>
    <col min="3" max="3" width="28.42578125" customWidth="1"/>
    <col min="4" max="4" width="16.140625" bestFit="1" customWidth="1"/>
    <col min="5" max="5" width="14.42578125" bestFit="1" customWidth="1"/>
  </cols>
  <sheetData>
    <row r="2" spans="1:6" ht="28.5" x14ac:dyDescent="0.45">
      <c r="A2" s="28" t="s">
        <v>280</v>
      </c>
      <c r="B2" s="28"/>
      <c r="C2" s="28"/>
    </row>
    <row r="5" spans="1:6" x14ac:dyDescent="0.25">
      <c r="A5" s="1" t="s">
        <v>40</v>
      </c>
    </row>
    <row r="6" spans="1:6" ht="108.75" customHeight="1" x14ac:dyDescent="0.25">
      <c r="A6" s="22" t="s">
        <v>279</v>
      </c>
      <c r="B6" s="22"/>
      <c r="C6" s="22"/>
    </row>
    <row r="7" spans="1:6" x14ac:dyDescent="0.25">
      <c r="A7" s="1" t="s">
        <v>41</v>
      </c>
    </row>
    <row r="8" spans="1:6" x14ac:dyDescent="0.25">
      <c r="A8" s="27" t="s">
        <v>281</v>
      </c>
    </row>
    <row r="9" spans="1:6" ht="28.5" x14ac:dyDescent="0.45">
      <c r="A9" s="2" t="s">
        <v>42</v>
      </c>
    </row>
    <row r="10" spans="1:6" x14ac:dyDescent="0.25">
      <c r="A10" s="1" t="s">
        <v>43</v>
      </c>
      <c r="B10" s="1" t="s">
        <v>44</v>
      </c>
      <c r="C10" s="1" t="s">
        <v>45</v>
      </c>
      <c r="D10" s="1" t="s">
        <v>46</v>
      </c>
      <c r="F10" s="1" t="s">
        <v>106</v>
      </c>
    </row>
    <row r="11" spans="1:6" x14ac:dyDescent="0.25">
      <c r="A11" t="s">
        <v>262</v>
      </c>
      <c r="B11" t="s">
        <v>263</v>
      </c>
      <c r="C11" s="3">
        <v>7022071</v>
      </c>
      <c r="D11" t="s">
        <v>264</v>
      </c>
      <c r="F11" t="s">
        <v>265</v>
      </c>
    </row>
    <row r="12" spans="1:6" x14ac:dyDescent="0.25">
      <c r="A12" t="s">
        <v>266</v>
      </c>
      <c r="B12" t="s">
        <v>267</v>
      </c>
      <c r="C12" s="3">
        <v>7021861</v>
      </c>
      <c r="D12" t="s">
        <v>272</v>
      </c>
    </row>
    <row r="13" spans="1:6" x14ac:dyDescent="0.25">
      <c r="A13" t="s">
        <v>273</v>
      </c>
      <c r="B13" t="s">
        <v>274</v>
      </c>
      <c r="C13" s="3">
        <v>7021960</v>
      </c>
      <c r="D13" t="s">
        <v>278</v>
      </c>
    </row>
    <row r="14" spans="1:6" x14ac:dyDescent="0.25">
      <c r="A14" t="s">
        <v>276</v>
      </c>
      <c r="B14" t="s">
        <v>275</v>
      </c>
      <c r="C14" s="3">
        <v>7021910</v>
      </c>
      <c r="D14" t="s">
        <v>277</v>
      </c>
    </row>
    <row r="15" spans="1:6" x14ac:dyDescent="0.25">
      <c r="A15" t="s">
        <v>269</v>
      </c>
      <c r="B15" t="s">
        <v>270</v>
      </c>
      <c r="C15" s="3">
        <v>7022006</v>
      </c>
      <c r="D15" t="s">
        <v>271</v>
      </c>
    </row>
    <row r="16" spans="1:6" x14ac:dyDescent="0.25">
      <c r="C16" s="3"/>
    </row>
    <row r="17" spans="1:6" x14ac:dyDescent="0.25">
      <c r="A17" s="1" t="s">
        <v>247</v>
      </c>
      <c r="B17" t="s">
        <v>268</v>
      </c>
    </row>
    <row r="19" spans="1:6" x14ac:dyDescent="0.25">
      <c r="A19" s="1" t="s">
        <v>47</v>
      </c>
      <c r="B19" t="s">
        <v>248</v>
      </c>
    </row>
    <row r="21" spans="1:6" x14ac:dyDescent="0.25">
      <c r="A21" s="1" t="s">
        <v>249</v>
      </c>
      <c r="B21" s="4">
        <v>45365</v>
      </c>
    </row>
    <row r="22" spans="1:6" x14ac:dyDescent="0.25">
      <c r="A22" s="1" t="s">
        <v>250</v>
      </c>
      <c r="B22" s="4">
        <v>45463</v>
      </c>
    </row>
    <row r="24" spans="1:6" x14ac:dyDescent="0.25">
      <c r="A24" s="1" t="s">
        <v>251</v>
      </c>
      <c r="B24" t="s">
        <v>245</v>
      </c>
    </row>
    <row r="25" spans="1:6" x14ac:dyDescent="0.25">
      <c r="A25" s="1" t="s">
        <v>48</v>
      </c>
      <c r="B25">
        <v>5</v>
      </c>
    </row>
    <row r="28" spans="1:6" ht="23.25" x14ac:dyDescent="0.35">
      <c r="A28" s="6" t="s">
        <v>246</v>
      </c>
    </row>
    <row r="30" spans="1:6" ht="18.75" x14ac:dyDescent="0.3">
      <c r="A30" s="5" t="s">
        <v>252</v>
      </c>
      <c r="E30" s="5" t="s">
        <v>49</v>
      </c>
    </row>
    <row r="31" spans="1:6" x14ac:dyDescent="0.25">
      <c r="A31" s="11"/>
      <c r="B31" s="11"/>
      <c r="C31" s="11"/>
      <c r="D31" s="11"/>
      <c r="E31" s="11">
        <v>0</v>
      </c>
      <c r="F31" s="11">
        <v>0</v>
      </c>
    </row>
    <row r="32" spans="1:6" x14ac:dyDescent="0.25">
      <c r="A32" s="12"/>
      <c r="B32" s="12"/>
      <c r="C32" s="12"/>
      <c r="D32" s="12"/>
      <c r="E32" s="12">
        <v>0</v>
      </c>
      <c r="F32" s="11">
        <v>0</v>
      </c>
    </row>
    <row r="33" spans="1:6" x14ac:dyDescent="0.25">
      <c r="A33" s="10"/>
      <c r="B33" s="10"/>
      <c r="C33" s="10"/>
      <c r="D33" s="10"/>
      <c r="E33" s="10">
        <v>0</v>
      </c>
      <c r="F33" s="11">
        <v>0</v>
      </c>
    </row>
    <row r="34" spans="1:6" x14ac:dyDescent="0.25">
      <c r="A34" s="10"/>
      <c r="B34" s="10"/>
      <c r="C34" s="10"/>
      <c r="D34" s="10"/>
      <c r="E34" s="10">
        <v>0</v>
      </c>
      <c r="F34" s="11">
        <v>0</v>
      </c>
    </row>
    <row r="35" spans="1:6" x14ac:dyDescent="0.25">
      <c r="A35" s="12"/>
      <c r="B35" s="12"/>
      <c r="C35" s="12"/>
      <c r="D35" s="12"/>
      <c r="E35" s="12">
        <v>0</v>
      </c>
      <c r="F35" s="11">
        <v>0</v>
      </c>
    </row>
    <row r="36" spans="1:6" x14ac:dyDescent="0.25">
      <c r="A36" s="11"/>
      <c r="B36" s="11"/>
      <c r="C36" s="11"/>
      <c r="D36" s="11"/>
      <c r="E36" s="11">
        <v>0</v>
      </c>
      <c r="F36" s="11">
        <v>0</v>
      </c>
    </row>
    <row r="38" spans="1:6" ht="18.75" x14ac:dyDescent="0.3">
      <c r="A38" s="5" t="s">
        <v>199</v>
      </c>
    </row>
    <row r="39" spans="1:6" x14ac:dyDescent="0.25">
      <c r="A39" s="13" t="s">
        <v>0</v>
      </c>
      <c r="B39" s="11" t="s">
        <v>200</v>
      </c>
      <c r="C39" s="11"/>
      <c r="D39" s="11"/>
      <c r="E39" s="11"/>
      <c r="F39" s="11">
        <v>5</v>
      </c>
    </row>
    <row r="40" spans="1:6" x14ac:dyDescent="0.25">
      <c r="A40" s="13"/>
      <c r="B40" s="11" t="s">
        <v>3</v>
      </c>
      <c r="C40" s="11"/>
      <c r="D40" s="11"/>
      <c r="E40" s="11"/>
      <c r="F40" s="11">
        <v>5</v>
      </c>
    </row>
    <row r="41" spans="1:6" x14ac:dyDescent="0.25">
      <c r="A41" s="13"/>
      <c r="B41" s="11" t="s">
        <v>15</v>
      </c>
      <c r="C41" s="11"/>
      <c r="D41" s="11"/>
      <c r="E41" s="11"/>
      <c r="F41" s="11">
        <v>5</v>
      </c>
    </row>
    <row r="42" spans="1:6" x14ac:dyDescent="0.25">
      <c r="A42" s="11"/>
      <c r="B42" s="11" t="s">
        <v>4</v>
      </c>
      <c r="C42" s="11"/>
      <c r="D42" s="11"/>
      <c r="E42" s="11"/>
      <c r="F42" s="11">
        <v>5</v>
      </c>
    </row>
    <row r="43" spans="1:6" x14ac:dyDescent="0.25">
      <c r="A43" s="11"/>
      <c r="B43" s="11" t="s">
        <v>5</v>
      </c>
      <c r="C43" s="11"/>
      <c r="D43" s="11"/>
      <c r="E43" s="11"/>
      <c r="F43" s="11">
        <v>5</v>
      </c>
    </row>
    <row r="44" spans="1:6" x14ac:dyDescent="0.25">
      <c r="A44" s="11"/>
      <c r="B44" s="11" t="s">
        <v>6</v>
      </c>
      <c r="C44" s="11"/>
      <c r="D44" s="11"/>
      <c r="E44" s="11"/>
      <c r="F44" s="11">
        <v>5</v>
      </c>
    </row>
    <row r="45" spans="1:6" x14ac:dyDescent="0.25">
      <c r="A45" s="11"/>
      <c r="B45" s="11" t="s">
        <v>1</v>
      </c>
      <c r="C45" s="11"/>
      <c r="D45" s="11"/>
      <c r="E45" s="11"/>
      <c r="F45" s="11">
        <v>5</v>
      </c>
    </row>
    <row r="46" spans="1:6" x14ac:dyDescent="0.25">
      <c r="A46" s="13"/>
      <c r="B46" s="11" t="s">
        <v>2</v>
      </c>
      <c r="C46" s="11" t="s">
        <v>174</v>
      </c>
      <c r="D46" s="11"/>
      <c r="E46" s="11"/>
      <c r="F46" s="11">
        <v>5</v>
      </c>
    </row>
    <row r="47" spans="1:6" x14ac:dyDescent="0.25">
      <c r="A47" s="13"/>
      <c r="B47" s="11"/>
      <c r="C47" s="11" t="s">
        <v>138</v>
      </c>
      <c r="D47" s="11"/>
      <c r="E47" s="11"/>
      <c r="F47" s="11">
        <v>5</v>
      </c>
    </row>
    <row r="48" spans="1:6" x14ac:dyDescent="0.25">
      <c r="A48" s="11"/>
      <c r="B48" s="11"/>
      <c r="C48" s="11" t="s">
        <v>139</v>
      </c>
      <c r="D48" s="11"/>
      <c r="E48" s="11"/>
      <c r="F48" s="11">
        <v>5</v>
      </c>
    </row>
    <row r="49" spans="1:12" x14ac:dyDescent="0.25">
      <c r="A49" s="11"/>
      <c r="B49" s="11"/>
      <c r="C49" s="11" t="s">
        <v>140</v>
      </c>
      <c r="D49" s="11"/>
      <c r="E49" s="11"/>
      <c r="F49" s="11">
        <v>5</v>
      </c>
    </row>
    <row r="50" spans="1:12" x14ac:dyDescent="0.25">
      <c r="A50" s="11"/>
      <c r="B50" s="11"/>
      <c r="C50" s="11" t="s">
        <v>173</v>
      </c>
      <c r="D50" s="11"/>
      <c r="E50" s="11"/>
      <c r="F50" s="11">
        <v>5</v>
      </c>
    </row>
    <row r="51" spans="1:12" x14ac:dyDescent="0.25">
      <c r="A51" s="11"/>
      <c r="B51" s="11"/>
      <c r="C51" s="11" t="s">
        <v>135</v>
      </c>
      <c r="D51" s="11"/>
      <c r="E51" s="11"/>
      <c r="F51" s="11">
        <v>5</v>
      </c>
    </row>
    <row r="52" spans="1:12" x14ac:dyDescent="0.25">
      <c r="A52" s="11"/>
      <c r="B52" s="11"/>
      <c r="C52" s="11" t="s">
        <v>136</v>
      </c>
      <c r="D52" s="11"/>
      <c r="E52" s="11"/>
      <c r="F52" s="11">
        <v>5</v>
      </c>
    </row>
    <row r="53" spans="1:12" x14ac:dyDescent="0.25">
      <c r="A53" s="11"/>
      <c r="B53" s="11"/>
      <c r="C53" s="11"/>
      <c r="D53" s="19" t="s">
        <v>157</v>
      </c>
      <c r="E53" s="19">
        <f>-SUM(E46:E52)</f>
        <v>0</v>
      </c>
      <c r="F53" s="11"/>
    </row>
    <row r="54" spans="1:12" x14ac:dyDescent="0.25">
      <c r="E54">
        <f>SUM(E39:E53)</f>
        <v>0</v>
      </c>
      <c r="F54">
        <f>SUM(F39:F52)</f>
        <v>70</v>
      </c>
    </row>
    <row r="56" spans="1:12" s="5" customFormat="1" ht="18.75" x14ac:dyDescent="0.3">
      <c r="A56" s="5" t="s">
        <v>80</v>
      </c>
      <c r="K56"/>
      <c r="L56"/>
    </row>
    <row r="57" spans="1:12" x14ac:dyDescent="0.25">
      <c r="A57" s="14" t="s">
        <v>80</v>
      </c>
      <c r="B57" s="14" t="s">
        <v>189</v>
      </c>
      <c r="C57" s="12" t="s">
        <v>200</v>
      </c>
      <c r="D57" s="12"/>
      <c r="E57" s="12"/>
      <c r="F57" s="12">
        <v>10</v>
      </c>
      <c r="G57" s="25" t="s">
        <v>58</v>
      </c>
    </row>
    <row r="58" spans="1:12" x14ac:dyDescent="0.25">
      <c r="A58" s="14"/>
      <c r="B58" s="14" t="s">
        <v>183</v>
      </c>
      <c r="C58" s="12" t="s">
        <v>81</v>
      </c>
      <c r="D58" s="12"/>
      <c r="E58" s="12"/>
      <c r="F58" s="12">
        <v>5</v>
      </c>
      <c r="G58" s="25"/>
    </row>
    <row r="59" spans="1:12" x14ac:dyDescent="0.25">
      <c r="A59" s="14"/>
      <c r="B59" s="14"/>
      <c r="C59" s="12" t="s">
        <v>22</v>
      </c>
      <c r="D59" s="12"/>
      <c r="E59" s="12"/>
      <c r="F59" s="12">
        <v>5</v>
      </c>
      <c r="G59" s="25"/>
    </row>
    <row r="60" spans="1:12" x14ac:dyDescent="0.25">
      <c r="A60" s="14"/>
      <c r="B60" s="12"/>
      <c r="C60" s="12" t="s">
        <v>155</v>
      </c>
      <c r="D60" s="12"/>
      <c r="E60" s="12"/>
      <c r="F60" s="12">
        <v>5</v>
      </c>
      <c r="G60" s="25"/>
    </row>
    <row r="61" spans="1:12" x14ac:dyDescent="0.25">
      <c r="A61" s="14"/>
      <c r="B61" s="14"/>
      <c r="C61" s="12" t="s">
        <v>82</v>
      </c>
      <c r="D61" s="12"/>
      <c r="E61" s="12"/>
      <c r="F61" s="12">
        <v>10</v>
      </c>
      <c r="G61" s="25"/>
    </row>
    <row r="62" spans="1:12" x14ac:dyDescent="0.25">
      <c r="A62" s="14"/>
      <c r="B62" s="14"/>
      <c r="C62" s="12" t="s">
        <v>25</v>
      </c>
      <c r="D62" s="12"/>
      <c r="E62" s="12"/>
      <c r="F62" s="12">
        <v>5</v>
      </c>
      <c r="G62" s="25"/>
    </row>
    <row r="63" spans="1:12" x14ac:dyDescent="0.25">
      <c r="A63" s="14"/>
      <c r="B63" s="14"/>
      <c r="C63" s="12" t="s">
        <v>24</v>
      </c>
      <c r="D63" s="12"/>
      <c r="E63" s="12"/>
      <c r="F63" s="12">
        <v>10</v>
      </c>
      <c r="G63" s="25"/>
    </row>
    <row r="64" spans="1:12" x14ac:dyDescent="0.25">
      <c r="A64" s="14"/>
      <c r="B64" s="14"/>
      <c r="C64" s="12" t="s">
        <v>83</v>
      </c>
      <c r="D64" s="12"/>
      <c r="E64" s="12"/>
      <c r="F64" s="12">
        <v>5</v>
      </c>
      <c r="G64" s="25"/>
    </row>
    <row r="65" spans="1:13" x14ac:dyDescent="0.25">
      <c r="A65" s="14"/>
      <c r="B65" s="14"/>
      <c r="C65" s="12" t="s">
        <v>84</v>
      </c>
      <c r="D65" s="12"/>
      <c r="E65" s="12"/>
      <c r="F65" s="12">
        <v>10</v>
      </c>
      <c r="G65" s="25"/>
    </row>
    <row r="66" spans="1:13" x14ac:dyDescent="0.25">
      <c r="A66" s="14"/>
      <c r="B66" s="14"/>
      <c r="C66" s="12" t="s">
        <v>85</v>
      </c>
      <c r="D66" s="12"/>
      <c r="E66" s="12"/>
      <c r="F66" s="12">
        <v>5</v>
      </c>
      <c r="G66" s="25"/>
    </row>
    <row r="67" spans="1:13" x14ac:dyDescent="0.25">
      <c r="A67" s="14"/>
      <c r="B67" s="14" t="s">
        <v>170</v>
      </c>
      <c r="C67" s="12" t="s">
        <v>204</v>
      </c>
      <c r="D67" s="12"/>
      <c r="E67" s="12"/>
      <c r="F67" s="12">
        <v>5</v>
      </c>
      <c r="G67" s="25"/>
    </row>
    <row r="68" spans="1:13" x14ac:dyDescent="0.25">
      <c r="A68" s="14"/>
      <c r="B68" s="14"/>
      <c r="C68" s="12" t="s">
        <v>205</v>
      </c>
      <c r="D68" s="12"/>
      <c r="E68" s="12"/>
      <c r="F68" s="12">
        <v>10</v>
      </c>
      <c r="G68" s="25"/>
    </row>
    <row r="69" spans="1:13" x14ac:dyDescent="0.25">
      <c r="A69" s="14"/>
      <c r="B69" s="14"/>
      <c r="C69" s="12" t="s">
        <v>86</v>
      </c>
      <c r="D69" s="12"/>
      <c r="E69" s="12"/>
      <c r="F69" s="12">
        <v>5</v>
      </c>
      <c r="G69" s="25"/>
    </row>
    <row r="70" spans="1:13" x14ac:dyDescent="0.25">
      <c r="A70" s="14"/>
      <c r="B70" s="14"/>
      <c r="C70" s="12"/>
      <c r="D70" s="19" t="s">
        <v>157</v>
      </c>
      <c r="E70" s="19">
        <f>-SUM(E57:E69)</f>
        <v>0</v>
      </c>
      <c r="F70" s="12"/>
    </row>
    <row r="71" spans="1:13" ht="18.75" x14ac:dyDescent="0.3">
      <c r="A71" s="1"/>
      <c r="B71" s="1"/>
      <c r="E71">
        <f>-SUM(E57:E70)</f>
        <v>0</v>
      </c>
      <c r="F71">
        <f>SUM(F57:F69)</f>
        <v>90</v>
      </c>
      <c r="L71" s="5"/>
      <c r="M71" s="5"/>
    </row>
    <row r="72" spans="1:13" s="5" customFormat="1" ht="18.75" x14ac:dyDescent="0.3">
      <c r="A72" s="5" t="s">
        <v>223</v>
      </c>
      <c r="K72"/>
      <c r="L72"/>
    </row>
    <row r="73" spans="1:13" x14ac:dyDescent="0.25">
      <c r="A73" s="9" t="str">
        <f>$A$72</f>
        <v>Manufacturing and Assembly</v>
      </c>
      <c r="B73" s="9" t="s">
        <v>189</v>
      </c>
      <c r="C73" s="10" t="s">
        <v>200</v>
      </c>
      <c r="D73" s="10"/>
      <c r="E73" s="10"/>
      <c r="F73" s="10">
        <v>10</v>
      </c>
    </row>
    <row r="74" spans="1:13" x14ac:dyDescent="0.25">
      <c r="A74" s="9"/>
      <c r="B74" s="9" t="s">
        <v>183</v>
      </c>
      <c r="C74" s="10" t="s">
        <v>21</v>
      </c>
      <c r="D74" s="10"/>
      <c r="E74" s="10"/>
      <c r="F74" s="10">
        <v>5</v>
      </c>
    </row>
    <row r="75" spans="1:13" x14ac:dyDescent="0.25">
      <c r="A75" s="9"/>
      <c r="B75" s="9"/>
      <c r="C75" s="10" t="s">
        <v>224</v>
      </c>
      <c r="D75" s="10"/>
      <c r="E75" s="10"/>
      <c r="F75" s="10">
        <v>5</v>
      </c>
    </row>
    <row r="76" spans="1:13" x14ac:dyDescent="0.25">
      <c r="A76" s="9"/>
      <c r="B76" s="9"/>
      <c r="C76" s="10" t="s">
        <v>34</v>
      </c>
      <c r="D76" s="10"/>
      <c r="E76" s="10"/>
      <c r="F76" s="10">
        <v>5</v>
      </c>
    </row>
    <row r="77" spans="1:13" x14ac:dyDescent="0.25">
      <c r="A77" s="9"/>
      <c r="B77" s="9"/>
      <c r="C77" s="10" t="s">
        <v>225</v>
      </c>
      <c r="D77" s="10"/>
      <c r="E77" s="10"/>
      <c r="F77" s="10">
        <v>10</v>
      </c>
    </row>
    <row r="78" spans="1:13" x14ac:dyDescent="0.25">
      <c r="A78" s="9"/>
      <c r="B78" s="9"/>
      <c r="C78" s="10" t="s">
        <v>226</v>
      </c>
      <c r="D78" s="10"/>
      <c r="E78" s="10"/>
      <c r="F78" s="10">
        <v>5</v>
      </c>
    </row>
    <row r="79" spans="1:13" x14ac:dyDescent="0.25">
      <c r="A79" s="9"/>
      <c r="B79" s="9"/>
      <c r="C79" s="10"/>
      <c r="D79" s="19" t="s">
        <v>157</v>
      </c>
      <c r="E79" s="19">
        <f>-SUM(E73:E78)</f>
        <v>0</v>
      </c>
      <c r="F79" s="10"/>
    </row>
    <row r="80" spans="1:13" x14ac:dyDescent="0.25">
      <c r="A80" s="1"/>
      <c r="B80" s="1"/>
      <c r="E80">
        <f>-SUM(E73:E79)</f>
        <v>0</v>
      </c>
      <c r="F80">
        <f>SUM(F73:F78)</f>
        <v>40</v>
      </c>
    </row>
    <row r="81" spans="1:12" s="5" customFormat="1" ht="18.75" x14ac:dyDescent="0.3">
      <c r="A81" s="5" t="s">
        <v>253</v>
      </c>
      <c r="K81"/>
      <c r="L81"/>
    </row>
    <row r="82" spans="1:12" x14ac:dyDescent="0.25">
      <c r="A82" s="9" t="s">
        <v>254</v>
      </c>
      <c r="B82" s="9" t="s">
        <v>189</v>
      </c>
      <c r="C82" s="10" t="s">
        <v>200</v>
      </c>
      <c r="D82" s="10"/>
      <c r="E82" s="10"/>
      <c r="F82" s="10">
        <v>10</v>
      </c>
    </row>
    <row r="83" spans="1:12" x14ac:dyDescent="0.25">
      <c r="A83" s="9"/>
      <c r="B83" s="9" t="s">
        <v>183</v>
      </c>
      <c r="C83" s="10" t="s">
        <v>21</v>
      </c>
      <c r="D83" s="10"/>
      <c r="E83" s="10"/>
      <c r="F83" s="10">
        <v>5</v>
      </c>
    </row>
    <row r="84" spans="1:12" x14ac:dyDescent="0.25">
      <c r="A84" s="9"/>
      <c r="B84" s="9"/>
      <c r="C84" s="10" t="s">
        <v>224</v>
      </c>
      <c r="D84" s="10"/>
      <c r="E84" s="10"/>
      <c r="F84" s="10">
        <v>5</v>
      </c>
    </row>
    <row r="85" spans="1:12" x14ac:dyDescent="0.25">
      <c r="A85" s="9"/>
      <c r="B85" s="9"/>
      <c r="C85" s="10" t="s">
        <v>34</v>
      </c>
      <c r="D85" s="10"/>
      <c r="E85" s="10"/>
      <c r="F85" s="10">
        <v>5</v>
      </c>
    </row>
    <row r="86" spans="1:12" x14ac:dyDescent="0.25">
      <c r="A86" s="9"/>
      <c r="B86" s="9"/>
      <c r="C86" s="10" t="s">
        <v>225</v>
      </c>
      <c r="D86" s="10"/>
      <c r="E86" s="10"/>
      <c r="F86" s="10">
        <v>10</v>
      </c>
    </row>
    <row r="87" spans="1:12" x14ac:dyDescent="0.25">
      <c r="A87" s="9"/>
      <c r="B87" s="9"/>
      <c r="C87" s="10" t="s">
        <v>226</v>
      </c>
      <c r="D87" s="10"/>
      <c r="E87" s="10"/>
      <c r="F87" s="10">
        <v>5</v>
      </c>
    </row>
    <row r="88" spans="1:12" x14ac:dyDescent="0.25">
      <c r="A88" s="9"/>
      <c r="B88" s="9"/>
      <c r="C88" s="10"/>
      <c r="D88" s="19" t="s">
        <v>157</v>
      </c>
      <c r="E88" s="19">
        <f>-SUM(E82:E87)</f>
        <v>0</v>
      </c>
      <c r="F88" s="10"/>
    </row>
    <row r="89" spans="1:12" x14ac:dyDescent="0.25">
      <c r="A89" s="1"/>
      <c r="B89" s="1"/>
      <c r="E89">
        <f>-SUM(E82:E88)</f>
        <v>0</v>
      </c>
      <c r="F89">
        <f>SUM(F82:F87)</f>
        <v>40</v>
      </c>
    </row>
    <row r="90" spans="1:12" x14ac:dyDescent="0.25">
      <c r="A90" s="1"/>
    </row>
    <row r="91" spans="1:12" ht="18.75" x14ac:dyDescent="0.3">
      <c r="A91" s="5" t="s">
        <v>201</v>
      </c>
    </row>
    <row r="92" spans="1:12" x14ac:dyDescent="0.25">
      <c r="A92" s="13" t="s">
        <v>201</v>
      </c>
      <c r="B92" s="13" t="s">
        <v>189</v>
      </c>
      <c r="C92" s="11" t="s">
        <v>200</v>
      </c>
      <c r="D92" s="11"/>
      <c r="E92" s="11"/>
      <c r="F92" s="11">
        <v>10</v>
      </c>
    </row>
    <row r="93" spans="1:12" x14ac:dyDescent="0.25">
      <c r="A93" s="13"/>
      <c r="B93" s="11"/>
      <c r="C93" s="11" t="s">
        <v>76</v>
      </c>
      <c r="D93" s="11"/>
      <c r="E93" s="11"/>
      <c r="F93" s="11">
        <v>8</v>
      </c>
    </row>
    <row r="94" spans="1:12" x14ac:dyDescent="0.25">
      <c r="A94" s="13"/>
      <c r="B94" s="11"/>
      <c r="C94" s="11" t="s">
        <v>156</v>
      </c>
      <c r="D94" s="11"/>
      <c r="E94" s="11"/>
      <c r="F94" s="11">
        <v>10</v>
      </c>
    </row>
    <row r="95" spans="1:12" x14ac:dyDescent="0.25">
      <c r="A95" s="13"/>
      <c r="B95" s="13" t="s">
        <v>183</v>
      </c>
      <c r="C95" s="11" t="s">
        <v>8</v>
      </c>
      <c r="D95" s="11"/>
      <c r="E95" s="11"/>
      <c r="F95" s="11">
        <v>5</v>
      </c>
    </row>
    <row r="96" spans="1:12" x14ac:dyDescent="0.25">
      <c r="A96" s="13"/>
      <c r="B96" s="13"/>
      <c r="C96" s="11" t="s">
        <v>77</v>
      </c>
      <c r="D96" s="11"/>
      <c r="E96" s="11"/>
      <c r="F96" s="11">
        <v>5</v>
      </c>
    </row>
    <row r="97" spans="1:6" x14ac:dyDescent="0.25">
      <c r="A97" s="13"/>
      <c r="B97" s="13"/>
      <c r="C97" s="11" t="s">
        <v>78</v>
      </c>
      <c r="D97" s="11"/>
      <c r="E97" s="11"/>
      <c r="F97" s="11">
        <v>5</v>
      </c>
    </row>
    <row r="98" spans="1:6" x14ac:dyDescent="0.25">
      <c r="A98" s="13"/>
      <c r="B98" s="13"/>
      <c r="C98" s="11" t="s">
        <v>79</v>
      </c>
      <c r="D98" s="11"/>
      <c r="E98" s="11"/>
      <c r="F98" s="11">
        <v>7</v>
      </c>
    </row>
    <row r="99" spans="1:6" x14ac:dyDescent="0.25">
      <c r="A99" s="13"/>
      <c r="B99" s="13"/>
      <c r="C99" s="13"/>
      <c r="D99" s="11"/>
      <c r="E99" s="19" t="s">
        <v>157</v>
      </c>
      <c r="F99" s="19">
        <f>-SUM(E92:E98)</f>
        <v>0</v>
      </c>
    </row>
    <row r="100" spans="1:6" x14ac:dyDescent="0.25">
      <c r="A100" s="1"/>
      <c r="B100" s="1"/>
      <c r="E100">
        <f>-SUM(E92:E99)</f>
        <v>0</v>
      </c>
      <c r="F100">
        <f>SUM(F92:F98)</f>
        <v>50</v>
      </c>
    </row>
    <row r="101" spans="1:6" ht="13.5" customHeight="1" x14ac:dyDescent="0.25"/>
    <row r="102" spans="1:6" ht="21" x14ac:dyDescent="0.35">
      <c r="A102" s="20" t="s">
        <v>202</v>
      </c>
    </row>
    <row r="103" spans="1:6" ht="18.75" x14ac:dyDescent="0.3">
      <c r="A103" s="5" t="s">
        <v>7</v>
      </c>
    </row>
    <row r="104" spans="1:6" x14ac:dyDescent="0.25">
      <c r="A104" s="14" t="s">
        <v>7</v>
      </c>
      <c r="B104" s="14"/>
      <c r="C104" s="12" t="s">
        <v>8</v>
      </c>
      <c r="D104" s="12"/>
      <c r="E104" s="12"/>
      <c r="F104" s="12">
        <v>5</v>
      </c>
    </row>
    <row r="105" spans="1:6" x14ac:dyDescent="0.25">
      <c r="A105" s="12"/>
      <c r="B105" s="12"/>
      <c r="C105" s="12" t="s">
        <v>9</v>
      </c>
      <c r="D105" s="12"/>
      <c r="E105" s="12"/>
      <c r="F105" s="12">
        <v>5</v>
      </c>
    </row>
    <row r="106" spans="1:6" x14ac:dyDescent="0.25">
      <c r="A106" s="12"/>
      <c r="B106" s="12"/>
      <c r="C106" s="12" t="s">
        <v>10</v>
      </c>
      <c r="D106" s="12"/>
      <c r="E106" s="12"/>
      <c r="F106" s="12">
        <v>5</v>
      </c>
    </row>
    <row r="107" spans="1:6" x14ac:dyDescent="0.25">
      <c r="A107" s="12"/>
      <c r="B107" s="12"/>
      <c r="C107" s="12" t="s">
        <v>11</v>
      </c>
      <c r="D107" s="12"/>
      <c r="E107" s="12"/>
      <c r="F107" s="12">
        <v>10</v>
      </c>
    </row>
    <row r="108" spans="1:6" x14ac:dyDescent="0.25">
      <c r="A108" s="12"/>
      <c r="B108" s="12"/>
      <c r="C108" s="12" t="s">
        <v>12</v>
      </c>
      <c r="D108" s="12"/>
      <c r="E108" s="12"/>
      <c r="F108" s="12">
        <v>10</v>
      </c>
    </row>
    <row r="109" spans="1:6" x14ac:dyDescent="0.25">
      <c r="A109" s="12"/>
      <c r="B109" s="12"/>
      <c r="C109" s="12" t="s">
        <v>50</v>
      </c>
      <c r="D109" s="12"/>
      <c r="E109" s="12"/>
      <c r="F109" s="12">
        <v>5</v>
      </c>
    </row>
    <row r="110" spans="1:6" x14ac:dyDescent="0.25">
      <c r="A110" s="12"/>
      <c r="B110" s="12"/>
      <c r="C110" s="12"/>
      <c r="D110" s="19" t="s">
        <v>157</v>
      </c>
      <c r="E110" s="19">
        <f>-SUM(E104:E109)</f>
        <v>0</v>
      </c>
    </row>
    <row r="111" spans="1:6" x14ac:dyDescent="0.25">
      <c r="E111">
        <f>SUM(E104:E110)</f>
        <v>0</v>
      </c>
      <c r="F111">
        <f>SUM(F104:F109)</f>
        <v>40</v>
      </c>
    </row>
    <row r="112" spans="1:6" ht="18.75" x14ac:dyDescent="0.3">
      <c r="A112" s="5" t="s">
        <v>185</v>
      </c>
    </row>
    <row r="113" spans="1:7" x14ac:dyDescent="0.25">
      <c r="A113" s="9" t="s">
        <v>186</v>
      </c>
      <c r="B113" s="10" t="s">
        <v>195</v>
      </c>
      <c r="C113" s="10"/>
      <c r="D113" s="10"/>
      <c r="E113" s="10"/>
      <c r="F113" s="10">
        <v>20</v>
      </c>
    </row>
    <row r="114" spans="1:7" x14ac:dyDescent="0.25">
      <c r="A114" s="9"/>
      <c r="B114" s="10" t="s">
        <v>14</v>
      </c>
      <c r="C114" s="10"/>
      <c r="D114" s="10"/>
      <c r="E114" s="10"/>
      <c r="F114" s="10">
        <v>20</v>
      </c>
    </row>
    <row r="115" spans="1:7" x14ac:dyDescent="0.25">
      <c r="A115" s="10"/>
      <c r="B115" s="15"/>
      <c r="C115" s="10"/>
      <c r="D115" s="19" t="s">
        <v>157</v>
      </c>
      <c r="E115" s="19">
        <f>-SUM(E113:E114)</f>
        <v>0</v>
      </c>
    </row>
    <row r="116" spans="1:7" x14ac:dyDescent="0.25">
      <c r="E116">
        <f>SUM(E113:E115)</f>
        <v>0</v>
      </c>
      <c r="F116">
        <f>SUM(F113:F114)</f>
        <v>40</v>
      </c>
    </row>
    <row r="120" spans="1:7" x14ac:dyDescent="0.25">
      <c r="A120" s="13" t="s">
        <v>215</v>
      </c>
      <c r="B120" s="11" t="s">
        <v>6</v>
      </c>
      <c r="C120" s="11" t="s">
        <v>60</v>
      </c>
      <c r="D120" s="11" t="s">
        <v>229</v>
      </c>
      <c r="E120" s="11" t="s">
        <v>203</v>
      </c>
      <c r="F120" s="11">
        <v>20</v>
      </c>
      <c r="G120" s="23" t="s">
        <v>58</v>
      </c>
    </row>
    <row r="121" spans="1:7" x14ac:dyDescent="0.25">
      <c r="A121" s="13" t="s">
        <v>210</v>
      </c>
      <c r="B121" s="11"/>
      <c r="C121" s="11" t="s">
        <v>65</v>
      </c>
      <c r="D121" s="11" t="s">
        <v>211</v>
      </c>
      <c r="E121" s="11" t="s">
        <v>203</v>
      </c>
      <c r="F121" s="11">
        <v>10</v>
      </c>
      <c r="G121" s="23"/>
    </row>
    <row r="122" spans="1:7" x14ac:dyDescent="0.25">
      <c r="A122" s="11"/>
      <c r="B122" s="11"/>
      <c r="C122" s="11"/>
      <c r="D122" s="11" t="s">
        <v>51</v>
      </c>
      <c r="E122" s="11" t="s">
        <v>203</v>
      </c>
      <c r="F122" s="11">
        <v>10</v>
      </c>
      <c r="G122" s="23"/>
    </row>
    <row r="123" spans="1:7" x14ac:dyDescent="0.25">
      <c r="A123" s="11"/>
      <c r="B123" s="11"/>
      <c r="C123" s="11" t="s">
        <v>59</v>
      </c>
      <c r="D123" s="11"/>
      <c r="E123" s="11" t="s">
        <v>203</v>
      </c>
      <c r="F123" s="11">
        <v>10</v>
      </c>
      <c r="G123" s="23"/>
    </row>
    <row r="124" spans="1:7" x14ac:dyDescent="0.25">
      <c r="A124" s="11"/>
      <c r="B124" s="11"/>
      <c r="C124" s="11" t="s">
        <v>61</v>
      </c>
      <c r="D124" s="11"/>
      <c r="E124" s="11" t="s">
        <v>203</v>
      </c>
      <c r="F124" s="11">
        <v>10</v>
      </c>
      <c r="G124" s="23"/>
    </row>
    <row r="125" spans="1:7" x14ac:dyDescent="0.25">
      <c r="A125" s="11"/>
      <c r="B125" s="11"/>
      <c r="C125" s="11" t="s">
        <v>62</v>
      </c>
      <c r="D125" s="11"/>
      <c r="E125" s="11" t="s">
        <v>203</v>
      </c>
      <c r="F125" s="11">
        <v>10</v>
      </c>
      <c r="G125" s="23"/>
    </row>
    <row r="126" spans="1:7" x14ac:dyDescent="0.25">
      <c r="A126" s="11"/>
      <c r="B126" s="11"/>
      <c r="C126" s="11"/>
      <c r="D126" s="19" t="s">
        <v>157</v>
      </c>
      <c r="E126" s="19">
        <f>-SUM(E120:E125)</f>
        <v>0</v>
      </c>
    </row>
    <row r="127" spans="1:7" x14ac:dyDescent="0.25">
      <c r="E127">
        <f>SUM(E120:E126)</f>
        <v>0</v>
      </c>
      <c r="F127">
        <f>SUM(F120:F125)</f>
        <v>70</v>
      </c>
    </row>
    <row r="129" spans="1:7" ht="15" customHeight="1" x14ac:dyDescent="0.25">
      <c r="A129" s="13" t="s">
        <v>187</v>
      </c>
      <c r="B129" s="11" t="s">
        <v>63</v>
      </c>
      <c r="C129" s="11" t="s">
        <v>64</v>
      </c>
      <c r="D129" s="11"/>
      <c r="E129" s="11" t="s">
        <v>203</v>
      </c>
      <c r="F129" s="11">
        <v>10</v>
      </c>
      <c r="G129" s="24" t="s">
        <v>58</v>
      </c>
    </row>
    <row r="130" spans="1:7" x14ac:dyDescent="0.25">
      <c r="A130" s="11"/>
      <c r="B130" s="11"/>
      <c r="C130" s="11" t="s">
        <v>65</v>
      </c>
      <c r="D130" s="11" t="s">
        <v>66</v>
      </c>
      <c r="E130" s="11" t="s">
        <v>203</v>
      </c>
      <c r="F130" s="11">
        <v>10</v>
      </c>
      <c r="G130" s="24"/>
    </row>
    <row r="131" spans="1:7" x14ac:dyDescent="0.25">
      <c r="A131" s="11"/>
      <c r="B131" s="11"/>
      <c r="C131" s="11"/>
      <c r="D131" s="11" t="s">
        <v>67</v>
      </c>
      <c r="E131" s="11" t="s">
        <v>203</v>
      </c>
      <c r="F131" s="11">
        <v>10</v>
      </c>
      <c r="G131" s="24"/>
    </row>
    <row r="132" spans="1:7" x14ac:dyDescent="0.25">
      <c r="A132" s="13"/>
      <c r="B132" s="11"/>
      <c r="C132" s="11"/>
      <c r="D132" s="11" t="s">
        <v>52</v>
      </c>
      <c r="E132" s="11" t="s">
        <v>203</v>
      </c>
      <c r="F132" s="11">
        <v>5</v>
      </c>
      <c r="G132" s="24"/>
    </row>
    <row r="133" spans="1:7" x14ac:dyDescent="0.25">
      <c r="A133" s="13"/>
      <c r="B133" s="11"/>
      <c r="C133" s="11"/>
      <c r="D133" s="11" t="s">
        <v>13</v>
      </c>
      <c r="E133" s="11" t="s">
        <v>203</v>
      </c>
      <c r="F133" s="11">
        <v>5</v>
      </c>
      <c r="G133" s="24"/>
    </row>
    <row r="134" spans="1:7" x14ac:dyDescent="0.25">
      <c r="A134" s="13"/>
      <c r="B134" s="11"/>
      <c r="C134" s="11" t="s">
        <v>212</v>
      </c>
      <c r="D134" s="11"/>
      <c r="E134" s="11" t="s">
        <v>203</v>
      </c>
      <c r="F134" s="11">
        <v>20</v>
      </c>
      <c r="G134" s="24"/>
    </row>
    <row r="135" spans="1:7" x14ac:dyDescent="0.25">
      <c r="A135" s="11"/>
      <c r="B135" s="11"/>
      <c r="C135" s="11" t="s">
        <v>59</v>
      </c>
      <c r="D135" s="11"/>
      <c r="E135" s="11" t="s">
        <v>203</v>
      </c>
      <c r="F135" s="11">
        <v>5</v>
      </c>
      <c r="G135" s="24"/>
    </row>
    <row r="136" spans="1:7" x14ac:dyDescent="0.25">
      <c r="A136" s="11"/>
      <c r="B136" s="11"/>
      <c r="C136" s="11" t="s">
        <v>62</v>
      </c>
      <c r="D136" s="11"/>
      <c r="E136" s="11" t="s">
        <v>203</v>
      </c>
      <c r="F136" s="11">
        <v>5</v>
      </c>
      <c r="G136" s="24"/>
    </row>
    <row r="137" spans="1:7" x14ac:dyDescent="0.25">
      <c r="A137" s="11"/>
      <c r="B137" s="11"/>
      <c r="C137" s="11"/>
      <c r="D137" s="19" t="s">
        <v>157</v>
      </c>
      <c r="E137" s="19">
        <f>-SUM(E129:E136)</f>
        <v>0</v>
      </c>
    </row>
    <row r="138" spans="1:7" x14ac:dyDescent="0.25">
      <c r="E138">
        <f>SUM(E129:E137)</f>
        <v>0</v>
      </c>
      <c r="F138">
        <f>SUM(F129:F136)</f>
        <v>70</v>
      </c>
    </row>
    <row r="140" spans="1:7" x14ac:dyDescent="0.25">
      <c r="A140" s="14" t="s">
        <v>213</v>
      </c>
      <c r="B140" s="12" t="s">
        <v>6</v>
      </c>
      <c r="C140" s="12" t="s">
        <v>60</v>
      </c>
      <c r="D140" s="12"/>
      <c r="E140" s="12" t="s">
        <v>203</v>
      </c>
      <c r="F140" s="12">
        <v>10</v>
      </c>
      <c r="G140" s="24" t="s">
        <v>58</v>
      </c>
    </row>
    <row r="141" spans="1:7" x14ac:dyDescent="0.25">
      <c r="A141" s="14" t="s">
        <v>214</v>
      </c>
      <c r="B141" s="12"/>
      <c r="C141" s="12" t="s">
        <v>216</v>
      </c>
      <c r="D141" s="12"/>
      <c r="E141" s="12"/>
      <c r="F141" s="12">
        <v>7</v>
      </c>
      <c r="G141" s="24"/>
    </row>
    <row r="142" spans="1:7" x14ac:dyDescent="0.25">
      <c r="A142" s="14"/>
      <c r="B142" s="12"/>
      <c r="C142" s="12" t="s">
        <v>217</v>
      </c>
      <c r="D142" s="12"/>
      <c r="E142" s="12"/>
      <c r="F142" s="12">
        <v>10</v>
      </c>
      <c r="G142" s="24"/>
    </row>
    <row r="143" spans="1:7" x14ac:dyDescent="0.25">
      <c r="A143" s="14"/>
      <c r="B143" s="12"/>
      <c r="C143" s="12" t="s">
        <v>65</v>
      </c>
      <c r="D143" s="12" t="s">
        <v>211</v>
      </c>
      <c r="E143" s="12" t="s">
        <v>203</v>
      </c>
      <c r="F143" s="12">
        <v>6</v>
      </c>
      <c r="G143" s="24"/>
    </row>
    <row r="144" spans="1:7" x14ac:dyDescent="0.25">
      <c r="A144" s="12"/>
      <c r="B144" s="12"/>
      <c r="C144" s="12"/>
      <c r="D144" s="12" t="s">
        <v>51</v>
      </c>
      <c r="E144" s="12" t="s">
        <v>203</v>
      </c>
      <c r="F144" s="12">
        <v>6</v>
      </c>
      <c r="G144" s="24"/>
    </row>
    <row r="145" spans="1:7" x14ac:dyDescent="0.25">
      <c r="A145" s="12"/>
      <c r="B145" s="12"/>
      <c r="C145" s="12" t="s">
        <v>59</v>
      </c>
      <c r="D145" s="12"/>
      <c r="E145" s="12" t="s">
        <v>203</v>
      </c>
      <c r="F145" s="12">
        <v>7</v>
      </c>
      <c r="G145" s="24"/>
    </row>
    <row r="146" spans="1:7" x14ac:dyDescent="0.25">
      <c r="A146" s="12"/>
      <c r="B146" s="12"/>
      <c r="C146" s="12" t="s">
        <v>61</v>
      </c>
      <c r="D146" s="12"/>
      <c r="E146" s="12" t="s">
        <v>203</v>
      </c>
      <c r="F146" s="12">
        <v>7</v>
      </c>
      <c r="G146" s="24"/>
    </row>
    <row r="147" spans="1:7" x14ac:dyDescent="0.25">
      <c r="A147" s="12"/>
      <c r="B147" s="12"/>
      <c r="C147" s="12" t="s">
        <v>62</v>
      </c>
      <c r="D147" s="12"/>
      <c r="E147" s="12" t="s">
        <v>203</v>
      </c>
      <c r="F147" s="12">
        <v>7</v>
      </c>
      <c r="G147" s="24"/>
    </row>
    <row r="148" spans="1:7" x14ac:dyDescent="0.25">
      <c r="A148" s="12"/>
      <c r="B148" s="12"/>
      <c r="C148" s="12"/>
      <c r="D148" s="19" t="s">
        <v>157</v>
      </c>
      <c r="E148" s="19">
        <f>-SUM(E140:E147)</f>
        <v>0</v>
      </c>
    </row>
    <row r="149" spans="1:7" x14ac:dyDescent="0.25">
      <c r="E149">
        <f>SUM(E140:E148)</f>
        <v>0</v>
      </c>
      <c r="F149">
        <f>SUM(F140:F147)</f>
        <v>60</v>
      </c>
    </row>
    <row r="151" spans="1:7" x14ac:dyDescent="0.25">
      <c r="A151" s="9" t="s">
        <v>218</v>
      </c>
      <c r="B151" s="10" t="s">
        <v>63</v>
      </c>
      <c r="C151" s="10" t="s">
        <v>64</v>
      </c>
      <c r="D151" s="10"/>
      <c r="E151" s="10" t="s">
        <v>203</v>
      </c>
      <c r="F151" s="10">
        <v>10</v>
      </c>
      <c r="G151" s="24" t="s">
        <v>58</v>
      </c>
    </row>
    <row r="152" spans="1:7" x14ac:dyDescent="0.25">
      <c r="A152" s="10" t="s">
        <v>214</v>
      </c>
      <c r="B152" s="10"/>
      <c r="C152" s="10" t="s">
        <v>65</v>
      </c>
      <c r="D152" s="10" t="s">
        <v>66</v>
      </c>
      <c r="E152" s="10" t="s">
        <v>203</v>
      </c>
      <c r="F152" s="10">
        <v>5</v>
      </c>
      <c r="G152" s="24"/>
    </row>
    <row r="153" spans="1:7" x14ac:dyDescent="0.25">
      <c r="A153" s="10"/>
      <c r="B153" s="10"/>
      <c r="C153" s="10"/>
      <c r="D153" s="10" t="s">
        <v>67</v>
      </c>
      <c r="E153" s="10" t="s">
        <v>203</v>
      </c>
      <c r="F153" s="10">
        <v>5</v>
      </c>
      <c r="G153" s="24"/>
    </row>
    <row r="154" spans="1:7" x14ac:dyDescent="0.25">
      <c r="A154" s="9"/>
      <c r="B154" s="10"/>
      <c r="C154" s="10"/>
      <c r="D154" s="10" t="s">
        <v>52</v>
      </c>
      <c r="E154" s="10" t="s">
        <v>203</v>
      </c>
      <c r="F154" s="10">
        <v>5</v>
      </c>
      <c r="G154" s="24"/>
    </row>
    <row r="155" spans="1:7" x14ac:dyDescent="0.25">
      <c r="A155" s="9"/>
      <c r="B155" s="10"/>
      <c r="C155" s="10"/>
      <c r="D155" s="10" t="s">
        <v>13</v>
      </c>
      <c r="E155" s="10" t="s">
        <v>203</v>
      </c>
      <c r="F155" s="10">
        <v>5</v>
      </c>
      <c r="G155" s="24"/>
    </row>
    <row r="156" spans="1:7" x14ac:dyDescent="0.25">
      <c r="A156" s="9"/>
      <c r="B156" s="10"/>
      <c r="C156" s="10" t="s">
        <v>217</v>
      </c>
      <c r="D156" s="10"/>
      <c r="E156" s="10"/>
      <c r="F156" s="10">
        <v>10</v>
      </c>
      <c r="G156" s="24"/>
    </row>
    <row r="157" spans="1:7" x14ac:dyDescent="0.25">
      <c r="A157" s="9"/>
      <c r="B157" s="10"/>
      <c r="C157" s="10" t="s">
        <v>212</v>
      </c>
      <c r="D157" s="10"/>
      <c r="E157" s="10" t="s">
        <v>203</v>
      </c>
      <c r="F157" s="10">
        <v>10</v>
      </c>
      <c r="G157" s="24"/>
    </row>
    <row r="158" spans="1:7" x14ac:dyDescent="0.25">
      <c r="A158" s="10"/>
      <c r="B158" s="10"/>
      <c r="C158" s="10" t="s">
        <v>59</v>
      </c>
      <c r="D158" s="10"/>
      <c r="E158" s="10" t="s">
        <v>203</v>
      </c>
      <c r="F158" s="10">
        <v>5</v>
      </c>
      <c r="G158" s="24"/>
    </row>
    <row r="159" spans="1:7" x14ac:dyDescent="0.25">
      <c r="A159" s="10"/>
      <c r="B159" s="10"/>
      <c r="C159" s="10" t="s">
        <v>62</v>
      </c>
      <c r="D159" s="10"/>
      <c r="E159" s="10" t="s">
        <v>203</v>
      </c>
      <c r="F159" s="10">
        <v>5</v>
      </c>
      <c r="G159" s="24"/>
    </row>
    <row r="160" spans="1:7" x14ac:dyDescent="0.25">
      <c r="A160" s="10"/>
      <c r="B160" s="10"/>
      <c r="C160" s="10"/>
      <c r="D160" s="19" t="s">
        <v>157</v>
      </c>
      <c r="E160" s="19">
        <f>-SUM(E151:E159)</f>
        <v>0</v>
      </c>
    </row>
    <row r="161" spans="1:7" x14ac:dyDescent="0.25">
      <c r="E161">
        <f>SUM(E151:E160)</f>
        <v>0</v>
      </c>
      <c r="F161">
        <f>SUM(F151:F159)</f>
        <v>60</v>
      </c>
    </row>
    <row r="162" spans="1:7" x14ac:dyDescent="0.25">
      <c r="A162" s="14" t="s">
        <v>71</v>
      </c>
      <c r="B162" s="14" t="s">
        <v>75</v>
      </c>
      <c r="C162" s="12" t="s">
        <v>24</v>
      </c>
      <c r="D162" s="12"/>
      <c r="E162" s="12"/>
      <c r="F162" s="12">
        <v>20</v>
      </c>
    </row>
    <row r="163" spans="1:7" x14ac:dyDescent="0.25">
      <c r="A163" s="14"/>
      <c r="B163" s="14"/>
      <c r="C163" s="12" t="s">
        <v>73</v>
      </c>
      <c r="D163" s="12"/>
      <c r="E163" s="12"/>
      <c r="F163" s="12">
        <v>20</v>
      </c>
    </row>
    <row r="164" spans="1:7" x14ac:dyDescent="0.25">
      <c r="A164" s="14"/>
      <c r="B164" s="14"/>
      <c r="C164" s="12" t="s">
        <v>70</v>
      </c>
      <c r="D164" s="12"/>
      <c r="E164" s="12"/>
      <c r="F164" s="12">
        <v>20</v>
      </c>
    </row>
    <row r="165" spans="1:7" x14ac:dyDescent="0.25">
      <c r="A165" s="14"/>
      <c r="B165" s="14"/>
      <c r="C165" s="12"/>
      <c r="D165" s="19" t="s">
        <v>157</v>
      </c>
      <c r="E165" s="19">
        <f>-SUM(E162:E164)</f>
        <v>0</v>
      </c>
      <c r="F165" s="12"/>
    </row>
    <row r="166" spans="1:7" x14ac:dyDescent="0.25">
      <c r="A166" s="1"/>
      <c r="B166" s="1"/>
      <c r="E166">
        <f>-SUM(E162:E165)</f>
        <v>0</v>
      </c>
      <c r="F166">
        <f>SUM(F162:F164)</f>
        <v>60</v>
      </c>
    </row>
    <row r="167" spans="1:7" x14ac:dyDescent="0.25">
      <c r="A167" s="13" t="s">
        <v>71</v>
      </c>
      <c r="B167" s="13" t="s">
        <v>63</v>
      </c>
      <c r="C167" s="11" t="s">
        <v>24</v>
      </c>
      <c r="D167" s="11"/>
      <c r="E167" s="11"/>
      <c r="F167" s="11">
        <v>10</v>
      </c>
    </row>
    <row r="168" spans="1:7" x14ac:dyDescent="0.25">
      <c r="A168" s="13"/>
      <c r="B168" s="13"/>
      <c r="C168" s="11" t="s">
        <v>72</v>
      </c>
      <c r="D168" s="11"/>
      <c r="E168" s="11"/>
      <c r="F168" s="11">
        <v>10</v>
      </c>
    </row>
    <row r="169" spans="1:7" x14ac:dyDescent="0.25">
      <c r="A169" s="13"/>
      <c r="B169" s="13"/>
      <c r="C169" s="11" t="s">
        <v>73</v>
      </c>
      <c r="D169" s="11"/>
      <c r="E169" s="11"/>
      <c r="F169" s="11">
        <v>10</v>
      </c>
    </row>
    <row r="170" spans="1:7" x14ac:dyDescent="0.25">
      <c r="A170" s="13"/>
      <c r="B170" s="13"/>
      <c r="C170" s="11" t="s">
        <v>70</v>
      </c>
      <c r="D170" s="11"/>
      <c r="E170" s="11"/>
      <c r="F170" s="11">
        <v>10</v>
      </c>
    </row>
    <row r="171" spans="1:7" x14ac:dyDescent="0.25">
      <c r="A171" s="13"/>
      <c r="B171" s="13"/>
      <c r="C171" s="11" t="s">
        <v>74</v>
      </c>
      <c r="D171" s="11"/>
      <c r="E171" s="11"/>
      <c r="F171" s="11">
        <v>10</v>
      </c>
    </row>
    <row r="172" spans="1:7" x14ac:dyDescent="0.25">
      <c r="A172" s="13"/>
      <c r="B172" s="13"/>
      <c r="C172" s="11"/>
      <c r="D172" s="19" t="s">
        <v>157</v>
      </c>
      <c r="E172" s="19">
        <f>-SUM(E167:E171)</f>
        <v>0</v>
      </c>
      <c r="F172" s="11"/>
    </row>
    <row r="173" spans="1:7" x14ac:dyDescent="0.25">
      <c r="A173" s="1"/>
      <c r="B173" s="1"/>
      <c r="E173">
        <f>-SUM(E167:E172)</f>
        <v>0</v>
      </c>
      <c r="F173">
        <f>SUM(F167:F171)</f>
        <v>50</v>
      </c>
    </row>
    <row r="174" spans="1:7" x14ac:dyDescent="0.25">
      <c r="A174" s="14" t="s">
        <v>219</v>
      </c>
      <c r="B174" s="12" t="s">
        <v>58</v>
      </c>
      <c r="C174" s="12" t="s">
        <v>6</v>
      </c>
      <c r="D174" s="12"/>
      <c r="E174" s="12" t="s">
        <v>203</v>
      </c>
      <c r="F174" s="12">
        <v>10</v>
      </c>
      <c r="G174" s="25" t="s">
        <v>58</v>
      </c>
    </row>
    <row r="175" spans="1:7" x14ac:dyDescent="0.25">
      <c r="A175" s="14" t="s">
        <v>220</v>
      </c>
      <c r="B175" s="12"/>
      <c r="C175" s="12" t="s">
        <v>221</v>
      </c>
      <c r="D175" s="12"/>
      <c r="E175" s="12"/>
      <c r="F175" s="12">
        <v>10</v>
      </c>
      <c r="G175" s="25"/>
    </row>
    <row r="176" spans="1:7" x14ac:dyDescent="0.25">
      <c r="A176" s="14"/>
      <c r="B176" s="12"/>
      <c r="C176" s="12" t="s">
        <v>259</v>
      </c>
      <c r="D176" s="12"/>
      <c r="E176" s="12"/>
      <c r="F176" s="12">
        <v>10</v>
      </c>
      <c r="G176" s="25"/>
    </row>
    <row r="177" spans="1:7" x14ac:dyDescent="0.25">
      <c r="A177" s="14"/>
      <c r="B177" s="12"/>
      <c r="C177" s="12" t="s">
        <v>60</v>
      </c>
      <c r="D177" s="12"/>
      <c r="E177" s="12"/>
      <c r="F177" s="12">
        <v>6</v>
      </c>
      <c r="G177" s="25"/>
    </row>
    <row r="178" spans="1:7" x14ac:dyDescent="0.25">
      <c r="A178" s="14"/>
      <c r="B178" s="12"/>
      <c r="C178" s="12" t="s">
        <v>216</v>
      </c>
      <c r="D178" s="12"/>
      <c r="E178" s="12"/>
      <c r="F178" s="12">
        <v>6</v>
      </c>
      <c r="G178" s="25"/>
    </row>
    <row r="179" spans="1:7" x14ac:dyDescent="0.25">
      <c r="A179" s="14"/>
      <c r="B179" s="12"/>
      <c r="C179" s="12" t="s">
        <v>217</v>
      </c>
      <c r="D179" s="12"/>
      <c r="E179" s="12"/>
      <c r="F179" s="12">
        <v>10</v>
      </c>
      <c r="G179" s="25"/>
    </row>
    <row r="180" spans="1:7" x14ac:dyDescent="0.25">
      <c r="A180" s="14"/>
      <c r="B180" s="12"/>
      <c r="C180" s="12" t="s">
        <v>65</v>
      </c>
      <c r="D180" s="12" t="s">
        <v>211</v>
      </c>
      <c r="E180" s="12" t="s">
        <v>203</v>
      </c>
      <c r="F180" s="12">
        <v>6</v>
      </c>
      <c r="G180" s="25"/>
    </row>
    <row r="181" spans="1:7" x14ac:dyDescent="0.25">
      <c r="A181" s="12"/>
      <c r="B181" s="12"/>
      <c r="C181" s="12"/>
      <c r="D181" s="12" t="s">
        <v>51</v>
      </c>
      <c r="E181" s="12" t="s">
        <v>203</v>
      </c>
      <c r="F181" s="12">
        <v>6</v>
      </c>
      <c r="G181" s="25"/>
    </row>
    <row r="182" spans="1:7" x14ac:dyDescent="0.25">
      <c r="A182" s="12"/>
      <c r="B182" s="12"/>
      <c r="C182" s="12" t="s">
        <v>59</v>
      </c>
      <c r="D182" s="12"/>
      <c r="E182" s="12" t="s">
        <v>203</v>
      </c>
      <c r="F182" s="12">
        <v>6</v>
      </c>
      <c r="G182" s="25"/>
    </row>
    <row r="183" spans="1:7" x14ac:dyDescent="0.25">
      <c r="A183" s="12"/>
      <c r="B183" s="12"/>
      <c r="C183" s="12" t="s">
        <v>61</v>
      </c>
      <c r="D183" s="12"/>
      <c r="E183" s="12" t="s">
        <v>203</v>
      </c>
      <c r="F183" s="12">
        <v>5</v>
      </c>
      <c r="G183" s="25"/>
    </row>
    <row r="184" spans="1:7" x14ac:dyDescent="0.25">
      <c r="A184" s="12"/>
      <c r="B184" s="12"/>
      <c r="C184" s="12" t="s">
        <v>62</v>
      </c>
      <c r="D184" s="12"/>
      <c r="E184" s="12" t="s">
        <v>203</v>
      </c>
      <c r="F184" s="12">
        <v>5</v>
      </c>
      <c r="G184" s="25"/>
    </row>
    <row r="185" spans="1:7" x14ac:dyDescent="0.25">
      <c r="A185" s="12"/>
      <c r="B185" s="12"/>
      <c r="C185" s="12"/>
      <c r="D185" s="19" t="s">
        <v>157</v>
      </c>
      <c r="E185" s="19">
        <f>-SUM(E174:E184)</f>
        <v>0</v>
      </c>
    </row>
    <row r="186" spans="1:7" x14ac:dyDescent="0.25">
      <c r="E186">
        <f>SUM(E174:E185)</f>
        <v>0</v>
      </c>
      <c r="F186">
        <f>SUM(F174:F184)</f>
        <v>80</v>
      </c>
    </row>
    <row r="187" spans="1:7" x14ac:dyDescent="0.25">
      <c r="A187" s="9" t="s">
        <v>219</v>
      </c>
      <c r="B187" s="9" t="s">
        <v>63</v>
      </c>
      <c r="C187" s="10" t="s">
        <v>64</v>
      </c>
      <c r="D187" s="10"/>
      <c r="E187" s="10" t="s">
        <v>203</v>
      </c>
      <c r="F187" s="10">
        <v>10</v>
      </c>
    </row>
    <row r="188" spans="1:7" x14ac:dyDescent="0.25">
      <c r="A188" s="10" t="s">
        <v>220</v>
      </c>
      <c r="B188" s="10"/>
      <c r="C188" s="10" t="s">
        <v>23</v>
      </c>
      <c r="D188" s="10"/>
      <c r="E188" s="10"/>
      <c r="F188" s="10">
        <v>5</v>
      </c>
    </row>
    <row r="189" spans="1:7" x14ac:dyDescent="0.25">
      <c r="A189" s="9"/>
      <c r="B189" s="10"/>
      <c r="C189" s="10" t="s">
        <v>184</v>
      </c>
      <c r="D189" s="10"/>
      <c r="E189" s="10"/>
      <c r="F189" s="10">
        <v>5</v>
      </c>
    </row>
    <row r="190" spans="1:7" x14ac:dyDescent="0.25">
      <c r="A190" s="10"/>
      <c r="B190" s="10"/>
      <c r="C190" s="10" t="s">
        <v>65</v>
      </c>
      <c r="D190" s="10" t="s">
        <v>66</v>
      </c>
      <c r="E190" s="10" t="s">
        <v>203</v>
      </c>
      <c r="F190" s="10">
        <v>5</v>
      </c>
    </row>
    <row r="191" spans="1:7" x14ac:dyDescent="0.25">
      <c r="A191" s="10"/>
      <c r="B191" s="10"/>
      <c r="C191" s="10"/>
      <c r="D191" s="10" t="s">
        <v>67</v>
      </c>
      <c r="E191" s="10" t="s">
        <v>203</v>
      </c>
      <c r="F191" s="10">
        <v>5</v>
      </c>
    </row>
    <row r="192" spans="1:7" x14ac:dyDescent="0.25">
      <c r="A192" s="9"/>
      <c r="B192" s="10"/>
      <c r="C192" s="10"/>
      <c r="D192" s="10" t="s">
        <v>52</v>
      </c>
      <c r="E192" s="10" t="s">
        <v>203</v>
      </c>
      <c r="F192" s="10">
        <v>5</v>
      </c>
    </row>
    <row r="193" spans="1:13" x14ac:dyDescent="0.25">
      <c r="A193" s="9"/>
      <c r="B193" s="10"/>
      <c r="C193" s="10"/>
      <c r="D193" s="10" t="s">
        <v>13</v>
      </c>
      <c r="E193" s="10" t="s">
        <v>203</v>
      </c>
      <c r="F193" s="10">
        <v>5</v>
      </c>
    </row>
    <row r="194" spans="1:13" x14ac:dyDescent="0.25">
      <c r="A194" s="10"/>
      <c r="B194" s="10"/>
      <c r="C194" s="10" t="s">
        <v>59</v>
      </c>
      <c r="D194" s="10"/>
      <c r="E194" s="10" t="s">
        <v>203</v>
      </c>
      <c r="F194" s="10">
        <v>5</v>
      </c>
    </row>
    <row r="195" spans="1:13" x14ac:dyDescent="0.25">
      <c r="A195" s="10"/>
      <c r="B195" s="10"/>
      <c r="C195" s="10" t="s">
        <v>62</v>
      </c>
      <c r="D195" s="10"/>
      <c r="E195" s="10" t="s">
        <v>203</v>
      </c>
      <c r="F195" s="10">
        <v>5</v>
      </c>
    </row>
    <row r="196" spans="1:13" x14ac:dyDescent="0.25">
      <c r="A196" s="10"/>
      <c r="B196" s="10"/>
      <c r="C196" s="10"/>
      <c r="D196" s="19" t="s">
        <v>157</v>
      </c>
      <c r="E196" s="19">
        <f>-SUM(E187:E195)</f>
        <v>0</v>
      </c>
    </row>
    <row r="197" spans="1:13" x14ac:dyDescent="0.25">
      <c r="E197">
        <f>SUM(E187:E196)</f>
        <v>0</v>
      </c>
      <c r="F197">
        <f>SUM(F187:F195)</f>
        <v>50</v>
      </c>
    </row>
    <row r="198" spans="1:13" x14ac:dyDescent="0.25">
      <c r="A198" s="14" t="s">
        <v>222</v>
      </c>
      <c r="B198" s="14"/>
      <c r="C198" s="12" t="s">
        <v>24</v>
      </c>
      <c r="D198" s="12"/>
      <c r="E198" s="12"/>
      <c r="F198" s="12">
        <v>20</v>
      </c>
    </row>
    <row r="199" spans="1:13" x14ac:dyDescent="0.25">
      <c r="A199" s="14"/>
      <c r="B199" s="14"/>
      <c r="C199" s="12" t="s">
        <v>73</v>
      </c>
      <c r="D199" s="12"/>
      <c r="E199" s="12"/>
      <c r="F199" s="12">
        <v>20</v>
      </c>
    </row>
    <row r="200" spans="1:13" x14ac:dyDescent="0.25">
      <c r="A200" s="14"/>
      <c r="B200" s="14"/>
      <c r="C200" s="12" t="s">
        <v>70</v>
      </c>
      <c r="D200" s="12"/>
      <c r="E200" s="12"/>
      <c r="F200" s="12">
        <v>20</v>
      </c>
    </row>
    <row r="201" spans="1:13" x14ac:dyDescent="0.25">
      <c r="A201" s="14"/>
      <c r="B201" s="14"/>
      <c r="C201" s="12"/>
      <c r="D201" s="19" t="s">
        <v>157</v>
      </c>
      <c r="E201" s="19">
        <f>-SUM(E198:E200)</f>
        <v>0</v>
      </c>
      <c r="F201" s="12"/>
    </row>
    <row r="202" spans="1:13" ht="18.75" x14ac:dyDescent="0.3">
      <c r="A202" s="1"/>
      <c r="B202" s="1"/>
      <c r="E202">
        <f>-SUM(E198:E201)</f>
        <v>0</v>
      </c>
      <c r="F202">
        <f>SUM(F198:F200)</f>
        <v>60</v>
      </c>
      <c r="L202" s="5"/>
      <c r="M202" s="5"/>
    </row>
    <row r="204" spans="1:13" ht="18.75" x14ac:dyDescent="0.3">
      <c r="A204" s="5" t="s">
        <v>227</v>
      </c>
    </row>
    <row r="205" spans="1:13" x14ac:dyDescent="0.25">
      <c r="A205" s="9" t="s">
        <v>143</v>
      </c>
      <c r="B205" s="9"/>
      <c r="C205" s="10" t="s">
        <v>142</v>
      </c>
      <c r="D205" s="10"/>
      <c r="E205" s="10"/>
      <c r="F205" s="10">
        <v>5</v>
      </c>
      <c r="G205" s="23" t="s">
        <v>58</v>
      </c>
    </row>
    <row r="206" spans="1:13" x14ac:dyDescent="0.25">
      <c r="A206" s="9" t="s">
        <v>207</v>
      </c>
      <c r="B206" s="9"/>
      <c r="C206" s="10" t="s">
        <v>32</v>
      </c>
      <c r="D206" s="10"/>
      <c r="E206" s="10"/>
      <c r="F206" s="10">
        <v>10</v>
      </c>
      <c r="G206" s="23"/>
    </row>
    <row r="207" spans="1:13" x14ac:dyDescent="0.25">
      <c r="A207" s="9" t="s">
        <v>206</v>
      </c>
      <c r="B207" s="9"/>
      <c r="C207" s="10" t="s">
        <v>22</v>
      </c>
      <c r="D207" s="10"/>
      <c r="E207" s="10"/>
      <c r="F207" s="10">
        <v>10</v>
      </c>
      <c r="G207" s="23"/>
    </row>
    <row r="208" spans="1:13" x14ac:dyDescent="0.25">
      <c r="A208" s="9"/>
      <c r="B208" s="9"/>
      <c r="C208" s="10" t="s">
        <v>144</v>
      </c>
      <c r="D208" s="10"/>
      <c r="E208" s="10"/>
      <c r="F208" s="10">
        <v>5</v>
      </c>
      <c r="G208" s="23"/>
    </row>
    <row r="209" spans="1:7" x14ac:dyDescent="0.25">
      <c r="A209" s="9"/>
      <c r="B209" s="9"/>
      <c r="C209" s="10" t="s">
        <v>209</v>
      </c>
      <c r="D209" s="10"/>
      <c r="E209" s="10"/>
      <c r="F209" s="10">
        <v>5</v>
      </c>
      <c r="G209" s="23"/>
    </row>
    <row r="210" spans="1:7" x14ac:dyDescent="0.25">
      <c r="A210" s="9"/>
      <c r="B210" s="9"/>
      <c r="C210" s="10" t="s">
        <v>208</v>
      </c>
      <c r="D210" s="10"/>
      <c r="E210" s="10"/>
      <c r="F210" s="10">
        <v>5</v>
      </c>
      <c r="G210" s="23"/>
    </row>
    <row r="211" spans="1:7" x14ac:dyDescent="0.25">
      <c r="A211" s="9"/>
      <c r="B211" s="9"/>
      <c r="C211" s="10"/>
      <c r="D211" s="19" t="s">
        <v>157</v>
      </c>
      <c r="E211" s="19">
        <f>-SUM(E205:E210)</f>
        <v>0</v>
      </c>
      <c r="F211" s="10"/>
    </row>
    <row r="212" spans="1:7" x14ac:dyDescent="0.25">
      <c r="A212" s="1"/>
      <c r="B212" s="1"/>
      <c r="E212">
        <f>-SUM(E205:E211)</f>
        <v>0</v>
      </c>
      <c r="F212">
        <f>SUM(F205:F210)</f>
        <v>40</v>
      </c>
    </row>
    <row r="213" spans="1:7" ht="18.75" x14ac:dyDescent="0.3">
      <c r="A213" s="5" t="s">
        <v>188</v>
      </c>
    </row>
    <row r="214" spans="1:7" x14ac:dyDescent="0.25">
      <c r="A214" s="7" t="s">
        <v>16</v>
      </c>
      <c r="B214" s="8"/>
      <c r="C214" s="8" t="s">
        <v>243</v>
      </c>
      <c r="D214" s="8"/>
      <c r="E214" s="8"/>
      <c r="F214" s="8">
        <v>5</v>
      </c>
    </row>
    <row r="215" spans="1:7" x14ac:dyDescent="0.25">
      <c r="A215" s="8"/>
      <c r="B215" s="8"/>
      <c r="C215" s="8" t="s">
        <v>17</v>
      </c>
      <c r="D215" s="8"/>
      <c r="E215" s="8"/>
      <c r="F215" s="8"/>
    </row>
    <row r="216" spans="1:7" x14ac:dyDescent="0.25">
      <c r="A216" s="8"/>
      <c r="B216" s="8"/>
      <c r="C216" s="8" t="s">
        <v>149</v>
      </c>
      <c r="D216" s="8"/>
      <c r="E216" s="8"/>
      <c r="F216" s="8">
        <v>2</v>
      </c>
    </row>
    <row r="217" spans="1:7" x14ac:dyDescent="0.25">
      <c r="F217">
        <f>SUM(F214:F216)</f>
        <v>7</v>
      </c>
    </row>
    <row r="218" spans="1:7" ht="18.75" x14ac:dyDescent="0.3">
      <c r="A218" s="5" t="s">
        <v>190</v>
      </c>
    </row>
    <row r="220" spans="1:7" x14ac:dyDescent="0.25">
      <c r="A220" s="9" t="s">
        <v>38</v>
      </c>
      <c r="B220" s="10" t="s">
        <v>13</v>
      </c>
      <c r="C220" s="10"/>
      <c r="D220" s="10"/>
      <c r="E220" s="10"/>
      <c r="F220" s="10">
        <v>10</v>
      </c>
    </row>
    <row r="221" spans="1:7" x14ac:dyDescent="0.25">
      <c r="A221" s="9"/>
      <c r="B221" s="10" t="s">
        <v>21</v>
      </c>
      <c r="C221" s="10"/>
      <c r="D221" s="10"/>
      <c r="E221" s="10"/>
      <c r="F221" s="10">
        <v>10</v>
      </c>
    </row>
    <row r="222" spans="1:7" x14ac:dyDescent="0.25">
      <c r="A222" s="9"/>
      <c r="B222" s="10" t="s">
        <v>236</v>
      </c>
      <c r="C222" s="10"/>
      <c r="D222" s="10"/>
      <c r="E222" s="10"/>
      <c r="F222" s="10">
        <v>10</v>
      </c>
    </row>
    <row r="223" spans="1:7" x14ac:dyDescent="0.25">
      <c r="A223" s="9"/>
      <c r="B223" s="10"/>
      <c r="C223" s="10"/>
      <c r="D223" s="19" t="s">
        <v>157</v>
      </c>
      <c r="E223" s="19">
        <f>-SUM(E220:E222)</f>
        <v>0</v>
      </c>
      <c r="F223" s="10"/>
    </row>
    <row r="224" spans="1:7" x14ac:dyDescent="0.25">
      <c r="A224" s="1"/>
      <c r="E224">
        <f>-SUM(E220:E223)</f>
        <v>0</v>
      </c>
      <c r="F224">
        <f>SUM(F220:F222)</f>
        <v>30</v>
      </c>
    </row>
    <row r="225" spans="1:6" x14ac:dyDescent="0.25">
      <c r="A225" s="7" t="s">
        <v>38</v>
      </c>
      <c r="B225" s="8" t="s">
        <v>13</v>
      </c>
      <c r="C225" s="8"/>
      <c r="D225" s="8"/>
      <c r="E225" s="8"/>
      <c r="F225" s="8">
        <v>10</v>
      </c>
    </row>
    <row r="226" spans="1:6" x14ac:dyDescent="0.25">
      <c r="A226" s="7"/>
      <c r="B226" s="8" t="s">
        <v>21</v>
      </c>
      <c r="C226" s="8"/>
      <c r="D226" s="8"/>
      <c r="E226" s="8"/>
      <c r="F226" s="8">
        <v>5</v>
      </c>
    </row>
    <row r="227" spans="1:6" x14ac:dyDescent="0.25">
      <c r="A227" s="7"/>
      <c r="B227" s="8" t="s">
        <v>236</v>
      </c>
      <c r="C227" s="8"/>
      <c r="D227" s="8"/>
      <c r="E227" s="8"/>
      <c r="F227" s="8">
        <v>5</v>
      </c>
    </row>
    <row r="228" spans="1:6" x14ac:dyDescent="0.25">
      <c r="A228" s="7"/>
      <c r="B228" s="8" t="s">
        <v>107</v>
      </c>
      <c r="C228" s="8"/>
      <c r="D228" s="8"/>
      <c r="E228" s="8"/>
      <c r="F228" s="8">
        <v>5</v>
      </c>
    </row>
    <row r="229" spans="1:6" x14ac:dyDescent="0.25">
      <c r="A229" s="7"/>
      <c r="B229" s="8" t="s">
        <v>37</v>
      </c>
      <c r="C229" s="8"/>
      <c r="D229" s="8"/>
      <c r="E229" s="8"/>
      <c r="F229" s="8">
        <v>5</v>
      </c>
    </row>
    <row r="230" spans="1:6" x14ac:dyDescent="0.25">
      <c r="A230" s="7"/>
      <c r="B230" s="7" t="s">
        <v>27</v>
      </c>
      <c r="C230" s="8" t="s">
        <v>28</v>
      </c>
      <c r="D230" s="8"/>
      <c r="E230" s="8"/>
      <c r="F230" s="8">
        <v>5</v>
      </c>
    </row>
    <row r="231" spans="1:6" x14ac:dyDescent="0.25">
      <c r="A231" s="7"/>
      <c r="B231" s="7"/>
      <c r="C231" s="8" t="s">
        <v>30</v>
      </c>
      <c r="D231" s="8"/>
      <c r="E231" s="8"/>
      <c r="F231" s="8">
        <v>5</v>
      </c>
    </row>
    <row r="232" spans="1:6" x14ac:dyDescent="0.25">
      <c r="A232" s="7"/>
      <c r="B232" s="7"/>
      <c r="C232" s="8" t="s">
        <v>29</v>
      </c>
      <c r="D232" s="8"/>
      <c r="E232" s="8"/>
      <c r="F232" s="8">
        <v>20</v>
      </c>
    </row>
    <row r="233" spans="1:6" x14ac:dyDescent="0.25">
      <c r="A233" s="7"/>
      <c r="B233" s="7"/>
      <c r="C233" s="8" t="s">
        <v>26</v>
      </c>
      <c r="D233" s="8"/>
      <c r="E233" s="8"/>
      <c r="F233" s="8">
        <v>20</v>
      </c>
    </row>
    <row r="234" spans="1:6" x14ac:dyDescent="0.25">
      <c r="A234" s="7"/>
      <c r="B234" s="7"/>
      <c r="C234" s="8" t="s">
        <v>153</v>
      </c>
      <c r="D234" s="8"/>
      <c r="E234" s="8"/>
      <c r="F234" s="8">
        <v>20</v>
      </c>
    </row>
    <row r="235" spans="1:6" x14ac:dyDescent="0.25">
      <c r="A235" s="7"/>
      <c r="B235" s="7"/>
      <c r="C235" s="8" t="s">
        <v>31</v>
      </c>
      <c r="D235" s="8" t="s">
        <v>33</v>
      </c>
      <c r="E235" s="8"/>
      <c r="F235" s="8">
        <v>3</v>
      </c>
    </row>
    <row r="236" spans="1:6" x14ac:dyDescent="0.25">
      <c r="A236" s="7"/>
      <c r="B236" s="7"/>
      <c r="C236" s="8"/>
      <c r="D236" s="8" t="s">
        <v>34</v>
      </c>
      <c r="E236" s="8"/>
      <c r="F236" s="8">
        <v>3</v>
      </c>
    </row>
    <row r="237" spans="1:6" x14ac:dyDescent="0.25">
      <c r="A237" s="7"/>
      <c r="B237" s="7"/>
      <c r="C237" s="8"/>
      <c r="D237" s="8" t="s">
        <v>35</v>
      </c>
      <c r="E237" s="8"/>
      <c r="F237" s="8">
        <v>3</v>
      </c>
    </row>
    <row r="238" spans="1:6" x14ac:dyDescent="0.25">
      <c r="A238" s="7"/>
      <c r="B238" s="7"/>
      <c r="C238" s="8"/>
      <c r="D238" s="8" t="s">
        <v>24</v>
      </c>
      <c r="E238" s="8"/>
      <c r="F238" s="8">
        <v>3</v>
      </c>
    </row>
    <row r="239" spans="1:6" x14ac:dyDescent="0.25">
      <c r="A239" s="7"/>
      <c r="B239" s="7"/>
      <c r="C239" s="8"/>
      <c r="D239" s="8" t="s">
        <v>36</v>
      </c>
      <c r="E239" s="8"/>
      <c r="F239" s="8">
        <v>3</v>
      </c>
    </row>
    <row r="240" spans="1:6" x14ac:dyDescent="0.25">
      <c r="A240" s="7"/>
      <c r="B240" s="7"/>
      <c r="C240" s="8"/>
      <c r="D240" s="19" t="s">
        <v>157</v>
      </c>
      <c r="E240" s="19">
        <f>-SUM(E230:E239)</f>
        <v>0</v>
      </c>
      <c r="F240" s="8"/>
    </row>
    <row r="241" spans="1:6" x14ac:dyDescent="0.25">
      <c r="E241">
        <f>SUM(E225:E240)</f>
        <v>0</v>
      </c>
      <c r="F241">
        <f>SUM(F225:F240)</f>
        <v>115</v>
      </c>
    </row>
    <row r="244" spans="1:6" x14ac:dyDescent="0.25">
      <c r="A244" s="13" t="s">
        <v>193</v>
      </c>
      <c r="B244" s="11" t="s">
        <v>194</v>
      </c>
      <c r="C244" s="11"/>
      <c r="D244" s="11"/>
      <c r="E244" s="11"/>
      <c r="F244" s="11">
        <v>5</v>
      </c>
    </row>
    <row r="245" spans="1:6" x14ac:dyDescent="0.25">
      <c r="A245" s="11"/>
      <c r="B245" s="11" t="s">
        <v>195</v>
      </c>
      <c r="C245" s="11"/>
      <c r="D245" s="11"/>
      <c r="E245" s="11"/>
      <c r="F245" s="11">
        <v>10</v>
      </c>
    </row>
    <row r="246" spans="1:6" x14ac:dyDescent="0.25">
      <c r="A246" s="11"/>
      <c r="B246" s="11" t="s">
        <v>79</v>
      </c>
      <c r="C246" s="11"/>
      <c r="D246" s="11"/>
      <c r="E246" s="11"/>
      <c r="F246" s="11">
        <v>10</v>
      </c>
    </row>
    <row r="247" spans="1:6" x14ac:dyDescent="0.25">
      <c r="A247" s="13" t="s">
        <v>196</v>
      </c>
      <c r="B247" s="11" t="s">
        <v>197</v>
      </c>
      <c r="C247" s="11"/>
      <c r="D247" s="11"/>
      <c r="E247" s="11"/>
      <c r="F247" s="11">
        <v>5</v>
      </c>
    </row>
    <row r="248" spans="1:6" x14ac:dyDescent="0.25">
      <c r="A248" s="11"/>
      <c r="B248" s="11" t="s">
        <v>198</v>
      </c>
      <c r="C248" s="11"/>
      <c r="D248" s="11"/>
      <c r="E248" s="11"/>
      <c r="F248" s="11">
        <v>15</v>
      </c>
    </row>
    <row r="249" spans="1:6" x14ac:dyDescent="0.25">
      <c r="A249" s="13" t="s">
        <v>230</v>
      </c>
      <c r="B249" s="11"/>
      <c r="C249" s="11" t="s">
        <v>150</v>
      </c>
      <c r="D249" s="11"/>
      <c r="E249" s="11"/>
      <c r="F249" s="11">
        <v>5</v>
      </c>
    </row>
    <row r="250" spans="1:6" x14ac:dyDescent="0.25">
      <c r="A250" s="11"/>
      <c r="B250" s="11"/>
      <c r="C250" s="11" t="s">
        <v>154</v>
      </c>
      <c r="D250" s="11"/>
      <c r="E250" s="11"/>
      <c r="F250" s="11">
        <v>5</v>
      </c>
    </row>
    <row r="251" spans="1:6" x14ac:dyDescent="0.25">
      <c r="A251" s="11"/>
      <c r="B251" s="11"/>
      <c r="C251" s="11" t="s">
        <v>151</v>
      </c>
      <c r="D251" s="11"/>
      <c r="E251" s="11"/>
      <c r="F251" s="11">
        <v>5</v>
      </c>
    </row>
    <row r="252" spans="1:6" x14ac:dyDescent="0.25">
      <c r="A252" s="11"/>
      <c r="B252" s="11"/>
      <c r="C252" s="11"/>
      <c r="D252" s="19" t="s">
        <v>157</v>
      </c>
      <c r="E252" s="19">
        <f>-SUM(E225:E248)</f>
        <v>0</v>
      </c>
      <c r="F252" s="11"/>
    </row>
    <row r="253" spans="1:6" x14ac:dyDescent="0.25">
      <c r="E253">
        <f>SUM(E244:E248)</f>
        <v>0</v>
      </c>
      <c r="F253">
        <f>SUM(F244:F248)</f>
        <v>45</v>
      </c>
    </row>
    <row r="255" spans="1:6" x14ac:dyDescent="0.25">
      <c r="A255" s="7" t="s">
        <v>228</v>
      </c>
      <c r="B255" s="8" t="s">
        <v>124</v>
      </c>
      <c r="C255" s="8"/>
      <c r="D255" s="8"/>
      <c r="E255" s="8"/>
      <c r="F255" s="8">
        <v>5</v>
      </c>
    </row>
    <row r="256" spans="1:6" x14ac:dyDescent="0.25">
      <c r="A256" s="7"/>
      <c r="B256" s="8" t="s">
        <v>125</v>
      </c>
      <c r="C256" s="8"/>
      <c r="D256" s="8"/>
      <c r="E256" s="8"/>
      <c r="F256" s="8">
        <v>25</v>
      </c>
    </row>
    <row r="257" spans="1:12" x14ac:dyDescent="0.25">
      <c r="A257" s="7"/>
      <c r="B257" s="8" t="s">
        <v>126</v>
      </c>
      <c r="C257" s="8"/>
      <c r="D257" s="8"/>
      <c r="E257" s="8"/>
      <c r="F257" s="8">
        <v>5</v>
      </c>
    </row>
    <row r="258" spans="1:12" x14ac:dyDescent="0.25">
      <c r="A258" s="7"/>
      <c r="B258" s="8" t="s">
        <v>127</v>
      </c>
      <c r="C258" s="8" t="s">
        <v>128</v>
      </c>
      <c r="D258" s="8"/>
      <c r="E258" s="8"/>
      <c r="F258" s="8">
        <v>5</v>
      </c>
    </row>
    <row r="259" spans="1:12" x14ac:dyDescent="0.25">
      <c r="A259" s="7"/>
      <c r="B259" s="8"/>
      <c r="C259" s="8" t="s">
        <v>15</v>
      </c>
      <c r="D259" s="8"/>
      <c r="E259" s="8"/>
      <c r="F259" s="8">
        <v>5</v>
      </c>
    </row>
    <row r="260" spans="1:12" x14ac:dyDescent="0.25">
      <c r="A260" s="7"/>
      <c r="B260" s="8" t="s">
        <v>129</v>
      </c>
      <c r="C260" s="8" t="s">
        <v>130</v>
      </c>
      <c r="D260" s="8"/>
      <c r="E260" s="8"/>
      <c r="F260" s="8">
        <v>5</v>
      </c>
    </row>
    <row r="261" spans="1:12" x14ac:dyDescent="0.25">
      <c r="A261" s="7"/>
      <c r="B261" s="8"/>
      <c r="C261" s="8" t="s">
        <v>4</v>
      </c>
      <c r="D261" s="8"/>
      <c r="E261" s="8"/>
      <c r="F261" s="8">
        <v>5</v>
      </c>
    </row>
    <row r="262" spans="1:12" x14ac:dyDescent="0.25">
      <c r="A262" s="7"/>
      <c r="B262" s="8"/>
      <c r="C262" s="8" t="s">
        <v>131</v>
      </c>
      <c r="D262" s="8"/>
      <c r="E262" s="8"/>
      <c r="F262" s="8">
        <v>5</v>
      </c>
    </row>
    <row r="263" spans="1:12" x14ac:dyDescent="0.25">
      <c r="A263" s="7"/>
      <c r="B263" s="8"/>
      <c r="C263" s="8" t="s">
        <v>132</v>
      </c>
      <c r="D263" s="8"/>
      <c r="E263" s="8"/>
      <c r="F263" s="8">
        <v>5</v>
      </c>
    </row>
    <row r="264" spans="1:12" x14ac:dyDescent="0.25">
      <c r="A264" s="7"/>
      <c r="B264" s="8"/>
      <c r="C264" s="8" t="s">
        <v>6</v>
      </c>
      <c r="D264" s="8"/>
      <c r="E264" s="8"/>
      <c r="F264" s="8">
        <v>5</v>
      </c>
    </row>
    <row r="265" spans="1:12" x14ac:dyDescent="0.25">
      <c r="A265" s="7"/>
      <c r="B265" s="8"/>
      <c r="C265" s="8"/>
      <c r="D265" s="19" t="s">
        <v>157</v>
      </c>
      <c r="E265" s="19">
        <f>-SUM(E214:E264)</f>
        <v>0</v>
      </c>
      <c r="F265" s="8"/>
    </row>
    <row r="266" spans="1:12" x14ac:dyDescent="0.25">
      <c r="A266" s="1"/>
      <c r="E266">
        <f>SUM(E255:E265)</f>
        <v>0</v>
      </c>
      <c r="F266">
        <f>SUM(F255:F264)</f>
        <v>70</v>
      </c>
    </row>
    <row r="267" spans="1:12" s="16" customFormat="1" ht="18.75" x14ac:dyDescent="0.3">
      <c r="A267" s="5" t="s">
        <v>191</v>
      </c>
      <c r="K267"/>
      <c r="L267"/>
    </row>
    <row r="268" spans="1:12" x14ac:dyDescent="0.25">
      <c r="A268" s="11" t="s">
        <v>120</v>
      </c>
      <c r="B268" s="11" t="s">
        <v>120</v>
      </c>
      <c r="C268" s="11" t="s">
        <v>119</v>
      </c>
      <c r="D268" s="11"/>
      <c r="E268" s="11">
        <v>0</v>
      </c>
      <c r="F268" s="11">
        <v>4</v>
      </c>
      <c r="G268" s="23" t="s">
        <v>58</v>
      </c>
    </row>
    <row r="269" spans="1:12" x14ac:dyDescent="0.25">
      <c r="A269" s="11"/>
      <c r="B269" s="11"/>
      <c r="C269" s="11" t="s">
        <v>121</v>
      </c>
      <c r="D269" s="11"/>
      <c r="E269" s="11">
        <v>0</v>
      </c>
      <c r="F269" s="11">
        <v>4</v>
      </c>
      <c r="G269" s="23"/>
    </row>
    <row r="270" spans="1:12" x14ac:dyDescent="0.25">
      <c r="A270" s="11"/>
      <c r="B270" s="11"/>
      <c r="C270" s="11" t="s">
        <v>6</v>
      </c>
      <c r="D270" s="11"/>
      <c r="E270" s="11">
        <v>0</v>
      </c>
      <c r="F270" s="11">
        <v>5</v>
      </c>
      <c r="G270" s="23"/>
    </row>
    <row r="271" spans="1:12" x14ac:dyDescent="0.25">
      <c r="A271" s="11"/>
      <c r="B271" s="11"/>
      <c r="C271" s="11" t="s">
        <v>122</v>
      </c>
      <c r="D271" s="11"/>
      <c r="E271" s="11">
        <v>0</v>
      </c>
      <c r="F271" s="11">
        <v>4</v>
      </c>
      <c r="G271" s="23"/>
    </row>
    <row r="272" spans="1:12" x14ac:dyDescent="0.25">
      <c r="A272" s="11"/>
      <c r="B272" s="11"/>
      <c r="C272" s="11" t="s">
        <v>123</v>
      </c>
      <c r="D272" s="11"/>
      <c r="E272" s="11">
        <v>0</v>
      </c>
      <c r="F272" s="11">
        <v>4</v>
      </c>
      <c r="G272" s="23"/>
    </row>
    <row r="273" spans="1:13" x14ac:dyDescent="0.25">
      <c r="A273" s="11"/>
      <c r="B273" s="11"/>
      <c r="C273" s="11" t="s">
        <v>124</v>
      </c>
      <c r="D273" s="11"/>
      <c r="E273" s="11">
        <v>0</v>
      </c>
      <c r="F273" s="11">
        <v>4</v>
      </c>
      <c r="G273" s="23"/>
    </row>
    <row r="274" spans="1:13" x14ac:dyDescent="0.25">
      <c r="A274" s="11"/>
      <c r="B274" s="11"/>
      <c r="C274" s="11"/>
      <c r="D274" s="19" t="s">
        <v>157</v>
      </c>
      <c r="E274" s="19">
        <f>-SUM(E268:E273)</f>
        <v>0</v>
      </c>
    </row>
    <row r="275" spans="1:13" x14ac:dyDescent="0.25">
      <c r="E275">
        <f>SUM(E268:E274)</f>
        <v>0</v>
      </c>
      <c r="F275">
        <f>SUM(F268:F273)</f>
        <v>25</v>
      </c>
    </row>
    <row r="276" spans="1:13" x14ac:dyDescent="0.25">
      <c r="A276" s="13" t="s">
        <v>152</v>
      </c>
      <c r="B276" s="13"/>
      <c r="C276" s="11" t="s">
        <v>37</v>
      </c>
      <c r="D276" s="11"/>
      <c r="E276" s="11"/>
      <c r="F276" s="11">
        <v>5</v>
      </c>
    </row>
    <row r="277" spans="1:13" x14ac:dyDescent="0.25">
      <c r="A277" s="13"/>
      <c r="B277" s="13"/>
      <c r="C277" s="11" t="s">
        <v>69</v>
      </c>
      <c r="D277" s="11"/>
      <c r="E277" s="11"/>
      <c r="F277" s="11">
        <v>5</v>
      </c>
    </row>
    <row r="278" spans="1:13" x14ac:dyDescent="0.25">
      <c r="A278" s="13"/>
      <c r="B278" s="13"/>
      <c r="C278" s="11" t="s">
        <v>70</v>
      </c>
      <c r="D278" s="11"/>
      <c r="E278" s="11"/>
      <c r="F278" s="11">
        <v>5</v>
      </c>
    </row>
    <row r="279" spans="1:13" x14ac:dyDescent="0.25">
      <c r="A279" s="13"/>
      <c r="B279" s="13"/>
      <c r="C279" s="11"/>
      <c r="D279" s="19" t="s">
        <v>157</v>
      </c>
      <c r="E279" s="19">
        <f>-SUM(E276:E278)</f>
        <v>0</v>
      </c>
      <c r="F279" s="11"/>
    </row>
    <row r="280" spans="1:13" x14ac:dyDescent="0.25">
      <c r="A280" s="1"/>
      <c r="B280" s="1"/>
      <c r="E280">
        <f>-SUM(E276:E279)</f>
        <v>0</v>
      </c>
      <c r="F280">
        <f>SUM(F276:F278)</f>
        <v>15</v>
      </c>
      <c r="M280" s="18"/>
    </row>
    <row r="283" spans="1:13" ht="18.75" x14ac:dyDescent="0.3">
      <c r="A283" s="5" t="s">
        <v>192</v>
      </c>
    </row>
    <row r="284" spans="1:13" x14ac:dyDescent="0.25">
      <c r="A284" s="9" t="s">
        <v>53</v>
      </c>
      <c r="B284" s="10" t="s">
        <v>54</v>
      </c>
      <c r="C284" s="10"/>
      <c r="D284" s="10"/>
      <c r="E284" s="10"/>
      <c r="F284" s="10">
        <v>10</v>
      </c>
    </row>
    <row r="285" spans="1:13" x14ac:dyDescent="0.25">
      <c r="A285" s="10"/>
      <c r="B285" s="10" t="s">
        <v>55</v>
      </c>
      <c r="C285" s="10"/>
      <c r="D285" s="10"/>
      <c r="E285" s="10"/>
      <c r="F285" s="10">
        <v>10</v>
      </c>
    </row>
    <row r="286" spans="1:13" x14ac:dyDescent="0.25">
      <c r="A286" s="10"/>
      <c r="B286" s="10" t="s">
        <v>56</v>
      </c>
      <c r="C286" s="10"/>
      <c r="D286" s="10"/>
      <c r="E286" s="10"/>
      <c r="F286" s="10">
        <v>10</v>
      </c>
    </row>
    <row r="287" spans="1:13" x14ac:dyDescent="0.25">
      <c r="A287" s="10"/>
      <c r="B287" s="10" t="s">
        <v>57</v>
      </c>
      <c r="C287" s="10"/>
      <c r="D287" s="10"/>
      <c r="E287" s="10"/>
      <c r="F287" s="10">
        <v>10</v>
      </c>
    </row>
    <row r="288" spans="1:13" x14ac:dyDescent="0.25">
      <c r="A288" s="9" t="s">
        <v>68</v>
      </c>
      <c r="B288" s="10"/>
      <c r="C288" s="10"/>
      <c r="D288" s="10"/>
      <c r="E288" s="10"/>
      <c r="F288" s="10"/>
    </row>
    <row r="289" spans="1:6" x14ac:dyDescent="0.25">
      <c r="A289" s="9"/>
      <c r="B289" s="10" t="s">
        <v>87</v>
      </c>
      <c r="C289" s="10"/>
      <c r="D289" s="10"/>
      <c r="E289" s="10"/>
      <c r="F289" s="10">
        <v>5</v>
      </c>
    </row>
    <row r="290" spans="1:6" x14ac:dyDescent="0.25">
      <c r="A290" s="10"/>
      <c r="B290" s="10" t="s">
        <v>88</v>
      </c>
      <c r="C290" s="10"/>
      <c r="D290" s="10"/>
      <c r="E290" s="10"/>
      <c r="F290" s="10">
        <v>15</v>
      </c>
    </row>
    <row r="291" spans="1:6" x14ac:dyDescent="0.25">
      <c r="A291" s="10"/>
      <c r="B291" s="10" t="s">
        <v>89</v>
      </c>
      <c r="C291" s="10"/>
      <c r="D291" s="10"/>
      <c r="E291" s="10"/>
      <c r="F291" s="10">
        <v>20</v>
      </c>
    </row>
    <row r="292" spans="1:6" x14ac:dyDescent="0.25">
      <c r="A292" s="10"/>
      <c r="B292" s="10" t="s">
        <v>90</v>
      </c>
      <c r="C292" s="10"/>
      <c r="D292" s="10"/>
      <c r="E292" s="10"/>
      <c r="F292" s="10">
        <v>5</v>
      </c>
    </row>
    <row r="293" spans="1:6" x14ac:dyDescent="0.25">
      <c r="A293" s="10"/>
      <c r="B293" s="10"/>
      <c r="C293" s="10"/>
      <c r="D293" s="10"/>
      <c r="E293" s="10"/>
      <c r="F293" s="10"/>
    </row>
    <row r="294" spans="1:6" x14ac:dyDescent="0.25">
      <c r="A294" s="10" t="s">
        <v>91</v>
      </c>
      <c r="B294" s="10" t="s">
        <v>92</v>
      </c>
      <c r="C294" s="10"/>
      <c r="D294" s="10"/>
      <c r="E294" s="10"/>
      <c r="F294" s="10">
        <v>5</v>
      </c>
    </row>
    <row r="295" spans="1:6" x14ac:dyDescent="0.25">
      <c r="A295" s="10"/>
      <c r="B295" s="10" t="s">
        <v>93</v>
      </c>
      <c r="C295" s="10"/>
      <c r="D295" s="10"/>
      <c r="E295" s="10"/>
      <c r="F295" s="10">
        <v>15</v>
      </c>
    </row>
    <row r="296" spans="1:6" x14ac:dyDescent="0.25">
      <c r="A296" s="10"/>
      <c r="B296" s="10" t="s">
        <v>94</v>
      </c>
      <c r="C296" s="10"/>
      <c r="D296" s="10"/>
      <c r="E296" s="10"/>
      <c r="F296" s="10">
        <v>15</v>
      </c>
    </row>
    <row r="297" spans="1:6" x14ac:dyDescent="0.25">
      <c r="A297" s="10"/>
      <c r="B297" s="10"/>
      <c r="C297" s="10"/>
      <c r="D297" s="19" t="s">
        <v>157</v>
      </c>
      <c r="E297" s="19">
        <f>-SUM(E284:E296)</f>
        <v>0</v>
      </c>
      <c r="F297" s="10"/>
    </row>
    <row r="298" spans="1:6" x14ac:dyDescent="0.25">
      <c r="E298">
        <f>SUM(E284:E297)</f>
        <v>0</v>
      </c>
      <c r="F298">
        <f>SUM(F284:F296)</f>
        <v>120</v>
      </c>
    </row>
    <row r="299" spans="1:6" ht="18.75" x14ac:dyDescent="0.3">
      <c r="A299" s="5" t="s">
        <v>189</v>
      </c>
    </row>
    <row r="300" spans="1:6" x14ac:dyDescent="0.25">
      <c r="A300" s="7" t="s">
        <v>18</v>
      </c>
      <c r="B300" s="8" t="s">
        <v>19</v>
      </c>
      <c r="C300" s="8" t="s">
        <v>145</v>
      </c>
      <c r="D300" s="8"/>
      <c r="E300" s="8"/>
      <c r="F300" s="8">
        <v>2</v>
      </c>
    </row>
    <row r="301" spans="1:6" x14ac:dyDescent="0.25">
      <c r="A301" s="7"/>
      <c r="B301" s="8"/>
      <c r="C301" s="8" t="s">
        <v>146</v>
      </c>
      <c r="D301" s="8"/>
      <c r="E301" s="8"/>
      <c r="F301" s="8">
        <v>2</v>
      </c>
    </row>
    <row r="302" spans="1:6" x14ac:dyDescent="0.25">
      <c r="A302" s="7"/>
      <c r="B302" s="8"/>
      <c r="C302" s="8" t="s">
        <v>147</v>
      </c>
      <c r="D302" s="8"/>
      <c r="E302" s="8"/>
      <c r="F302" s="8">
        <v>2</v>
      </c>
    </row>
    <row r="303" spans="1:6" x14ac:dyDescent="0.25">
      <c r="A303" s="7"/>
      <c r="B303" s="8"/>
      <c r="C303" s="8" t="s">
        <v>148</v>
      </c>
      <c r="D303" s="8"/>
      <c r="E303" s="8"/>
      <c r="F303" s="8">
        <v>2</v>
      </c>
    </row>
    <row r="304" spans="1:6" x14ac:dyDescent="0.25">
      <c r="A304" s="8"/>
      <c r="B304" s="8" t="s">
        <v>13</v>
      </c>
      <c r="C304" s="8"/>
      <c r="D304" s="8"/>
      <c r="E304" s="8"/>
      <c r="F304" s="8">
        <v>5</v>
      </c>
    </row>
    <row r="305" spans="1:7" x14ac:dyDescent="0.25">
      <c r="A305" s="8"/>
      <c r="B305" s="8" t="s">
        <v>39</v>
      </c>
      <c r="C305" s="8"/>
      <c r="D305" s="8"/>
      <c r="E305" s="8"/>
      <c r="F305" s="8">
        <v>5</v>
      </c>
    </row>
    <row r="306" spans="1:7" x14ac:dyDescent="0.25">
      <c r="A306" s="8"/>
      <c r="B306" s="8"/>
      <c r="C306" s="8"/>
      <c r="D306" s="19" t="s">
        <v>157</v>
      </c>
      <c r="E306" s="19">
        <f>-SUM(E300:E305)</f>
        <v>0</v>
      </c>
      <c r="F306" s="8"/>
    </row>
    <row r="307" spans="1:7" x14ac:dyDescent="0.25">
      <c r="E307">
        <f>SUM(E300:E306)</f>
        <v>0</v>
      </c>
      <c r="F307">
        <f>SUM(F300:F305)</f>
        <v>18</v>
      </c>
    </row>
    <row r="308" spans="1:7" x14ac:dyDescent="0.25">
      <c r="A308" s="8" t="s">
        <v>95</v>
      </c>
      <c r="B308" s="8" t="s">
        <v>96</v>
      </c>
      <c r="C308" s="8"/>
      <c r="D308" s="8"/>
      <c r="E308" s="8"/>
      <c r="F308" s="8">
        <v>3</v>
      </c>
    </row>
    <row r="309" spans="1:7" x14ac:dyDescent="0.25">
      <c r="A309" s="8"/>
      <c r="B309" s="8" t="s">
        <v>97</v>
      </c>
      <c r="C309" s="8"/>
      <c r="D309" s="8"/>
      <c r="E309" s="8"/>
      <c r="F309" s="8">
        <v>4</v>
      </c>
    </row>
    <row r="310" spans="1:7" x14ac:dyDescent="0.25">
      <c r="A310" s="8"/>
      <c r="B310" s="8" t="s">
        <v>98</v>
      </c>
      <c r="C310" s="8"/>
      <c r="D310" s="8"/>
      <c r="E310" s="8"/>
      <c r="F310" s="8">
        <v>4</v>
      </c>
    </row>
    <row r="311" spans="1:7" x14ac:dyDescent="0.25">
      <c r="A311" s="8"/>
      <c r="B311" s="8" t="s">
        <v>175</v>
      </c>
      <c r="C311" s="8"/>
      <c r="D311" s="8"/>
      <c r="E311" s="8"/>
      <c r="F311" s="8">
        <v>4</v>
      </c>
    </row>
    <row r="312" spans="1:7" x14ac:dyDescent="0.25">
      <c r="A312" s="8"/>
      <c r="B312" s="8" t="s">
        <v>99</v>
      </c>
      <c r="C312" s="8"/>
      <c r="D312" s="8"/>
      <c r="E312" s="8"/>
      <c r="F312" s="8">
        <v>4</v>
      </c>
    </row>
    <row r="313" spans="1:7" x14ac:dyDescent="0.25">
      <c r="A313" s="8"/>
      <c r="B313" s="8" t="s">
        <v>176</v>
      </c>
      <c r="C313" s="8"/>
      <c r="D313" s="8"/>
      <c r="E313" s="8"/>
      <c r="F313" s="8">
        <v>4</v>
      </c>
    </row>
    <row r="314" spans="1:7" x14ac:dyDescent="0.25">
      <c r="A314" s="8"/>
      <c r="B314" s="8" t="s">
        <v>100</v>
      </c>
      <c r="C314" s="8"/>
      <c r="D314" s="8"/>
      <c r="E314" s="8"/>
      <c r="F314" s="8">
        <v>4</v>
      </c>
    </row>
    <row r="315" spans="1:7" x14ac:dyDescent="0.25">
      <c r="A315" s="8"/>
      <c r="B315" s="8"/>
      <c r="C315" s="8"/>
      <c r="D315" s="19" t="s">
        <v>157</v>
      </c>
      <c r="E315" s="19">
        <f>-SUM(E308:E314)</f>
        <v>0</v>
      </c>
      <c r="F315" s="8"/>
    </row>
    <row r="316" spans="1:7" x14ac:dyDescent="0.25">
      <c r="E316">
        <f>SUM(E308:E315)</f>
        <v>0</v>
      </c>
      <c r="F316">
        <f>SUM(F308:F314)</f>
        <v>27</v>
      </c>
    </row>
    <row r="317" spans="1:7" x14ac:dyDescent="0.25">
      <c r="A317" s="8" t="s">
        <v>101</v>
      </c>
      <c r="B317" s="8" t="s">
        <v>102</v>
      </c>
      <c r="C317" s="8"/>
      <c r="D317" s="8"/>
      <c r="E317" s="8"/>
      <c r="F317" s="8">
        <v>3</v>
      </c>
      <c r="G317" s="23" t="s">
        <v>58</v>
      </c>
    </row>
    <row r="318" spans="1:7" x14ac:dyDescent="0.25">
      <c r="A318" s="8"/>
      <c r="B318" s="8" t="s">
        <v>8</v>
      </c>
      <c r="C318" s="8"/>
      <c r="D318" s="8"/>
      <c r="E318" s="8"/>
      <c r="F318" s="8">
        <v>5</v>
      </c>
      <c r="G318" s="23"/>
    </row>
    <row r="319" spans="1:7" x14ac:dyDescent="0.25">
      <c r="A319" s="8"/>
      <c r="B319" s="8" t="s">
        <v>103</v>
      </c>
      <c r="C319" s="8"/>
      <c r="D319" s="8"/>
      <c r="E319" s="8"/>
      <c r="F319" s="8">
        <v>3</v>
      </c>
      <c r="G319" s="23"/>
    </row>
    <row r="320" spans="1:7" x14ac:dyDescent="0.25">
      <c r="A320" s="8"/>
      <c r="B320" s="8" t="s">
        <v>104</v>
      </c>
      <c r="C320" s="8"/>
      <c r="D320" s="8"/>
      <c r="E320" s="8"/>
      <c r="F320" s="8">
        <v>3</v>
      </c>
      <c r="G320" s="23"/>
    </row>
    <row r="321" spans="1:7" x14ac:dyDescent="0.25">
      <c r="A321" s="8"/>
      <c r="B321" s="8" t="s">
        <v>105</v>
      </c>
      <c r="C321" s="8"/>
      <c r="D321" s="8"/>
      <c r="E321" s="8"/>
      <c r="F321" s="8">
        <v>3</v>
      </c>
      <c r="G321" s="23"/>
    </row>
    <row r="322" spans="1:7" x14ac:dyDescent="0.25">
      <c r="A322" s="8"/>
      <c r="B322" s="8"/>
      <c r="C322" s="8"/>
      <c r="D322" s="19" t="s">
        <v>157</v>
      </c>
      <c r="E322" s="19">
        <f>-SUM(E317:E321)</f>
        <v>0</v>
      </c>
      <c r="F322" s="8"/>
    </row>
    <row r="323" spans="1:7" x14ac:dyDescent="0.25">
      <c r="E323">
        <f>SUM(E317:E322)</f>
        <v>0</v>
      </c>
      <c r="F323">
        <f>SUM(F317:F321)</f>
        <v>17</v>
      </c>
    </row>
    <row r="324" spans="1:7" x14ac:dyDescent="0.25">
      <c r="A324" s="7" t="s">
        <v>244</v>
      </c>
      <c r="B324" s="7"/>
      <c r="C324" s="8" t="s">
        <v>108</v>
      </c>
      <c r="D324" s="8" t="s">
        <v>109</v>
      </c>
      <c r="E324" s="8"/>
      <c r="F324" s="8">
        <v>5</v>
      </c>
    </row>
    <row r="325" spans="1:7" x14ac:dyDescent="0.25">
      <c r="A325" s="7"/>
      <c r="B325" s="7"/>
      <c r="C325" s="8"/>
      <c r="D325" s="8" t="s">
        <v>110</v>
      </c>
      <c r="E325" s="8"/>
      <c r="F325" s="8">
        <v>5</v>
      </c>
    </row>
    <row r="326" spans="1:7" x14ac:dyDescent="0.25">
      <c r="A326" s="7"/>
      <c r="B326" s="7"/>
      <c r="C326" s="8"/>
      <c r="D326" s="8" t="s">
        <v>111</v>
      </c>
      <c r="E326" s="8"/>
      <c r="F326" s="8">
        <v>5</v>
      </c>
    </row>
    <row r="327" spans="1:7" x14ac:dyDescent="0.25">
      <c r="A327" s="7"/>
      <c r="B327" s="7"/>
      <c r="C327" s="8" t="s">
        <v>112</v>
      </c>
      <c r="D327" s="8" t="s">
        <v>113</v>
      </c>
      <c r="E327" s="8"/>
      <c r="F327" s="8">
        <v>5</v>
      </c>
    </row>
    <row r="328" spans="1:7" x14ac:dyDescent="0.25">
      <c r="A328" s="7"/>
      <c r="B328" s="7"/>
      <c r="C328" s="8"/>
      <c r="D328" s="8" t="s">
        <v>114</v>
      </c>
      <c r="E328" s="8"/>
      <c r="F328" s="8">
        <v>5</v>
      </c>
    </row>
    <row r="329" spans="1:7" x14ac:dyDescent="0.25">
      <c r="A329" s="7"/>
      <c r="B329" s="7"/>
      <c r="C329" s="8"/>
      <c r="D329" s="8" t="s">
        <v>115</v>
      </c>
      <c r="E329" s="8"/>
      <c r="F329" s="8">
        <v>5</v>
      </c>
    </row>
    <row r="330" spans="1:7" x14ac:dyDescent="0.25">
      <c r="A330" s="7"/>
      <c r="B330" s="7"/>
      <c r="C330" s="8"/>
      <c r="D330" s="8" t="s">
        <v>116</v>
      </c>
      <c r="E330" s="8"/>
      <c r="F330" s="8">
        <v>5</v>
      </c>
    </row>
    <row r="331" spans="1:7" x14ac:dyDescent="0.25">
      <c r="A331" s="7"/>
      <c r="B331" s="7"/>
      <c r="C331" s="8"/>
      <c r="D331" s="8" t="s">
        <v>117</v>
      </c>
      <c r="E331" s="8"/>
      <c r="F331" s="8">
        <v>5</v>
      </c>
    </row>
    <row r="332" spans="1:7" x14ac:dyDescent="0.25">
      <c r="E332">
        <f>SUM(E324:E331)</f>
        <v>0</v>
      </c>
      <c r="F332">
        <f>SUM(F324:F331)</f>
        <v>40</v>
      </c>
    </row>
    <row r="333" spans="1:7" ht="18.75" x14ac:dyDescent="0.3">
      <c r="A333" s="5" t="s">
        <v>231</v>
      </c>
    </row>
    <row r="334" spans="1:7" x14ac:dyDescent="0.25">
      <c r="A334" s="7" t="s">
        <v>182</v>
      </c>
      <c r="B334" s="7" t="s">
        <v>189</v>
      </c>
      <c r="C334" s="8" t="s">
        <v>200</v>
      </c>
      <c r="D334" s="8"/>
      <c r="E334" s="8"/>
      <c r="F334" s="8">
        <v>10</v>
      </c>
    </row>
    <row r="335" spans="1:7" x14ac:dyDescent="0.25">
      <c r="A335" s="7"/>
      <c r="B335" s="8"/>
      <c r="C335" s="8" t="s">
        <v>232</v>
      </c>
      <c r="D335" s="8"/>
      <c r="E335" s="8"/>
      <c r="F335" s="8">
        <v>10</v>
      </c>
    </row>
    <row r="336" spans="1:7" x14ac:dyDescent="0.25">
      <c r="A336" s="8"/>
      <c r="B336" s="7" t="s">
        <v>183</v>
      </c>
      <c r="C336" s="8" t="s">
        <v>96</v>
      </c>
      <c r="D336" s="8"/>
      <c r="E336" s="8"/>
      <c r="F336" s="8">
        <v>5</v>
      </c>
    </row>
    <row r="337" spans="1:6" x14ac:dyDescent="0.25">
      <c r="A337" s="8"/>
      <c r="B337" s="8"/>
      <c r="C337" s="8" t="s">
        <v>233</v>
      </c>
      <c r="D337" s="8"/>
      <c r="E337" s="8"/>
      <c r="F337" s="8">
        <v>5</v>
      </c>
    </row>
    <row r="338" spans="1:6" x14ac:dyDescent="0.25">
      <c r="A338" s="8"/>
      <c r="B338" s="8"/>
      <c r="C338" s="8" t="s">
        <v>77</v>
      </c>
      <c r="D338" s="8"/>
      <c r="E338" s="8"/>
      <c r="F338" s="8">
        <v>5</v>
      </c>
    </row>
    <row r="339" spans="1:6" x14ac:dyDescent="0.25">
      <c r="A339" s="8"/>
      <c r="B339" s="8"/>
      <c r="C339" s="8" t="s">
        <v>234</v>
      </c>
      <c r="D339" s="8"/>
      <c r="E339" s="8"/>
      <c r="F339" s="8">
        <v>5</v>
      </c>
    </row>
    <row r="340" spans="1:6" x14ac:dyDescent="0.25">
      <c r="A340" s="8"/>
      <c r="B340" s="8"/>
      <c r="C340" s="8" t="s">
        <v>235</v>
      </c>
      <c r="D340" s="8"/>
      <c r="E340" s="8"/>
      <c r="F340" s="8">
        <v>5</v>
      </c>
    </row>
    <row r="341" spans="1:6" x14ac:dyDescent="0.25">
      <c r="A341" s="8"/>
      <c r="B341" s="8"/>
      <c r="C341" s="8"/>
      <c r="D341" s="19" t="s">
        <v>157</v>
      </c>
      <c r="E341" s="19">
        <f>-SUM(E338:E340)</f>
        <v>0</v>
      </c>
    </row>
    <row r="342" spans="1:6" x14ac:dyDescent="0.25">
      <c r="E342">
        <f>SUM(E334:E341)</f>
        <v>0</v>
      </c>
      <c r="F342">
        <f>SUM(F334:F341)</f>
        <v>45</v>
      </c>
    </row>
    <row r="343" spans="1:6" x14ac:dyDescent="0.25">
      <c r="A343" s="1" t="s">
        <v>237</v>
      </c>
    </row>
    <row r="344" spans="1:6" x14ac:dyDescent="0.25">
      <c r="A344" s="14" t="s">
        <v>238</v>
      </c>
      <c r="B344" s="12" t="s">
        <v>239</v>
      </c>
      <c r="C344" s="12"/>
      <c r="D344" s="12"/>
      <c r="E344" s="12">
        <v>0</v>
      </c>
      <c r="F344" s="12">
        <v>10</v>
      </c>
    </row>
    <row r="345" spans="1:6" x14ac:dyDescent="0.25">
      <c r="A345" s="14" t="s">
        <v>240</v>
      </c>
      <c r="B345" s="12" t="s">
        <v>241</v>
      </c>
      <c r="C345" s="12" t="s">
        <v>24</v>
      </c>
      <c r="D345" s="12"/>
      <c r="E345" s="12">
        <v>0</v>
      </c>
      <c r="F345" s="12">
        <v>10</v>
      </c>
    </row>
    <row r="346" spans="1:6" x14ac:dyDescent="0.25">
      <c r="A346" s="14"/>
      <c r="B346" s="12"/>
      <c r="C346" s="12" t="s">
        <v>242</v>
      </c>
      <c r="D346" s="12"/>
      <c r="E346" s="12">
        <v>0</v>
      </c>
      <c r="F346" s="12">
        <v>10</v>
      </c>
    </row>
    <row r="347" spans="1:6" x14ac:dyDescent="0.25">
      <c r="A347" s="1"/>
      <c r="D347" s="19" t="s">
        <v>157</v>
      </c>
      <c r="E347" s="19">
        <f>-SUM(E339:E346)</f>
        <v>0</v>
      </c>
    </row>
    <row r="348" spans="1:6" x14ac:dyDescent="0.25">
      <c r="E348">
        <f>SUM(E344:E347)</f>
        <v>0</v>
      </c>
      <c r="F348">
        <f>SUM(F344:F347)</f>
        <v>30</v>
      </c>
    </row>
    <row r="351" spans="1:6" x14ac:dyDescent="0.25">
      <c r="C351" s="8" t="s">
        <v>255</v>
      </c>
      <c r="D351" s="8"/>
      <c r="E351" s="8">
        <f>E323+E307+E266+E17+E80+E33+E34+E88+E116+E161+E197+E212+E298+E54+E31+E36+E100+E127+E138+E173+E253+E275+E280+E71+E32+E35+E111+E149+E166+E186+E202</f>
        <v>0</v>
      </c>
      <c r="F351" s="8">
        <f>F323+F307+F266+F17+F80+F33+F34+F88+F116+F161+F197+F212+F298+F54+F31+F36+F100+F127+F138+F173+F253+F275+F280+F71+F32+F35+F111+F149+F166+F186+F202</f>
        <v>1240</v>
      </c>
    </row>
    <row r="352" spans="1:6" x14ac:dyDescent="0.25">
      <c r="C352" s="19" t="s">
        <v>257</v>
      </c>
      <c r="D352" s="12"/>
      <c r="E352" s="12">
        <v>-1240</v>
      </c>
      <c r="F352" s="12"/>
    </row>
    <row r="353" spans="1:8" x14ac:dyDescent="0.25">
      <c r="C353" s="10" t="s">
        <v>256</v>
      </c>
      <c r="D353" s="10"/>
      <c r="E353" s="10">
        <f>E351+E352</f>
        <v>-1240</v>
      </c>
      <c r="F353" s="10"/>
    </row>
    <row r="354" spans="1:8" x14ac:dyDescent="0.25">
      <c r="C354" s="11" t="s">
        <v>258</v>
      </c>
      <c r="D354" s="11"/>
      <c r="E354" s="21">
        <f>E353/F351</f>
        <v>-1</v>
      </c>
      <c r="F354" s="11"/>
    </row>
    <row r="356" spans="1:8" x14ac:dyDescent="0.25">
      <c r="A356" s="7"/>
      <c r="E356">
        <f>E323+E307+E266+E17</f>
        <v>0</v>
      </c>
      <c r="F356">
        <f>F217+F241+F266+F307+F316+F323+F332+F342</f>
        <v>339</v>
      </c>
      <c r="H356" s="17">
        <f>E356/F356</f>
        <v>0</v>
      </c>
    </row>
    <row r="357" spans="1:8" x14ac:dyDescent="0.25">
      <c r="A357" s="9"/>
      <c r="E357">
        <f>E80+E33+E34+E88+E116+E161+E197+E212+E298</f>
        <v>0</v>
      </c>
      <c r="F357">
        <f>F80+F33+F34+F88+F116+F161+F197+F212+F224+F298</f>
        <v>380</v>
      </c>
      <c r="H357" s="17">
        <f>(E357+E356)/(F357+F356)</f>
        <v>0</v>
      </c>
    </row>
    <row r="358" spans="1:8" x14ac:dyDescent="0.25">
      <c r="A358" s="13"/>
      <c r="E358">
        <f>E54+E31+E36+E100+E127+E138+E173+E253+E275+E280</f>
        <v>0</v>
      </c>
      <c r="F358">
        <f>F54+F31+F36+F100+F127+F138+F173+F253+F275+F280</f>
        <v>395</v>
      </c>
      <c r="H358" s="17">
        <f>(E358+E356)/(F358+F356)</f>
        <v>0</v>
      </c>
    </row>
    <row r="359" spans="1:8" x14ac:dyDescent="0.25">
      <c r="A359" s="14"/>
      <c r="E359">
        <f>E71+E32+E35+E111+E149+E166+E186+E202</f>
        <v>0</v>
      </c>
      <c r="F359">
        <f>F71+F32+F35+F111+F149+F166+F186+F202+F348</f>
        <v>420</v>
      </c>
      <c r="H359" s="17">
        <f>(E359+E356)/(F359+F356)</f>
        <v>0</v>
      </c>
    </row>
    <row r="363" spans="1:8" x14ac:dyDescent="0.25">
      <c r="F363" t="s">
        <v>177</v>
      </c>
      <c r="G363" t="s">
        <v>178</v>
      </c>
    </row>
    <row r="364" spans="1:8" x14ac:dyDescent="0.25">
      <c r="D364" t="s">
        <v>179</v>
      </c>
      <c r="G364" t="s">
        <v>180</v>
      </c>
    </row>
    <row r="365" spans="1:8" x14ac:dyDescent="0.25">
      <c r="F365">
        <v>45</v>
      </c>
      <c r="G365">
        <v>4</v>
      </c>
    </row>
    <row r="366" spans="1:8" x14ac:dyDescent="0.25">
      <c r="F366">
        <f>F365+(F374-F365)/9</f>
        <v>50</v>
      </c>
      <c r="G366">
        <v>3.7</v>
      </c>
    </row>
    <row r="367" spans="1:8" x14ac:dyDescent="0.25">
      <c r="F367">
        <f>F366+(F374-F365)/9</f>
        <v>55</v>
      </c>
      <c r="G367">
        <v>3.3</v>
      </c>
    </row>
    <row r="368" spans="1:8" x14ac:dyDescent="0.25">
      <c r="F368">
        <f>F367+(F374-F365)/9</f>
        <v>60</v>
      </c>
      <c r="G368">
        <v>3</v>
      </c>
    </row>
    <row r="369" spans="5:7" x14ac:dyDescent="0.25">
      <c r="F369">
        <f>F368+(F374-F365)/9</f>
        <v>65</v>
      </c>
      <c r="G369">
        <v>2.7</v>
      </c>
    </row>
    <row r="370" spans="5:7" x14ac:dyDescent="0.25">
      <c r="F370">
        <f>F369+(F374-F365)/9</f>
        <v>70</v>
      </c>
      <c r="G370">
        <v>2.2999999999999998</v>
      </c>
    </row>
    <row r="371" spans="5:7" x14ac:dyDescent="0.25">
      <c r="F371">
        <f>F370+(F374-F365)/9</f>
        <v>75</v>
      </c>
      <c r="G371">
        <v>2</v>
      </c>
    </row>
    <row r="372" spans="5:7" x14ac:dyDescent="0.25">
      <c r="F372">
        <f>F371+(F374-F365)/9</f>
        <v>80</v>
      </c>
      <c r="G372">
        <v>1.7</v>
      </c>
    </row>
    <row r="373" spans="5:7" x14ac:dyDescent="0.25">
      <c r="F373">
        <f>F372+(F374-F365)/9</f>
        <v>85</v>
      </c>
      <c r="G373">
        <v>1.3</v>
      </c>
    </row>
    <row r="374" spans="5:7" x14ac:dyDescent="0.25">
      <c r="F374">
        <v>90</v>
      </c>
      <c r="G374">
        <v>1</v>
      </c>
    </row>
    <row r="375" spans="5:7" x14ac:dyDescent="0.25">
      <c r="E375" t="s">
        <v>181</v>
      </c>
    </row>
  </sheetData>
  <mergeCells count="11">
    <mergeCell ref="A2:C2"/>
    <mergeCell ref="A6:C6"/>
    <mergeCell ref="G120:G125"/>
    <mergeCell ref="G129:G136"/>
    <mergeCell ref="G57:G69"/>
    <mergeCell ref="G317:G321"/>
    <mergeCell ref="G140:G147"/>
    <mergeCell ref="G151:G159"/>
    <mergeCell ref="G174:G184"/>
    <mergeCell ref="G205:G210"/>
    <mergeCell ref="G268:G273"/>
  </mergeCells>
  <dataValidations count="2">
    <dataValidation allowBlank="1" showInputMessage="1" showErrorMessage="1" promptTitle="Name of the module" prompt="e.g. _x000a_Master Thesis_x000a_Bachelor Thesis _x000a_Mathematics and Analytics_x000a_Projekt 1_x000a_Project T_x000a_Technisches Projekt" sqref="B24" xr:uid="{00000000-0002-0000-0000-000000000000}"/>
    <dataValidation type="list" allowBlank="1" showInputMessage="1" showErrorMessage="1" promptTitle="Study Course" prompt="Choose your Study Course" sqref="B17" xr:uid="{1053AF9A-F6DE-4035-8138-361B98EFA9C0}">
      <formula1>"Technical Management, Business Intelligen ans Data Analytics,Maschinenbau,Indin,IBS,Maschinenbau und Design,Maschinenbau und Design im Praxisverbund,Engineering Physics,other"</formula1>
    </dataValidation>
  </dataValidations>
  <hyperlinks>
    <hyperlink ref="A8" r:id="rId1" xr:uid="{638AA4FA-237F-44FE-A3E1-49DDC61A99CB}"/>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zoomScaleNormal="100" workbookViewId="0">
      <selection activeCell="B35" sqref="B35"/>
    </sheetView>
  </sheetViews>
  <sheetFormatPr baseColWidth="10" defaultRowHeight="15" x14ac:dyDescent="0.25"/>
  <cols>
    <col min="2" max="2" width="35.85546875" bestFit="1" customWidth="1"/>
    <col min="3" max="3" width="22.85546875" bestFit="1" customWidth="1"/>
    <col min="4" max="4" width="11.42578125" style="18"/>
  </cols>
  <sheetData>
    <row r="1" spans="1:4" ht="26.25" x14ac:dyDescent="0.4">
      <c r="A1" s="26" t="s">
        <v>170</v>
      </c>
      <c r="B1" s="26"/>
      <c r="C1" s="26"/>
      <c r="D1" s="26"/>
    </row>
    <row r="2" spans="1:4" x14ac:dyDescent="0.25">
      <c r="A2" s="1"/>
    </row>
    <row r="4" spans="1:4" x14ac:dyDescent="0.25">
      <c r="B4" t="s">
        <v>158</v>
      </c>
      <c r="D4" s="18">
        <v>-1</v>
      </c>
    </row>
    <row r="5" spans="1:4" x14ac:dyDescent="0.25">
      <c r="B5" t="s">
        <v>20</v>
      </c>
      <c r="D5" s="18">
        <v>-1</v>
      </c>
    </row>
    <row r="6" spans="1:4" x14ac:dyDescent="0.25">
      <c r="B6" t="s">
        <v>160</v>
      </c>
      <c r="D6" s="18">
        <v>-0.5</v>
      </c>
    </row>
    <row r="7" spans="1:4" x14ac:dyDescent="0.25">
      <c r="B7" t="s">
        <v>161</v>
      </c>
      <c r="D7" s="18">
        <v>-0.5</v>
      </c>
    </row>
    <row r="8" spans="1:4" x14ac:dyDescent="0.25">
      <c r="B8" t="s">
        <v>162</v>
      </c>
      <c r="D8" s="18">
        <v>-1</v>
      </c>
    </row>
    <row r="9" spans="1:4" x14ac:dyDescent="0.25">
      <c r="B9" t="s">
        <v>163</v>
      </c>
      <c r="D9" s="18">
        <v>-1</v>
      </c>
    </row>
    <row r="10" spans="1:4" x14ac:dyDescent="0.25">
      <c r="B10" t="s">
        <v>141</v>
      </c>
      <c r="D10" s="18">
        <v>-0.5</v>
      </c>
    </row>
    <row r="11" spans="1:4" x14ac:dyDescent="0.25">
      <c r="B11" t="s">
        <v>159</v>
      </c>
      <c r="D11" s="18">
        <v>-0.5</v>
      </c>
    </row>
    <row r="12" spans="1:4" x14ac:dyDescent="0.25">
      <c r="B12" t="s">
        <v>165</v>
      </c>
      <c r="D12" s="18">
        <v>-0.5</v>
      </c>
    </row>
    <row r="13" spans="1:4" x14ac:dyDescent="0.25">
      <c r="B13" t="s">
        <v>164</v>
      </c>
      <c r="D13" s="18">
        <v>-0.5</v>
      </c>
    </row>
    <row r="14" spans="1:4" x14ac:dyDescent="0.25">
      <c r="B14" t="s">
        <v>166</v>
      </c>
      <c r="D14" s="18">
        <v>-1</v>
      </c>
    </row>
    <row r="15" spans="1:4" x14ac:dyDescent="0.25">
      <c r="B15" t="s">
        <v>167</v>
      </c>
      <c r="D15" s="18">
        <v>-0.3</v>
      </c>
    </row>
    <row r="16" spans="1:4" x14ac:dyDescent="0.25">
      <c r="B16" t="s">
        <v>169</v>
      </c>
      <c r="D16" s="18">
        <v>-1</v>
      </c>
    </row>
    <row r="17" spans="1:4" x14ac:dyDescent="0.25">
      <c r="B17" t="s">
        <v>171</v>
      </c>
      <c r="D17" s="18">
        <v>-0.2</v>
      </c>
    </row>
    <row r="18" spans="1:4" x14ac:dyDescent="0.25">
      <c r="B18" t="s">
        <v>172</v>
      </c>
      <c r="D18" s="18">
        <v>-1</v>
      </c>
    </row>
    <row r="22" spans="1:4" x14ac:dyDescent="0.25">
      <c r="A22" t="s">
        <v>20</v>
      </c>
      <c r="B22" t="s">
        <v>108</v>
      </c>
      <c r="C22" t="s">
        <v>109</v>
      </c>
      <c r="D22" s="18">
        <v>-0.25</v>
      </c>
    </row>
    <row r="23" spans="1:4" x14ac:dyDescent="0.25">
      <c r="C23" t="s">
        <v>110</v>
      </c>
      <c r="D23" s="18">
        <v>-0.25</v>
      </c>
    </row>
    <row r="24" spans="1:4" x14ac:dyDescent="0.25">
      <c r="C24" t="s">
        <v>111</v>
      </c>
      <c r="D24" s="18">
        <v>-0.25</v>
      </c>
    </row>
    <row r="25" spans="1:4" x14ac:dyDescent="0.25">
      <c r="B25" t="s">
        <v>112</v>
      </c>
      <c r="C25" t="s">
        <v>113</v>
      </c>
      <c r="D25" s="18">
        <v>-0.25</v>
      </c>
    </row>
    <row r="26" spans="1:4" x14ac:dyDescent="0.25">
      <c r="C26" t="s">
        <v>114</v>
      </c>
      <c r="D26" s="18">
        <v>-0.25</v>
      </c>
    </row>
    <row r="27" spans="1:4" x14ac:dyDescent="0.25">
      <c r="C27" t="s">
        <v>115</v>
      </c>
      <c r="D27" s="18">
        <v>-0.25</v>
      </c>
    </row>
    <row r="28" spans="1:4" x14ac:dyDescent="0.25">
      <c r="C28" t="s">
        <v>116</v>
      </c>
      <c r="D28" s="18">
        <v>-0.25</v>
      </c>
    </row>
    <row r="30" spans="1:4" x14ac:dyDescent="0.25">
      <c r="B30" t="s">
        <v>118</v>
      </c>
    </row>
    <row r="31" spans="1:4" x14ac:dyDescent="0.25">
      <c r="B31" t="s">
        <v>129</v>
      </c>
      <c r="C31" t="s">
        <v>132</v>
      </c>
      <c r="D31" s="18">
        <v>-0.25</v>
      </c>
    </row>
    <row r="32" spans="1:4" x14ac:dyDescent="0.25">
      <c r="C32" t="s">
        <v>133</v>
      </c>
      <c r="D32" s="18">
        <v>-0.25</v>
      </c>
    </row>
    <row r="33" spans="2:4" x14ac:dyDescent="0.25">
      <c r="C33" t="s">
        <v>115</v>
      </c>
      <c r="D33" s="18">
        <v>-0.25</v>
      </c>
    </row>
    <row r="34" spans="2:4" x14ac:dyDescent="0.25">
      <c r="B34" t="s">
        <v>168</v>
      </c>
      <c r="D34" s="18">
        <v>-1</v>
      </c>
    </row>
    <row r="35" spans="2:4" x14ac:dyDescent="0.25">
      <c r="B35" t="s">
        <v>134</v>
      </c>
      <c r="C35" t="s">
        <v>135</v>
      </c>
      <c r="D35" s="18">
        <v>-1</v>
      </c>
    </row>
    <row r="36" spans="2:4" x14ac:dyDescent="0.25">
      <c r="C36" t="s">
        <v>136</v>
      </c>
      <c r="D36" s="18">
        <v>-1</v>
      </c>
    </row>
    <row r="37" spans="2:4" x14ac:dyDescent="0.25">
      <c r="C37" t="s">
        <v>137</v>
      </c>
      <c r="D37" s="18">
        <v>-1</v>
      </c>
    </row>
    <row r="38" spans="2:4" x14ac:dyDescent="0.25">
      <c r="C38" t="s">
        <v>260</v>
      </c>
      <c r="D38" s="18">
        <v>-1</v>
      </c>
    </row>
    <row r="39" spans="2:4" x14ac:dyDescent="0.25">
      <c r="C39" t="s">
        <v>261</v>
      </c>
      <c r="D39" s="18">
        <v>-1</v>
      </c>
    </row>
  </sheetData>
  <mergeCells count="1">
    <mergeCell ref="A1:D1"/>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Report</vt:lpstr>
      <vt:lpstr>Formalities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Elmar Wings</dc:creator>
  <cp:lastModifiedBy>Jan ter Veen</cp:lastModifiedBy>
  <dcterms:created xsi:type="dcterms:W3CDTF">2022-07-20T06:43:31Z</dcterms:created>
  <dcterms:modified xsi:type="dcterms:W3CDTF">2024-06-14T14:24:43Z</dcterms:modified>
</cp:coreProperties>
</file>