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firstSheet="1" activeTab="1"/>
  </bookViews>
  <sheets>
    <sheet name="Current (old)" sheetId="1" state="hidden" r:id="rId1"/>
    <sheet name="Current" sheetId="4" r:id="rId2"/>
    <sheet name="Calendar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4" l="1"/>
  <c r="I15" i="4"/>
  <c r="D15" i="4"/>
  <c r="N3" i="4" l="1"/>
  <c r="D7" i="4"/>
  <c r="I11" i="4"/>
  <c r="D11" i="4"/>
  <c r="D3" i="4"/>
  <c r="I7" i="4"/>
  <c r="N7" i="4"/>
  <c r="D9" i="4"/>
  <c r="N13" i="4"/>
  <c r="I9" i="4"/>
  <c r="D13" i="4"/>
  <c r="I13" i="4"/>
  <c r="N9" i="4"/>
  <c r="N11" i="4"/>
  <c r="N18" i="4" l="1"/>
  <c r="I18" i="4"/>
  <c r="N17" i="4"/>
  <c r="I17" i="4"/>
  <c r="D17" i="4"/>
  <c r="D18" i="4"/>
  <c r="I16" i="4"/>
  <c r="I19" i="4"/>
  <c r="N16" i="4"/>
  <c r="N19" i="4"/>
  <c r="D16" i="4"/>
  <c r="D19" i="4"/>
  <c r="C6" i="1"/>
  <c r="K9" i="1"/>
  <c r="F4" i="1"/>
  <c r="K6" i="1"/>
  <c r="K7" i="1"/>
  <c r="F2" i="1"/>
  <c r="K4" i="1"/>
  <c r="K8" i="1"/>
  <c r="F6" i="1"/>
  <c r="K5" i="1"/>
  <c r="F8" i="1"/>
</calcChain>
</file>

<file path=xl/sharedStrings.xml><?xml version="1.0" encoding="utf-8"?>
<sst xmlns="http://schemas.openxmlformats.org/spreadsheetml/2006/main" count="1452" uniqueCount="184">
  <si>
    <t>Morndas</t>
  </si>
  <si>
    <t>Tirdas</t>
  </si>
  <si>
    <t>Middas</t>
  </si>
  <si>
    <t>Turdas</t>
  </si>
  <si>
    <t>Fredas</t>
  </si>
  <si>
    <t>Loredas</t>
  </si>
  <si>
    <t>Sundas</t>
  </si>
  <si>
    <t>Morning Star</t>
  </si>
  <si>
    <t>Sun's Dawn</t>
  </si>
  <si>
    <t>First Seed</t>
  </si>
  <si>
    <t>Rain's Hand</t>
  </si>
  <si>
    <t>Second Seed</t>
  </si>
  <si>
    <t>Mid Year</t>
  </si>
  <si>
    <t>Sun's Height</t>
  </si>
  <si>
    <t>Last Seed</t>
  </si>
  <si>
    <t>Hearthfire</t>
  </si>
  <si>
    <t>Frost Fall</t>
  </si>
  <si>
    <t>Sun's Dusk</t>
  </si>
  <si>
    <t>Evening Star</t>
  </si>
  <si>
    <t>Current Day</t>
  </si>
  <si>
    <t>Days Passed</t>
  </si>
  <si>
    <t>Yesterday</t>
  </si>
  <si>
    <t>Tomorrow</t>
  </si>
  <si>
    <t>Present</t>
  </si>
  <si>
    <t>Start</t>
  </si>
  <si>
    <t>Start Row</t>
  </si>
  <si>
    <t>New Life Festival</t>
  </si>
  <si>
    <t>South Wind's Prayer</t>
  </si>
  <si>
    <t>Heart's Day</t>
  </si>
  <si>
    <t>Jester's Day</t>
  </si>
  <si>
    <t>Second Planting</t>
  </si>
  <si>
    <t>Mid Year Celebration</t>
  </si>
  <si>
    <t>Sun's Rest</t>
  </si>
  <si>
    <t>Harvest's End</t>
  </si>
  <si>
    <t>Witches' Festival</t>
  </si>
  <si>
    <t>Warriors Festival</t>
  </si>
  <si>
    <t>Old Life Festival</t>
  </si>
  <si>
    <t>Events</t>
  </si>
  <si>
    <t>Year</t>
  </si>
  <si>
    <t>Era</t>
  </si>
  <si>
    <t>Eclipse of Lunitari</t>
  </si>
  <si>
    <t>Eclipse of Solinari</t>
  </si>
  <si>
    <t>Eclipse of Nuitari</t>
  </si>
  <si>
    <t>Shooting star(s)</t>
  </si>
  <si>
    <t>Solar eclipse</t>
  </si>
  <si>
    <t>Aurora</t>
  </si>
  <si>
    <t>Comet appears</t>
  </si>
  <si>
    <t>Full moon (Solinari)</t>
  </si>
  <si>
    <t>Full moon (Lunitari)</t>
  </si>
  <si>
    <t>Full moon (Lunitari), Shooting star(s)</t>
  </si>
  <si>
    <t>Full moon (Nuitari)</t>
  </si>
  <si>
    <t>Full moon (Lunitari, Nuitari)</t>
  </si>
  <si>
    <t>Full moon (Solinari, Lunitari)</t>
  </si>
  <si>
    <t>Full moon (Solinrai, Lunitari)</t>
  </si>
  <si>
    <t>Full moon (Solinari), Shooting star(s)</t>
  </si>
  <si>
    <t>Full moon (Nuitari), Shooting star(s)</t>
  </si>
  <si>
    <t>Full moon (Solinari, Lunitari), Shooting star(s)</t>
  </si>
  <si>
    <t>Aurora, Full moon (Solinari)</t>
  </si>
  <si>
    <t>Celestial</t>
  </si>
  <si>
    <t>Full moon (Solinari, Nuitari)</t>
  </si>
  <si>
    <t>Full moon (Solinari, Lunitari, Nuitari)</t>
  </si>
  <si>
    <t>Liora's Birthday</t>
  </si>
  <si>
    <t>Flint's Birthday</t>
  </si>
  <si>
    <t>Faervel's Birthday</t>
  </si>
  <si>
    <t>Heskan's Birthday</t>
  </si>
  <si>
    <t>Solinari (Big, silver/white)</t>
  </si>
  <si>
    <t>Lunitari (Medium, red-ish)</t>
  </si>
  <si>
    <t>Nuitari (Medium, black)</t>
  </si>
  <si>
    <t>Weekdays</t>
  </si>
  <si>
    <t>Monday</t>
  </si>
  <si>
    <t>Tuesday</t>
  </si>
  <si>
    <t>Wednesday</t>
  </si>
  <si>
    <t>Thursday</t>
  </si>
  <si>
    <t>Friday</t>
  </si>
  <si>
    <t>Saturday</t>
  </si>
  <si>
    <t>Sunday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</si>
  <si>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</si>
  <si>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</si>
  <si>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</si>
  <si>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</si>
  <si>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</si>
  <si>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</si>
  <si>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</si>
  <si>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</si>
  <si>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</si>
  <si>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</si>
  <si>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</si>
  <si>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</si>
  <si>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</si>
  <si>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Heart Fire</t>
  </si>
  <si>
    <t>Frigid, Cloudy, Snowy, Windy</t>
  </si>
  <si>
    <t>Frigid, Thunderheads, Hail, Stormy</t>
  </si>
  <si>
    <t>Cold, Cloudy, Snowy, Breezy</t>
  </si>
  <si>
    <t>Cold, Hazy, Foggy</t>
  </si>
  <si>
    <t>Cold, Overcast, Snowflakes</t>
  </si>
  <si>
    <t>Cold, Cloudy, Snowflakes, Breezy</t>
  </si>
  <si>
    <t>Cold, Overcast, Snowflakes, Windy</t>
  </si>
  <si>
    <t>Chilly, Sunny, Breezy</t>
  </si>
  <si>
    <t>Cold, Clear, Windy</t>
  </si>
  <si>
    <t>Frigid, Cloudy, Snowy, Breezy</t>
  </si>
  <si>
    <t>Hot, Sunny, Humid</t>
  </si>
  <si>
    <t>Mild, Overcast, Showers</t>
  </si>
  <si>
    <t>Cold, Thunderheads, Downpour, Stormy</t>
  </si>
  <si>
    <t>Mild, Clear, Windy</t>
  </si>
  <si>
    <t>Mild, Overcast, Drizzle</t>
  </si>
  <si>
    <t>Chilly, Cloudy, Downpour, Breezy</t>
  </si>
  <si>
    <t>Warm, Clear, Breezy</t>
  </si>
  <si>
    <t>Warm, Hazy, Humid</t>
  </si>
  <si>
    <t>Mild, Sunny, Breezy</t>
  </si>
  <si>
    <t>Chilly, Cloudy, Downpour, Windy</t>
  </si>
  <si>
    <t>Mild, Hazy, Humid</t>
  </si>
  <si>
    <t>Warm, Sunny, Humid</t>
  </si>
  <si>
    <t>Sweltering, Sunny</t>
  </si>
  <si>
    <t>Hot, Thunderheads, Showers, Stormy</t>
  </si>
  <si>
    <t>Hot, Clear, Breezy</t>
  </si>
  <si>
    <t>Warm, Thunderheads, Humid</t>
  </si>
  <si>
    <t>Warm, Clear</t>
  </si>
  <si>
    <t>Hot, Hazy, Humid</t>
  </si>
  <si>
    <t>Mild, Cloudy, Showers, Breezy</t>
  </si>
  <si>
    <t>Chilly, Overcast, Snowflakes, Breezy</t>
  </si>
  <si>
    <t>Mild, Hazy, Foggy</t>
  </si>
  <si>
    <t>Chilly, Cloudy, Showers, Windy</t>
  </si>
  <si>
    <t>Chilly, Hazy, Foggy</t>
  </si>
  <si>
    <t>Cold, Thunderheads, Snowy, Stormy</t>
  </si>
  <si>
    <t>Chilly, Clear, Windy</t>
  </si>
  <si>
    <t>Weather Tag</t>
  </si>
  <si>
    <t>Description</t>
  </si>
  <si>
    <t>Light winds.</t>
  </si>
  <si>
    <t>Very few clouds in the sky, good visibility.</t>
  </si>
  <si>
    <t>Heavy cloud cover, darkened skies.</t>
  </si>
  <si>
    <t>Heavy, steady rain, minimal visibility.</t>
  </si>
  <si>
    <t>Fine misting rain, poor visibility.</t>
  </si>
  <si>
    <t>Low-level clouds create blinding conditions.</t>
  </si>
  <si>
    <t>Poor visibility owing to dust, smoke or humidity.</t>
  </si>
  <si>
    <t>Very warm days, warm nights.</t>
  </si>
  <si>
    <t>Air laden with moisture, stifling.</t>
  </si>
  <si>
    <t>Agreeable temperatures all day, chilly nights.</t>
  </si>
  <si>
    <t>Light snow, reduced visibility.</t>
  </si>
  <si>
    <t>Heavy, steady snowfall, minimal visibility.</t>
  </si>
  <si>
    <t>Driving, unpredictable winds.</t>
  </si>
  <si>
    <t>Cloudless skies, excellent visibility.</t>
  </si>
  <si>
    <t>Dense dark clouds, often lightning.</t>
  </si>
  <si>
    <t>Uncomfortably warm days, pleasant nights.</t>
  </si>
  <si>
    <t>Strong, steady winds ideal for sailing.</t>
  </si>
  <si>
    <t>Breezy</t>
  </si>
  <si>
    <t>Chilly</t>
  </si>
  <si>
    <t>Clear</t>
  </si>
  <si>
    <t>Cloudy</t>
  </si>
  <si>
    <t>Cold</t>
  </si>
  <si>
    <t>Downpour</t>
  </si>
  <si>
    <t>Drizzle</t>
  </si>
  <si>
    <t>Foggy</t>
  </si>
  <si>
    <t>Frigid</t>
  </si>
  <si>
    <t>Hail</t>
  </si>
  <si>
    <t>Hazy</t>
  </si>
  <si>
    <t>Hot</t>
  </si>
  <si>
    <t>Humid</t>
  </si>
  <si>
    <t>Mild</t>
  </si>
  <si>
    <t>Overcast</t>
  </si>
  <si>
    <t>Showers</t>
  </si>
  <si>
    <t>Snowflakes</t>
  </si>
  <si>
    <t>Snowy</t>
  </si>
  <si>
    <t>Stormy</t>
  </si>
  <si>
    <t>Sunny</t>
  </si>
  <si>
    <t>Sweltering</t>
  </si>
  <si>
    <t>Thunderheads</t>
  </si>
  <si>
    <t>Warm</t>
  </si>
  <si>
    <t>Windy</t>
  </si>
  <si>
    <t>Campaign Start</t>
  </si>
  <si>
    <t>Date</t>
  </si>
  <si>
    <t>Weather</t>
  </si>
  <si>
    <t>Weather
Descriptions</t>
  </si>
  <si>
    <t>Moons</t>
  </si>
  <si>
    <t>Cool days &amp; freezing nights.</t>
  </si>
  <si>
    <t>Freezing days &amp; murderously cold nights.</t>
  </si>
  <si>
    <t>Deathly cold &amp; icy at all ours, arctic.</t>
  </si>
  <si>
    <t>Snow &amp; small chunks of ice or freezing rain.</t>
  </si>
  <si>
    <t>Morning &amp; evening clouds, clear afternoons.</t>
  </si>
  <si>
    <t>Occasional sprinkles, light rain &amp; brief downpours.</t>
  </si>
  <si>
    <t>Intolerant hot days &amp; warm nights.</t>
  </si>
  <si>
    <t>Darrius' Birthday</t>
  </si>
  <si>
    <t>First Planting, River's Birthday</t>
  </si>
  <si>
    <t>Full moon (Solinari, Nuitari), Shooting star(s)</t>
  </si>
  <si>
    <t>William's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</si>
</sst>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" fillId="0" borderId="0" xfId="0" applyFont="1"/>
    <xf numFmtId="0" fontId="2" fillId="0" borderId="5" xfId="0" applyFont="1" applyBorder="1"/>
    <xf numFmtId="0" fontId="1" fillId="0" borderId="2" xfId="0" applyFont="1" applyBorder="1"/>
    <xf numFmtId="0" fontId="2" fillId="0" borderId="10" xfId="0" applyFont="1" applyBorder="1"/>
    <xf numFmtId="0" fontId="2" fillId="0" borderId="19" xfId="0" applyFont="1" applyBorder="1"/>
    <xf numFmtId="0" fontId="2" fillId="0" borderId="29" xfId="0" applyFont="1" applyBorder="1"/>
    <xf numFmtId="0" fontId="2" fillId="0" borderId="32" xfId="0" applyFont="1" applyBorder="1"/>
    <xf numFmtId="0" fontId="1" fillId="0" borderId="11" xfId="0" applyFont="1" applyBorder="1"/>
    <xf numFmtId="0" fontId="2" fillId="0" borderId="6" xfId="0" applyFont="1" applyBorder="1"/>
    <xf numFmtId="0" fontId="2" fillId="0" borderId="40" xfId="0" applyFont="1" applyBorder="1"/>
    <xf numFmtId="0" fontId="1" fillId="2" borderId="41" xfId="0" applyFont="1" applyFill="1" applyBorder="1"/>
    <xf numFmtId="0" fontId="0" fillId="0" borderId="44" xfId="0" applyBorder="1"/>
    <xf numFmtId="0" fontId="0" fillId="0" borderId="4" xfId="0" applyBorder="1"/>
    <xf numFmtId="0" fontId="0" fillId="0" borderId="21" xfId="0" applyBorder="1"/>
    <xf numFmtId="0" fontId="0" fillId="0" borderId="7" xfId="0" applyBorder="1"/>
    <xf numFmtId="0" fontId="2" fillId="0" borderId="57" xfId="0" applyFont="1" applyBorder="1"/>
    <xf numFmtId="0" fontId="2" fillId="0" borderId="43" xfId="0" applyFont="1" applyBorder="1"/>
    <xf numFmtId="0" fontId="0" fillId="0" borderId="2" xfId="0" applyBorder="1"/>
    <xf numFmtId="0" fontId="2" fillId="0" borderId="21" xfId="0" applyFont="1" applyBorder="1"/>
    <xf numFmtId="0" fontId="2" fillId="0" borderId="7" xfId="0" applyFont="1" applyBorder="1"/>
    <xf numFmtId="0" fontId="0" fillId="0" borderId="38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46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42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9" xfId="0" applyFont="1" applyBorder="1" applyAlignment="1">
      <alignment horizontal="left"/>
    </xf>
    <xf numFmtId="0" fontId="1" fillId="0" borderId="5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46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2" borderId="3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44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44" xfId="0" applyFill="1" applyBorder="1" applyAlignment="1">
      <alignment horizontal="left"/>
    </xf>
    <xf numFmtId="0" fontId="0" fillId="0" borderId="4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50" xfId="0" applyFont="1" applyFill="1" applyBorder="1" applyAlignment="1">
      <alignment horizontal="left"/>
    </xf>
    <xf numFmtId="0" fontId="0" fillId="2" borderId="50" xfId="0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26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2" fillId="2" borderId="5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rgb="FFFFC641"/>
        </patternFill>
      </fill>
    </dxf>
    <dxf>
      <fill>
        <patternFill>
          <bgColor rgb="FFE66C47"/>
        </patternFill>
      </fill>
    </dxf>
    <dxf>
      <fill>
        <patternFill>
          <bgColor rgb="FF9FD5ED"/>
        </patternFill>
      </fill>
    </dxf>
    <dxf>
      <fill>
        <patternFill>
          <bgColor rgb="FF92D27E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34998626667073579"/>
        </patternFill>
      </fill>
    </dxf>
    <dxf>
      <fill>
        <gradientFill degree="45">
          <stop position="0">
            <color theme="0" tint="-0.1490218817712943"/>
          </stop>
          <stop position="1">
            <color theme="5" tint="0.59999389629810485"/>
          </stop>
        </gradientFill>
      </fill>
    </dxf>
    <dxf>
      <fill>
        <gradientFill degree="45">
          <stop position="0">
            <color theme="5" tint="0.59999389629810485"/>
          </stop>
          <stop position="1">
            <color theme="1" tint="0.34900967436750391"/>
          </stop>
        </gradientFill>
      </fill>
    </dxf>
    <dxf>
      <fill>
        <gradientFill degree="45">
          <stop position="0">
            <color theme="0" tint="-0.1490218817712943"/>
          </stop>
          <stop position="1">
            <color theme="1" tint="0.34900967436750391"/>
          </stop>
        </gradient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FC641"/>
      <color rgb="FFE66C47"/>
      <color rgb="FF9FD5ED"/>
      <color rgb="FF92D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"/>
  <sheetViews>
    <sheetView workbookViewId="0">
      <selection activeCell="J4" sqref="J4"/>
    </sheetView>
  </sheetViews>
  <sheetFormatPr defaultRowHeight="15" x14ac:dyDescent="0.25"/>
  <cols>
    <col min="1" max="1" width="9.140625" style="4" customWidth="1"/>
    <col min="2" max="2" width="11.7109375" style="4" bestFit="1" customWidth="1"/>
    <col min="3" max="4" width="9.140625" style="4" customWidth="1"/>
    <col min="5" max="5" width="10.140625" style="4" bestFit="1" customWidth="1"/>
    <col min="6" max="16384" width="9.140625" style="4"/>
  </cols>
  <sheetData>
    <row r="1" spans="2:19" ht="15.75" thickBot="1" x14ac:dyDescent="0.3"/>
    <row r="2" spans="2:19" ht="15.75" thickBot="1" x14ac:dyDescent="0.3">
      <c r="E2" s="5" t="s">
        <v>24</v>
      </c>
      <c r="F2" s="35" t="str">
        <f ca="1">INDIRECT("Calendar!B" &amp; Calendar!I2) &amp; ", " &amp; INDIRECT("Calendar!C" &amp; Calendar!I2) &amp; IF(INDIRECT("Calendar!C" &amp; Calendar!I2)=1, "st", IF(INDIRECT("Calendar!C" &amp; Calendar!I2)=2, "nd", IF(INDIRECT("Calendar!C" &amp; Calendar!I2)=3, "rd", "th"))) &amp; " of " &amp; INDIRECT("Calendar!A" &amp; Calendar!I2) &amp; ", " &amp; Calendar!I4 &amp; "E" &amp; Calendar!I3</f>
        <v>Tirdas, 11th of First Seed, 3E2026</v>
      </c>
      <c r="G2" s="35"/>
      <c r="H2" s="35"/>
      <c r="I2" s="36"/>
    </row>
    <row r="3" spans="2:19" ht="15.75" thickBot="1" x14ac:dyDescent="0.3"/>
    <row r="4" spans="2:19" x14ac:dyDescent="0.25">
      <c r="E4" s="43" t="s">
        <v>21</v>
      </c>
      <c r="F4" s="37" t="str">
        <f ca="1">INDIRECT("Calendar!B" &amp; SUM(Calendar!I2,'Current (old)'!C7,-1)) &amp; ", " &amp; INDIRECT("Calendar!C" &amp; SUM(Calendar!I2,'Current (old)'!C7,-1)) &amp; IF(RIGHT(TRIM(INDIRECT("Calendar!C" &amp; SUM(Calendar!I2,'Current (old)'!C7,-1))),1)="1", "st", IF(RIGHT(TRIM(INDIRECT("Calendar!C" &amp; SUM(Calendar!I2,'Current (old)'!C7,-1))),1)="2", "nd", IF(RIGHT(TRIM(INDIRECT("Calendar!C" &amp; SUM(Calendar!I2,'Current (old)'!C7,-1))),1)="3", "rd", "th"))) &amp; " of " &amp; INDIRECT("Calendar!A" &amp; SUM(Calendar!I2,'Current (old)'!C7,-1)) &amp; ", " &amp; Calendar!I4 &amp; "E" &amp; Calendar!I3</f>
        <v>Morndas, 25th of Mid Year, 3E2026</v>
      </c>
      <c r="G4" s="38"/>
      <c r="H4" s="38"/>
      <c r="I4" s="39"/>
      <c r="J4" s="10" t="s">
        <v>37</v>
      </c>
      <c r="K4" s="27" t="str">
        <f ca="1">IF(INDIRECT("Calendar!D" &amp; SUM(Calendar!I2,'Current (old)'!C7,-1))=0, "None", INDIRECT("Calendar!D" &amp; SUM(Calendar!I2,'Current (old)'!C7,-1)))</f>
        <v>None</v>
      </c>
      <c r="L4" s="27"/>
      <c r="M4" s="27"/>
      <c r="N4" s="28"/>
      <c r="P4" s="45" t="s">
        <v>65</v>
      </c>
      <c r="Q4" s="26"/>
      <c r="R4" s="26"/>
      <c r="S4" s="26"/>
    </row>
    <row r="5" spans="2:19" ht="15.75" thickBot="1" x14ac:dyDescent="0.3">
      <c r="E5" s="44"/>
      <c r="F5" s="40"/>
      <c r="G5" s="41"/>
      <c r="H5" s="41"/>
      <c r="I5" s="42"/>
      <c r="J5" s="8" t="s">
        <v>58</v>
      </c>
      <c r="K5" s="29" t="str">
        <f ca="1">IF(INDIRECT("Calendar!E" &amp; SUM(Calendar!I2,'Current (old)'!C7,-1))=0, "None", INDIRECT("Calendar!E" &amp; SUM(Calendar!I2,'Current (old)'!C7,-1)))</f>
        <v>Shooting star(s)</v>
      </c>
      <c r="L5" s="29"/>
      <c r="M5" s="29"/>
      <c r="N5" s="30"/>
      <c r="P5" s="46"/>
      <c r="Q5" s="46"/>
      <c r="R5" s="46"/>
      <c r="S5" s="46"/>
    </row>
    <row r="6" spans="2:19" x14ac:dyDescent="0.25">
      <c r="B6" s="12" t="s">
        <v>20</v>
      </c>
      <c r="C6" s="6">
        <f>C7-1</f>
        <v>104</v>
      </c>
      <c r="E6" s="65" t="s">
        <v>23</v>
      </c>
      <c r="F6" s="62" t="str">
        <f ca="1">INDIRECT("Calendar!B" &amp; SUM(Calendar!I2,'Current (old)'!C7)) &amp; ", " &amp; INDIRECT("Calendar!C" &amp; SUM(Calendar!I2,'Current (old)'!C7)) &amp; IF(RIGHT(TRIM(INDIRECT("Calendar!C" &amp; SUM(Calendar!I2,'Current (old)'!C7))),1)="1", "st", IF(RIGHT(TRIM(INDIRECT("Calendar!C" &amp; SUM(Calendar!I2,'Current (old)'!C7))),1)="2", "nd", IF(RIGHT(TRIM(INDIRECT("Calendar!C" &amp; SUM(Calendar!I2,'Current (old)'!C7))),1)="3", "rd", "th"))) &amp; " of " &amp; INDIRECT("Calendar!A" &amp; SUM(Calendar!I2,'Current (old)'!C7)) &amp; ", " &amp; Calendar!I4 &amp; "E" &amp; Calendar!I3</f>
        <v>Tirdas, 26th of Mid Year, 3E2026</v>
      </c>
      <c r="G6" s="63"/>
      <c r="H6" s="63"/>
      <c r="I6" s="64"/>
      <c r="J6" s="9" t="s">
        <v>37</v>
      </c>
      <c r="K6" s="31" t="str">
        <f ca="1">IF(INDIRECT("Calendar!D" &amp; SUM(Calendar!I2,'Current (old)'!C7))=0, "None", INDIRECT("Calendar!D" &amp; SUM(Calendar!I2,'Current (old)'!C7)))</f>
        <v>Heskan's Birthday</v>
      </c>
      <c r="L6" s="31"/>
      <c r="M6" s="31"/>
      <c r="N6" s="32"/>
      <c r="P6" s="47" t="s">
        <v>66</v>
      </c>
      <c r="Q6" s="48"/>
      <c r="R6" s="48"/>
      <c r="S6" s="48"/>
    </row>
    <row r="7" spans="2:19" ht="15.75" thickBot="1" x14ac:dyDescent="0.3">
      <c r="B7" s="13" t="s">
        <v>19</v>
      </c>
      <c r="C7" s="14">
        <v>105</v>
      </c>
      <c r="E7" s="44"/>
      <c r="F7" s="40"/>
      <c r="G7" s="41"/>
      <c r="H7" s="41"/>
      <c r="I7" s="42"/>
      <c r="J7" s="8" t="s">
        <v>58</v>
      </c>
      <c r="K7" s="29" t="str">
        <f ca="1">IF(INDIRECT("Calendar!E" &amp; SUM(Calendar!I2,'Current (old)'!C7))=0, "None", INDIRECT("Calendar!E" &amp; SUM(Calendar!I2,'Current (old)'!C7)))</f>
        <v>Full moon (Nuitari)</v>
      </c>
      <c r="L7" s="29"/>
      <c r="M7" s="29"/>
      <c r="N7" s="30"/>
      <c r="P7" s="49"/>
      <c r="Q7" s="49"/>
      <c r="R7" s="49"/>
      <c r="S7" s="49"/>
    </row>
    <row r="8" spans="2:19" x14ac:dyDescent="0.25">
      <c r="E8" s="60" t="s">
        <v>22</v>
      </c>
      <c r="F8" s="54" t="str">
        <f ca="1">INDIRECT("Calendar!B" &amp; SUM(Calendar!I2,'Current (old)'!C7,1)) &amp; ", " &amp; INDIRECT("Calendar!C" &amp; SUM(Calendar!I2,'Current (old)'!C7,1)) &amp; IF(RIGHT(TRIM(INDIRECT("Calendar!C" &amp; SUM(Calendar!I2,'Current (old)'!C7,1))),1)="1", "st", IF(RIGHT(TRIM(INDIRECT("Calendar!C" &amp; SUM(Calendar!I2,'Current (old)'!C7,1))),1)="2", "nd", IF(RIGHT(TRIM(INDIRECT("Calendar!C" &amp; SUM(Calendar!I2,'Current (old)'!C7,1))),1)="3", "rd", "th"))) &amp; " of " &amp; INDIRECT("Calendar!A" &amp; SUM(Calendar!I2,'Current (old)'!C7,1)) &amp; ", " &amp; Calendar!I4 &amp; "E" &amp; Calendar!I3</f>
        <v>Middas, 27th of Mid Year, 3E2026</v>
      </c>
      <c r="G8" s="55"/>
      <c r="H8" s="55"/>
      <c r="I8" s="56"/>
      <c r="J8" s="9" t="s">
        <v>37</v>
      </c>
      <c r="K8" s="31" t="str">
        <f ca="1">IF(INDIRECT("Calendar!D" &amp; SUM(Calendar!I2,'Current (old)'!C7,1))=0, "None", INDIRECT("Calendar!D" &amp; SUM(Calendar!I2,'Current (old)'!C7,1)))</f>
        <v>None</v>
      </c>
      <c r="L8" s="31"/>
      <c r="M8" s="31"/>
      <c r="N8" s="32"/>
      <c r="P8" s="24" t="s">
        <v>67</v>
      </c>
      <c r="Q8" s="25"/>
      <c r="R8" s="25"/>
      <c r="S8" s="25"/>
    </row>
    <row r="9" spans="2:19" ht="15.75" thickBot="1" x14ac:dyDescent="0.3">
      <c r="E9" s="61"/>
      <c r="F9" s="57"/>
      <c r="G9" s="58"/>
      <c r="H9" s="58"/>
      <c r="I9" s="59"/>
      <c r="J9" s="7" t="s">
        <v>58</v>
      </c>
      <c r="K9" s="33" t="str">
        <f ca="1">IF(INDIRECT("Calendar!E" &amp; SUM(Calendar!I2,'Current (old)'!C7,1))=0, "None", INDIRECT("Calendar!E" &amp; SUM(Calendar!I2,'Current (old)'!C7,1)))</f>
        <v>Full moon (Solinari)</v>
      </c>
      <c r="L9" s="33"/>
      <c r="M9" s="33"/>
      <c r="N9" s="34"/>
      <c r="P9" s="26"/>
      <c r="Q9" s="26"/>
      <c r="R9" s="26"/>
      <c r="S9" s="26"/>
    </row>
    <row r="10" spans="2:19" x14ac:dyDescent="0.25">
      <c r="F10" s="11"/>
      <c r="G10" s="11"/>
      <c r="H10" s="11"/>
      <c r="I10" s="11"/>
    </row>
    <row r="12" spans="2:19" ht="15.75" thickBot="1" x14ac:dyDescent="0.3"/>
    <row r="13" spans="2:19" x14ac:dyDescent="0.25">
      <c r="E13" s="71" t="s">
        <v>68</v>
      </c>
      <c r="F13" s="72"/>
      <c r="G13" s="72"/>
      <c r="H13" s="73"/>
      <c r="J13" s="74" t="s">
        <v>76</v>
      </c>
      <c r="K13" s="75"/>
      <c r="L13" s="75"/>
      <c r="M13" s="76"/>
    </row>
    <row r="14" spans="2:19" x14ac:dyDescent="0.25">
      <c r="E14" s="66" t="s">
        <v>0</v>
      </c>
      <c r="F14" s="67"/>
      <c r="G14" s="68" t="s">
        <v>69</v>
      </c>
      <c r="H14" s="68"/>
      <c r="J14" s="66" t="s">
        <v>77</v>
      </c>
      <c r="K14" s="77"/>
      <c r="L14" s="79" t="s">
        <v>7</v>
      </c>
      <c r="M14" s="80"/>
    </row>
    <row r="15" spans="2:19" x14ac:dyDescent="0.25">
      <c r="E15" s="50" t="s">
        <v>1</v>
      </c>
      <c r="F15" s="51"/>
      <c r="G15" s="68" t="s">
        <v>70</v>
      </c>
      <c r="H15" s="68"/>
      <c r="J15" s="50" t="s">
        <v>78</v>
      </c>
      <c r="K15" s="78"/>
      <c r="L15" s="79" t="s">
        <v>8</v>
      </c>
      <c r="M15" s="80"/>
    </row>
    <row r="16" spans="2:19" x14ac:dyDescent="0.25">
      <c r="E16" s="50" t="s">
        <v>2</v>
      </c>
      <c r="F16" s="51"/>
      <c r="G16" s="68" t="s">
        <v>71</v>
      </c>
      <c r="H16" s="68"/>
      <c r="J16" s="50" t="s">
        <v>79</v>
      </c>
      <c r="K16" s="78"/>
      <c r="L16" s="79" t="s">
        <v>9</v>
      </c>
      <c r="M16" s="80"/>
    </row>
    <row r="17" spans="5:13" x14ac:dyDescent="0.25">
      <c r="E17" s="50" t="s">
        <v>3</v>
      </c>
      <c r="F17" s="51"/>
      <c r="G17" s="68" t="s">
        <v>72</v>
      </c>
      <c r="H17" s="68"/>
      <c r="J17" s="50" t="s">
        <v>80</v>
      </c>
      <c r="K17" s="78"/>
      <c r="L17" s="79" t="s">
        <v>10</v>
      </c>
      <c r="M17" s="80"/>
    </row>
    <row r="18" spans="5:13" x14ac:dyDescent="0.25">
      <c r="E18" s="50" t="s">
        <v>4</v>
      </c>
      <c r="F18" s="51"/>
      <c r="G18" s="68" t="s">
        <v>73</v>
      </c>
      <c r="H18" s="68"/>
      <c r="J18" s="50" t="s">
        <v>81</v>
      </c>
      <c r="K18" s="78"/>
      <c r="L18" s="79" t="s">
        <v>11</v>
      </c>
      <c r="M18" s="80"/>
    </row>
    <row r="19" spans="5:13" x14ac:dyDescent="0.25">
      <c r="E19" s="50" t="s">
        <v>5</v>
      </c>
      <c r="F19" s="51"/>
      <c r="G19" s="68" t="s">
        <v>74</v>
      </c>
      <c r="H19" s="68"/>
      <c r="J19" s="50" t="s">
        <v>82</v>
      </c>
      <c r="K19" s="78"/>
      <c r="L19" s="79" t="s">
        <v>12</v>
      </c>
      <c r="M19" s="80"/>
    </row>
    <row r="20" spans="5:13" ht="15.75" thickBot="1" x14ac:dyDescent="0.3">
      <c r="E20" s="52" t="s">
        <v>6</v>
      </c>
      <c r="F20" s="53"/>
      <c r="G20" s="69" t="s">
        <v>75</v>
      </c>
      <c r="H20" s="70"/>
      <c r="J20" s="50" t="s">
        <v>83</v>
      </c>
      <c r="K20" s="78"/>
      <c r="L20" s="79" t="s">
        <v>13</v>
      </c>
      <c r="M20" s="80"/>
    </row>
    <row r="21" spans="5:13" x14ac:dyDescent="0.25">
      <c r="J21" s="50" t="s">
        <v>84</v>
      </c>
      <c r="K21" s="78"/>
      <c r="L21" s="79" t="s">
        <v>14</v>
      </c>
      <c r="M21" s="80"/>
    </row>
    <row r="22" spans="5:13" x14ac:dyDescent="0.25">
      <c r="J22" s="50" t="s">
        <v>85</v>
      </c>
      <c r="K22" s="78"/>
      <c r="L22" s="79" t="s">
        <v>89</v>
      </c>
      <c r="M22" s="80"/>
    </row>
    <row r="23" spans="5:13" x14ac:dyDescent="0.25">
      <c r="J23" s="50" t="s">
        <v>86</v>
      </c>
      <c r="K23" s="78"/>
      <c r="L23" s="79" t="s">
        <v>16</v>
      </c>
      <c r="M23" s="80"/>
    </row>
    <row r="24" spans="5:13" x14ac:dyDescent="0.25">
      <c r="J24" s="50" t="s">
        <v>87</v>
      </c>
      <c r="K24" s="78"/>
      <c r="L24" s="79" t="s">
        <v>17</v>
      </c>
      <c r="M24" s="80"/>
    </row>
    <row r="25" spans="5:13" ht="15.75" thickBot="1" x14ac:dyDescent="0.3">
      <c r="J25" s="52" t="s">
        <v>88</v>
      </c>
      <c r="K25" s="81"/>
      <c r="L25" s="69" t="s">
        <v>18</v>
      </c>
      <c r="M25" s="82"/>
    </row>
  </sheetData>
  <mergeCells count="56">
    <mergeCell ref="L24:M24"/>
    <mergeCell ref="L25:M25"/>
    <mergeCell ref="L19:M19"/>
    <mergeCell ref="L20:M20"/>
    <mergeCell ref="L21:M21"/>
    <mergeCell ref="L22:M22"/>
    <mergeCell ref="L23:M23"/>
    <mergeCell ref="J21:K21"/>
    <mergeCell ref="J22:K22"/>
    <mergeCell ref="J23:K23"/>
    <mergeCell ref="J24:K24"/>
    <mergeCell ref="J25:K25"/>
    <mergeCell ref="G19:H19"/>
    <mergeCell ref="G20:H20"/>
    <mergeCell ref="E13:H13"/>
    <mergeCell ref="J13:M13"/>
    <mergeCell ref="J14:K14"/>
    <mergeCell ref="J15:K15"/>
    <mergeCell ref="J16:K16"/>
    <mergeCell ref="J17:K17"/>
    <mergeCell ref="J18:K18"/>
    <mergeCell ref="J19:K19"/>
    <mergeCell ref="J20:K20"/>
    <mergeCell ref="L14:M14"/>
    <mergeCell ref="L15:M15"/>
    <mergeCell ref="L16:M16"/>
    <mergeCell ref="L17:M17"/>
    <mergeCell ref="L18:M18"/>
    <mergeCell ref="E19:F19"/>
    <mergeCell ref="E20:F20"/>
    <mergeCell ref="F8:I9"/>
    <mergeCell ref="E8:E9"/>
    <mergeCell ref="F6:I7"/>
    <mergeCell ref="E6:E7"/>
    <mergeCell ref="E14:F14"/>
    <mergeCell ref="E15:F15"/>
    <mergeCell ref="E16:F16"/>
    <mergeCell ref="E17:F17"/>
    <mergeCell ref="E18:F18"/>
    <mergeCell ref="G14:H14"/>
    <mergeCell ref="G15:H15"/>
    <mergeCell ref="G16:H16"/>
    <mergeCell ref="G17:H17"/>
    <mergeCell ref="G18:H18"/>
    <mergeCell ref="F2:I2"/>
    <mergeCell ref="F4:I5"/>
    <mergeCell ref="E4:E5"/>
    <mergeCell ref="P4:S5"/>
    <mergeCell ref="P6:S7"/>
    <mergeCell ref="P8:S9"/>
    <mergeCell ref="K4:N4"/>
    <mergeCell ref="K5:N5"/>
    <mergeCell ref="K6:N6"/>
    <mergeCell ref="K8:N8"/>
    <mergeCell ref="K9:N9"/>
    <mergeCell ref="K7:N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I4" sqref="I4"/>
    </sheetView>
  </sheetViews>
  <sheetFormatPr defaultRowHeight="15" x14ac:dyDescent="0.25"/>
  <cols>
    <col min="1" max="4" width="9.140625" style="4" customWidth="1"/>
    <col min="5" max="16384" width="9.140625" style="4"/>
  </cols>
  <sheetData>
    <row r="1" spans="1:18" ht="15.75" thickBot="1" x14ac:dyDescent="0.3"/>
    <row r="2" spans="1:18" x14ac:dyDescent="0.25">
      <c r="A2"/>
      <c r="B2"/>
      <c r="D2" s="71" t="s">
        <v>168</v>
      </c>
      <c r="E2" s="72"/>
      <c r="F2" s="72"/>
      <c r="G2" s="72"/>
      <c r="H2" s="127"/>
      <c r="I2" s="131" t="s">
        <v>19</v>
      </c>
      <c r="J2" s="72"/>
      <c r="K2" s="72"/>
      <c r="L2" s="72"/>
      <c r="M2" s="127"/>
      <c r="N2" s="72" t="s">
        <v>20</v>
      </c>
      <c r="O2" s="72"/>
      <c r="P2" s="72"/>
      <c r="Q2" s="72"/>
      <c r="R2" s="73"/>
    </row>
    <row r="3" spans="1:18" ht="15.75" thickBot="1" x14ac:dyDescent="0.3">
      <c r="A3"/>
      <c r="B3"/>
      <c r="D3" s="128" t="str">
        <f ca="1">INDIRECT("Calendar!B" &amp; Calendar!I2) &amp; ", " &amp; INDIRECT("Calendar!C" &amp; Calendar!I2) &amp; IF(INDIRECT("Calendar!C" &amp; Calendar!I2)=1, "st", IF(INDIRECT("Calendar!C" &amp; Calendar!I2)=2, "nd", IF(INDIRECT("Calendar!C" &amp; Calendar!I2)=3, "rd", "th"))) &amp; " of " &amp; INDIRECT("Calendar!A" &amp; Calendar!I2) &amp; ", " &amp; Calendar!I4 &amp; "E" &amp; Calendar!I3</f>
        <v>Tirdas, 11th of First Seed, 3E2026</v>
      </c>
      <c r="E3" s="129"/>
      <c r="F3" s="129"/>
      <c r="G3" s="129"/>
      <c r="H3" s="130"/>
      <c r="I3" s="132">
        <v>155</v>
      </c>
      <c r="J3" s="133"/>
      <c r="K3" s="133"/>
      <c r="L3" s="133"/>
      <c r="M3" s="134"/>
      <c r="N3" s="33">
        <f>I3-1</f>
        <v>154</v>
      </c>
      <c r="O3" s="33"/>
      <c r="P3" s="33"/>
      <c r="Q3" s="33"/>
      <c r="R3" s="34"/>
    </row>
    <row r="4" spans="1:18" ht="15.75" thickBot="1" x14ac:dyDescent="0.3"/>
    <row r="5" spans="1:18" x14ac:dyDescent="0.25">
      <c r="D5" s="121" t="s">
        <v>21</v>
      </c>
      <c r="E5" s="115"/>
      <c r="F5" s="115"/>
      <c r="G5" s="115"/>
      <c r="H5" s="122"/>
      <c r="I5" s="125" t="s">
        <v>23</v>
      </c>
      <c r="J5" s="115"/>
      <c r="K5" s="115"/>
      <c r="L5" s="115"/>
      <c r="M5" s="122"/>
      <c r="N5" s="115" t="s">
        <v>22</v>
      </c>
      <c r="O5" s="115"/>
      <c r="P5" s="115"/>
      <c r="Q5" s="115"/>
      <c r="R5" s="116"/>
    </row>
    <row r="6" spans="1:18" ht="15.75" thickBot="1" x14ac:dyDescent="0.3">
      <c r="D6" s="123"/>
      <c r="E6" s="117"/>
      <c r="F6" s="117"/>
      <c r="G6" s="117"/>
      <c r="H6" s="124"/>
      <c r="I6" s="126"/>
      <c r="J6" s="117"/>
      <c r="K6" s="117"/>
      <c r="L6" s="117"/>
      <c r="M6" s="124"/>
      <c r="N6" s="117"/>
      <c r="O6" s="117"/>
      <c r="P6" s="117"/>
      <c r="Q6" s="117"/>
      <c r="R6" s="118"/>
    </row>
    <row r="7" spans="1:18" x14ac:dyDescent="0.25">
      <c r="B7" s="135" t="s">
        <v>169</v>
      </c>
      <c r="C7" s="136"/>
      <c r="D7" s="88" t="str">
        <f ca="1">INDIRECT("Calendar!B" &amp; SUM(Calendar!I2,Current!I3,-1)) &amp; ", " &amp; INDIRECT("Calendar!C" &amp; SUM(Calendar!I2,Current!I3,-1)) &amp; IF(RIGHT(TRIM(INDIRECT("Calendar!C" &amp; SUM(Calendar!I2,Current!I3,-1))),1)="1", "st", IF(RIGHT(TRIM(INDIRECT("Calendar!C" &amp; SUM(Calendar!I2,Current!I3,-1))),1)="2", "nd", IF(RIGHT(TRIM(INDIRECT("Calendar!C" &amp; SUM(Calendar!I2,Current!I3,-1))),1)="3", "rd", "th"))) &amp; " of " &amp; INDIRECT("Calendar!A" &amp; SUM(Calendar!I2,Current!I3,-1)) &amp; ", " &amp; Calendar!I4 &amp; "E" &amp; Calendar!I3</f>
        <v>Tirdas, 14th of Last Seed, 3E2026</v>
      </c>
      <c r="E7" s="88"/>
      <c r="F7" s="88"/>
      <c r="G7" s="88"/>
      <c r="H7" s="89"/>
      <c r="I7" s="90" t="str">
        <f ca="1">INDIRECT("Calendar!B" &amp; SUM(Calendar!I2,Current!I3)) &amp; ", " &amp; INDIRECT("Calendar!C" &amp; SUM(Calendar!I2,Current!I3)) &amp; IF(RIGHT(TRIM(INDIRECT("Calendar!C" &amp; SUM(Calendar!I2,Current!I3))),1)="1", "st", IF(RIGHT(TRIM(INDIRECT("Calendar!C" &amp; SUM(Calendar!I2,Current!I3))),1)="2", "nd", IF(RIGHT(TRIM(INDIRECT("Calendar!C" &amp; SUM(Calendar!I2,Current!I3))),1)="3", "rd", "th"))) &amp; " of " &amp; INDIRECT("Calendar!A" &amp; SUM(Calendar!I2,Current!I3)) &amp; ", " &amp; Calendar!I4 &amp; "E" &amp; Calendar!I3</f>
        <v>Middas, 15th of Last Seed, 3E2026</v>
      </c>
      <c r="J7" s="88"/>
      <c r="K7" s="88"/>
      <c r="L7" s="88"/>
      <c r="M7" s="89"/>
      <c r="N7" s="88" t="str">
        <f ca="1">INDIRECT("Calendar!B" &amp; SUM(Calendar!I2,Current!I3,1)) &amp; ", " &amp; INDIRECT("Calendar!C" &amp; SUM(Calendar!I2,Current!I3,1)) &amp; IF(RIGHT(TRIM(INDIRECT("Calendar!C" &amp; SUM(Calendar!I2,Current!I3,1))),1)="1", "st", IF(RIGHT(TRIM(INDIRECT("Calendar!C" &amp; SUM(Calendar!I2,Current!I3,1))),1)="2", "nd", IF(RIGHT(TRIM(INDIRECT("Calendar!C" &amp; SUM(Calendar!I2,Current!I3,1))),1)="3", "rd", "th"))) &amp; " of " &amp; INDIRECT("Calendar!A" &amp; SUM(Calendar!I2,Current!I3,1)) &amp; ", " &amp; Calendar!I4 &amp; "E" &amp; Calendar!I3</f>
        <v>Turdas, 16th of Last Seed, 3E2026</v>
      </c>
      <c r="O7" s="88"/>
      <c r="P7" s="88"/>
      <c r="Q7" s="88"/>
      <c r="R7" s="91"/>
    </row>
    <row r="8" spans="1:18" x14ac:dyDescent="0.25">
      <c r="B8" s="137"/>
      <c r="C8" s="138"/>
      <c r="D8" s="88"/>
      <c r="E8" s="88"/>
      <c r="F8" s="88"/>
      <c r="G8" s="88"/>
      <c r="H8" s="89"/>
      <c r="I8" s="90"/>
      <c r="J8" s="88"/>
      <c r="K8" s="88"/>
      <c r="L8" s="88"/>
      <c r="M8" s="89"/>
      <c r="N8" s="88"/>
      <c r="O8" s="88"/>
      <c r="P8" s="88"/>
      <c r="Q8" s="88"/>
      <c r="R8" s="91"/>
    </row>
    <row r="9" spans="1:18" x14ac:dyDescent="0.25">
      <c r="B9" s="139" t="s">
        <v>37</v>
      </c>
      <c r="C9" s="140"/>
      <c r="D9" s="55" t="str">
        <f ca="1">IF(INDIRECT("Calendar!D" &amp; SUM(Calendar!I2,Current!I3,-1))=0, "None", INDIRECT("Calendar!D" &amp; SUM(Calendar!I2,Current!I3,-1)))</f>
        <v>None</v>
      </c>
      <c r="E9" s="55"/>
      <c r="F9" s="55"/>
      <c r="G9" s="55"/>
      <c r="H9" s="119"/>
      <c r="I9" s="54" t="str">
        <f ca="1">IF(INDIRECT("Calendar!D" &amp; SUM(Calendar!I2,Current!I3))=0, "None", INDIRECT("Calendar!D" &amp; SUM(Calendar!I2,Current!I3)))</f>
        <v>None</v>
      </c>
      <c r="J9" s="55"/>
      <c r="K9" s="55"/>
      <c r="L9" s="55"/>
      <c r="M9" s="119"/>
      <c r="N9" s="55" t="str">
        <f ca="1">IF(INDIRECT("Calendar!D" &amp; SUM(Calendar!I2,Current!I3,1))=0, "None", INDIRECT("Calendar!D" &amp; SUM(Calendar!I2,Current!I3,1)))</f>
        <v>None</v>
      </c>
      <c r="O9" s="55"/>
      <c r="P9" s="55"/>
      <c r="Q9" s="55"/>
      <c r="R9" s="120"/>
    </row>
    <row r="10" spans="1:18" x14ac:dyDescent="0.25">
      <c r="B10" s="139"/>
      <c r="C10" s="140"/>
      <c r="D10" s="55"/>
      <c r="E10" s="55"/>
      <c r="F10" s="55"/>
      <c r="G10" s="55"/>
      <c r="H10" s="119"/>
      <c r="I10" s="54"/>
      <c r="J10" s="55"/>
      <c r="K10" s="55"/>
      <c r="L10" s="55"/>
      <c r="M10" s="119"/>
      <c r="N10" s="55"/>
      <c r="O10" s="55"/>
      <c r="P10" s="55"/>
      <c r="Q10" s="55"/>
      <c r="R10" s="120"/>
    </row>
    <row r="11" spans="1:18" x14ac:dyDescent="0.25">
      <c r="B11" s="137" t="s">
        <v>58</v>
      </c>
      <c r="C11" s="138"/>
      <c r="D11" s="88" t="str">
        <f ca="1">IF(INDIRECT("Calendar!E" &amp; SUM(Calendar!I2,Current!I3,-1))=0, "None", INDIRECT("Calendar!E" &amp; SUM(Calendar!I2,Current!I3,-1)))</f>
        <v>None</v>
      </c>
      <c r="E11" s="88"/>
      <c r="F11" s="88"/>
      <c r="G11" s="88"/>
      <c r="H11" s="89"/>
      <c r="I11" s="90" t="str">
        <f ca="1">IF(INDIRECT("Calendar!E" &amp; SUM(Calendar!I2,Current!I3))=0, "None", INDIRECT("Calendar!E" &amp; SUM(Calendar!I2,Current!I3)))</f>
        <v>Shooting star(s)</v>
      </c>
      <c r="J11" s="88"/>
      <c r="K11" s="88"/>
      <c r="L11" s="88"/>
      <c r="M11" s="89"/>
      <c r="N11" s="88" t="str">
        <f ca="1">IF(INDIRECT("Calendar!E" &amp; SUM(Calendar!I2,Current!I3,1))=0, "None", INDIRECT("Calendar!E" &amp; SUM(Calendar!I2,Current!I3,1)))</f>
        <v>Full moon (Lunitari)</v>
      </c>
      <c r="O11" s="88"/>
      <c r="P11" s="88"/>
      <c r="Q11" s="88"/>
      <c r="R11" s="91"/>
    </row>
    <row r="12" spans="1:18" x14ac:dyDescent="0.25">
      <c r="B12" s="137"/>
      <c r="C12" s="138"/>
      <c r="D12" s="88"/>
      <c r="E12" s="88"/>
      <c r="F12" s="88"/>
      <c r="G12" s="88"/>
      <c r="H12" s="89"/>
      <c r="I12" s="90"/>
      <c r="J12" s="88"/>
      <c r="K12" s="88"/>
      <c r="L12" s="88"/>
      <c r="M12" s="89"/>
      <c r="N12" s="88"/>
      <c r="O12" s="88"/>
      <c r="P12" s="88"/>
      <c r="Q12" s="88"/>
      <c r="R12" s="91"/>
    </row>
    <row r="13" spans="1:18" x14ac:dyDescent="0.25">
      <c r="B13" s="139" t="s">
        <v>170</v>
      </c>
      <c r="C13" s="140"/>
      <c r="D13" s="55" t="str">
        <f ca="1">IF(INDIRECT("Calendar!F" &amp; SUM(Calendar!I2,Current!I3,-1))=0, "n/a", INDIRECT("Calendar!F" &amp; SUM(Calendar!I2,Current!I3,-1)))</f>
        <v>Warm, Sunny, Humid</v>
      </c>
      <c r="E13" s="55"/>
      <c r="F13" s="55"/>
      <c r="G13" s="55"/>
      <c r="H13" s="119"/>
      <c r="I13" s="54" t="str">
        <f ca="1">IF(INDIRECT("Calendar!F" &amp; SUM(Calendar!I2,Current!I3))=0, "n/a", INDIRECT("Calendar!F" &amp; SUM(Calendar!I2,Current!I3)))</f>
        <v>Hot, Thunderheads, Showers, Stormy</v>
      </c>
      <c r="J13" s="55"/>
      <c r="K13" s="55"/>
      <c r="L13" s="55"/>
      <c r="M13" s="119"/>
      <c r="N13" s="55" t="str">
        <f ca="1">IF(INDIRECT("Calendar!F" &amp; SUM(Calendar!I2,Current!I3,1))=0, "n/a", INDIRECT("Calendar!F" &amp; SUM(Calendar!I2,Current!I3,1)))</f>
        <v>Mild, Clear, Windy</v>
      </c>
      <c r="O13" s="55"/>
      <c r="P13" s="55"/>
      <c r="Q13" s="55"/>
      <c r="R13" s="120"/>
    </row>
    <row r="14" spans="1:18" x14ac:dyDescent="0.25">
      <c r="B14" s="139"/>
      <c r="C14" s="140"/>
      <c r="D14" s="55"/>
      <c r="E14" s="55"/>
      <c r="F14" s="55"/>
      <c r="G14" s="55"/>
      <c r="H14" s="119"/>
      <c r="I14" s="54"/>
      <c r="J14" s="55"/>
      <c r="K14" s="55"/>
      <c r="L14" s="55"/>
      <c r="M14" s="119"/>
      <c r="N14" s="55"/>
      <c r="O14" s="55"/>
      <c r="P14" s="55"/>
      <c r="Q14" s="55"/>
      <c r="R14" s="120"/>
    </row>
    <row r="15" spans="1:18" x14ac:dyDescent="0.25">
      <c r="B15" s="83" t="s">
        <v>171</v>
      </c>
      <c r="C15" s="84"/>
      <c r="D15" s="87" t="str">
        <f>IF(SUM(Calendar!I2,Current!I3,-1) &lt; 82, "Winter", IF(AND(SUM(Calendar!I2,Current!I3,-1) &gt; 81, SUM(Calendar!I2,Current!I3,-1) &lt; 172), "Spring", IF(AND(SUM(Calendar!I2,Current!I3,-1) &gt; 171, SUM(Calendar!I2,Current!I3,-1) &lt; 263), "Summer", IF(AND(SUM(Calendar!I2,Current!I3,-1) &gt; 262, SUM(Calendar!I2,Current!I3,-1) &lt; 354), "Autumn", "Winter"))))</f>
        <v>Summer</v>
      </c>
      <c r="E15" s="88"/>
      <c r="F15" s="88"/>
      <c r="G15" s="88"/>
      <c r="H15" s="89"/>
      <c r="I15" s="90" t="str">
        <f>IF(SUM(Calendar!I2,Current!I3,-1) &lt; 82, "Winter", IF(AND(SUM(Calendar!I2,Current!I3,-1) &gt; 81, SUM(Calendar!I2,Current!I3,-1) &lt; 172), "Spring", IF(AND(SUM(Calendar!I2,Current!I3,-1) &gt; 171, SUM(Calendar!I2,Current!I3) &lt; 263), "Summer", IF(AND(SUM(Calendar!I2,Current!I3,-1) &gt; 262, SUM(Calendar!I2,Current!I3,-1) &lt; 354), "Autumn", "Winter"))))</f>
        <v>Summer</v>
      </c>
      <c r="J15" s="88"/>
      <c r="K15" s="88"/>
      <c r="L15" s="88"/>
      <c r="M15" s="89"/>
      <c r="N15" s="90" t="str">
        <f>IF(SUM(Calendar!I2,Current!I3,-1) &lt; 82, "Winter", IF(AND(SUM(Calendar!I2,Current!I3,-1) &gt; 81, SUM(Calendar!I2,Current!I3,-1) &lt; 172), "Spring", IF(AND(SUM(Calendar!I2,Current!I3,-1) &gt; 171, SUM(Calendar!I2,Current!I3,1) &lt; 263), "Summer", IF(AND(SUM(Calendar!I2,Current!I3,-1) &gt; 262, SUM(Calendar!I2,Current!I3,-1) &lt; 354), "Autumn", "Winter"))))</f>
        <v>Summer</v>
      </c>
      <c r="O15" s="88"/>
      <c r="P15" s="88"/>
      <c r="Q15" s="88"/>
      <c r="R15" s="91"/>
    </row>
    <row r="16" spans="1:18" ht="15" customHeight="1" x14ac:dyDescent="0.25">
      <c r="B16" s="83"/>
      <c r="C16" s="84"/>
      <c r="D16" s="99" t="str">
        <f ca="1">IFERROR(VLOOKUP(TRIM(LEFT(D13,FIND(",",D13)-1)),Calendar!$K$3:$L$26,2,FALSE),"")</f>
        <v>Uncomfortably warm days, pleasant nights.</v>
      </c>
      <c r="E16" s="99"/>
      <c r="F16" s="99"/>
      <c r="G16" s="99"/>
      <c r="H16" s="111"/>
      <c r="I16" s="113" t="str">
        <f ca="1">IFERROR(VLOOKUP(TRIM(LEFT(I13,FIND(",",I13)-1)),Calendar!$K$3:$L$26,2,FALSE),"")</f>
        <v>Very warm days, warm nights.</v>
      </c>
      <c r="J16" s="99"/>
      <c r="K16" s="99"/>
      <c r="L16" s="99"/>
      <c r="M16" s="111"/>
      <c r="N16" s="99" t="str">
        <f ca="1">IFERROR(VLOOKUP(TRIM(LEFT(N13,FIND(",",N13)-1)),Calendar!$K$3:$L$26,2,FALSE),"")</f>
        <v>Agreeable temperatures all day, chilly nights.</v>
      </c>
      <c r="O16" s="99"/>
      <c r="P16" s="99"/>
      <c r="Q16" s="99"/>
      <c r="R16" s="100"/>
    </row>
    <row r="17" spans="2:21" x14ac:dyDescent="0.25">
      <c r="B17" s="83"/>
      <c r="C17" s="84"/>
      <c r="D17" s="99" t="str">
        <f ca="1">IFERROR(VLOOKUP(IFERROR(TRIM(LEFT(RIGHT(D13,LEN(D13)-LEN(TRIM(LEFT(D13,FIND(",",D13)-1)))-2),FIND(",",TRIM(RIGHT(D13,LEN(D13)-LEN(TRIM(LEFT(D13,FIND(",",D13)-1)))-2)))-1)),TRIM(RIGHT(D13,LEN(D13)-SEARCH(",",D13)))),Calendar!$K$3:$L$26,2,FALSE),"")</f>
        <v>Cloudless skies, excellent visibility.</v>
      </c>
      <c r="E17" s="99"/>
      <c r="F17" s="99"/>
      <c r="G17" s="99"/>
      <c r="H17" s="111"/>
      <c r="I17" s="113" t="str">
        <f ca="1">IFERROR(VLOOKUP(IFERROR(TRIM(LEFT(RIGHT(I13,LEN(I13)-LEN(TRIM(LEFT(I13,FIND(",",I13)-1)))-2),FIND(",",TRIM(RIGHT(I13,LEN(I13)-LEN(TRIM(LEFT(I13,FIND(",",I13)-1)))-2)))-1)),TRIM(RIGHT(I13,LEN(I13)-SEARCH(",",I13)))),Calendar!$K$3:$L$26,2,FALSE),"")</f>
        <v>Dense dark clouds, often lightning.</v>
      </c>
      <c r="J17" s="99"/>
      <c r="K17" s="99"/>
      <c r="L17" s="99"/>
      <c r="M17" s="111"/>
      <c r="N17" s="99" t="str">
        <f ca="1">IFERROR(VLOOKUP(IFERROR(TRIM(LEFT(RIGHT(N13,LEN(N13)-LEN(TRIM(LEFT(N13,FIND(",",N13)-1)))-2),FIND(",",TRIM(RIGHT(N13,LEN(N13)-LEN(TRIM(LEFT(N13,FIND(",",N13)-1)))-2)))-1)),TRIM(RIGHT(N13,LEN(N13)-SEARCH(",",N13)))),Calendar!$K$3:$L$26,2,FALSE),"")</f>
        <v>Very few clouds in the sky, good visibility.</v>
      </c>
      <c r="O17" s="99"/>
      <c r="P17" s="99"/>
      <c r="Q17" s="99"/>
      <c r="R17" s="100"/>
      <c r="S17"/>
    </row>
    <row r="18" spans="2:21" x14ac:dyDescent="0.25">
      <c r="B18" s="83"/>
      <c r="C18" s="84"/>
      <c r="D18" s="101" t="str">
        <f ca="1">IFERROR(VLOOKUP(IFERROR(TRIM(LEFT(RIGHT(D13,LEN(D13)-LEN(TRIM(LEFT(D13,FIND(",",D13)-1)))-LEN(TRIM(LEFT(RIGHT(D13,LEN(D13)-LEN(TRIM(LEFT(D13,FIND(",",D13)-1)))-2),FIND(",",TRIM(RIGHT(D13,LEN(D13)-LEN(TRIM(LEFT(D13,FIND(",",D13)-1)))-2)))-1)))-4),FIND(",",TRIM(RIGHT(D13,LEN(D13)-LEN(TRIM(LEFT(D13,FIND(",",D13)-1)))-LEN(TRIM(LEFT(RIGHT(D13,LEN(D13)-LEN(TRIM(LEFT(D13,FIND(",",D13)-1)))-2),FIND(",",TRIM(RIGHT(D13,LEN(D13)-LEN(TRIM(LEFT(D13,FIND(",",D13)-1)))-2)))-1)))-4)))-1)),IFERROR(TRIM(RIGHT(D13,LEN(D13)-SEARCH(",",D13,SEARCH(",",D13) + 1))),"")),Calendar!$K$3:$L$26,2,FALSE),"")</f>
        <v>Air laden with moisture, stifling.</v>
      </c>
      <c r="E18" s="101"/>
      <c r="F18" s="101"/>
      <c r="G18" s="101"/>
      <c r="H18" s="112"/>
      <c r="I18" s="114" t="str">
        <f ca="1">IFERROR(VLOOKUP(IFERROR(TRIM(LEFT(RIGHT(I13,LEN(I13)-LEN(TRIM(LEFT(I13,FIND(",",I13)-1)))-LEN(TRIM(LEFT(RIGHT(I13,LEN(I13)-LEN(TRIM(LEFT(I13,FIND(",",I13)-1)))-2),FIND(",",TRIM(RIGHT(I13,LEN(I13)-LEN(TRIM(LEFT(I13,FIND(",",I13)-1)))-2)))-1)))-4),FIND(",",TRIM(RIGHT(I13,LEN(I13)-LEN(TRIM(LEFT(I13,FIND(",",I13)-1)))-LEN(TRIM(LEFT(RIGHT(I13,LEN(I13)-LEN(TRIM(LEFT(I13,FIND(",",I13)-1)))-2),FIND(",",TRIM(RIGHT(I13,LEN(I13)-LEN(TRIM(LEFT(I13,FIND(",",I13)-1)))-2)))-1)))-4)))-1)),IFERROR(TRIM(RIGHT(I13,LEN(I13)-SEARCH(",",I13,SEARCH(",",I13) + 1))),"")),Calendar!$K$3:$L$26,2,FALSE),"")</f>
        <v>Occasional sprinkles, light rain &amp; brief downpours.</v>
      </c>
      <c r="J18" s="101"/>
      <c r="K18" s="101"/>
      <c r="L18" s="101"/>
      <c r="M18" s="112"/>
      <c r="N18" s="101" t="str">
        <f ca="1">IFERROR(VLOOKUP(IFERROR(TRIM(LEFT(RIGHT(N13,LEN(N13)-LEN(TRIM(LEFT(N13,FIND(",",N13)-1)))-LEN(TRIM(LEFT(RIGHT(N13,LEN(N13)-LEN(TRIM(LEFT(N13,FIND(",",N13)-1)))-2),FIND(",",TRIM(RIGHT(N13,LEN(N13)-LEN(TRIM(LEFT(N13,FIND(",",N13)-1)))-2)))-1)))-4),FIND(",",TRIM(RIGHT(N13,LEN(N13)-LEN(TRIM(LEFT(N13,FIND(",",N13)-1)))-LEN(TRIM(LEFT(RIGHT(N13,LEN(N13)-LEN(TRIM(LEFT(N13,FIND(",",N13)-1)))-2),FIND(",",TRIM(RIGHT(N13,LEN(N13)-LEN(TRIM(LEFT(N13,FIND(",",N13)-1)))-2)))-1)))-4)))-1)),IFERROR(TRIM(RIGHT(N13,LEN(N13)-SEARCH(",",N13,SEARCH(",",N13) + 1))),"")),Calendar!$K$3:$L$26,2,FALSE),"")</f>
        <v>Strong, steady winds ideal for sailing.</v>
      </c>
      <c r="O18" s="101"/>
      <c r="P18" s="101"/>
      <c r="Q18" s="101"/>
      <c r="R18" s="102"/>
    </row>
    <row r="19" spans="2:21" ht="15.75" thickBot="1" x14ac:dyDescent="0.3">
      <c r="B19" s="85"/>
      <c r="C19" s="86"/>
      <c r="D19" s="95" t="str">
        <f ca="1">IFERROR(VLOOKUP(IFERROR(TRIM(RIGHT(D13,LEN(D13)-SEARCH(",",D13,SEARCH(",",D13,SEARCH(",",D13) + 1) + 1))),""),Calendar!$K$3:$L$26,2,FALSE),"")</f>
        <v/>
      </c>
      <c r="E19" s="95"/>
      <c r="F19" s="95"/>
      <c r="G19" s="95"/>
      <c r="H19" s="96"/>
      <c r="I19" s="97" t="str">
        <f ca="1">IFERROR(VLOOKUP(IFERROR(TRIM(RIGHT(I13,LEN(I13)-SEARCH(",",I13,SEARCH(",",I13,SEARCH(",",I13) + 1) + 1))),""),Calendar!$K$3:$L$26,2,FALSE),"")</f>
        <v>Driving, unpredictable winds.</v>
      </c>
      <c r="J19" s="95"/>
      <c r="K19" s="95"/>
      <c r="L19" s="95"/>
      <c r="M19" s="96"/>
      <c r="N19" s="95" t="str">
        <f ca="1">IFERROR(VLOOKUP(IFERROR(TRIM(RIGHT(N13,LEN(N13)-SEARCH(",",N13,SEARCH(",",N13,SEARCH(",",N13) + 1) + 1))),""),Calendar!$K$3:$L$26,2,FALSE),"")</f>
        <v/>
      </c>
      <c r="O19" s="95"/>
      <c r="P19" s="95"/>
      <c r="Q19" s="95"/>
      <c r="R19" s="98"/>
    </row>
    <row r="20" spans="2:21" ht="15.75" thickBot="1" x14ac:dyDescent="0.3"/>
    <row r="21" spans="2:21" x14ac:dyDescent="0.25">
      <c r="D21" s="71" t="s">
        <v>68</v>
      </c>
      <c r="E21" s="72"/>
      <c r="F21" s="72"/>
      <c r="G21" s="73"/>
      <c r="I21" s="71" t="s">
        <v>76</v>
      </c>
      <c r="J21" s="72"/>
      <c r="K21" s="72"/>
      <c r="L21" s="73"/>
      <c r="N21" s="71" t="s">
        <v>172</v>
      </c>
      <c r="O21" s="72"/>
      <c r="P21" s="72"/>
      <c r="Q21" s="73"/>
      <c r="T21"/>
      <c r="U21"/>
    </row>
    <row r="22" spans="2:21" x14ac:dyDescent="0.25">
      <c r="D22" s="66" t="s">
        <v>69</v>
      </c>
      <c r="E22" s="67"/>
      <c r="F22" s="110" t="s">
        <v>0</v>
      </c>
      <c r="G22" s="108"/>
      <c r="I22" s="66" t="s">
        <v>77</v>
      </c>
      <c r="J22" s="67"/>
      <c r="K22" s="107" t="s">
        <v>7</v>
      </c>
      <c r="L22" s="108"/>
      <c r="N22" s="92" t="s">
        <v>65</v>
      </c>
      <c r="O22" s="93"/>
      <c r="P22" s="93"/>
      <c r="Q22" s="94"/>
      <c r="T22"/>
      <c r="U22"/>
    </row>
    <row r="23" spans="2:21" x14ac:dyDescent="0.25">
      <c r="D23" s="50" t="s">
        <v>70</v>
      </c>
      <c r="E23" s="51"/>
      <c r="F23" s="79" t="s">
        <v>1</v>
      </c>
      <c r="G23" s="68"/>
      <c r="I23" s="50" t="s">
        <v>78</v>
      </c>
      <c r="J23" s="51"/>
      <c r="K23" s="106" t="s">
        <v>8</v>
      </c>
      <c r="L23" s="68"/>
      <c r="N23" s="92"/>
      <c r="O23" s="93"/>
      <c r="P23" s="93"/>
      <c r="Q23" s="94"/>
      <c r="T23"/>
      <c r="U23"/>
    </row>
    <row r="24" spans="2:21" x14ac:dyDescent="0.25">
      <c r="D24" s="50" t="s">
        <v>71</v>
      </c>
      <c r="E24" s="51"/>
      <c r="F24" s="79" t="s">
        <v>2</v>
      </c>
      <c r="G24" s="68"/>
      <c r="I24" s="50" t="s">
        <v>79</v>
      </c>
      <c r="J24" s="51"/>
      <c r="K24" s="106" t="s">
        <v>9</v>
      </c>
      <c r="L24" s="68"/>
      <c r="N24" s="92" t="s">
        <v>66</v>
      </c>
      <c r="O24" s="93"/>
      <c r="P24" s="93"/>
      <c r="Q24" s="94"/>
      <c r="T24"/>
      <c r="U24"/>
    </row>
    <row r="25" spans="2:21" x14ac:dyDescent="0.25">
      <c r="D25" s="50" t="s">
        <v>72</v>
      </c>
      <c r="E25" s="51"/>
      <c r="F25" s="79" t="s">
        <v>3</v>
      </c>
      <c r="G25" s="68"/>
      <c r="H25"/>
      <c r="I25" s="50" t="s">
        <v>80</v>
      </c>
      <c r="J25" s="51"/>
      <c r="K25" s="106" t="s">
        <v>10</v>
      </c>
      <c r="L25" s="68"/>
      <c r="M25"/>
      <c r="N25" s="92"/>
      <c r="O25" s="93"/>
      <c r="P25" s="93"/>
      <c r="Q25" s="94"/>
      <c r="T25"/>
      <c r="U25"/>
    </row>
    <row r="26" spans="2:21" x14ac:dyDescent="0.25">
      <c r="D26" s="50" t="s">
        <v>73</v>
      </c>
      <c r="E26" s="51"/>
      <c r="F26" s="79" t="s">
        <v>4</v>
      </c>
      <c r="G26" s="68"/>
      <c r="H26"/>
      <c r="I26" s="50" t="s">
        <v>81</v>
      </c>
      <c r="J26" s="51"/>
      <c r="K26" s="106" t="s">
        <v>11</v>
      </c>
      <c r="L26" s="68"/>
      <c r="M26"/>
      <c r="N26" s="92" t="s">
        <v>67</v>
      </c>
      <c r="O26" s="93"/>
      <c r="P26" s="93"/>
      <c r="Q26" s="94"/>
      <c r="T26"/>
      <c r="U26"/>
    </row>
    <row r="27" spans="2:21" ht="15.75" thickBot="1" x14ac:dyDescent="0.3">
      <c r="D27" s="50" t="s">
        <v>74</v>
      </c>
      <c r="E27" s="51"/>
      <c r="F27" s="79" t="s">
        <v>5</v>
      </c>
      <c r="G27" s="68"/>
      <c r="H27"/>
      <c r="I27" s="50" t="s">
        <v>82</v>
      </c>
      <c r="J27" s="51"/>
      <c r="K27" s="106" t="s">
        <v>12</v>
      </c>
      <c r="L27" s="68"/>
      <c r="M27"/>
      <c r="N27" s="103"/>
      <c r="O27" s="104"/>
      <c r="P27" s="104"/>
      <c r="Q27" s="105"/>
      <c r="T27"/>
      <c r="U27"/>
    </row>
    <row r="28" spans="2:21" ht="15.75" thickBot="1" x14ac:dyDescent="0.3">
      <c r="D28" s="52" t="s">
        <v>75</v>
      </c>
      <c r="E28" s="53"/>
      <c r="F28" s="69" t="s">
        <v>6</v>
      </c>
      <c r="G28" s="70"/>
      <c r="H28"/>
      <c r="I28" s="50" t="s">
        <v>83</v>
      </c>
      <c r="J28" s="51"/>
      <c r="K28" s="106" t="s">
        <v>13</v>
      </c>
      <c r="L28" s="68"/>
      <c r="M28"/>
    </row>
    <row r="29" spans="2:21" x14ac:dyDescent="0.25">
      <c r="H29"/>
      <c r="I29" s="50" t="s">
        <v>84</v>
      </c>
      <c r="J29" s="51"/>
      <c r="K29" s="106" t="s">
        <v>14</v>
      </c>
      <c r="L29" s="68"/>
      <c r="M29"/>
    </row>
    <row r="30" spans="2:21" x14ac:dyDescent="0.25">
      <c r="H30"/>
      <c r="I30" s="50" t="s">
        <v>85</v>
      </c>
      <c r="J30" s="51"/>
      <c r="K30" s="106" t="s">
        <v>89</v>
      </c>
      <c r="L30" s="68"/>
      <c r="M30"/>
    </row>
    <row r="31" spans="2:21" x14ac:dyDescent="0.25">
      <c r="E31"/>
      <c r="F31"/>
      <c r="G31"/>
      <c r="H31"/>
      <c r="I31" s="50" t="s">
        <v>86</v>
      </c>
      <c r="J31" s="51"/>
      <c r="K31" s="106" t="s">
        <v>16</v>
      </c>
      <c r="L31" s="68"/>
    </row>
    <row r="32" spans="2:21" x14ac:dyDescent="0.25">
      <c r="I32" s="50" t="s">
        <v>87</v>
      </c>
      <c r="J32" s="51"/>
      <c r="K32" s="106" t="s">
        <v>17</v>
      </c>
      <c r="L32" s="68"/>
    </row>
    <row r="33" spans="9:12" ht="15.75" thickBot="1" x14ac:dyDescent="0.3">
      <c r="I33" s="52" t="s">
        <v>88</v>
      </c>
      <c r="J33" s="53"/>
      <c r="K33" s="109" t="s">
        <v>18</v>
      </c>
      <c r="L33" s="70"/>
    </row>
  </sheetData>
  <mergeCells count="85">
    <mergeCell ref="B7:C8"/>
    <mergeCell ref="D11:H12"/>
    <mergeCell ref="I11:M12"/>
    <mergeCell ref="N11:R12"/>
    <mergeCell ref="D13:H14"/>
    <mergeCell ref="B9:C10"/>
    <mergeCell ref="B11:C12"/>
    <mergeCell ref="B13:C14"/>
    <mergeCell ref="I13:M14"/>
    <mergeCell ref="N13:R14"/>
    <mergeCell ref="D2:H2"/>
    <mergeCell ref="D3:H3"/>
    <mergeCell ref="I2:M2"/>
    <mergeCell ref="I3:M3"/>
    <mergeCell ref="N2:R2"/>
    <mergeCell ref="N3:R3"/>
    <mergeCell ref="N5:R6"/>
    <mergeCell ref="D7:H8"/>
    <mergeCell ref="I7:M8"/>
    <mergeCell ref="N7:R8"/>
    <mergeCell ref="D9:H10"/>
    <mergeCell ref="I9:M10"/>
    <mergeCell ref="N9:R10"/>
    <mergeCell ref="D5:H6"/>
    <mergeCell ref="I5:M6"/>
    <mergeCell ref="D16:H16"/>
    <mergeCell ref="D17:H17"/>
    <mergeCell ref="D18:H18"/>
    <mergeCell ref="I16:M16"/>
    <mergeCell ref="I17:M17"/>
    <mergeCell ref="I18:M18"/>
    <mergeCell ref="D22:E22"/>
    <mergeCell ref="D23:E23"/>
    <mergeCell ref="D24:E24"/>
    <mergeCell ref="D25:E25"/>
    <mergeCell ref="D26:E26"/>
    <mergeCell ref="F22:G22"/>
    <mergeCell ref="F23:G23"/>
    <mergeCell ref="F24:G24"/>
    <mergeCell ref="F25:G25"/>
    <mergeCell ref="F26:G26"/>
    <mergeCell ref="D27:E27"/>
    <mergeCell ref="I28:J28"/>
    <mergeCell ref="I26:J26"/>
    <mergeCell ref="K31:L31"/>
    <mergeCell ref="K32:L32"/>
    <mergeCell ref="I27:J27"/>
    <mergeCell ref="I29:J29"/>
    <mergeCell ref="D28:E28"/>
    <mergeCell ref="F27:G27"/>
    <mergeCell ref="F28:G28"/>
    <mergeCell ref="K33:L33"/>
    <mergeCell ref="I30:J30"/>
    <mergeCell ref="I31:J31"/>
    <mergeCell ref="I32:J32"/>
    <mergeCell ref="I33:J33"/>
    <mergeCell ref="N26:Q27"/>
    <mergeCell ref="N21:Q21"/>
    <mergeCell ref="N22:Q23"/>
    <mergeCell ref="K30:L30"/>
    <mergeCell ref="K22:L22"/>
    <mergeCell ref="K23:L23"/>
    <mergeCell ref="K24:L24"/>
    <mergeCell ref="K27:L27"/>
    <mergeCell ref="K28:L28"/>
    <mergeCell ref="K29:L29"/>
    <mergeCell ref="K25:L25"/>
    <mergeCell ref="K26:L26"/>
    <mergeCell ref="I21:L21"/>
    <mergeCell ref="B15:C19"/>
    <mergeCell ref="D15:H15"/>
    <mergeCell ref="I15:M15"/>
    <mergeCell ref="N15:R15"/>
    <mergeCell ref="N24:Q25"/>
    <mergeCell ref="I25:J25"/>
    <mergeCell ref="I22:J22"/>
    <mergeCell ref="I23:J23"/>
    <mergeCell ref="I24:J24"/>
    <mergeCell ref="D21:G21"/>
    <mergeCell ref="D19:H19"/>
    <mergeCell ref="I19:M19"/>
    <mergeCell ref="N19:R19"/>
    <mergeCell ref="N16:R16"/>
    <mergeCell ref="N17:R17"/>
    <mergeCell ref="N18:R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3"/>
  <sheetViews>
    <sheetView topLeftCell="A37" workbookViewId="0">
      <selection activeCell="D60" sqref="D60"/>
    </sheetView>
  </sheetViews>
  <sheetFormatPr defaultRowHeight="15" x14ac:dyDescent="0.25"/>
  <cols>
    <col min="1" max="1" width="12.28515625" bestFit="1" customWidth="1"/>
    <col min="2" max="2" width="8.7109375" bestFit="1" customWidth="1"/>
    <col min="4" max="4" width="27.85546875" bestFit="1" customWidth="1"/>
    <col min="5" max="5" width="42.140625" bestFit="1" customWidth="1"/>
    <col min="6" max="6" width="37.140625" bestFit="1" customWidth="1"/>
    <col min="11" max="11" width="13.85546875" bestFit="1" customWidth="1"/>
    <col min="12" max="12" width="48.42578125" bestFit="1" customWidth="1"/>
  </cols>
  <sheetData>
    <row r="1" spans="1:12" ht="15.75" thickBot="1" x14ac:dyDescent="0.3">
      <c r="A1" t="s">
        <v>7</v>
      </c>
      <c r="B1" t="s">
        <v>0</v>
      </c>
      <c r="C1">
        <v>1</v>
      </c>
      <c r="D1" t="s">
        <v>26</v>
      </c>
      <c r="E1" t="s">
        <v>59</v>
      </c>
      <c r="F1" t="s">
        <v>94</v>
      </c>
    </row>
    <row r="2" spans="1:12" x14ac:dyDescent="0.25">
      <c r="A2" t="s">
        <v>7</v>
      </c>
      <c r="B2" t="s">
        <v>1</v>
      </c>
      <c r="C2">
        <v>2</v>
      </c>
      <c r="E2" t="s">
        <v>47</v>
      </c>
      <c r="F2" t="s">
        <v>96</v>
      </c>
      <c r="H2" s="12" t="s">
        <v>25</v>
      </c>
      <c r="I2" s="21">
        <v>72</v>
      </c>
      <c r="K2" s="19" t="s">
        <v>125</v>
      </c>
      <c r="L2" s="20" t="s">
        <v>126</v>
      </c>
    </row>
    <row r="3" spans="1:12" x14ac:dyDescent="0.25">
      <c r="A3" t="s">
        <v>7</v>
      </c>
      <c r="B3" t="s">
        <v>2</v>
      </c>
      <c r="C3">
        <v>3</v>
      </c>
      <c r="F3" t="s">
        <v>95</v>
      </c>
      <c r="H3" s="22" t="s">
        <v>38</v>
      </c>
      <c r="I3" s="15">
        <v>2026</v>
      </c>
      <c r="K3" s="17" t="s">
        <v>144</v>
      </c>
      <c r="L3" s="15" t="s">
        <v>127</v>
      </c>
    </row>
    <row r="4" spans="1:12" ht="15.75" thickBot="1" x14ac:dyDescent="0.3">
      <c r="A4" t="s">
        <v>7</v>
      </c>
      <c r="B4" t="s">
        <v>3</v>
      </c>
      <c r="C4">
        <v>4</v>
      </c>
      <c r="E4" t="s">
        <v>48</v>
      </c>
      <c r="F4" t="s">
        <v>90</v>
      </c>
      <c r="H4" s="23" t="s">
        <v>39</v>
      </c>
      <c r="I4" s="16">
        <v>3</v>
      </c>
      <c r="K4" s="17" t="s">
        <v>145</v>
      </c>
      <c r="L4" s="15" t="s">
        <v>173</v>
      </c>
    </row>
    <row r="5" spans="1:12" x14ac:dyDescent="0.25">
      <c r="A5" t="s">
        <v>7</v>
      </c>
      <c r="B5" t="s">
        <v>4</v>
      </c>
      <c r="C5">
        <v>5</v>
      </c>
      <c r="E5" t="s">
        <v>48</v>
      </c>
      <c r="F5" t="s">
        <v>94</v>
      </c>
      <c r="K5" s="17" t="s">
        <v>146</v>
      </c>
      <c r="L5" s="15" t="s">
        <v>128</v>
      </c>
    </row>
    <row r="6" spans="1:12" x14ac:dyDescent="0.25">
      <c r="A6" t="s">
        <v>7</v>
      </c>
      <c r="B6" t="s">
        <v>5</v>
      </c>
      <c r="C6">
        <v>6</v>
      </c>
      <c r="E6" t="s">
        <v>49</v>
      </c>
      <c r="F6" t="s">
        <v>98</v>
      </c>
      <c r="K6" s="17" t="s">
        <v>147</v>
      </c>
      <c r="L6" s="15" t="s">
        <v>129</v>
      </c>
    </row>
    <row r="7" spans="1:12" x14ac:dyDescent="0.25">
      <c r="A7" t="s">
        <v>7</v>
      </c>
      <c r="B7" t="s">
        <v>6</v>
      </c>
      <c r="C7">
        <v>7</v>
      </c>
      <c r="E7" t="s">
        <v>49</v>
      </c>
      <c r="F7" t="s">
        <v>99</v>
      </c>
      <c r="K7" s="17" t="s">
        <v>148</v>
      </c>
      <c r="L7" s="15" t="s">
        <v>174</v>
      </c>
    </row>
    <row r="8" spans="1:12" x14ac:dyDescent="0.25">
      <c r="A8" t="s">
        <v>7</v>
      </c>
      <c r="B8" t="s">
        <v>0</v>
      </c>
      <c r="C8">
        <v>8</v>
      </c>
      <c r="F8" t="s">
        <v>97</v>
      </c>
      <c r="K8" s="17" t="s">
        <v>149</v>
      </c>
      <c r="L8" s="15" t="s">
        <v>130</v>
      </c>
    </row>
    <row r="9" spans="1:12" x14ac:dyDescent="0.25">
      <c r="A9" t="s">
        <v>7</v>
      </c>
      <c r="B9" t="s">
        <v>1</v>
      </c>
      <c r="C9">
        <v>9</v>
      </c>
      <c r="E9" t="s">
        <v>50</v>
      </c>
      <c r="F9" t="s">
        <v>95</v>
      </c>
      <c r="K9" s="17" t="s">
        <v>150</v>
      </c>
      <c r="L9" s="15" t="s">
        <v>131</v>
      </c>
    </row>
    <row r="10" spans="1:12" x14ac:dyDescent="0.25">
      <c r="A10" t="s">
        <v>7</v>
      </c>
      <c r="B10" t="s">
        <v>2</v>
      </c>
      <c r="C10">
        <v>10</v>
      </c>
      <c r="F10" t="s">
        <v>99</v>
      </c>
      <c r="K10" s="17" t="s">
        <v>151</v>
      </c>
      <c r="L10" s="15" t="s">
        <v>132</v>
      </c>
    </row>
    <row r="11" spans="1:12" x14ac:dyDescent="0.25">
      <c r="A11" t="s">
        <v>7</v>
      </c>
      <c r="B11" t="s">
        <v>3</v>
      </c>
      <c r="C11">
        <v>11</v>
      </c>
      <c r="F11" t="s">
        <v>94</v>
      </c>
      <c r="K11" s="17" t="s">
        <v>152</v>
      </c>
      <c r="L11" s="15" t="s">
        <v>175</v>
      </c>
    </row>
    <row r="12" spans="1:12" x14ac:dyDescent="0.25">
      <c r="A12" t="s">
        <v>7</v>
      </c>
      <c r="B12" t="s">
        <v>4</v>
      </c>
      <c r="C12">
        <v>12</v>
      </c>
      <c r="E12" t="s">
        <v>43</v>
      </c>
      <c r="F12" t="s">
        <v>93</v>
      </c>
      <c r="K12" s="17" t="s">
        <v>153</v>
      </c>
      <c r="L12" s="15" t="s">
        <v>176</v>
      </c>
    </row>
    <row r="13" spans="1:12" x14ac:dyDescent="0.25">
      <c r="A13" t="s">
        <v>7</v>
      </c>
      <c r="B13" t="s">
        <v>5</v>
      </c>
      <c r="C13">
        <v>13</v>
      </c>
      <c r="F13" t="s">
        <v>96</v>
      </c>
      <c r="K13" s="17" t="s">
        <v>154</v>
      </c>
      <c r="L13" s="15" t="s">
        <v>133</v>
      </c>
    </row>
    <row r="14" spans="1:12" x14ac:dyDescent="0.25">
      <c r="A14" t="s">
        <v>7</v>
      </c>
      <c r="B14" t="s">
        <v>6</v>
      </c>
      <c r="C14">
        <v>14</v>
      </c>
      <c r="E14" t="s">
        <v>43</v>
      </c>
      <c r="F14" t="s">
        <v>98</v>
      </c>
      <c r="K14" s="17" t="s">
        <v>155</v>
      </c>
      <c r="L14" s="15" t="s">
        <v>134</v>
      </c>
    </row>
    <row r="15" spans="1:12" x14ac:dyDescent="0.25">
      <c r="A15" t="s">
        <v>7</v>
      </c>
      <c r="B15" t="s">
        <v>0</v>
      </c>
      <c r="C15">
        <v>15</v>
      </c>
      <c r="D15" t="s">
        <v>27</v>
      </c>
      <c r="F15" t="s">
        <v>94</v>
      </c>
      <c r="K15" s="17" t="s">
        <v>156</v>
      </c>
      <c r="L15" s="15" t="s">
        <v>135</v>
      </c>
    </row>
    <row r="16" spans="1:12" x14ac:dyDescent="0.25">
      <c r="A16" t="s">
        <v>7</v>
      </c>
      <c r="B16" t="s">
        <v>1</v>
      </c>
      <c r="C16">
        <v>16</v>
      </c>
      <c r="F16" t="s">
        <v>94</v>
      </c>
      <c r="K16" s="17" t="s">
        <v>157</v>
      </c>
      <c r="L16" s="15" t="s">
        <v>136</v>
      </c>
    </row>
    <row r="17" spans="1:12" x14ac:dyDescent="0.25">
      <c r="A17" t="s">
        <v>7</v>
      </c>
      <c r="B17" t="s">
        <v>2</v>
      </c>
      <c r="C17">
        <v>17</v>
      </c>
      <c r="E17" t="s">
        <v>50</v>
      </c>
      <c r="F17" t="s">
        <v>93</v>
      </c>
      <c r="K17" s="17" t="s">
        <v>158</v>
      </c>
      <c r="L17" s="15" t="s">
        <v>177</v>
      </c>
    </row>
    <row r="18" spans="1:12" x14ac:dyDescent="0.25">
      <c r="A18" t="s">
        <v>7</v>
      </c>
      <c r="B18" t="s">
        <v>3</v>
      </c>
      <c r="C18">
        <v>18</v>
      </c>
      <c r="F18" t="s">
        <v>92</v>
      </c>
      <c r="K18" s="17" t="s">
        <v>159</v>
      </c>
      <c r="L18" s="15" t="s">
        <v>178</v>
      </c>
    </row>
    <row r="19" spans="1:12" x14ac:dyDescent="0.25">
      <c r="A19" t="s">
        <v>7</v>
      </c>
      <c r="B19" t="s">
        <v>4</v>
      </c>
      <c r="C19">
        <v>19</v>
      </c>
      <c r="F19" t="s">
        <v>96</v>
      </c>
      <c r="K19" s="17" t="s">
        <v>160</v>
      </c>
      <c r="L19" s="15" t="s">
        <v>137</v>
      </c>
    </row>
    <row r="20" spans="1:12" x14ac:dyDescent="0.25">
      <c r="A20" t="s">
        <v>7</v>
      </c>
      <c r="B20" t="s">
        <v>5</v>
      </c>
      <c r="C20">
        <v>20</v>
      </c>
      <c r="F20" t="s">
        <v>98</v>
      </c>
      <c r="K20" s="17" t="s">
        <v>161</v>
      </c>
      <c r="L20" s="15" t="s">
        <v>138</v>
      </c>
    </row>
    <row r="21" spans="1:12" x14ac:dyDescent="0.25">
      <c r="A21" t="s">
        <v>7</v>
      </c>
      <c r="B21" t="s">
        <v>6</v>
      </c>
      <c r="C21">
        <v>21</v>
      </c>
      <c r="D21" t="s">
        <v>44</v>
      </c>
      <c r="F21" t="s">
        <v>96</v>
      </c>
      <c r="K21" s="17" t="s">
        <v>162</v>
      </c>
      <c r="L21" s="15" t="s">
        <v>139</v>
      </c>
    </row>
    <row r="22" spans="1:12" x14ac:dyDescent="0.25">
      <c r="A22" t="s">
        <v>7</v>
      </c>
      <c r="B22" t="s">
        <v>0</v>
      </c>
      <c r="C22">
        <v>22</v>
      </c>
      <c r="F22" t="s">
        <v>92</v>
      </c>
      <c r="K22" s="17" t="s">
        <v>163</v>
      </c>
      <c r="L22" s="15" t="s">
        <v>140</v>
      </c>
    </row>
    <row r="23" spans="1:12" x14ac:dyDescent="0.25">
      <c r="A23" t="s">
        <v>7</v>
      </c>
      <c r="B23" t="s">
        <v>1</v>
      </c>
      <c r="C23">
        <v>23</v>
      </c>
      <c r="F23" t="s">
        <v>98</v>
      </c>
      <c r="K23" s="17" t="s">
        <v>164</v>
      </c>
      <c r="L23" s="15" t="s">
        <v>179</v>
      </c>
    </row>
    <row r="24" spans="1:12" x14ac:dyDescent="0.25">
      <c r="A24" t="s">
        <v>7</v>
      </c>
      <c r="B24" t="s">
        <v>2</v>
      </c>
      <c r="C24">
        <v>24</v>
      </c>
      <c r="F24" t="s">
        <v>98</v>
      </c>
      <c r="K24" s="17" t="s">
        <v>165</v>
      </c>
      <c r="L24" s="15" t="s">
        <v>141</v>
      </c>
    </row>
    <row r="25" spans="1:12" x14ac:dyDescent="0.25">
      <c r="A25" t="s">
        <v>7</v>
      </c>
      <c r="B25" t="s">
        <v>3</v>
      </c>
      <c r="C25">
        <v>25</v>
      </c>
      <c r="E25" t="s">
        <v>50</v>
      </c>
      <c r="F25" t="s">
        <v>95</v>
      </c>
      <c r="K25" s="17" t="s">
        <v>166</v>
      </c>
      <c r="L25" s="15" t="s">
        <v>142</v>
      </c>
    </row>
    <row r="26" spans="1:12" x14ac:dyDescent="0.25">
      <c r="A26" t="s">
        <v>7</v>
      </c>
      <c r="B26" t="s">
        <v>4</v>
      </c>
      <c r="C26">
        <v>26</v>
      </c>
      <c r="F26" t="s">
        <v>94</v>
      </c>
      <c r="K26" s="17" t="s">
        <v>167</v>
      </c>
      <c r="L26" s="15" t="s">
        <v>143</v>
      </c>
    </row>
    <row r="27" spans="1:12" ht="15.75" thickBot="1" x14ac:dyDescent="0.3">
      <c r="A27" t="s">
        <v>7</v>
      </c>
      <c r="B27" t="s">
        <v>5</v>
      </c>
      <c r="C27">
        <v>27</v>
      </c>
      <c r="F27" t="s">
        <v>99</v>
      </c>
      <c r="K27" s="18"/>
      <c r="L27" s="16"/>
    </row>
    <row r="28" spans="1:12" x14ac:dyDescent="0.25">
      <c r="A28" t="s">
        <v>7</v>
      </c>
      <c r="B28" t="s">
        <v>6</v>
      </c>
      <c r="C28">
        <v>28</v>
      </c>
      <c r="F28" t="s">
        <v>93</v>
      </c>
    </row>
    <row r="29" spans="1:12" x14ac:dyDescent="0.25">
      <c r="A29" t="s">
        <v>7</v>
      </c>
      <c r="B29" t="s">
        <v>0</v>
      </c>
      <c r="C29">
        <v>29</v>
      </c>
      <c r="F29" t="s">
        <v>99</v>
      </c>
    </row>
    <row r="30" spans="1:12" x14ac:dyDescent="0.25">
      <c r="A30" t="s">
        <v>7</v>
      </c>
      <c r="B30" t="s">
        <v>1</v>
      </c>
      <c r="C30">
        <v>30</v>
      </c>
      <c r="F30" t="s">
        <v>96</v>
      </c>
    </row>
    <row r="31" spans="1:12" x14ac:dyDescent="0.25">
      <c r="A31" t="s">
        <v>8</v>
      </c>
      <c r="B31" t="s">
        <v>2</v>
      </c>
      <c r="C31">
        <v>1</v>
      </c>
      <c r="F31" t="s">
        <v>90</v>
      </c>
    </row>
    <row r="32" spans="1:12" x14ac:dyDescent="0.25">
      <c r="A32" t="s">
        <v>8</v>
      </c>
      <c r="B32" t="s">
        <v>3</v>
      </c>
      <c r="C32">
        <v>2</v>
      </c>
      <c r="E32" t="s">
        <v>48</v>
      </c>
      <c r="F32" t="s">
        <v>96</v>
      </c>
    </row>
    <row r="33" spans="1:6" x14ac:dyDescent="0.25">
      <c r="A33" t="s">
        <v>8</v>
      </c>
      <c r="B33" t="s">
        <v>4</v>
      </c>
      <c r="C33">
        <v>3</v>
      </c>
      <c r="E33" t="s">
        <v>51</v>
      </c>
      <c r="F33" t="s">
        <v>94</v>
      </c>
    </row>
    <row r="34" spans="1:6" x14ac:dyDescent="0.25">
      <c r="A34" t="s">
        <v>8</v>
      </c>
      <c r="B34" t="s">
        <v>5</v>
      </c>
      <c r="C34">
        <v>4</v>
      </c>
      <c r="E34" t="s">
        <v>52</v>
      </c>
      <c r="F34" t="s">
        <v>92</v>
      </c>
    </row>
    <row r="35" spans="1:6" x14ac:dyDescent="0.25">
      <c r="A35" t="s">
        <v>8</v>
      </c>
      <c r="B35" t="s">
        <v>6</v>
      </c>
      <c r="C35">
        <v>5</v>
      </c>
      <c r="E35" t="s">
        <v>53</v>
      </c>
      <c r="F35" t="s">
        <v>92</v>
      </c>
    </row>
    <row r="36" spans="1:6" x14ac:dyDescent="0.25">
      <c r="A36" t="s">
        <v>8</v>
      </c>
      <c r="B36" t="s">
        <v>0</v>
      </c>
      <c r="C36">
        <v>6</v>
      </c>
      <c r="E36" t="s">
        <v>47</v>
      </c>
      <c r="F36" t="s">
        <v>97</v>
      </c>
    </row>
    <row r="37" spans="1:6" x14ac:dyDescent="0.25">
      <c r="A37" t="s">
        <v>8</v>
      </c>
      <c r="B37" t="s">
        <v>1</v>
      </c>
      <c r="C37">
        <v>7</v>
      </c>
      <c r="E37" t="s">
        <v>47</v>
      </c>
      <c r="F37" t="s">
        <v>90</v>
      </c>
    </row>
    <row r="38" spans="1:6" x14ac:dyDescent="0.25">
      <c r="A38" t="s">
        <v>8</v>
      </c>
      <c r="B38" t="s">
        <v>2</v>
      </c>
      <c r="C38">
        <v>8</v>
      </c>
      <c r="E38" t="s">
        <v>47</v>
      </c>
      <c r="F38" t="s">
        <v>93</v>
      </c>
    </row>
    <row r="39" spans="1:6" x14ac:dyDescent="0.25">
      <c r="A39" t="s">
        <v>8</v>
      </c>
      <c r="B39" t="s">
        <v>3</v>
      </c>
      <c r="C39">
        <v>9</v>
      </c>
      <c r="F39" t="s">
        <v>92</v>
      </c>
    </row>
    <row r="40" spans="1:6" x14ac:dyDescent="0.25">
      <c r="A40" t="s">
        <v>8</v>
      </c>
      <c r="B40" t="s">
        <v>4</v>
      </c>
      <c r="C40">
        <v>10</v>
      </c>
      <c r="F40" t="s">
        <v>92</v>
      </c>
    </row>
    <row r="41" spans="1:6" x14ac:dyDescent="0.25">
      <c r="A41" t="s">
        <v>8</v>
      </c>
      <c r="B41" t="s">
        <v>5</v>
      </c>
      <c r="C41">
        <v>11</v>
      </c>
      <c r="E41" t="s">
        <v>50</v>
      </c>
      <c r="F41" t="s">
        <v>94</v>
      </c>
    </row>
    <row r="42" spans="1:6" x14ac:dyDescent="0.25">
      <c r="A42" t="s">
        <v>8</v>
      </c>
      <c r="B42" t="s">
        <v>6</v>
      </c>
      <c r="C42">
        <v>12</v>
      </c>
      <c r="F42" t="s">
        <v>98</v>
      </c>
    </row>
    <row r="43" spans="1:6" x14ac:dyDescent="0.25">
      <c r="A43" t="s">
        <v>8</v>
      </c>
      <c r="B43" t="s">
        <v>0</v>
      </c>
      <c r="C43">
        <v>13</v>
      </c>
      <c r="F43" t="s">
        <v>96</v>
      </c>
    </row>
    <row r="44" spans="1:6" x14ac:dyDescent="0.25">
      <c r="A44" t="s">
        <v>8</v>
      </c>
      <c r="B44" t="s">
        <v>1</v>
      </c>
      <c r="C44">
        <v>14</v>
      </c>
      <c r="F44" t="s">
        <v>96</v>
      </c>
    </row>
    <row r="45" spans="1:6" x14ac:dyDescent="0.25">
      <c r="A45" t="s">
        <v>8</v>
      </c>
      <c r="B45" t="s">
        <v>2</v>
      </c>
      <c r="C45">
        <v>15</v>
      </c>
      <c r="F45" t="s">
        <v>94</v>
      </c>
    </row>
    <row r="46" spans="1:6" x14ac:dyDescent="0.25">
      <c r="A46" t="s">
        <v>8</v>
      </c>
      <c r="B46" t="s">
        <v>3</v>
      </c>
      <c r="C46">
        <v>16</v>
      </c>
      <c r="D46" t="s">
        <v>28</v>
      </c>
      <c r="F46" t="s">
        <v>95</v>
      </c>
    </row>
    <row r="47" spans="1:6" x14ac:dyDescent="0.25">
      <c r="A47" t="s">
        <v>8</v>
      </c>
      <c r="B47" t="s">
        <v>4</v>
      </c>
      <c r="C47">
        <v>17</v>
      </c>
      <c r="F47" t="s">
        <v>98</v>
      </c>
    </row>
    <row r="48" spans="1:6" x14ac:dyDescent="0.25">
      <c r="A48" t="s">
        <v>8</v>
      </c>
      <c r="B48" t="s">
        <v>5</v>
      </c>
      <c r="C48">
        <v>18</v>
      </c>
      <c r="F48" t="s">
        <v>91</v>
      </c>
    </row>
    <row r="49" spans="1:6" x14ac:dyDescent="0.25">
      <c r="A49" t="s">
        <v>8</v>
      </c>
      <c r="B49" t="s">
        <v>6</v>
      </c>
      <c r="C49">
        <v>19</v>
      </c>
      <c r="E49" t="s">
        <v>50</v>
      </c>
      <c r="F49" t="s">
        <v>96</v>
      </c>
    </row>
    <row r="50" spans="1:6" x14ac:dyDescent="0.25">
      <c r="A50" t="s">
        <v>8</v>
      </c>
      <c r="B50" t="s">
        <v>0</v>
      </c>
      <c r="C50">
        <v>20</v>
      </c>
      <c r="F50" t="s">
        <v>91</v>
      </c>
    </row>
    <row r="51" spans="1:6" x14ac:dyDescent="0.25">
      <c r="A51" t="s">
        <v>8</v>
      </c>
      <c r="B51" t="s">
        <v>1</v>
      </c>
      <c r="C51">
        <v>21</v>
      </c>
      <c r="E51" t="s">
        <v>43</v>
      </c>
      <c r="F51" t="s">
        <v>93</v>
      </c>
    </row>
    <row r="52" spans="1:6" x14ac:dyDescent="0.25">
      <c r="A52" t="s">
        <v>8</v>
      </c>
      <c r="B52" t="s">
        <v>2</v>
      </c>
      <c r="C52">
        <v>22</v>
      </c>
      <c r="F52" t="s">
        <v>96</v>
      </c>
    </row>
    <row r="53" spans="1:6" x14ac:dyDescent="0.25">
      <c r="A53" t="s">
        <v>8</v>
      </c>
      <c r="B53" t="s">
        <v>3</v>
      </c>
      <c r="C53">
        <v>23</v>
      </c>
      <c r="F53" t="s">
        <v>99</v>
      </c>
    </row>
    <row r="54" spans="1:6" x14ac:dyDescent="0.25">
      <c r="A54" t="s">
        <v>8</v>
      </c>
      <c r="B54" t="s">
        <v>4</v>
      </c>
      <c r="C54">
        <v>24</v>
      </c>
      <c r="F54" t="s">
        <v>94</v>
      </c>
    </row>
    <row r="55" spans="1:6" x14ac:dyDescent="0.25">
      <c r="A55" t="s">
        <v>8</v>
      </c>
      <c r="B55" t="s">
        <v>5</v>
      </c>
      <c r="C55">
        <v>25</v>
      </c>
      <c r="F55" t="s">
        <v>98</v>
      </c>
    </row>
    <row r="56" spans="1:6" x14ac:dyDescent="0.25">
      <c r="A56" t="s">
        <v>8</v>
      </c>
      <c r="B56" t="s">
        <v>6</v>
      </c>
      <c r="C56">
        <v>26</v>
      </c>
      <c r="E56" t="s">
        <v>43</v>
      </c>
      <c r="F56" t="s">
        <v>98</v>
      </c>
    </row>
    <row r="57" spans="1:6" x14ac:dyDescent="0.25">
      <c r="A57" t="s">
        <v>8</v>
      </c>
      <c r="B57" t="s">
        <v>0</v>
      </c>
      <c r="C57">
        <v>27</v>
      </c>
      <c r="E57" t="s">
        <v>50</v>
      </c>
      <c r="F57" t="s">
        <v>96</v>
      </c>
    </row>
    <row r="58" spans="1:6" x14ac:dyDescent="0.25">
      <c r="A58" t="s">
        <v>8</v>
      </c>
      <c r="B58" t="s">
        <v>1</v>
      </c>
      <c r="C58">
        <v>28</v>
      </c>
      <c r="F58" t="s">
        <v>96</v>
      </c>
    </row>
    <row r="59" spans="1:6" x14ac:dyDescent="0.25">
      <c r="A59" t="s">
        <v>8</v>
      </c>
      <c r="B59" t="s">
        <v>2</v>
      </c>
      <c r="C59">
        <v>29</v>
      </c>
      <c r="F59" t="s">
        <v>95</v>
      </c>
    </row>
    <row r="60" spans="1:6" x14ac:dyDescent="0.25">
      <c r="A60" t="s">
        <v>8</v>
      </c>
      <c r="B60" t="s">
        <v>3</v>
      </c>
      <c r="C60">
        <v>30</v>
      </c>
      <c r="D60" t="s">
        <v>183</v>
      </c>
      <c r="E60" t="s">
        <v>48</v>
      </c>
      <c r="F60" t="s">
        <v>93</v>
      </c>
    </row>
    <row r="61" spans="1:6" x14ac:dyDescent="0.25">
      <c r="A61" t="s">
        <v>8</v>
      </c>
      <c r="B61" t="s">
        <v>4</v>
      </c>
      <c r="C61">
        <v>31</v>
      </c>
      <c r="E61" t="s">
        <v>48</v>
      </c>
      <c r="F61" t="s">
        <v>93</v>
      </c>
    </row>
    <row r="62" spans="1:6" x14ac:dyDescent="0.25">
      <c r="A62" t="s">
        <v>9</v>
      </c>
      <c r="B62" t="s">
        <v>5</v>
      </c>
      <c r="C62">
        <v>1</v>
      </c>
      <c r="E62" t="s">
        <v>48</v>
      </c>
      <c r="F62" t="s">
        <v>92</v>
      </c>
    </row>
    <row r="63" spans="1:6" x14ac:dyDescent="0.25">
      <c r="A63" t="s">
        <v>9</v>
      </c>
      <c r="B63" t="s">
        <v>6</v>
      </c>
      <c r="C63">
        <v>2</v>
      </c>
      <c r="E63" t="s">
        <v>48</v>
      </c>
      <c r="F63" t="s">
        <v>97</v>
      </c>
    </row>
    <row r="64" spans="1:6" x14ac:dyDescent="0.25">
      <c r="A64" t="s">
        <v>9</v>
      </c>
      <c r="B64" t="s">
        <v>0</v>
      </c>
      <c r="C64">
        <v>3</v>
      </c>
      <c r="F64" t="s">
        <v>95</v>
      </c>
    </row>
    <row r="65" spans="1:6" x14ac:dyDescent="0.25">
      <c r="A65" t="s">
        <v>9</v>
      </c>
      <c r="B65" t="s">
        <v>1</v>
      </c>
      <c r="C65">
        <v>4</v>
      </c>
      <c r="E65" t="s">
        <v>50</v>
      </c>
      <c r="F65" t="s">
        <v>95</v>
      </c>
    </row>
    <row r="66" spans="1:6" x14ac:dyDescent="0.25">
      <c r="A66" t="s">
        <v>9</v>
      </c>
      <c r="B66" t="s">
        <v>2</v>
      </c>
      <c r="C66">
        <v>5</v>
      </c>
      <c r="E66" t="s">
        <v>43</v>
      </c>
      <c r="F66" t="s">
        <v>93</v>
      </c>
    </row>
    <row r="67" spans="1:6" x14ac:dyDescent="0.25">
      <c r="A67" t="s">
        <v>9</v>
      </c>
      <c r="B67" t="s">
        <v>3</v>
      </c>
      <c r="C67">
        <v>6</v>
      </c>
      <c r="F67" t="s">
        <v>96</v>
      </c>
    </row>
    <row r="68" spans="1:6" x14ac:dyDescent="0.25">
      <c r="A68" t="s">
        <v>9</v>
      </c>
      <c r="B68" t="s">
        <v>4</v>
      </c>
      <c r="C68">
        <v>7</v>
      </c>
      <c r="D68" t="s">
        <v>181</v>
      </c>
      <c r="F68" t="s">
        <v>95</v>
      </c>
    </row>
    <row r="69" spans="1:6" x14ac:dyDescent="0.25">
      <c r="A69" t="s">
        <v>9</v>
      </c>
      <c r="B69" t="s">
        <v>5</v>
      </c>
      <c r="C69">
        <v>8</v>
      </c>
      <c r="F69" t="s">
        <v>93</v>
      </c>
    </row>
    <row r="70" spans="1:6" x14ac:dyDescent="0.25">
      <c r="A70" t="s">
        <v>9</v>
      </c>
      <c r="B70" t="s">
        <v>6</v>
      </c>
      <c r="C70">
        <v>9</v>
      </c>
      <c r="E70" t="s">
        <v>47</v>
      </c>
      <c r="F70" t="s">
        <v>91</v>
      </c>
    </row>
    <row r="71" spans="1:6" ht="15.75" thickBot="1" x14ac:dyDescent="0.3">
      <c r="A71" t="s">
        <v>9</v>
      </c>
      <c r="B71" t="s">
        <v>0</v>
      </c>
      <c r="C71">
        <v>10</v>
      </c>
      <c r="E71" t="s">
        <v>54</v>
      </c>
      <c r="F71" t="s">
        <v>95</v>
      </c>
    </row>
    <row r="72" spans="1:6" ht="15.75" thickBot="1" x14ac:dyDescent="0.3">
      <c r="A72" s="1" t="s">
        <v>9</v>
      </c>
      <c r="B72" s="3" t="s">
        <v>1</v>
      </c>
      <c r="C72" s="2">
        <v>11</v>
      </c>
      <c r="E72" t="s">
        <v>54</v>
      </c>
      <c r="F72" t="s">
        <v>93</v>
      </c>
    </row>
    <row r="73" spans="1:6" x14ac:dyDescent="0.25">
      <c r="A73" t="s">
        <v>9</v>
      </c>
      <c r="B73" t="s">
        <v>2</v>
      </c>
      <c r="C73">
        <v>12</v>
      </c>
      <c r="E73" t="s">
        <v>47</v>
      </c>
      <c r="F73" t="s">
        <v>93</v>
      </c>
    </row>
    <row r="74" spans="1:6" x14ac:dyDescent="0.25">
      <c r="A74" t="s">
        <v>9</v>
      </c>
      <c r="B74" t="s">
        <v>3</v>
      </c>
      <c r="C74">
        <v>13</v>
      </c>
      <c r="E74" t="s">
        <v>54</v>
      </c>
      <c r="F74" t="s">
        <v>96</v>
      </c>
    </row>
    <row r="75" spans="1:6" x14ac:dyDescent="0.25">
      <c r="A75" t="s">
        <v>9</v>
      </c>
      <c r="B75" t="s">
        <v>4</v>
      </c>
      <c r="C75">
        <v>14</v>
      </c>
      <c r="F75" t="s">
        <v>94</v>
      </c>
    </row>
    <row r="76" spans="1:6" x14ac:dyDescent="0.25">
      <c r="A76" t="s">
        <v>9</v>
      </c>
      <c r="B76" t="s">
        <v>5</v>
      </c>
      <c r="C76">
        <v>15</v>
      </c>
      <c r="E76" t="s">
        <v>43</v>
      </c>
      <c r="F76" t="s">
        <v>92</v>
      </c>
    </row>
    <row r="77" spans="1:6" x14ac:dyDescent="0.25">
      <c r="A77" t="s">
        <v>9</v>
      </c>
      <c r="B77" t="s">
        <v>6</v>
      </c>
      <c r="C77">
        <v>16</v>
      </c>
      <c r="F77" t="s">
        <v>95</v>
      </c>
    </row>
    <row r="78" spans="1:6" x14ac:dyDescent="0.25">
      <c r="A78" t="s">
        <v>9</v>
      </c>
      <c r="B78" t="s">
        <v>0</v>
      </c>
      <c r="C78">
        <v>17</v>
      </c>
      <c r="D78" t="s">
        <v>180</v>
      </c>
      <c r="E78" t="s">
        <v>43</v>
      </c>
      <c r="F78" t="s">
        <v>96</v>
      </c>
    </row>
    <row r="79" spans="1:6" x14ac:dyDescent="0.25">
      <c r="A79" t="s">
        <v>9</v>
      </c>
      <c r="B79" t="s">
        <v>1</v>
      </c>
      <c r="C79">
        <v>18</v>
      </c>
      <c r="D79" t="s">
        <v>44</v>
      </c>
      <c r="F79" t="s">
        <v>92</v>
      </c>
    </row>
    <row r="80" spans="1:6" x14ac:dyDescent="0.25">
      <c r="A80" t="s">
        <v>9</v>
      </c>
      <c r="B80" t="s">
        <v>2</v>
      </c>
      <c r="C80">
        <v>19</v>
      </c>
      <c r="E80" t="s">
        <v>43</v>
      </c>
      <c r="F80" t="s">
        <v>98</v>
      </c>
    </row>
    <row r="81" spans="1:6" x14ac:dyDescent="0.25">
      <c r="A81" t="s">
        <v>9</v>
      </c>
      <c r="B81" t="s">
        <v>3</v>
      </c>
      <c r="C81">
        <v>20</v>
      </c>
      <c r="E81" t="s">
        <v>50</v>
      </c>
      <c r="F81" t="s">
        <v>94</v>
      </c>
    </row>
    <row r="82" spans="1:6" x14ac:dyDescent="0.25">
      <c r="A82" t="s">
        <v>9</v>
      </c>
      <c r="B82" t="s">
        <v>4</v>
      </c>
      <c r="C82">
        <v>21</v>
      </c>
      <c r="F82" t="s">
        <v>105</v>
      </c>
    </row>
    <row r="83" spans="1:6" x14ac:dyDescent="0.25">
      <c r="A83" t="s">
        <v>9</v>
      </c>
      <c r="B83" t="s">
        <v>5</v>
      </c>
      <c r="C83">
        <v>22</v>
      </c>
      <c r="E83" t="s">
        <v>43</v>
      </c>
      <c r="F83" t="s">
        <v>103</v>
      </c>
    </row>
    <row r="84" spans="1:6" x14ac:dyDescent="0.25">
      <c r="A84" t="s">
        <v>9</v>
      </c>
      <c r="B84" t="s">
        <v>6</v>
      </c>
      <c r="C84">
        <v>23</v>
      </c>
      <c r="E84" t="s">
        <v>43</v>
      </c>
      <c r="F84" t="s">
        <v>101</v>
      </c>
    </row>
    <row r="85" spans="1:6" x14ac:dyDescent="0.25">
      <c r="A85" t="s">
        <v>9</v>
      </c>
      <c r="B85" t="s">
        <v>0</v>
      </c>
      <c r="C85">
        <v>24</v>
      </c>
      <c r="E85" t="s">
        <v>43</v>
      </c>
      <c r="F85" t="s">
        <v>106</v>
      </c>
    </row>
    <row r="86" spans="1:6" x14ac:dyDescent="0.25">
      <c r="A86" t="s">
        <v>9</v>
      </c>
      <c r="B86" t="s">
        <v>1</v>
      </c>
      <c r="C86">
        <v>25</v>
      </c>
      <c r="D86" t="s">
        <v>40</v>
      </c>
      <c r="F86" t="s">
        <v>108</v>
      </c>
    </row>
    <row r="87" spans="1:6" x14ac:dyDescent="0.25">
      <c r="A87" t="s">
        <v>9</v>
      </c>
      <c r="B87" t="s">
        <v>2</v>
      </c>
      <c r="C87">
        <v>26</v>
      </c>
      <c r="E87" t="s">
        <v>43</v>
      </c>
      <c r="F87" t="s">
        <v>106</v>
      </c>
    </row>
    <row r="88" spans="1:6" x14ac:dyDescent="0.25">
      <c r="A88" t="s">
        <v>9</v>
      </c>
      <c r="B88" t="s">
        <v>3</v>
      </c>
      <c r="C88">
        <v>27</v>
      </c>
      <c r="E88" t="s">
        <v>48</v>
      </c>
      <c r="F88" t="s">
        <v>104</v>
      </c>
    </row>
    <row r="89" spans="1:6" x14ac:dyDescent="0.25">
      <c r="A89" t="s">
        <v>9</v>
      </c>
      <c r="B89" t="s">
        <v>4</v>
      </c>
      <c r="C89">
        <v>28</v>
      </c>
      <c r="E89" t="s">
        <v>51</v>
      </c>
      <c r="F89" t="s">
        <v>103</v>
      </c>
    </row>
    <row r="90" spans="1:6" x14ac:dyDescent="0.25">
      <c r="A90" t="s">
        <v>9</v>
      </c>
      <c r="B90" t="s">
        <v>5</v>
      </c>
      <c r="C90">
        <v>29</v>
      </c>
      <c r="E90" t="s">
        <v>48</v>
      </c>
      <c r="F90" t="s">
        <v>104</v>
      </c>
    </row>
    <row r="91" spans="1:6" x14ac:dyDescent="0.25">
      <c r="A91" t="s">
        <v>9</v>
      </c>
      <c r="B91" t="s">
        <v>6</v>
      </c>
      <c r="C91">
        <v>30</v>
      </c>
      <c r="E91" t="s">
        <v>48</v>
      </c>
      <c r="F91" t="s">
        <v>104</v>
      </c>
    </row>
    <row r="92" spans="1:6" x14ac:dyDescent="0.25">
      <c r="A92" t="s">
        <v>10</v>
      </c>
      <c r="B92" t="s">
        <v>0</v>
      </c>
      <c r="C92">
        <v>1</v>
      </c>
      <c r="D92" t="s">
        <v>42</v>
      </c>
      <c r="F92" t="s">
        <v>106</v>
      </c>
    </row>
    <row r="93" spans="1:6" x14ac:dyDescent="0.25">
      <c r="A93" t="s">
        <v>10</v>
      </c>
      <c r="B93" t="s">
        <v>1</v>
      </c>
      <c r="C93">
        <v>2</v>
      </c>
      <c r="F93" t="s">
        <v>108</v>
      </c>
    </row>
    <row r="94" spans="1:6" x14ac:dyDescent="0.25">
      <c r="A94" t="s">
        <v>10</v>
      </c>
      <c r="B94" t="s">
        <v>2</v>
      </c>
      <c r="C94">
        <v>3</v>
      </c>
      <c r="F94" t="s">
        <v>100</v>
      </c>
    </row>
    <row r="95" spans="1:6" x14ac:dyDescent="0.25">
      <c r="A95" t="s">
        <v>10</v>
      </c>
      <c r="B95" t="s">
        <v>3</v>
      </c>
      <c r="C95">
        <v>4</v>
      </c>
      <c r="F95" t="s">
        <v>106</v>
      </c>
    </row>
    <row r="96" spans="1:6" x14ac:dyDescent="0.25">
      <c r="A96" t="s">
        <v>10</v>
      </c>
      <c r="B96" t="s">
        <v>4</v>
      </c>
      <c r="C96">
        <v>5</v>
      </c>
      <c r="E96" t="s">
        <v>43</v>
      </c>
      <c r="F96" t="s">
        <v>104</v>
      </c>
    </row>
    <row r="97" spans="1:6" x14ac:dyDescent="0.25">
      <c r="A97" t="s">
        <v>10</v>
      </c>
      <c r="B97" t="s">
        <v>5</v>
      </c>
      <c r="C97">
        <v>6</v>
      </c>
      <c r="E97" t="s">
        <v>50</v>
      </c>
      <c r="F97" t="s">
        <v>103</v>
      </c>
    </row>
    <row r="98" spans="1:6" x14ac:dyDescent="0.25">
      <c r="A98" t="s">
        <v>10</v>
      </c>
      <c r="B98" t="s">
        <v>6</v>
      </c>
      <c r="C98">
        <v>7</v>
      </c>
      <c r="E98" t="s">
        <v>43</v>
      </c>
      <c r="F98" t="s">
        <v>104</v>
      </c>
    </row>
    <row r="99" spans="1:6" x14ac:dyDescent="0.25">
      <c r="A99" t="s">
        <v>10</v>
      </c>
      <c r="B99" t="s">
        <v>0</v>
      </c>
      <c r="C99">
        <v>8</v>
      </c>
      <c r="F99" t="s">
        <v>101</v>
      </c>
    </row>
    <row r="100" spans="1:6" x14ac:dyDescent="0.25">
      <c r="A100" t="s">
        <v>10</v>
      </c>
      <c r="B100" t="s">
        <v>1</v>
      </c>
      <c r="C100">
        <v>9</v>
      </c>
      <c r="F100" t="s">
        <v>101</v>
      </c>
    </row>
    <row r="101" spans="1:6" x14ac:dyDescent="0.25">
      <c r="A101" t="s">
        <v>10</v>
      </c>
      <c r="B101" t="s">
        <v>2</v>
      </c>
      <c r="C101">
        <v>10</v>
      </c>
      <c r="F101" t="s">
        <v>104</v>
      </c>
    </row>
    <row r="102" spans="1:6" x14ac:dyDescent="0.25">
      <c r="A102" t="s">
        <v>10</v>
      </c>
      <c r="B102" t="s">
        <v>3</v>
      </c>
      <c r="C102">
        <v>11</v>
      </c>
      <c r="F102" t="s">
        <v>106</v>
      </c>
    </row>
    <row r="103" spans="1:6" x14ac:dyDescent="0.25">
      <c r="A103" t="s">
        <v>10</v>
      </c>
      <c r="B103" t="s">
        <v>4</v>
      </c>
      <c r="C103">
        <v>12</v>
      </c>
      <c r="F103" t="s">
        <v>100</v>
      </c>
    </row>
    <row r="104" spans="1:6" x14ac:dyDescent="0.25">
      <c r="A104" t="s">
        <v>10</v>
      </c>
      <c r="B104" t="s">
        <v>5</v>
      </c>
      <c r="C104">
        <v>13</v>
      </c>
      <c r="F104" t="s">
        <v>100</v>
      </c>
    </row>
    <row r="105" spans="1:6" x14ac:dyDescent="0.25">
      <c r="A105" t="s">
        <v>10</v>
      </c>
      <c r="B105" t="s">
        <v>6</v>
      </c>
      <c r="C105">
        <v>14</v>
      </c>
      <c r="E105" t="s">
        <v>55</v>
      </c>
      <c r="F105" t="s">
        <v>109</v>
      </c>
    </row>
    <row r="106" spans="1:6" x14ac:dyDescent="0.25">
      <c r="A106" t="s">
        <v>10</v>
      </c>
      <c r="B106" t="s">
        <v>0</v>
      </c>
      <c r="C106">
        <v>15</v>
      </c>
      <c r="E106" t="s">
        <v>47</v>
      </c>
      <c r="F106" t="s">
        <v>108</v>
      </c>
    </row>
    <row r="107" spans="1:6" x14ac:dyDescent="0.25">
      <c r="A107" t="s">
        <v>10</v>
      </c>
      <c r="B107" t="s">
        <v>1</v>
      </c>
      <c r="C107">
        <v>16</v>
      </c>
      <c r="E107" t="s">
        <v>47</v>
      </c>
      <c r="F107" t="s">
        <v>107</v>
      </c>
    </row>
    <row r="108" spans="1:6" x14ac:dyDescent="0.25">
      <c r="A108" t="s">
        <v>10</v>
      </c>
      <c r="B108" t="s">
        <v>2</v>
      </c>
      <c r="C108">
        <v>17</v>
      </c>
      <c r="E108" t="s">
        <v>47</v>
      </c>
      <c r="F108" t="s">
        <v>106</v>
      </c>
    </row>
    <row r="109" spans="1:6" x14ac:dyDescent="0.25">
      <c r="A109" t="s">
        <v>10</v>
      </c>
      <c r="B109" t="s">
        <v>3</v>
      </c>
      <c r="C109">
        <v>18</v>
      </c>
      <c r="E109" t="s">
        <v>47</v>
      </c>
      <c r="F109" t="s">
        <v>108</v>
      </c>
    </row>
    <row r="110" spans="1:6" x14ac:dyDescent="0.25">
      <c r="A110" t="s">
        <v>10</v>
      </c>
      <c r="B110" t="s">
        <v>4</v>
      </c>
      <c r="C110">
        <v>19</v>
      </c>
      <c r="E110" t="s">
        <v>47</v>
      </c>
      <c r="F110" t="s">
        <v>104</v>
      </c>
    </row>
    <row r="111" spans="1:6" x14ac:dyDescent="0.25">
      <c r="A111" t="s">
        <v>10</v>
      </c>
      <c r="B111" t="s">
        <v>5</v>
      </c>
      <c r="C111">
        <v>20</v>
      </c>
      <c r="F111" t="s">
        <v>104</v>
      </c>
    </row>
    <row r="112" spans="1:6" x14ac:dyDescent="0.25">
      <c r="A112" t="s">
        <v>10</v>
      </c>
      <c r="B112" t="s">
        <v>6</v>
      </c>
      <c r="C112">
        <v>21</v>
      </c>
      <c r="F112" t="s">
        <v>100</v>
      </c>
    </row>
    <row r="113" spans="1:6" x14ac:dyDescent="0.25">
      <c r="A113" t="s">
        <v>10</v>
      </c>
      <c r="B113" t="s">
        <v>0</v>
      </c>
      <c r="C113">
        <v>22</v>
      </c>
      <c r="E113" t="s">
        <v>50</v>
      </c>
      <c r="F113" t="s">
        <v>108</v>
      </c>
    </row>
    <row r="114" spans="1:6" x14ac:dyDescent="0.25">
      <c r="A114" t="s">
        <v>10</v>
      </c>
      <c r="B114" t="s">
        <v>1</v>
      </c>
      <c r="C114">
        <v>23</v>
      </c>
      <c r="F114" t="s">
        <v>107</v>
      </c>
    </row>
    <row r="115" spans="1:6" x14ac:dyDescent="0.25">
      <c r="A115" t="s">
        <v>10</v>
      </c>
      <c r="B115" t="s">
        <v>2</v>
      </c>
      <c r="C115">
        <v>24</v>
      </c>
      <c r="D115" t="s">
        <v>62</v>
      </c>
      <c r="F115" t="s">
        <v>109</v>
      </c>
    </row>
    <row r="116" spans="1:6" x14ac:dyDescent="0.25">
      <c r="A116" t="s">
        <v>10</v>
      </c>
      <c r="B116" t="s">
        <v>3</v>
      </c>
      <c r="C116">
        <v>25</v>
      </c>
      <c r="E116" t="s">
        <v>48</v>
      </c>
      <c r="F116" t="s">
        <v>108</v>
      </c>
    </row>
    <row r="117" spans="1:6" x14ac:dyDescent="0.25">
      <c r="A117" t="s">
        <v>10</v>
      </c>
      <c r="B117" t="s">
        <v>4</v>
      </c>
      <c r="C117">
        <v>26</v>
      </c>
      <c r="E117" t="s">
        <v>48</v>
      </c>
      <c r="F117" t="s">
        <v>102</v>
      </c>
    </row>
    <row r="118" spans="1:6" x14ac:dyDescent="0.25">
      <c r="A118" t="s">
        <v>10</v>
      </c>
      <c r="B118" t="s">
        <v>5</v>
      </c>
      <c r="C118">
        <v>27</v>
      </c>
      <c r="E118" t="s">
        <v>48</v>
      </c>
      <c r="F118" t="s">
        <v>100</v>
      </c>
    </row>
    <row r="119" spans="1:6" x14ac:dyDescent="0.25">
      <c r="A119" t="s">
        <v>10</v>
      </c>
      <c r="B119" t="s">
        <v>6</v>
      </c>
      <c r="C119">
        <v>28</v>
      </c>
      <c r="D119" t="s">
        <v>29</v>
      </c>
      <c r="E119" t="s">
        <v>48</v>
      </c>
      <c r="F119" t="s">
        <v>108</v>
      </c>
    </row>
    <row r="120" spans="1:6" x14ac:dyDescent="0.25">
      <c r="A120" t="s">
        <v>10</v>
      </c>
      <c r="B120" t="s">
        <v>0</v>
      </c>
      <c r="C120">
        <v>29</v>
      </c>
      <c r="F120" t="s">
        <v>104</v>
      </c>
    </row>
    <row r="121" spans="1:6" x14ac:dyDescent="0.25">
      <c r="A121" t="s">
        <v>10</v>
      </c>
      <c r="B121" t="s">
        <v>1</v>
      </c>
      <c r="C121">
        <v>30</v>
      </c>
      <c r="E121" t="s">
        <v>50</v>
      </c>
      <c r="F121" t="s">
        <v>103</v>
      </c>
    </row>
    <row r="122" spans="1:6" x14ac:dyDescent="0.25">
      <c r="A122" t="s">
        <v>11</v>
      </c>
      <c r="B122" t="s">
        <v>2</v>
      </c>
      <c r="C122">
        <v>1</v>
      </c>
      <c r="F122" t="s">
        <v>106</v>
      </c>
    </row>
    <row r="123" spans="1:6" x14ac:dyDescent="0.25">
      <c r="A123" t="s">
        <v>11</v>
      </c>
      <c r="B123" t="s">
        <v>3</v>
      </c>
      <c r="C123">
        <v>2</v>
      </c>
      <c r="E123" t="s">
        <v>43</v>
      </c>
      <c r="F123" t="s">
        <v>106</v>
      </c>
    </row>
    <row r="124" spans="1:6" x14ac:dyDescent="0.25">
      <c r="A124" t="s">
        <v>11</v>
      </c>
      <c r="B124" t="s">
        <v>4</v>
      </c>
      <c r="C124">
        <v>3</v>
      </c>
      <c r="F124" t="s">
        <v>100</v>
      </c>
    </row>
    <row r="125" spans="1:6" x14ac:dyDescent="0.25">
      <c r="A125" t="s">
        <v>11</v>
      </c>
      <c r="B125" t="s">
        <v>5</v>
      </c>
      <c r="C125">
        <v>4</v>
      </c>
      <c r="F125" t="s">
        <v>100</v>
      </c>
    </row>
    <row r="126" spans="1:6" x14ac:dyDescent="0.25">
      <c r="A126" t="s">
        <v>11</v>
      </c>
      <c r="B126" t="s">
        <v>6</v>
      </c>
      <c r="C126">
        <v>5</v>
      </c>
      <c r="F126" t="s">
        <v>102</v>
      </c>
    </row>
    <row r="127" spans="1:6" x14ac:dyDescent="0.25">
      <c r="A127" t="s">
        <v>11</v>
      </c>
      <c r="B127" t="s">
        <v>0</v>
      </c>
      <c r="C127">
        <v>6</v>
      </c>
      <c r="F127" t="s">
        <v>100</v>
      </c>
    </row>
    <row r="128" spans="1:6" x14ac:dyDescent="0.25">
      <c r="A128" t="s">
        <v>11</v>
      </c>
      <c r="B128" t="s">
        <v>1</v>
      </c>
      <c r="C128">
        <v>7</v>
      </c>
      <c r="D128" t="s">
        <v>30</v>
      </c>
      <c r="F128" t="s">
        <v>106</v>
      </c>
    </row>
    <row r="129" spans="1:6" x14ac:dyDescent="0.25">
      <c r="A129" t="s">
        <v>11</v>
      </c>
      <c r="B129" t="s">
        <v>2</v>
      </c>
      <c r="C129">
        <v>8</v>
      </c>
      <c r="E129" t="s">
        <v>50</v>
      </c>
      <c r="F129" t="s">
        <v>108</v>
      </c>
    </row>
    <row r="130" spans="1:6" x14ac:dyDescent="0.25">
      <c r="A130" t="s">
        <v>11</v>
      </c>
      <c r="B130" t="s">
        <v>3</v>
      </c>
      <c r="C130">
        <v>9</v>
      </c>
      <c r="F130" t="s">
        <v>105</v>
      </c>
    </row>
    <row r="131" spans="1:6" x14ac:dyDescent="0.25">
      <c r="A131" t="s">
        <v>11</v>
      </c>
      <c r="B131" t="s">
        <v>4</v>
      </c>
      <c r="C131">
        <v>10</v>
      </c>
      <c r="F131" t="s">
        <v>108</v>
      </c>
    </row>
    <row r="132" spans="1:6" x14ac:dyDescent="0.25">
      <c r="A132" t="s">
        <v>11</v>
      </c>
      <c r="B132" t="s">
        <v>5</v>
      </c>
      <c r="C132">
        <v>11</v>
      </c>
      <c r="F132" t="s">
        <v>103</v>
      </c>
    </row>
    <row r="133" spans="1:6" x14ac:dyDescent="0.25">
      <c r="A133" t="s">
        <v>11</v>
      </c>
      <c r="B133" t="s">
        <v>6</v>
      </c>
      <c r="C133">
        <v>12</v>
      </c>
      <c r="F133" t="s">
        <v>108</v>
      </c>
    </row>
    <row r="134" spans="1:6" x14ac:dyDescent="0.25">
      <c r="A134" t="s">
        <v>11</v>
      </c>
      <c r="B134" t="s">
        <v>0</v>
      </c>
      <c r="C134">
        <v>13</v>
      </c>
      <c r="D134" t="s">
        <v>41</v>
      </c>
      <c r="F134" t="s">
        <v>104</v>
      </c>
    </row>
    <row r="135" spans="1:6" x14ac:dyDescent="0.25">
      <c r="A135" t="s">
        <v>11</v>
      </c>
      <c r="B135" t="s">
        <v>1</v>
      </c>
      <c r="C135">
        <v>14</v>
      </c>
      <c r="F135" t="s">
        <v>104</v>
      </c>
    </row>
    <row r="136" spans="1:6" x14ac:dyDescent="0.25">
      <c r="A136" t="s">
        <v>11</v>
      </c>
      <c r="B136" t="s">
        <v>2</v>
      </c>
      <c r="C136">
        <v>15</v>
      </c>
      <c r="E136" t="s">
        <v>43</v>
      </c>
      <c r="F136" t="s">
        <v>106</v>
      </c>
    </row>
    <row r="137" spans="1:6" x14ac:dyDescent="0.25">
      <c r="A137" t="s">
        <v>11</v>
      </c>
      <c r="B137" t="s">
        <v>3</v>
      </c>
      <c r="C137">
        <v>16</v>
      </c>
      <c r="E137" t="s">
        <v>55</v>
      </c>
      <c r="F137" t="s">
        <v>100</v>
      </c>
    </row>
    <row r="138" spans="1:6" x14ac:dyDescent="0.25">
      <c r="A138" t="s">
        <v>11</v>
      </c>
      <c r="B138" t="s">
        <v>4</v>
      </c>
      <c r="C138">
        <v>17</v>
      </c>
      <c r="F138" t="s">
        <v>100</v>
      </c>
    </row>
    <row r="139" spans="1:6" x14ac:dyDescent="0.25">
      <c r="A139" t="s">
        <v>11</v>
      </c>
      <c r="B139" t="s">
        <v>5</v>
      </c>
      <c r="C139">
        <v>18</v>
      </c>
      <c r="E139" t="s">
        <v>43</v>
      </c>
      <c r="F139" t="s">
        <v>104</v>
      </c>
    </row>
    <row r="140" spans="1:6" x14ac:dyDescent="0.25">
      <c r="A140" t="s">
        <v>11</v>
      </c>
      <c r="B140" t="s">
        <v>6</v>
      </c>
      <c r="C140">
        <v>19</v>
      </c>
      <c r="F140" t="s">
        <v>100</v>
      </c>
    </row>
    <row r="141" spans="1:6" x14ac:dyDescent="0.25">
      <c r="A141" t="s">
        <v>11</v>
      </c>
      <c r="B141" t="s">
        <v>0</v>
      </c>
      <c r="C141">
        <v>20</v>
      </c>
      <c r="E141" t="s">
        <v>43</v>
      </c>
      <c r="F141" t="s">
        <v>102</v>
      </c>
    </row>
    <row r="142" spans="1:6" x14ac:dyDescent="0.25">
      <c r="A142" t="s">
        <v>11</v>
      </c>
      <c r="B142" t="s">
        <v>1</v>
      </c>
      <c r="C142">
        <v>21</v>
      </c>
      <c r="E142" t="s">
        <v>47</v>
      </c>
      <c r="F142" t="s">
        <v>101</v>
      </c>
    </row>
    <row r="143" spans="1:6" x14ac:dyDescent="0.25">
      <c r="A143" t="s">
        <v>11</v>
      </c>
      <c r="B143" t="s">
        <v>2</v>
      </c>
      <c r="C143">
        <v>22</v>
      </c>
      <c r="E143" t="s">
        <v>47</v>
      </c>
      <c r="F143" t="s">
        <v>103</v>
      </c>
    </row>
    <row r="144" spans="1:6" x14ac:dyDescent="0.25">
      <c r="A144" t="s">
        <v>11</v>
      </c>
      <c r="B144" t="s">
        <v>3</v>
      </c>
      <c r="C144">
        <v>23</v>
      </c>
      <c r="E144" t="s">
        <v>56</v>
      </c>
      <c r="F144" t="s">
        <v>109</v>
      </c>
    </row>
    <row r="145" spans="1:6" x14ac:dyDescent="0.25">
      <c r="A145" t="s">
        <v>11</v>
      </c>
      <c r="B145" t="s">
        <v>4</v>
      </c>
      <c r="C145">
        <v>24</v>
      </c>
      <c r="E145" t="s">
        <v>60</v>
      </c>
      <c r="F145" t="s">
        <v>106</v>
      </c>
    </row>
    <row r="146" spans="1:6" x14ac:dyDescent="0.25">
      <c r="A146" t="s">
        <v>11</v>
      </c>
      <c r="B146" t="s">
        <v>5</v>
      </c>
      <c r="C146">
        <v>25</v>
      </c>
      <c r="E146" t="s">
        <v>52</v>
      </c>
      <c r="F146" t="s">
        <v>108</v>
      </c>
    </row>
    <row r="147" spans="1:6" x14ac:dyDescent="0.25">
      <c r="A147" t="s">
        <v>11</v>
      </c>
      <c r="B147" t="s">
        <v>6</v>
      </c>
      <c r="C147">
        <v>26</v>
      </c>
      <c r="E147" t="s">
        <v>48</v>
      </c>
      <c r="F147" t="s">
        <v>107</v>
      </c>
    </row>
    <row r="148" spans="1:6" x14ac:dyDescent="0.25">
      <c r="A148" t="s">
        <v>11</v>
      </c>
      <c r="B148" t="s">
        <v>0</v>
      </c>
      <c r="C148">
        <v>27</v>
      </c>
      <c r="F148" t="s">
        <v>108</v>
      </c>
    </row>
    <row r="149" spans="1:6" x14ac:dyDescent="0.25">
      <c r="A149" t="s">
        <v>11</v>
      </c>
      <c r="B149" t="s">
        <v>1</v>
      </c>
      <c r="C149">
        <v>28</v>
      </c>
      <c r="F149" t="s">
        <v>104</v>
      </c>
    </row>
    <row r="150" spans="1:6" x14ac:dyDescent="0.25">
      <c r="A150" t="s">
        <v>11</v>
      </c>
      <c r="B150" t="s">
        <v>2</v>
      </c>
      <c r="C150">
        <v>29</v>
      </c>
      <c r="F150" t="s">
        <v>101</v>
      </c>
    </row>
    <row r="151" spans="1:6" x14ac:dyDescent="0.25">
      <c r="A151" t="s">
        <v>11</v>
      </c>
      <c r="B151" t="s">
        <v>3</v>
      </c>
      <c r="C151">
        <v>30</v>
      </c>
      <c r="F151" t="s">
        <v>101</v>
      </c>
    </row>
    <row r="152" spans="1:6" x14ac:dyDescent="0.25">
      <c r="A152" t="s">
        <v>12</v>
      </c>
      <c r="B152" t="s">
        <v>4</v>
      </c>
      <c r="C152">
        <v>1</v>
      </c>
      <c r="E152" t="s">
        <v>45</v>
      </c>
      <c r="F152" t="s">
        <v>107</v>
      </c>
    </row>
    <row r="153" spans="1:6" x14ac:dyDescent="0.25">
      <c r="A153" t="s">
        <v>12</v>
      </c>
      <c r="B153" t="s">
        <v>5</v>
      </c>
      <c r="C153">
        <v>2</v>
      </c>
      <c r="E153" t="s">
        <v>50</v>
      </c>
      <c r="F153" t="s">
        <v>109</v>
      </c>
    </row>
    <row r="154" spans="1:6" x14ac:dyDescent="0.25">
      <c r="A154" t="s">
        <v>12</v>
      </c>
      <c r="B154" t="s">
        <v>6</v>
      </c>
      <c r="C154">
        <v>3</v>
      </c>
      <c r="F154" t="s">
        <v>108</v>
      </c>
    </row>
    <row r="155" spans="1:6" x14ac:dyDescent="0.25">
      <c r="A155" t="s">
        <v>12</v>
      </c>
      <c r="B155" t="s">
        <v>0</v>
      </c>
      <c r="C155">
        <v>4</v>
      </c>
      <c r="F155" t="s">
        <v>101</v>
      </c>
    </row>
    <row r="156" spans="1:6" x14ac:dyDescent="0.25">
      <c r="A156" t="s">
        <v>12</v>
      </c>
      <c r="B156" t="s">
        <v>1</v>
      </c>
      <c r="C156">
        <v>5</v>
      </c>
      <c r="F156" t="s">
        <v>105</v>
      </c>
    </row>
    <row r="157" spans="1:6" x14ac:dyDescent="0.25">
      <c r="A157" t="s">
        <v>12</v>
      </c>
      <c r="B157" t="s">
        <v>2</v>
      </c>
      <c r="C157">
        <v>6</v>
      </c>
      <c r="F157" t="s">
        <v>100</v>
      </c>
    </row>
    <row r="158" spans="1:6" x14ac:dyDescent="0.25">
      <c r="A158" t="s">
        <v>12</v>
      </c>
      <c r="B158" t="s">
        <v>3</v>
      </c>
      <c r="C158">
        <v>7</v>
      </c>
      <c r="F158" t="s">
        <v>100</v>
      </c>
    </row>
    <row r="159" spans="1:6" x14ac:dyDescent="0.25">
      <c r="A159" t="s">
        <v>12</v>
      </c>
      <c r="B159" t="s">
        <v>4</v>
      </c>
      <c r="C159">
        <v>8</v>
      </c>
      <c r="F159" t="s">
        <v>107</v>
      </c>
    </row>
    <row r="160" spans="1:6" x14ac:dyDescent="0.25">
      <c r="A160" t="s">
        <v>12</v>
      </c>
      <c r="B160" t="s">
        <v>5</v>
      </c>
      <c r="C160">
        <v>9</v>
      </c>
      <c r="F160" t="s">
        <v>103</v>
      </c>
    </row>
    <row r="161" spans="1:6" x14ac:dyDescent="0.25">
      <c r="A161" t="s">
        <v>12</v>
      </c>
      <c r="B161" t="s">
        <v>6</v>
      </c>
      <c r="C161">
        <v>10</v>
      </c>
      <c r="E161" t="s">
        <v>50</v>
      </c>
      <c r="F161" t="s">
        <v>106</v>
      </c>
    </row>
    <row r="162" spans="1:6" x14ac:dyDescent="0.25">
      <c r="A162" t="s">
        <v>12</v>
      </c>
      <c r="B162" t="s">
        <v>0</v>
      </c>
      <c r="C162">
        <v>11</v>
      </c>
      <c r="F162" t="s">
        <v>106</v>
      </c>
    </row>
    <row r="163" spans="1:6" x14ac:dyDescent="0.25">
      <c r="A163" t="s">
        <v>12</v>
      </c>
      <c r="B163" t="s">
        <v>1</v>
      </c>
      <c r="C163">
        <v>12</v>
      </c>
      <c r="F163" t="s">
        <v>100</v>
      </c>
    </row>
    <row r="164" spans="1:6" x14ac:dyDescent="0.25">
      <c r="A164" t="s">
        <v>12</v>
      </c>
      <c r="B164" t="s">
        <v>2</v>
      </c>
      <c r="C164">
        <v>13</v>
      </c>
      <c r="F164" t="s">
        <v>103</v>
      </c>
    </row>
    <row r="165" spans="1:6" x14ac:dyDescent="0.25">
      <c r="A165" t="s">
        <v>12</v>
      </c>
      <c r="B165" t="s">
        <v>3</v>
      </c>
      <c r="C165">
        <v>14</v>
      </c>
      <c r="E165" t="s">
        <v>43</v>
      </c>
      <c r="F165" t="s">
        <v>104</v>
      </c>
    </row>
    <row r="166" spans="1:6" x14ac:dyDescent="0.25">
      <c r="A166" t="s">
        <v>12</v>
      </c>
      <c r="B166" t="s">
        <v>4</v>
      </c>
      <c r="C166">
        <v>15</v>
      </c>
      <c r="F166" t="s">
        <v>107</v>
      </c>
    </row>
    <row r="167" spans="1:6" x14ac:dyDescent="0.25">
      <c r="A167" t="s">
        <v>12</v>
      </c>
      <c r="B167" t="s">
        <v>5</v>
      </c>
      <c r="C167">
        <v>16</v>
      </c>
      <c r="D167" t="s">
        <v>31</v>
      </c>
      <c r="F167" t="s">
        <v>102</v>
      </c>
    </row>
    <row r="168" spans="1:6" x14ac:dyDescent="0.25">
      <c r="A168" t="s">
        <v>12</v>
      </c>
      <c r="B168" t="s">
        <v>6</v>
      </c>
      <c r="C168">
        <v>17</v>
      </c>
      <c r="F168" t="s">
        <v>103</v>
      </c>
    </row>
    <row r="169" spans="1:6" x14ac:dyDescent="0.25">
      <c r="A169" t="s">
        <v>12</v>
      </c>
      <c r="B169" t="s">
        <v>0</v>
      </c>
      <c r="C169">
        <v>18</v>
      </c>
      <c r="E169" t="s">
        <v>55</v>
      </c>
      <c r="F169" t="s">
        <v>100</v>
      </c>
    </row>
    <row r="170" spans="1:6" x14ac:dyDescent="0.25">
      <c r="A170" t="s">
        <v>12</v>
      </c>
      <c r="B170" t="s">
        <v>1</v>
      </c>
      <c r="C170">
        <v>19</v>
      </c>
      <c r="F170" t="s">
        <v>106</v>
      </c>
    </row>
    <row r="171" spans="1:6" x14ac:dyDescent="0.25">
      <c r="A171" t="s">
        <v>12</v>
      </c>
      <c r="B171" t="s">
        <v>2</v>
      </c>
      <c r="C171">
        <v>20</v>
      </c>
      <c r="F171" t="s">
        <v>108</v>
      </c>
    </row>
    <row r="172" spans="1:6" x14ac:dyDescent="0.25">
      <c r="A172" t="s">
        <v>12</v>
      </c>
      <c r="B172" t="s">
        <v>3</v>
      </c>
      <c r="C172">
        <v>21</v>
      </c>
      <c r="E172" t="s">
        <v>49</v>
      </c>
      <c r="F172" t="s">
        <v>117</v>
      </c>
    </row>
    <row r="173" spans="1:6" x14ac:dyDescent="0.25">
      <c r="A173" t="s">
        <v>12</v>
      </c>
      <c r="B173" t="s">
        <v>4</v>
      </c>
      <c r="C173">
        <v>22</v>
      </c>
      <c r="E173" t="s">
        <v>48</v>
      </c>
      <c r="F173" t="s">
        <v>110</v>
      </c>
    </row>
    <row r="174" spans="1:6" x14ac:dyDescent="0.25">
      <c r="A174" t="s">
        <v>12</v>
      </c>
      <c r="B174" t="s">
        <v>5</v>
      </c>
      <c r="C174">
        <v>23</v>
      </c>
      <c r="E174" t="s">
        <v>48</v>
      </c>
      <c r="F174" t="s">
        <v>111</v>
      </c>
    </row>
    <row r="175" spans="1:6" x14ac:dyDescent="0.25">
      <c r="A175" t="s">
        <v>12</v>
      </c>
      <c r="B175" t="s">
        <v>6</v>
      </c>
      <c r="C175">
        <v>24</v>
      </c>
      <c r="D175" t="s">
        <v>42</v>
      </c>
      <c r="E175" t="s">
        <v>48</v>
      </c>
      <c r="F175" t="s">
        <v>103</v>
      </c>
    </row>
    <row r="176" spans="1:6" x14ac:dyDescent="0.25">
      <c r="A176" t="s">
        <v>12</v>
      </c>
      <c r="B176" t="s">
        <v>0</v>
      </c>
      <c r="C176">
        <v>25</v>
      </c>
      <c r="E176" t="s">
        <v>43</v>
      </c>
      <c r="F176" t="s">
        <v>103</v>
      </c>
    </row>
    <row r="177" spans="1:6" x14ac:dyDescent="0.25">
      <c r="A177" t="s">
        <v>12</v>
      </c>
      <c r="B177" t="s">
        <v>1</v>
      </c>
      <c r="C177">
        <v>26</v>
      </c>
      <c r="D177" t="s">
        <v>64</v>
      </c>
      <c r="E177" t="s">
        <v>50</v>
      </c>
      <c r="F177" t="s">
        <v>108</v>
      </c>
    </row>
    <row r="178" spans="1:6" x14ac:dyDescent="0.25">
      <c r="A178" t="s">
        <v>12</v>
      </c>
      <c r="B178" t="s">
        <v>2</v>
      </c>
      <c r="C178">
        <v>27</v>
      </c>
      <c r="E178" t="s">
        <v>47</v>
      </c>
      <c r="F178" t="s">
        <v>112</v>
      </c>
    </row>
    <row r="179" spans="1:6" x14ac:dyDescent="0.25">
      <c r="A179" t="s">
        <v>12</v>
      </c>
      <c r="B179" t="s">
        <v>3</v>
      </c>
      <c r="C179">
        <v>28</v>
      </c>
      <c r="E179" t="s">
        <v>47</v>
      </c>
      <c r="F179" t="s">
        <v>114</v>
      </c>
    </row>
    <row r="180" spans="1:6" x14ac:dyDescent="0.25">
      <c r="A180" t="s">
        <v>12</v>
      </c>
      <c r="B180" t="s">
        <v>4</v>
      </c>
      <c r="C180">
        <v>29</v>
      </c>
      <c r="E180" t="s">
        <v>47</v>
      </c>
      <c r="F180" t="s">
        <v>112</v>
      </c>
    </row>
    <row r="181" spans="1:6" x14ac:dyDescent="0.25">
      <c r="A181" t="s">
        <v>12</v>
      </c>
      <c r="B181" t="s">
        <v>5</v>
      </c>
      <c r="C181">
        <v>30</v>
      </c>
      <c r="E181" t="s">
        <v>57</v>
      </c>
      <c r="F181" t="s">
        <v>103</v>
      </c>
    </row>
    <row r="182" spans="1:6" x14ac:dyDescent="0.25">
      <c r="A182" t="s">
        <v>13</v>
      </c>
      <c r="B182" t="s">
        <v>6</v>
      </c>
      <c r="C182">
        <v>1</v>
      </c>
      <c r="E182" t="s">
        <v>47</v>
      </c>
      <c r="F182" t="s">
        <v>103</v>
      </c>
    </row>
    <row r="183" spans="1:6" x14ac:dyDescent="0.25">
      <c r="A183" t="s">
        <v>13</v>
      </c>
      <c r="B183" t="s">
        <v>0</v>
      </c>
      <c r="C183">
        <v>2</v>
      </c>
      <c r="F183" t="s">
        <v>116</v>
      </c>
    </row>
    <row r="184" spans="1:6" x14ac:dyDescent="0.25">
      <c r="A184" t="s">
        <v>13</v>
      </c>
      <c r="B184" t="s">
        <v>1</v>
      </c>
      <c r="C184">
        <v>3</v>
      </c>
      <c r="E184" t="s">
        <v>43</v>
      </c>
      <c r="F184" t="s">
        <v>103</v>
      </c>
    </row>
    <row r="185" spans="1:6" x14ac:dyDescent="0.25">
      <c r="A185" t="s">
        <v>13</v>
      </c>
      <c r="B185" t="s">
        <v>2</v>
      </c>
      <c r="C185">
        <v>4</v>
      </c>
      <c r="E185" t="s">
        <v>50</v>
      </c>
      <c r="F185" t="s">
        <v>117</v>
      </c>
    </row>
    <row r="186" spans="1:6" x14ac:dyDescent="0.25">
      <c r="A186" t="s">
        <v>13</v>
      </c>
      <c r="B186" t="s">
        <v>3</v>
      </c>
      <c r="C186">
        <v>5</v>
      </c>
      <c r="F186" t="s">
        <v>115</v>
      </c>
    </row>
    <row r="187" spans="1:6" x14ac:dyDescent="0.25">
      <c r="A187" t="s">
        <v>13</v>
      </c>
      <c r="B187" t="s">
        <v>4</v>
      </c>
      <c r="C187">
        <v>6</v>
      </c>
      <c r="F187" t="s">
        <v>116</v>
      </c>
    </row>
    <row r="188" spans="1:6" x14ac:dyDescent="0.25">
      <c r="A188" t="s">
        <v>13</v>
      </c>
      <c r="B188" t="s">
        <v>5</v>
      </c>
      <c r="C188">
        <v>7</v>
      </c>
      <c r="E188" t="s">
        <v>46</v>
      </c>
      <c r="F188" t="s">
        <v>111</v>
      </c>
    </row>
    <row r="189" spans="1:6" x14ac:dyDescent="0.25">
      <c r="A189" t="s">
        <v>13</v>
      </c>
      <c r="B189" t="s">
        <v>6</v>
      </c>
      <c r="C189">
        <v>8</v>
      </c>
      <c r="F189" t="s">
        <v>112</v>
      </c>
    </row>
    <row r="190" spans="1:6" x14ac:dyDescent="0.25">
      <c r="A190" t="s">
        <v>13</v>
      </c>
      <c r="B190" t="s">
        <v>0</v>
      </c>
      <c r="C190">
        <v>9</v>
      </c>
      <c r="F190" t="s">
        <v>117</v>
      </c>
    </row>
    <row r="191" spans="1:6" x14ac:dyDescent="0.25">
      <c r="A191" t="s">
        <v>13</v>
      </c>
      <c r="B191" t="s">
        <v>1</v>
      </c>
      <c r="C191">
        <v>10</v>
      </c>
      <c r="F191" t="s">
        <v>103</v>
      </c>
    </row>
    <row r="192" spans="1:6" x14ac:dyDescent="0.25">
      <c r="A192" t="s">
        <v>13</v>
      </c>
      <c r="B192" t="s">
        <v>2</v>
      </c>
      <c r="C192">
        <v>11</v>
      </c>
      <c r="F192" t="s">
        <v>114</v>
      </c>
    </row>
    <row r="193" spans="1:6" x14ac:dyDescent="0.25">
      <c r="A193" t="s">
        <v>13</v>
      </c>
      <c r="B193" t="s">
        <v>3</v>
      </c>
      <c r="C193">
        <v>12</v>
      </c>
      <c r="E193" t="s">
        <v>50</v>
      </c>
      <c r="F193" t="s">
        <v>115</v>
      </c>
    </row>
    <row r="194" spans="1:6" x14ac:dyDescent="0.25">
      <c r="A194" t="s">
        <v>13</v>
      </c>
      <c r="B194" t="s">
        <v>4</v>
      </c>
      <c r="C194">
        <v>13</v>
      </c>
      <c r="F194" t="s">
        <v>114</v>
      </c>
    </row>
    <row r="195" spans="1:6" x14ac:dyDescent="0.25">
      <c r="A195" t="s">
        <v>13</v>
      </c>
      <c r="B195" t="s">
        <v>5</v>
      </c>
      <c r="C195">
        <v>14</v>
      </c>
      <c r="F195" t="s">
        <v>110</v>
      </c>
    </row>
    <row r="196" spans="1:6" x14ac:dyDescent="0.25">
      <c r="A196" t="s">
        <v>13</v>
      </c>
      <c r="B196" t="s">
        <v>6</v>
      </c>
      <c r="C196">
        <v>15</v>
      </c>
      <c r="F196" t="s">
        <v>108</v>
      </c>
    </row>
    <row r="197" spans="1:6" x14ac:dyDescent="0.25">
      <c r="A197" t="s">
        <v>13</v>
      </c>
      <c r="B197" t="s">
        <v>0</v>
      </c>
      <c r="C197">
        <v>16</v>
      </c>
      <c r="F197" t="s">
        <v>110</v>
      </c>
    </row>
    <row r="198" spans="1:6" x14ac:dyDescent="0.25">
      <c r="A198" t="s">
        <v>13</v>
      </c>
      <c r="B198" t="s">
        <v>1</v>
      </c>
      <c r="C198">
        <v>17</v>
      </c>
      <c r="F198" t="s">
        <v>111</v>
      </c>
    </row>
    <row r="199" spans="1:6" x14ac:dyDescent="0.25">
      <c r="A199" t="s">
        <v>13</v>
      </c>
      <c r="B199" t="s">
        <v>2</v>
      </c>
      <c r="C199">
        <v>18</v>
      </c>
      <c r="F199" t="s">
        <v>112</v>
      </c>
    </row>
    <row r="200" spans="1:6" x14ac:dyDescent="0.25">
      <c r="A200" t="s">
        <v>13</v>
      </c>
      <c r="B200" t="s">
        <v>3</v>
      </c>
      <c r="C200">
        <v>19</v>
      </c>
      <c r="E200" t="s">
        <v>48</v>
      </c>
      <c r="F200" t="s">
        <v>113</v>
      </c>
    </row>
    <row r="201" spans="1:6" x14ac:dyDescent="0.25">
      <c r="A201" t="s">
        <v>13</v>
      </c>
      <c r="B201" t="s">
        <v>4</v>
      </c>
      <c r="C201">
        <v>20</v>
      </c>
      <c r="D201" t="s">
        <v>32</v>
      </c>
      <c r="E201" t="s">
        <v>51</v>
      </c>
      <c r="F201" t="s">
        <v>108</v>
      </c>
    </row>
    <row r="202" spans="1:6" x14ac:dyDescent="0.25">
      <c r="A202" t="s">
        <v>13</v>
      </c>
      <c r="B202" t="s">
        <v>5</v>
      </c>
      <c r="C202">
        <v>21</v>
      </c>
      <c r="E202" t="s">
        <v>48</v>
      </c>
      <c r="F202" t="s">
        <v>103</v>
      </c>
    </row>
    <row r="203" spans="1:6" x14ac:dyDescent="0.25">
      <c r="A203" t="s">
        <v>13</v>
      </c>
      <c r="B203" t="s">
        <v>6</v>
      </c>
      <c r="C203">
        <v>22</v>
      </c>
      <c r="E203" t="s">
        <v>48</v>
      </c>
      <c r="F203" t="s">
        <v>108</v>
      </c>
    </row>
    <row r="204" spans="1:6" x14ac:dyDescent="0.25">
      <c r="A204" t="s">
        <v>13</v>
      </c>
      <c r="B204" t="s">
        <v>0</v>
      </c>
      <c r="C204">
        <v>23</v>
      </c>
      <c r="F204" t="s">
        <v>112</v>
      </c>
    </row>
    <row r="205" spans="1:6" x14ac:dyDescent="0.25">
      <c r="A205" t="s">
        <v>13</v>
      </c>
      <c r="B205" t="s">
        <v>1</v>
      </c>
      <c r="C205">
        <v>24</v>
      </c>
      <c r="F205" t="s">
        <v>110</v>
      </c>
    </row>
    <row r="206" spans="1:6" x14ac:dyDescent="0.25">
      <c r="A206" t="s">
        <v>13</v>
      </c>
      <c r="B206" t="s">
        <v>2</v>
      </c>
      <c r="C206">
        <v>25</v>
      </c>
      <c r="F206" t="s">
        <v>108</v>
      </c>
    </row>
    <row r="207" spans="1:6" x14ac:dyDescent="0.25">
      <c r="A207" t="s">
        <v>13</v>
      </c>
      <c r="B207" t="s">
        <v>3</v>
      </c>
      <c r="C207">
        <v>26</v>
      </c>
      <c r="F207" t="s">
        <v>111</v>
      </c>
    </row>
    <row r="208" spans="1:6" x14ac:dyDescent="0.25">
      <c r="A208" t="s">
        <v>13</v>
      </c>
      <c r="B208" t="s">
        <v>4</v>
      </c>
      <c r="C208">
        <v>27</v>
      </c>
      <c r="F208" t="s">
        <v>116</v>
      </c>
    </row>
    <row r="209" spans="1:6" x14ac:dyDescent="0.25">
      <c r="A209" t="s">
        <v>13</v>
      </c>
      <c r="B209" t="s">
        <v>5</v>
      </c>
      <c r="C209">
        <v>28</v>
      </c>
      <c r="E209" t="s">
        <v>50</v>
      </c>
      <c r="F209" t="s">
        <v>115</v>
      </c>
    </row>
    <row r="210" spans="1:6" x14ac:dyDescent="0.25">
      <c r="A210" t="s">
        <v>13</v>
      </c>
      <c r="B210" t="s">
        <v>6</v>
      </c>
      <c r="C210">
        <v>29</v>
      </c>
      <c r="F210" t="s">
        <v>113</v>
      </c>
    </row>
    <row r="211" spans="1:6" x14ac:dyDescent="0.25">
      <c r="A211" t="s">
        <v>13</v>
      </c>
      <c r="B211" t="s">
        <v>0</v>
      </c>
      <c r="C211">
        <v>30</v>
      </c>
      <c r="F211" t="s">
        <v>115</v>
      </c>
    </row>
    <row r="212" spans="1:6" x14ac:dyDescent="0.25">
      <c r="A212" t="s">
        <v>13</v>
      </c>
      <c r="B212" t="s">
        <v>1</v>
      </c>
      <c r="C212">
        <v>31</v>
      </c>
      <c r="F212" t="s">
        <v>110</v>
      </c>
    </row>
    <row r="213" spans="1:6" x14ac:dyDescent="0.25">
      <c r="A213" t="s">
        <v>14</v>
      </c>
      <c r="B213" t="s">
        <v>2</v>
      </c>
      <c r="C213">
        <v>1</v>
      </c>
      <c r="E213" t="s">
        <v>43</v>
      </c>
      <c r="F213" t="s">
        <v>110</v>
      </c>
    </row>
    <row r="214" spans="1:6" x14ac:dyDescent="0.25">
      <c r="A214" t="s">
        <v>14</v>
      </c>
      <c r="B214" t="s">
        <v>3</v>
      </c>
      <c r="C214">
        <v>2</v>
      </c>
      <c r="E214" t="s">
        <v>47</v>
      </c>
      <c r="F214" t="s">
        <v>116</v>
      </c>
    </row>
    <row r="215" spans="1:6" x14ac:dyDescent="0.25">
      <c r="A215" t="s">
        <v>14</v>
      </c>
      <c r="B215" t="s">
        <v>4</v>
      </c>
      <c r="C215">
        <v>3</v>
      </c>
      <c r="E215" t="s">
        <v>47</v>
      </c>
      <c r="F215" t="s">
        <v>108</v>
      </c>
    </row>
    <row r="216" spans="1:6" x14ac:dyDescent="0.25">
      <c r="A216" t="s">
        <v>14</v>
      </c>
      <c r="B216" t="s">
        <v>5</v>
      </c>
      <c r="C216">
        <v>4</v>
      </c>
      <c r="E216" t="s">
        <v>47</v>
      </c>
      <c r="F216" t="s">
        <v>114</v>
      </c>
    </row>
    <row r="217" spans="1:6" x14ac:dyDescent="0.25">
      <c r="A217" t="s">
        <v>14</v>
      </c>
      <c r="B217" t="s">
        <v>6</v>
      </c>
      <c r="C217">
        <v>5</v>
      </c>
      <c r="E217" t="s">
        <v>182</v>
      </c>
      <c r="F217" t="s">
        <v>116</v>
      </c>
    </row>
    <row r="218" spans="1:6" x14ac:dyDescent="0.25">
      <c r="A218" t="s">
        <v>14</v>
      </c>
      <c r="B218" t="s">
        <v>0</v>
      </c>
      <c r="C218">
        <v>6</v>
      </c>
      <c r="E218" t="s">
        <v>47</v>
      </c>
      <c r="F218" t="s">
        <v>103</v>
      </c>
    </row>
    <row r="219" spans="1:6" x14ac:dyDescent="0.25">
      <c r="A219" t="s">
        <v>14</v>
      </c>
      <c r="B219" t="s">
        <v>1</v>
      </c>
      <c r="C219">
        <v>7</v>
      </c>
      <c r="D219" t="s">
        <v>61</v>
      </c>
      <c r="F219" t="s">
        <v>116</v>
      </c>
    </row>
    <row r="220" spans="1:6" x14ac:dyDescent="0.25">
      <c r="A220" t="s">
        <v>14</v>
      </c>
      <c r="B220" t="s">
        <v>2</v>
      </c>
      <c r="C220">
        <v>8</v>
      </c>
      <c r="F220" t="s">
        <v>112</v>
      </c>
    </row>
    <row r="221" spans="1:6" x14ac:dyDescent="0.25">
      <c r="A221" t="s">
        <v>14</v>
      </c>
      <c r="B221" t="s">
        <v>3</v>
      </c>
      <c r="C221">
        <v>9</v>
      </c>
      <c r="F221" t="s">
        <v>108</v>
      </c>
    </row>
    <row r="222" spans="1:6" x14ac:dyDescent="0.25">
      <c r="A222" t="s">
        <v>14</v>
      </c>
      <c r="B222" t="s">
        <v>4</v>
      </c>
      <c r="C222">
        <v>10</v>
      </c>
      <c r="F222" t="s">
        <v>116</v>
      </c>
    </row>
    <row r="223" spans="1:6" x14ac:dyDescent="0.25">
      <c r="A223" t="s">
        <v>14</v>
      </c>
      <c r="B223" t="s">
        <v>5</v>
      </c>
      <c r="C223">
        <v>11</v>
      </c>
      <c r="F223" t="s">
        <v>108</v>
      </c>
    </row>
    <row r="224" spans="1:6" x14ac:dyDescent="0.25">
      <c r="A224" t="s">
        <v>14</v>
      </c>
      <c r="B224" t="s">
        <v>6</v>
      </c>
      <c r="C224">
        <v>12</v>
      </c>
      <c r="E224" t="s">
        <v>43</v>
      </c>
      <c r="F224" t="s">
        <v>111</v>
      </c>
    </row>
    <row r="225" spans="1:6" x14ac:dyDescent="0.25">
      <c r="A225" t="s">
        <v>14</v>
      </c>
      <c r="B225" t="s">
        <v>0</v>
      </c>
      <c r="C225">
        <v>13</v>
      </c>
      <c r="E225" t="s">
        <v>50</v>
      </c>
      <c r="F225" t="s">
        <v>113</v>
      </c>
    </row>
    <row r="226" spans="1:6" x14ac:dyDescent="0.25">
      <c r="A226" t="s">
        <v>14</v>
      </c>
      <c r="B226" t="s">
        <v>1</v>
      </c>
      <c r="C226">
        <v>14</v>
      </c>
      <c r="F226" t="s">
        <v>111</v>
      </c>
    </row>
    <row r="227" spans="1:6" x14ac:dyDescent="0.25">
      <c r="A227" t="s">
        <v>14</v>
      </c>
      <c r="B227" t="s">
        <v>2</v>
      </c>
      <c r="C227">
        <v>15</v>
      </c>
      <c r="E227" t="s">
        <v>43</v>
      </c>
      <c r="F227" t="s">
        <v>113</v>
      </c>
    </row>
    <row r="228" spans="1:6" x14ac:dyDescent="0.25">
      <c r="A228" t="s">
        <v>14</v>
      </c>
      <c r="B228" t="s">
        <v>3</v>
      </c>
      <c r="C228">
        <v>16</v>
      </c>
      <c r="E228" t="s">
        <v>48</v>
      </c>
      <c r="F228" t="s">
        <v>103</v>
      </c>
    </row>
    <row r="229" spans="1:6" x14ac:dyDescent="0.25">
      <c r="A229" t="s">
        <v>14</v>
      </c>
      <c r="B229" t="s">
        <v>4</v>
      </c>
      <c r="C229">
        <v>17</v>
      </c>
      <c r="E229" t="s">
        <v>48</v>
      </c>
      <c r="F229" t="s">
        <v>115</v>
      </c>
    </row>
    <row r="230" spans="1:6" x14ac:dyDescent="0.25">
      <c r="A230" t="s">
        <v>14</v>
      </c>
      <c r="B230" t="s">
        <v>5</v>
      </c>
      <c r="C230">
        <v>18</v>
      </c>
      <c r="E230" t="s">
        <v>48</v>
      </c>
      <c r="F230" t="s">
        <v>108</v>
      </c>
    </row>
    <row r="231" spans="1:6" x14ac:dyDescent="0.25">
      <c r="A231" t="s">
        <v>14</v>
      </c>
      <c r="B231" t="s">
        <v>6</v>
      </c>
      <c r="C231">
        <v>19</v>
      </c>
      <c r="E231" t="s">
        <v>48</v>
      </c>
      <c r="F231" t="s">
        <v>108</v>
      </c>
    </row>
    <row r="232" spans="1:6" x14ac:dyDescent="0.25">
      <c r="A232" t="s">
        <v>14</v>
      </c>
      <c r="B232" t="s">
        <v>0</v>
      </c>
      <c r="C232">
        <v>20</v>
      </c>
      <c r="F232" t="s">
        <v>112</v>
      </c>
    </row>
    <row r="233" spans="1:6" x14ac:dyDescent="0.25">
      <c r="A233" t="s">
        <v>14</v>
      </c>
      <c r="B233" t="s">
        <v>1</v>
      </c>
      <c r="C233">
        <v>21</v>
      </c>
      <c r="E233" t="s">
        <v>50</v>
      </c>
      <c r="F233" t="s">
        <v>117</v>
      </c>
    </row>
    <row r="234" spans="1:6" x14ac:dyDescent="0.25">
      <c r="A234" t="s">
        <v>14</v>
      </c>
      <c r="B234" t="s">
        <v>2</v>
      </c>
      <c r="C234">
        <v>22</v>
      </c>
      <c r="F234" t="s">
        <v>111</v>
      </c>
    </row>
    <row r="235" spans="1:6" x14ac:dyDescent="0.25">
      <c r="A235" t="s">
        <v>14</v>
      </c>
      <c r="B235" t="s">
        <v>3</v>
      </c>
      <c r="C235">
        <v>23</v>
      </c>
      <c r="F235" t="s">
        <v>113</v>
      </c>
    </row>
    <row r="236" spans="1:6" x14ac:dyDescent="0.25">
      <c r="A236" t="s">
        <v>14</v>
      </c>
      <c r="B236" t="s">
        <v>4</v>
      </c>
      <c r="C236">
        <v>24</v>
      </c>
      <c r="F236" t="s">
        <v>110</v>
      </c>
    </row>
    <row r="237" spans="1:6" x14ac:dyDescent="0.25">
      <c r="A237" t="s">
        <v>14</v>
      </c>
      <c r="B237" t="s">
        <v>5</v>
      </c>
      <c r="C237">
        <v>25</v>
      </c>
      <c r="F237" t="s">
        <v>111</v>
      </c>
    </row>
    <row r="238" spans="1:6" x14ac:dyDescent="0.25">
      <c r="A238" t="s">
        <v>14</v>
      </c>
      <c r="B238" t="s">
        <v>6</v>
      </c>
      <c r="C238">
        <v>26</v>
      </c>
      <c r="F238" t="s">
        <v>114</v>
      </c>
    </row>
    <row r="239" spans="1:6" x14ac:dyDescent="0.25">
      <c r="A239" t="s">
        <v>14</v>
      </c>
      <c r="B239" t="s">
        <v>0</v>
      </c>
      <c r="C239">
        <v>27</v>
      </c>
      <c r="D239" t="s">
        <v>33</v>
      </c>
      <c r="F239" t="s">
        <v>112</v>
      </c>
    </row>
    <row r="240" spans="1:6" x14ac:dyDescent="0.25">
      <c r="A240" t="s">
        <v>14</v>
      </c>
      <c r="B240" t="s">
        <v>1</v>
      </c>
      <c r="C240">
        <v>28</v>
      </c>
      <c r="F240" t="s">
        <v>116</v>
      </c>
    </row>
    <row r="241" spans="1:6" x14ac:dyDescent="0.25">
      <c r="A241" t="s">
        <v>14</v>
      </c>
      <c r="B241" t="s">
        <v>2</v>
      </c>
      <c r="C241">
        <v>29</v>
      </c>
      <c r="E241" t="s">
        <v>50</v>
      </c>
      <c r="F241" t="s">
        <v>111</v>
      </c>
    </row>
    <row r="242" spans="1:6" x14ac:dyDescent="0.25">
      <c r="A242" t="s">
        <v>14</v>
      </c>
      <c r="B242" t="s">
        <v>3</v>
      </c>
      <c r="C242">
        <v>30</v>
      </c>
      <c r="F242" t="s">
        <v>110</v>
      </c>
    </row>
    <row r="243" spans="1:6" x14ac:dyDescent="0.25">
      <c r="A243" t="s">
        <v>15</v>
      </c>
      <c r="B243" t="s">
        <v>4</v>
      </c>
      <c r="C243">
        <v>1</v>
      </c>
      <c r="F243" t="s">
        <v>112</v>
      </c>
    </row>
    <row r="244" spans="1:6" x14ac:dyDescent="0.25">
      <c r="A244" t="s">
        <v>15</v>
      </c>
      <c r="B244" t="s">
        <v>5</v>
      </c>
      <c r="C244">
        <v>2</v>
      </c>
      <c r="F244" t="s">
        <v>116</v>
      </c>
    </row>
    <row r="245" spans="1:6" x14ac:dyDescent="0.25">
      <c r="A245" t="s">
        <v>15</v>
      </c>
      <c r="B245" t="s">
        <v>6</v>
      </c>
      <c r="C245">
        <v>3</v>
      </c>
      <c r="F245" t="s">
        <v>108</v>
      </c>
    </row>
    <row r="246" spans="1:6" x14ac:dyDescent="0.25">
      <c r="A246" t="s">
        <v>15</v>
      </c>
      <c r="B246" t="s">
        <v>0</v>
      </c>
      <c r="C246">
        <v>4</v>
      </c>
      <c r="F246" t="s">
        <v>114</v>
      </c>
    </row>
    <row r="247" spans="1:6" x14ac:dyDescent="0.25">
      <c r="A247" t="s">
        <v>15</v>
      </c>
      <c r="B247" t="s">
        <v>1</v>
      </c>
      <c r="C247">
        <v>5</v>
      </c>
      <c r="F247" t="s">
        <v>108</v>
      </c>
    </row>
    <row r="248" spans="1:6" x14ac:dyDescent="0.25">
      <c r="A248" t="s">
        <v>15</v>
      </c>
      <c r="B248" t="s">
        <v>2</v>
      </c>
      <c r="C248">
        <v>6</v>
      </c>
      <c r="F248" t="s">
        <v>115</v>
      </c>
    </row>
    <row r="249" spans="1:6" x14ac:dyDescent="0.25">
      <c r="A249" t="s">
        <v>15</v>
      </c>
      <c r="B249" t="s">
        <v>3</v>
      </c>
      <c r="C249">
        <v>7</v>
      </c>
      <c r="E249" t="s">
        <v>50</v>
      </c>
      <c r="F249" t="s">
        <v>117</v>
      </c>
    </row>
    <row r="250" spans="1:6" x14ac:dyDescent="0.25">
      <c r="A250" t="s">
        <v>15</v>
      </c>
      <c r="B250" t="s">
        <v>4</v>
      </c>
      <c r="C250">
        <v>8</v>
      </c>
      <c r="D250" t="s">
        <v>41</v>
      </c>
      <c r="E250" t="s">
        <v>47</v>
      </c>
      <c r="F250" t="s">
        <v>111</v>
      </c>
    </row>
    <row r="251" spans="1:6" x14ac:dyDescent="0.25">
      <c r="A251" t="s">
        <v>15</v>
      </c>
      <c r="B251" t="s">
        <v>5</v>
      </c>
      <c r="C251">
        <v>9</v>
      </c>
      <c r="E251" t="s">
        <v>47</v>
      </c>
      <c r="F251" t="s">
        <v>111</v>
      </c>
    </row>
    <row r="252" spans="1:6" x14ac:dyDescent="0.25">
      <c r="A252" t="s">
        <v>15</v>
      </c>
      <c r="B252" t="s">
        <v>6</v>
      </c>
      <c r="C252">
        <v>10</v>
      </c>
      <c r="E252" t="s">
        <v>47</v>
      </c>
      <c r="F252" t="s">
        <v>108</v>
      </c>
    </row>
    <row r="253" spans="1:6" x14ac:dyDescent="0.25">
      <c r="A253" t="s">
        <v>15</v>
      </c>
      <c r="B253" t="s">
        <v>0</v>
      </c>
      <c r="C253">
        <v>11</v>
      </c>
      <c r="D253" t="s">
        <v>45</v>
      </c>
      <c r="E253" t="s">
        <v>47</v>
      </c>
      <c r="F253" t="s">
        <v>115</v>
      </c>
    </row>
    <row r="254" spans="1:6" x14ac:dyDescent="0.25">
      <c r="A254" t="s">
        <v>15</v>
      </c>
      <c r="B254" t="s">
        <v>1</v>
      </c>
      <c r="C254">
        <v>12</v>
      </c>
      <c r="E254" t="s">
        <v>47</v>
      </c>
      <c r="F254" t="s">
        <v>113</v>
      </c>
    </row>
    <row r="255" spans="1:6" x14ac:dyDescent="0.25">
      <c r="A255" t="s">
        <v>15</v>
      </c>
      <c r="B255" t="s">
        <v>2</v>
      </c>
      <c r="C255">
        <v>13</v>
      </c>
      <c r="F255" t="s">
        <v>108</v>
      </c>
    </row>
    <row r="256" spans="1:6" x14ac:dyDescent="0.25">
      <c r="A256" t="s">
        <v>15</v>
      </c>
      <c r="B256" t="s">
        <v>3</v>
      </c>
      <c r="C256">
        <v>14</v>
      </c>
      <c r="E256" t="s">
        <v>48</v>
      </c>
      <c r="F256" t="s">
        <v>111</v>
      </c>
    </row>
    <row r="257" spans="1:6" x14ac:dyDescent="0.25">
      <c r="A257" t="s">
        <v>15</v>
      </c>
      <c r="B257" t="s">
        <v>4</v>
      </c>
      <c r="C257">
        <v>15</v>
      </c>
      <c r="E257" t="s">
        <v>51</v>
      </c>
      <c r="F257" t="s">
        <v>103</v>
      </c>
    </row>
    <row r="258" spans="1:6" x14ac:dyDescent="0.25">
      <c r="A258" t="s">
        <v>15</v>
      </c>
      <c r="B258" t="s">
        <v>5</v>
      </c>
      <c r="C258">
        <v>16</v>
      </c>
      <c r="E258" t="s">
        <v>48</v>
      </c>
      <c r="F258" t="s">
        <v>116</v>
      </c>
    </row>
    <row r="259" spans="1:6" x14ac:dyDescent="0.25">
      <c r="A259" t="s">
        <v>15</v>
      </c>
      <c r="B259" t="s">
        <v>6</v>
      </c>
      <c r="C259">
        <v>17</v>
      </c>
      <c r="E259" t="s">
        <v>48</v>
      </c>
      <c r="F259" t="s">
        <v>108</v>
      </c>
    </row>
    <row r="260" spans="1:6" x14ac:dyDescent="0.25">
      <c r="A260" t="s">
        <v>15</v>
      </c>
      <c r="B260" t="s">
        <v>0</v>
      </c>
      <c r="C260">
        <v>18</v>
      </c>
      <c r="F260" t="s">
        <v>103</v>
      </c>
    </row>
    <row r="261" spans="1:6" x14ac:dyDescent="0.25">
      <c r="A261" t="s">
        <v>15</v>
      </c>
      <c r="B261" t="s">
        <v>1</v>
      </c>
      <c r="C261">
        <v>19</v>
      </c>
      <c r="F261" t="s">
        <v>110</v>
      </c>
    </row>
    <row r="262" spans="1:6" x14ac:dyDescent="0.25">
      <c r="A262" t="s">
        <v>15</v>
      </c>
      <c r="B262" t="s">
        <v>2</v>
      </c>
      <c r="C262">
        <v>20</v>
      </c>
      <c r="F262" t="s">
        <v>114</v>
      </c>
    </row>
    <row r="263" spans="1:6" x14ac:dyDescent="0.25">
      <c r="A263" t="s">
        <v>15</v>
      </c>
      <c r="B263" t="s">
        <v>3</v>
      </c>
      <c r="C263">
        <v>21</v>
      </c>
      <c r="E263" t="s">
        <v>43</v>
      </c>
      <c r="F263" t="s">
        <v>107</v>
      </c>
    </row>
    <row r="264" spans="1:6" x14ac:dyDescent="0.25">
      <c r="A264" t="s">
        <v>15</v>
      </c>
      <c r="B264" t="s">
        <v>4</v>
      </c>
      <c r="C264">
        <v>22</v>
      </c>
      <c r="D264" t="s">
        <v>40</v>
      </c>
      <c r="F264" t="s">
        <v>121</v>
      </c>
    </row>
    <row r="265" spans="1:6" x14ac:dyDescent="0.25">
      <c r="A265" t="s">
        <v>15</v>
      </c>
      <c r="B265" t="s">
        <v>5</v>
      </c>
      <c r="C265">
        <v>23</v>
      </c>
      <c r="E265" t="s">
        <v>50</v>
      </c>
      <c r="F265" t="s">
        <v>119</v>
      </c>
    </row>
    <row r="266" spans="1:6" x14ac:dyDescent="0.25">
      <c r="A266" t="s">
        <v>15</v>
      </c>
      <c r="B266" t="s">
        <v>6</v>
      </c>
      <c r="C266">
        <v>24</v>
      </c>
      <c r="E266" t="s">
        <v>46</v>
      </c>
      <c r="F266" t="s">
        <v>107</v>
      </c>
    </row>
    <row r="267" spans="1:6" x14ac:dyDescent="0.25">
      <c r="A267" t="s">
        <v>15</v>
      </c>
      <c r="B267" t="s">
        <v>0</v>
      </c>
      <c r="C267">
        <v>25</v>
      </c>
      <c r="F267" t="s">
        <v>106</v>
      </c>
    </row>
    <row r="268" spans="1:6" x14ac:dyDescent="0.25">
      <c r="A268" t="s">
        <v>15</v>
      </c>
      <c r="B268" t="s">
        <v>1</v>
      </c>
      <c r="C268">
        <v>26</v>
      </c>
      <c r="F268" t="s">
        <v>122</v>
      </c>
    </row>
    <row r="269" spans="1:6" x14ac:dyDescent="0.25">
      <c r="A269" t="s">
        <v>15</v>
      </c>
      <c r="B269" t="s">
        <v>2</v>
      </c>
      <c r="C269">
        <v>27</v>
      </c>
      <c r="F269" t="s">
        <v>119</v>
      </c>
    </row>
    <row r="270" spans="1:6" x14ac:dyDescent="0.25">
      <c r="A270" t="s">
        <v>15</v>
      </c>
      <c r="B270" t="s">
        <v>3</v>
      </c>
      <c r="C270">
        <v>28</v>
      </c>
      <c r="E270" t="s">
        <v>43</v>
      </c>
      <c r="F270" t="s">
        <v>118</v>
      </c>
    </row>
    <row r="271" spans="1:6" x14ac:dyDescent="0.25">
      <c r="A271" t="s">
        <v>15</v>
      </c>
      <c r="B271" t="s">
        <v>4</v>
      </c>
      <c r="C271">
        <v>29</v>
      </c>
      <c r="F271" t="s">
        <v>123</v>
      </c>
    </row>
    <row r="272" spans="1:6" x14ac:dyDescent="0.25">
      <c r="A272" t="s">
        <v>15</v>
      </c>
      <c r="B272" t="s">
        <v>5</v>
      </c>
      <c r="C272">
        <v>30</v>
      </c>
      <c r="E272" t="s">
        <v>43</v>
      </c>
      <c r="F272" t="s">
        <v>121</v>
      </c>
    </row>
    <row r="273" spans="1:6" x14ac:dyDescent="0.25">
      <c r="A273" t="s">
        <v>16</v>
      </c>
      <c r="B273" t="s">
        <v>6</v>
      </c>
      <c r="C273">
        <v>1</v>
      </c>
      <c r="E273" t="s">
        <v>50</v>
      </c>
      <c r="F273" t="s">
        <v>122</v>
      </c>
    </row>
    <row r="274" spans="1:6" x14ac:dyDescent="0.25">
      <c r="A274" t="s">
        <v>16</v>
      </c>
      <c r="B274" t="s">
        <v>0</v>
      </c>
      <c r="C274">
        <v>2</v>
      </c>
      <c r="E274" t="s">
        <v>46</v>
      </c>
      <c r="F274" t="s">
        <v>107</v>
      </c>
    </row>
    <row r="275" spans="1:6" x14ac:dyDescent="0.25">
      <c r="A275" t="s">
        <v>16</v>
      </c>
      <c r="B275" t="s">
        <v>1</v>
      </c>
      <c r="C275">
        <v>3</v>
      </c>
      <c r="F275" t="s">
        <v>118</v>
      </c>
    </row>
    <row r="276" spans="1:6" x14ac:dyDescent="0.25">
      <c r="A276" t="s">
        <v>16</v>
      </c>
      <c r="B276" t="s">
        <v>2</v>
      </c>
      <c r="C276">
        <v>4</v>
      </c>
      <c r="F276" t="s">
        <v>121</v>
      </c>
    </row>
    <row r="277" spans="1:6" x14ac:dyDescent="0.25">
      <c r="A277" t="s">
        <v>16</v>
      </c>
      <c r="B277" t="s">
        <v>3</v>
      </c>
      <c r="C277">
        <v>5</v>
      </c>
      <c r="F277" t="s">
        <v>107</v>
      </c>
    </row>
    <row r="278" spans="1:6" x14ac:dyDescent="0.25">
      <c r="A278" t="s">
        <v>16</v>
      </c>
      <c r="B278" t="s">
        <v>4</v>
      </c>
      <c r="C278">
        <v>6</v>
      </c>
      <c r="E278" t="s">
        <v>46</v>
      </c>
      <c r="F278" t="s">
        <v>118</v>
      </c>
    </row>
    <row r="279" spans="1:6" x14ac:dyDescent="0.25">
      <c r="A279" t="s">
        <v>16</v>
      </c>
      <c r="B279" t="s">
        <v>5</v>
      </c>
      <c r="C279">
        <v>7</v>
      </c>
      <c r="F279" t="s">
        <v>121</v>
      </c>
    </row>
    <row r="280" spans="1:6" x14ac:dyDescent="0.25">
      <c r="A280" t="s">
        <v>16</v>
      </c>
      <c r="B280" t="s">
        <v>6</v>
      </c>
      <c r="C280">
        <v>8</v>
      </c>
      <c r="D280" t="s">
        <v>44</v>
      </c>
      <c r="F280" t="s">
        <v>106</v>
      </c>
    </row>
    <row r="281" spans="1:6" x14ac:dyDescent="0.25">
      <c r="A281" t="s">
        <v>16</v>
      </c>
      <c r="B281" t="s">
        <v>0</v>
      </c>
      <c r="C281">
        <v>9</v>
      </c>
      <c r="E281" t="s">
        <v>50</v>
      </c>
      <c r="F281" t="s">
        <v>124</v>
      </c>
    </row>
    <row r="282" spans="1:6" x14ac:dyDescent="0.25">
      <c r="A282" t="s">
        <v>16</v>
      </c>
      <c r="B282" t="s">
        <v>1</v>
      </c>
      <c r="C282">
        <v>10</v>
      </c>
      <c r="F282" t="s">
        <v>124</v>
      </c>
    </row>
    <row r="283" spans="1:6" x14ac:dyDescent="0.25">
      <c r="A283" t="s">
        <v>16</v>
      </c>
      <c r="B283" t="s">
        <v>2</v>
      </c>
      <c r="C283">
        <v>11</v>
      </c>
      <c r="F283" t="s">
        <v>106</v>
      </c>
    </row>
    <row r="284" spans="1:6" x14ac:dyDescent="0.25">
      <c r="A284" t="s">
        <v>16</v>
      </c>
      <c r="B284" t="s">
        <v>3</v>
      </c>
      <c r="C284">
        <v>12</v>
      </c>
      <c r="E284" t="s">
        <v>48</v>
      </c>
      <c r="F284" t="s">
        <v>107</v>
      </c>
    </row>
    <row r="285" spans="1:6" x14ac:dyDescent="0.25">
      <c r="A285" t="s">
        <v>16</v>
      </c>
      <c r="B285" t="s">
        <v>4</v>
      </c>
      <c r="C285">
        <v>13</v>
      </c>
      <c r="D285" t="s">
        <v>34</v>
      </c>
      <c r="E285" t="s">
        <v>48</v>
      </c>
      <c r="F285" t="s">
        <v>106</v>
      </c>
    </row>
    <row r="286" spans="1:6" x14ac:dyDescent="0.25">
      <c r="A286" t="s">
        <v>16</v>
      </c>
      <c r="B286" t="s">
        <v>5</v>
      </c>
      <c r="C286">
        <v>14</v>
      </c>
      <c r="E286" t="s">
        <v>52</v>
      </c>
      <c r="F286" t="s">
        <v>122</v>
      </c>
    </row>
    <row r="287" spans="1:6" x14ac:dyDescent="0.25">
      <c r="A287" t="s">
        <v>16</v>
      </c>
      <c r="B287" t="s">
        <v>6</v>
      </c>
      <c r="C287">
        <v>15</v>
      </c>
      <c r="E287" t="s">
        <v>52</v>
      </c>
      <c r="F287" t="s">
        <v>106</v>
      </c>
    </row>
    <row r="288" spans="1:6" x14ac:dyDescent="0.25">
      <c r="A288" t="s">
        <v>16</v>
      </c>
      <c r="B288" t="s">
        <v>0</v>
      </c>
      <c r="C288">
        <v>16</v>
      </c>
      <c r="E288" t="s">
        <v>47</v>
      </c>
      <c r="F288" t="s">
        <v>124</v>
      </c>
    </row>
    <row r="289" spans="1:6" x14ac:dyDescent="0.25">
      <c r="A289" t="s">
        <v>16</v>
      </c>
      <c r="B289" t="s">
        <v>1</v>
      </c>
      <c r="C289">
        <v>17</v>
      </c>
      <c r="E289" t="s">
        <v>59</v>
      </c>
      <c r="F289" t="s">
        <v>121</v>
      </c>
    </row>
    <row r="290" spans="1:6" x14ac:dyDescent="0.25">
      <c r="A290" t="s">
        <v>16</v>
      </c>
      <c r="B290" t="s">
        <v>2</v>
      </c>
      <c r="C290">
        <v>18</v>
      </c>
      <c r="E290" t="s">
        <v>47</v>
      </c>
      <c r="F290" t="s">
        <v>124</v>
      </c>
    </row>
    <row r="291" spans="1:6" x14ac:dyDescent="0.25">
      <c r="A291" t="s">
        <v>16</v>
      </c>
      <c r="B291" t="s">
        <v>3</v>
      </c>
      <c r="C291">
        <v>19</v>
      </c>
      <c r="F291" t="s">
        <v>121</v>
      </c>
    </row>
    <row r="292" spans="1:6" x14ac:dyDescent="0.25">
      <c r="A292" t="s">
        <v>16</v>
      </c>
      <c r="B292" t="s">
        <v>4</v>
      </c>
      <c r="C292">
        <v>20</v>
      </c>
      <c r="F292" t="s">
        <v>121</v>
      </c>
    </row>
    <row r="293" spans="1:6" x14ac:dyDescent="0.25">
      <c r="A293" t="s">
        <v>16</v>
      </c>
      <c r="B293" t="s">
        <v>5</v>
      </c>
      <c r="C293">
        <v>21</v>
      </c>
      <c r="D293" t="s">
        <v>41</v>
      </c>
      <c r="F293" t="s">
        <v>120</v>
      </c>
    </row>
    <row r="294" spans="1:6" x14ac:dyDescent="0.25">
      <c r="A294" t="s">
        <v>16</v>
      </c>
      <c r="B294" t="s">
        <v>6</v>
      </c>
      <c r="C294">
        <v>22</v>
      </c>
      <c r="F294" t="s">
        <v>123</v>
      </c>
    </row>
    <row r="295" spans="1:6" x14ac:dyDescent="0.25">
      <c r="A295" t="s">
        <v>16</v>
      </c>
      <c r="B295" t="s">
        <v>0</v>
      </c>
      <c r="C295">
        <v>23</v>
      </c>
      <c r="F295" t="s">
        <v>120</v>
      </c>
    </row>
    <row r="296" spans="1:6" x14ac:dyDescent="0.25">
      <c r="A296" t="s">
        <v>16</v>
      </c>
      <c r="B296" t="s">
        <v>1</v>
      </c>
      <c r="C296">
        <v>24</v>
      </c>
      <c r="F296" t="s">
        <v>121</v>
      </c>
    </row>
    <row r="297" spans="1:6" x14ac:dyDescent="0.25">
      <c r="A297" t="s">
        <v>16</v>
      </c>
      <c r="B297" t="s">
        <v>2</v>
      </c>
      <c r="C297">
        <v>25</v>
      </c>
      <c r="E297" t="s">
        <v>50</v>
      </c>
      <c r="F297" t="s">
        <v>118</v>
      </c>
    </row>
    <row r="298" spans="1:6" x14ac:dyDescent="0.25">
      <c r="A298" t="s">
        <v>16</v>
      </c>
      <c r="B298" t="s">
        <v>3</v>
      </c>
      <c r="C298">
        <v>26</v>
      </c>
      <c r="F298" t="s">
        <v>118</v>
      </c>
    </row>
    <row r="299" spans="1:6" x14ac:dyDescent="0.25">
      <c r="A299" t="s">
        <v>16</v>
      </c>
      <c r="B299" t="s">
        <v>4</v>
      </c>
      <c r="C299">
        <v>27</v>
      </c>
      <c r="F299" t="s">
        <v>118</v>
      </c>
    </row>
    <row r="300" spans="1:6" x14ac:dyDescent="0.25">
      <c r="A300" t="s">
        <v>16</v>
      </c>
      <c r="B300" t="s">
        <v>5</v>
      </c>
      <c r="C300">
        <v>28</v>
      </c>
      <c r="F300" t="s">
        <v>120</v>
      </c>
    </row>
    <row r="301" spans="1:6" x14ac:dyDescent="0.25">
      <c r="A301" t="s">
        <v>16</v>
      </c>
      <c r="B301" t="s">
        <v>6</v>
      </c>
      <c r="C301">
        <v>29</v>
      </c>
      <c r="F301" t="s">
        <v>124</v>
      </c>
    </row>
    <row r="302" spans="1:6" x14ac:dyDescent="0.25">
      <c r="A302" t="s">
        <v>16</v>
      </c>
      <c r="B302" t="s">
        <v>0</v>
      </c>
      <c r="C302">
        <v>30</v>
      </c>
      <c r="F302" t="s">
        <v>122</v>
      </c>
    </row>
    <row r="303" spans="1:6" x14ac:dyDescent="0.25">
      <c r="A303" t="s">
        <v>17</v>
      </c>
      <c r="B303" t="s">
        <v>1</v>
      </c>
      <c r="C303">
        <v>1</v>
      </c>
      <c r="D303" t="s">
        <v>42</v>
      </c>
      <c r="F303" t="s">
        <v>122</v>
      </c>
    </row>
    <row r="304" spans="1:6" x14ac:dyDescent="0.25">
      <c r="A304" t="s">
        <v>17</v>
      </c>
      <c r="B304" t="s">
        <v>2</v>
      </c>
      <c r="C304">
        <v>2</v>
      </c>
      <c r="F304" t="s">
        <v>121</v>
      </c>
    </row>
    <row r="305" spans="1:6" x14ac:dyDescent="0.25">
      <c r="A305" t="s">
        <v>17</v>
      </c>
      <c r="B305" t="s">
        <v>3</v>
      </c>
      <c r="C305">
        <v>3</v>
      </c>
      <c r="E305" t="s">
        <v>50</v>
      </c>
      <c r="F305" t="s">
        <v>121</v>
      </c>
    </row>
    <row r="306" spans="1:6" x14ac:dyDescent="0.25">
      <c r="A306" t="s">
        <v>17</v>
      </c>
      <c r="B306" t="s">
        <v>4</v>
      </c>
      <c r="C306">
        <v>4</v>
      </c>
      <c r="F306" t="s">
        <v>120</v>
      </c>
    </row>
    <row r="307" spans="1:6" x14ac:dyDescent="0.25">
      <c r="A307" t="s">
        <v>17</v>
      </c>
      <c r="B307" t="s">
        <v>5</v>
      </c>
      <c r="C307">
        <v>5</v>
      </c>
      <c r="F307" t="s">
        <v>106</v>
      </c>
    </row>
    <row r="308" spans="1:6" x14ac:dyDescent="0.25">
      <c r="A308" t="s">
        <v>17</v>
      </c>
      <c r="B308" t="s">
        <v>6</v>
      </c>
      <c r="C308">
        <v>6</v>
      </c>
      <c r="F308" t="s">
        <v>124</v>
      </c>
    </row>
    <row r="309" spans="1:6" x14ac:dyDescent="0.25">
      <c r="A309" t="s">
        <v>17</v>
      </c>
      <c r="B309" t="s">
        <v>0</v>
      </c>
      <c r="C309">
        <v>7</v>
      </c>
      <c r="F309" t="s">
        <v>122</v>
      </c>
    </row>
    <row r="310" spans="1:6" x14ac:dyDescent="0.25">
      <c r="A310" t="s">
        <v>17</v>
      </c>
      <c r="B310" t="s">
        <v>1</v>
      </c>
      <c r="C310">
        <v>8</v>
      </c>
      <c r="F310" t="s">
        <v>121</v>
      </c>
    </row>
    <row r="311" spans="1:6" x14ac:dyDescent="0.25">
      <c r="A311" t="s">
        <v>17</v>
      </c>
      <c r="B311" t="s">
        <v>2</v>
      </c>
      <c r="C311">
        <v>9</v>
      </c>
      <c r="F311" t="s">
        <v>106</v>
      </c>
    </row>
    <row r="312" spans="1:6" x14ac:dyDescent="0.25">
      <c r="A312" t="s">
        <v>17</v>
      </c>
      <c r="B312" t="s">
        <v>3</v>
      </c>
      <c r="C312">
        <v>10</v>
      </c>
      <c r="D312" t="s">
        <v>63</v>
      </c>
      <c r="E312" t="s">
        <v>48</v>
      </c>
      <c r="F312" t="s">
        <v>124</v>
      </c>
    </row>
    <row r="313" spans="1:6" x14ac:dyDescent="0.25">
      <c r="A313" t="s">
        <v>17</v>
      </c>
      <c r="B313" t="s">
        <v>4</v>
      </c>
      <c r="C313">
        <v>11</v>
      </c>
      <c r="E313" t="s">
        <v>51</v>
      </c>
      <c r="F313" t="s">
        <v>119</v>
      </c>
    </row>
    <row r="314" spans="1:6" x14ac:dyDescent="0.25">
      <c r="A314" t="s">
        <v>17</v>
      </c>
      <c r="B314" t="s">
        <v>5</v>
      </c>
      <c r="C314">
        <v>12</v>
      </c>
      <c r="E314" t="s">
        <v>48</v>
      </c>
      <c r="F314" t="s">
        <v>118</v>
      </c>
    </row>
    <row r="315" spans="1:6" x14ac:dyDescent="0.25">
      <c r="A315" t="s">
        <v>17</v>
      </c>
      <c r="B315" t="s">
        <v>6</v>
      </c>
      <c r="C315">
        <v>13</v>
      </c>
      <c r="E315" t="s">
        <v>48</v>
      </c>
      <c r="F315" t="s">
        <v>120</v>
      </c>
    </row>
    <row r="316" spans="1:6" x14ac:dyDescent="0.25">
      <c r="A316" t="s">
        <v>17</v>
      </c>
      <c r="B316" t="s">
        <v>0</v>
      </c>
      <c r="C316">
        <v>14</v>
      </c>
      <c r="E316" t="s">
        <v>43</v>
      </c>
      <c r="F316" t="s">
        <v>120</v>
      </c>
    </row>
    <row r="317" spans="1:6" x14ac:dyDescent="0.25">
      <c r="A317" t="s">
        <v>17</v>
      </c>
      <c r="B317" t="s">
        <v>1</v>
      </c>
      <c r="C317">
        <v>15</v>
      </c>
      <c r="F317" t="s">
        <v>106</v>
      </c>
    </row>
    <row r="318" spans="1:6" x14ac:dyDescent="0.25">
      <c r="A318" t="s">
        <v>17</v>
      </c>
      <c r="B318" t="s">
        <v>2</v>
      </c>
      <c r="C318">
        <v>16</v>
      </c>
      <c r="E318" t="s">
        <v>43</v>
      </c>
      <c r="F318" t="s">
        <v>119</v>
      </c>
    </row>
    <row r="319" spans="1:6" x14ac:dyDescent="0.25">
      <c r="A319" t="s">
        <v>17</v>
      </c>
      <c r="B319" t="s">
        <v>3</v>
      </c>
      <c r="C319">
        <v>17</v>
      </c>
      <c r="F319" t="s">
        <v>106</v>
      </c>
    </row>
    <row r="320" spans="1:6" x14ac:dyDescent="0.25">
      <c r="A320" t="s">
        <v>17</v>
      </c>
      <c r="B320" t="s">
        <v>4</v>
      </c>
      <c r="C320">
        <v>18</v>
      </c>
      <c r="F320" t="s">
        <v>107</v>
      </c>
    </row>
    <row r="321" spans="1:6" x14ac:dyDescent="0.25">
      <c r="A321" t="s">
        <v>17</v>
      </c>
      <c r="B321" t="s">
        <v>5</v>
      </c>
      <c r="C321">
        <v>19</v>
      </c>
      <c r="E321" t="s">
        <v>50</v>
      </c>
      <c r="F321" t="s">
        <v>124</v>
      </c>
    </row>
    <row r="322" spans="1:6" x14ac:dyDescent="0.25">
      <c r="A322" t="s">
        <v>17</v>
      </c>
      <c r="B322" t="s">
        <v>6</v>
      </c>
      <c r="C322">
        <v>20</v>
      </c>
      <c r="D322" t="s">
        <v>35</v>
      </c>
      <c r="E322" t="s">
        <v>47</v>
      </c>
      <c r="F322" t="s">
        <v>122</v>
      </c>
    </row>
    <row r="323" spans="1:6" x14ac:dyDescent="0.25">
      <c r="A323" t="s">
        <v>17</v>
      </c>
      <c r="B323" t="s">
        <v>0</v>
      </c>
      <c r="C323">
        <v>21</v>
      </c>
      <c r="E323" t="s">
        <v>47</v>
      </c>
      <c r="F323" t="s">
        <v>118</v>
      </c>
    </row>
    <row r="324" spans="1:6" x14ac:dyDescent="0.25">
      <c r="A324" t="s">
        <v>17</v>
      </c>
      <c r="B324" t="s">
        <v>1</v>
      </c>
      <c r="C324">
        <v>22</v>
      </c>
      <c r="E324" t="s">
        <v>47</v>
      </c>
      <c r="F324" t="s">
        <v>121</v>
      </c>
    </row>
    <row r="325" spans="1:6" x14ac:dyDescent="0.25">
      <c r="A325" t="s">
        <v>17</v>
      </c>
      <c r="B325" t="s">
        <v>2</v>
      </c>
      <c r="C325">
        <v>23</v>
      </c>
      <c r="E325" t="s">
        <v>47</v>
      </c>
      <c r="F325" t="s">
        <v>120</v>
      </c>
    </row>
    <row r="326" spans="1:6" x14ac:dyDescent="0.25">
      <c r="A326" t="s">
        <v>17</v>
      </c>
      <c r="B326" t="s">
        <v>3</v>
      </c>
      <c r="C326">
        <v>24</v>
      </c>
      <c r="E326" t="s">
        <v>47</v>
      </c>
      <c r="F326" t="s">
        <v>121</v>
      </c>
    </row>
    <row r="327" spans="1:6" x14ac:dyDescent="0.25">
      <c r="A327" t="s">
        <v>17</v>
      </c>
      <c r="B327" t="s">
        <v>4</v>
      </c>
      <c r="C327">
        <v>25</v>
      </c>
      <c r="F327" t="s">
        <v>124</v>
      </c>
    </row>
    <row r="328" spans="1:6" x14ac:dyDescent="0.25">
      <c r="A328" t="s">
        <v>17</v>
      </c>
      <c r="B328" t="s">
        <v>5</v>
      </c>
      <c r="C328">
        <v>26</v>
      </c>
      <c r="F328" t="s">
        <v>124</v>
      </c>
    </row>
    <row r="329" spans="1:6" x14ac:dyDescent="0.25">
      <c r="A329" t="s">
        <v>17</v>
      </c>
      <c r="B329" t="s">
        <v>6</v>
      </c>
      <c r="C329">
        <v>27</v>
      </c>
      <c r="E329" t="s">
        <v>50</v>
      </c>
      <c r="F329" t="s">
        <v>122</v>
      </c>
    </row>
    <row r="330" spans="1:6" x14ac:dyDescent="0.25">
      <c r="A330" t="s">
        <v>17</v>
      </c>
      <c r="B330" t="s">
        <v>0</v>
      </c>
      <c r="C330">
        <v>28</v>
      </c>
      <c r="E330" t="s">
        <v>43</v>
      </c>
      <c r="F330" t="s">
        <v>118</v>
      </c>
    </row>
    <row r="331" spans="1:6" x14ac:dyDescent="0.25">
      <c r="A331" t="s">
        <v>17</v>
      </c>
      <c r="B331" t="s">
        <v>1</v>
      </c>
      <c r="C331">
        <v>29</v>
      </c>
      <c r="F331" t="s">
        <v>124</v>
      </c>
    </row>
    <row r="332" spans="1:6" x14ac:dyDescent="0.25">
      <c r="A332" t="s">
        <v>17</v>
      </c>
      <c r="B332" t="s">
        <v>2</v>
      </c>
      <c r="C332">
        <v>30</v>
      </c>
      <c r="F332" t="s">
        <v>121</v>
      </c>
    </row>
    <row r="333" spans="1:6" x14ac:dyDescent="0.25">
      <c r="A333" t="s">
        <v>17</v>
      </c>
      <c r="B333" t="s">
        <v>3</v>
      </c>
      <c r="C333">
        <v>31</v>
      </c>
      <c r="F333" t="s">
        <v>124</v>
      </c>
    </row>
    <row r="334" spans="1:6" x14ac:dyDescent="0.25">
      <c r="A334" t="s">
        <v>18</v>
      </c>
      <c r="B334" t="s">
        <v>4</v>
      </c>
      <c r="C334">
        <v>1</v>
      </c>
      <c r="F334" t="s">
        <v>119</v>
      </c>
    </row>
    <row r="335" spans="1:6" x14ac:dyDescent="0.25">
      <c r="A335" t="s">
        <v>18</v>
      </c>
      <c r="B335" t="s">
        <v>5</v>
      </c>
      <c r="C335">
        <v>2</v>
      </c>
      <c r="F335" t="s">
        <v>121</v>
      </c>
    </row>
    <row r="336" spans="1:6" x14ac:dyDescent="0.25">
      <c r="A336" t="s">
        <v>18</v>
      </c>
      <c r="B336" t="s">
        <v>6</v>
      </c>
      <c r="C336">
        <v>3</v>
      </c>
      <c r="F336" t="s">
        <v>122</v>
      </c>
    </row>
    <row r="337" spans="1:6" x14ac:dyDescent="0.25">
      <c r="A337" t="s">
        <v>18</v>
      </c>
      <c r="B337" t="s">
        <v>0</v>
      </c>
      <c r="C337">
        <v>4</v>
      </c>
      <c r="E337" t="s">
        <v>50</v>
      </c>
      <c r="F337" t="s">
        <v>118</v>
      </c>
    </row>
    <row r="338" spans="1:6" x14ac:dyDescent="0.25">
      <c r="A338" t="s">
        <v>18</v>
      </c>
      <c r="B338" t="s">
        <v>1</v>
      </c>
      <c r="C338">
        <v>5</v>
      </c>
      <c r="D338" t="s">
        <v>41</v>
      </c>
      <c r="F338" t="s">
        <v>124</v>
      </c>
    </row>
    <row r="339" spans="1:6" x14ac:dyDescent="0.25">
      <c r="A339" t="s">
        <v>18</v>
      </c>
      <c r="B339" t="s">
        <v>2</v>
      </c>
      <c r="C339">
        <v>6</v>
      </c>
      <c r="F339" t="s">
        <v>124</v>
      </c>
    </row>
    <row r="340" spans="1:6" x14ac:dyDescent="0.25">
      <c r="A340" t="s">
        <v>18</v>
      </c>
      <c r="B340" t="s">
        <v>3</v>
      </c>
      <c r="C340">
        <v>7</v>
      </c>
      <c r="E340" t="s">
        <v>48</v>
      </c>
      <c r="F340" t="s">
        <v>121</v>
      </c>
    </row>
    <row r="341" spans="1:6" x14ac:dyDescent="0.25">
      <c r="A341" t="s">
        <v>18</v>
      </c>
      <c r="B341" t="s">
        <v>4</v>
      </c>
      <c r="C341">
        <v>8</v>
      </c>
      <c r="E341" t="s">
        <v>48</v>
      </c>
      <c r="F341" t="s">
        <v>118</v>
      </c>
    </row>
    <row r="342" spans="1:6" x14ac:dyDescent="0.25">
      <c r="A342" t="s">
        <v>18</v>
      </c>
      <c r="B342" t="s">
        <v>5</v>
      </c>
      <c r="C342">
        <v>9</v>
      </c>
      <c r="E342" t="s">
        <v>49</v>
      </c>
      <c r="F342" t="s">
        <v>118</v>
      </c>
    </row>
    <row r="343" spans="1:6" x14ac:dyDescent="0.25">
      <c r="A343" t="s">
        <v>18</v>
      </c>
      <c r="B343" t="s">
        <v>6</v>
      </c>
      <c r="C343">
        <v>10</v>
      </c>
      <c r="E343" t="s">
        <v>49</v>
      </c>
      <c r="F343" t="s">
        <v>123</v>
      </c>
    </row>
    <row r="344" spans="1:6" x14ac:dyDescent="0.25">
      <c r="A344" t="s">
        <v>18</v>
      </c>
      <c r="B344" t="s">
        <v>0</v>
      </c>
      <c r="C344">
        <v>11</v>
      </c>
      <c r="F344" t="s">
        <v>122</v>
      </c>
    </row>
    <row r="345" spans="1:6" x14ac:dyDescent="0.25">
      <c r="A345" t="s">
        <v>18</v>
      </c>
      <c r="B345" t="s">
        <v>1</v>
      </c>
      <c r="C345">
        <v>12</v>
      </c>
      <c r="E345" t="s">
        <v>50</v>
      </c>
      <c r="F345" t="s">
        <v>120</v>
      </c>
    </row>
    <row r="346" spans="1:6" x14ac:dyDescent="0.25">
      <c r="A346" t="s">
        <v>18</v>
      </c>
      <c r="B346" t="s">
        <v>2</v>
      </c>
      <c r="C346">
        <v>13</v>
      </c>
      <c r="F346" t="s">
        <v>120</v>
      </c>
    </row>
    <row r="347" spans="1:6" x14ac:dyDescent="0.25">
      <c r="A347" t="s">
        <v>18</v>
      </c>
      <c r="B347" t="s">
        <v>3</v>
      </c>
      <c r="C347">
        <v>14</v>
      </c>
      <c r="F347" t="s">
        <v>106</v>
      </c>
    </row>
    <row r="348" spans="1:6" x14ac:dyDescent="0.25">
      <c r="A348" t="s">
        <v>18</v>
      </c>
      <c r="B348" t="s">
        <v>4</v>
      </c>
      <c r="C348">
        <v>15</v>
      </c>
      <c r="F348" t="s">
        <v>120</v>
      </c>
    </row>
    <row r="349" spans="1:6" x14ac:dyDescent="0.25">
      <c r="A349" t="s">
        <v>18</v>
      </c>
      <c r="B349" t="s">
        <v>5</v>
      </c>
      <c r="C349">
        <v>16</v>
      </c>
      <c r="F349" t="s">
        <v>107</v>
      </c>
    </row>
    <row r="350" spans="1:6" x14ac:dyDescent="0.25">
      <c r="A350" t="s">
        <v>18</v>
      </c>
      <c r="B350" t="s">
        <v>6</v>
      </c>
      <c r="C350">
        <v>17</v>
      </c>
      <c r="F350" t="s">
        <v>124</v>
      </c>
    </row>
    <row r="351" spans="1:6" x14ac:dyDescent="0.25">
      <c r="A351" t="s">
        <v>18</v>
      </c>
      <c r="B351" t="s">
        <v>0</v>
      </c>
      <c r="C351">
        <v>18</v>
      </c>
      <c r="F351" t="s">
        <v>124</v>
      </c>
    </row>
    <row r="352" spans="1:6" x14ac:dyDescent="0.25">
      <c r="A352" t="s">
        <v>18</v>
      </c>
      <c r="B352" t="s">
        <v>1</v>
      </c>
      <c r="C352">
        <v>19</v>
      </c>
      <c r="F352" t="s">
        <v>107</v>
      </c>
    </row>
    <row r="353" spans="1:6" x14ac:dyDescent="0.25">
      <c r="A353" t="s">
        <v>18</v>
      </c>
      <c r="B353" t="s">
        <v>2</v>
      </c>
      <c r="C353">
        <v>20</v>
      </c>
      <c r="E353" t="s">
        <v>50</v>
      </c>
      <c r="F353" t="s">
        <v>106</v>
      </c>
    </row>
    <row r="354" spans="1:6" x14ac:dyDescent="0.25">
      <c r="A354" t="s">
        <v>18</v>
      </c>
      <c r="B354" t="s">
        <v>3</v>
      </c>
      <c r="C354">
        <v>21</v>
      </c>
      <c r="F354" t="s">
        <v>93</v>
      </c>
    </row>
    <row r="355" spans="1:6" x14ac:dyDescent="0.25">
      <c r="A355" t="s">
        <v>18</v>
      </c>
      <c r="B355" t="s">
        <v>4</v>
      </c>
      <c r="C355">
        <v>22</v>
      </c>
      <c r="E355" t="s">
        <v>43</v>
      </c>
      <c r="F355" t="s">
        <v>90</v>
      </c>
    </row>
    <row r="356" spans="1:6" x14ac:dyDescent="0.25">
      <c r="A356" t="s">
        <v>18</v>
      </c>
      <c r="B356" t="s">
        <v>5</v>
      </c>
      <c r="C356">
        <v>23</v>
      </c>
      <c r="F356" t="s">
        <v>96</v>
      </c>
    </row>
    <row r="357" spans="1:6" x14ac:dyDescent="0.25">
      <c r="A357" t="s">
        <v>18</v>
      </c>
      <c r="B357" t="s">
        <v>6</v>
      </c>
      <c r="C357">
        <v>24</v>
      </c>
      <c r="F357" t="s">
        <v>92</v>
      </c>
    </row>
    <row r="358" spans="1:6" x14ac:dyDescent="0.25">
      <c r="A358" t="s">
        <v>18</v>
      </c>
      <c r="B358" t="s">
        <v>0</v>
      </c>
      <c r="C358">
        <v>25</v>
      </c>
      <c r="D358" t="s">
        <v>26</v>
      </c>
      <c r="E358" t="s">
        <v>47</v>
      </c>
      <c r="F358" t="s">
        <v>92</v>
      </c>
    </row>
    <row r="359" spans="1:6" x14ac:dyDescent="0.25">
      <c r="A359" t="s">
        <v>18</v>
      </c>
      <c r="B359" t="s">
        <v>1</v>
      </c>
      <c r="C359">
        <v>26</v>
      </c>
      <c r="E359" t="s">
        <v>47</v>
      </c>
      <c r="F359" t="s">
        <v>94</v>
      </c>
    </row>
    <row r="360" spans="1:6" x14ac:dyDescent="0.25">
      <c r="A360" t="s">
        <v>18</v>
      </c>
      <c r="B360" t="s">
        <v>2</v>
      </c>
      <c r="C360">
        <v>27</v>
      </c>
      <c r="E360" t="s">
        <v>47</v>
      </c>
      <c r="F360" t="s">
        <v>91</v>
      </c>
    </row>
    <row r="361" spans="1:6" x14ac:dyDescent="0.25">
      <c r="A361" t="s">
        <v>18</v>
      </c>
      <c r="B361" t="s">
        <v>3</v>
      </c>
      <c r="C361">
        <v>28</v>
      </c>
      <c r="E361" t="s">
        <v>59</v>
      </c>
      <c r="F361" t="s">
        <v>95</v>
      </c>
    </row>
    <row r="362" spans="1:6" x14ac:dyDescent="0.25">
      <c r="A362" t="s">
        <v>18</v>
      </c>
      <c r="B362" t="s">
        <v>4</v>
      </c>
      <c r="C362">
        <v>29</v>
      </c>
      <c r="E362" t="s">
        <v>54</v>
      </c>
      <c r="F362" t="s">
        <v>92</v>
      </c>
    </row>
    <row r="363" spans="1:6" x14ac:dyDescent="0.25">
      <c r="A363" t="s">
        <v>18</v>
      </c>
      <c r="B363" t="s">
        <v>5</v>
      </c>
      <c r="C363">
        <v>30</v>
      </c>
      <c r="D363" t="s">
        <v>36</v>
      </c>
      <c r="F363" t="s">
        <v>90</v>
      </c>
    </row>
  </sheetData>
  <conditionalFormatting sqref="A1:C363">
    <cfRule type="expression" dxfId="16" priority="12">
      <formula>$A1="Sun's Dusk"</formula>
    </cfRule>
    <cfRule type="expression" dxfId="15" priority="13">
      <formula>$A1="Hearthfire"</formula>
    </cfRule>
    <cfRule type="expression" dxfId="14" priority="14">
      <formula>$A1="Sun's Height"</formula>
    </cfRule>
    <cfRule type="expression" dxfId="13" priority="15">
      <formula>$A1="Second Seed"</formula>
    </cfRule>
    <cfRule type="expression" dxfId="12" priority="16">
      <formula>$A1="First Seed"</formula>
    </cfRule>
    <cfRule type="expression" dxfId="11" priority="17">
      <formula>$A1="Morning Star"</formula>
    </cfRule>
  </conditionalFormatting>
  <conditionalFormatting sqref="E1:E1048576">
    <cfRule type="expression" dxfId="10" priority="5" stopIfTrue="1">
      <formula>AND(ISNUMBER(SEARCH("Solinari",$E1)),ISNUMBER(SEARCH("Lunitari",$E1)),ISNUMBER(SEARCH("Nuitari",$E1)))</formula>
    </cfRule>
    <cfRule type="expression" dxfId="9" priority="6" stopIfTrue="1">
      <formula>AND(ISNUMBER(SEARCH("Solinari",$E1)),ISNUMBER(SEARCH("Nuitari",$E1)))</formula>
    </cfRule>
    <cfRule type="expression" dxfId="8" priority="7" stopIfTrue="1">
      <formula>AND(ISNUMBER(SEARCH("Lunitari",$E1)),ISNUMBER(SEARCH("Nuitari",$E1)))</formula>
    </cfRule>
    <cfRule type="expression" dxfId="7" priority="8" stopIfTrue="1">
      <formula>AND(ISNUMBER(SEARCH("Solinari",$E1)),ISNUMBER(SEARCH("Lunitari",$E1)))</formula>
    </cfRule>
    <cfRule type="expression" dxfId="6" priority="9" stopIfTrue="1">
      <formula>ISNUMBER(SEARCH("Nuitari",$E1))</formula>
    </cfRule>
    <cfRule type="expression" dxfId="5" priority="10" stopIfTrue="1">
      <formula>ISNUMBER(SEARCH("Lunitari",$E1))</formula>
    </cfRule>
    <cfRule type="expression" dxfId="4" priority="11" stopIfTrue="1">
      <formula>ISNUMBER(SEARCH("Solinari",$E1))</formula>
    </cfRule>
  </conditionalFormatting>
  <conditionalFormatting sqref="F82:F171">
    <cfRule type="expression" dxfId="3" priority="2">
      <formula>TRUE</formula>
    </cfRule>
  </conditionalFormatting>
  <conditionalFormatting sqref="F1:F81 F354:F363">
    <cfRule type="expression" dxfId="2" priority="1">
      <formula>TRUE</formula>
    </cfRule>
  </conditionalFormatting>
  <conditionalFormatting sqref="F172:F262">
    <cfRule type="expression" dxfId="1" priority="3">
      <formula>TRUE</formula>
    </cfRule>
  </conditionalFormatting>
  <conditionalFormatting sqref="F263:F353">
    <cfRule type="expression" dxfId="0" priority="4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(old)</vt:lpstr>
      <vt:lpstr>Current</vt:lpstr>
      <vt:lpstr>Calendar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2019-10-12T21:52:05Z</dcterms:modified>
</cp:coreProperties>
</file>