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7EBB97A2-2AF5-4DB8-8CC4-22929262D5B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0工区坐标" sheetId="2" r:id="rId1"/>
    <sheet name="1井位坐标" sheetId="3" r:id="rId2"/>
    <sheet name="2分层数据" sheetId="1" r:id="rId3"/>
  </sheets>
  <definedNames>
    <definedName name="_xlnm._FilterDatabase" localSheetId="2" hidden="1">'2分层数据'!$A$1:$O$39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8" i="1" l="1"/>
  <c r="E39" i="1" s="1"/>
  <c r="D38" i="1"/>
  <c r="P1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N38" i="1" l="1"/>
</calcChain>
</file>

<file path=xl/sharedStrings.xml><?xml version="1.0" encoding="utf-8"?>
<sst xmlns="http://schemas.openxmlformats.org/spreadsheetml/2006/main" count="184" uniqueCount="37">
  <si>
    <t>单油层</t>
  </si>
  <si>
    <t>D12</t>
  </si>
  <si>
    <t>K1</t>
  </si>
  <si>
    <t>K1_1</t>
  </si>
  <si>
    <t>K1_2</t>
  </si>
  <si>
    <t>K2</t>
  </si>
  <si>
    <t>K2_1</t>
  </si>
  <si>
    <t>K2_2</t>
  </si>
  <si>
    <t>D21</t>
  </si>
  <si>
    <t>D33</t>
  </si>
  <si>
    <t>D43</t>
  </si>
  <si>
    <t>D52</t>
  </si>
  <si>
    <t>D66</t>
  </si>
  <si>
    <t>D68</t>
  </si>
  <si>
    <t>D80</t>
  </si>
  <si>
    <t>D92</t>
  </si>
  <si>
    <t>X(m)</t>
    <phoneticPr fontId="1" type="noConversion"/>
  </si>
  <si>
    <t>Y(m)</t>
  </si>
  <si>
    <t>well</t>
    <phoneticPr fontId="1" type="noConversion"/>
  </si>
  <si>
    <t>Y(m)</t>
    <phoneticPr fontId="1" type="noConversion"/>
  </si>
  <si>
    <t>KB(M)</t>
    <phoneticPr fontId="1" type="noConversion"/>
  </si>
  <si>
    <t>砂层顶(米)</t>
    <phoneticPr fontId="1" type="noConversion"/>
  </si>
  <si>
    <t>砂层底(米)</t>
    <phoneticPr fontId="1" type="noConversion"/>
  </si>
  <si>
    <t>砂岩厚度(米)</t>
    <phoneticPr fontId="1" type="noConversion"/>
  </si>
  <si>
    <t>有效厚度(米)</t>
    <phoneticPr fontId="1" type="noConversion"/>
  </si>
  <si>
    <t>井名</t>
    <phoneticPr fontId="1" type="noConversion"/>
  </si>
  <si>
    <t>砂层组</t>
    <phoneticPr fontId="1" type="noConversion"/>
  </si>
  <si>
    <t>渗透率(10-3μm2)</t>
    <phoneticPr fontId="1" type="noConversion"/>
  </si>
  <si>
    <t>含油饱和度(%)</t>
    <phoneticPr fontId="1" type="noConversion"/>
  </si>
  <si>
    <t>孔隙度(%)</t>
    <phoneticPr fontId="1" type="noConversion"/>
  </si>
  <si>
    <t>解释结论</t>
    <phoneticPr fontId="1" type="noConversion"/>
  </si>
  <si>
    <t>油层</t>
    <phoneticPr fontId="1" type="noConversion"/>
  </si>
  <si>
    <t>网格厚度</t>
    <phoneticPr fontId="1" type="noConversion"/>
  </si>
  <si>
    <t>NTG</t>
    <phoneticPr fontId="1" type="noConversion"/>
  </si>
  <si>
    <t>压力(Mpa)</t>
    <phoneticPr fontId="1" type="noConversion"/>
  </si>
  <si>
    <t>厚度和</t>
    <phoneticPr fontId="1" type="noConversion"/>
  </si>
  <si>
    <t>平均值计算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</si>
</sst>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2" fillId="5" borderId="1" xfId="0" applyFont="1" applyFill="1" applyBorder="1"/>
    <xf numFmtId="0" fontId="0" fillId="0" borderId="2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0A99-9BA4-404F-85E2-8363D11EFB70}">
  <dimension ref="A1:B5"/>
  <sheetViews>
    <sheetView workbookViewId="0">
      <selection activeCell="C15" sqref="C15"/>
    </sheetView>
  </sheetViews>
  <sheetFormatPr defaultRowHeight="13.8"/>
  <sheetData>
    <row r="1" spans="1:2">
      <c r="A1" t="s">
        <v>16</v>
      </c>
      <c r="B1" t="s">
        <v>17</v>
      </c>
    </row>
    <row r="2" spans="1:2">
      <c r="A2">
        <v>0</v>
      </c>
      <c r="B2">
        <v>0</v>
      </c>
    </row>
    <row r="3" spans="1:2">
      <c r="A3">
        <v>0</v>
      </c>
      <c r="B3">
        <v>1650</v>
      </c>
    </row>
    <row r="4" spans="1:2">
      <c r="A4">
        <v>3200</v>
      </c>
      <c r="B4">
        <v>1650</v>
      </c>
    </row>
    <row r="5" spans="1:2">
      <c r="A5">
        <v>3200</v>
      </c>
      <c r="B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14E9-7CFE-4B86-A80F-9DBCE34AEBAF}">
  <dimension ref="A1:D10"/>
  <sheetViews>
    <sheetView workbookViewId="0">
      <selection activeCell="I6" sqref="I6"/>
    </sheetView>
  </sheetViews>
  <sheetFormatPr defaultRowHeight="13.8"/>
  <sheetData>
    <row r="1" spans="1:4">
      <c r="A1" t="s">
        <v>18</v>
      </c>
      <c r="B1" t="s">
        <v>16</v>
      </c>
      <c r="C1" t="s">
        <v>19</v>
      </c>
      <c r="D1" t="s">
        <v>20</v>
      </c>
    </row>
    <row r="2" spans="1:4">
      <c r="A2" t="s">
        <v>1</v>
      </c>
      <c r="B2">
        <v>1590</v>
      </c>
      <c r="C2">
        <v>205</v>
      </c>
      <c r="D2">
        <v>6</v>
      </c>
    </row>
    <row r="3" spans="1:4">
      <c r="A3" t="s">
        <v>8</v>
      </c>
      <c r="B3">
        <v>2700</v>
      </c>
      <c r="C3">
        <v>895</v>
      </c>
      <c r="D3">
        <v>4.5</v>
      </c>
    </row>
    <row r="4" spans="1:4">
      <c r="A4" t="s">
        <v>9</v>
      </c>
      <c r="B4">
        <v>1510</v>
      </c>
      <c r="C4">
        <v>915</v>
      </c>
      <c r="D4">
        <v>5</v>
      </c>
    </row>
    <row r="5" spans="1:4">
      <c r="A5" t="s">
        <v>10</v>
      </c>
      <c r="B5">
        <v>200</v>
      </c>
      <c r="C5">
        <v>895</v>
      </c>
      <c r="D5">
        <v>5.5</v>
      </c>
    </row>
    <row r="6" spans="1:4">
      <c r="A6" t="s">
        <v>11</v>
      </c>
      <c r="B6">
        <v>1890</v>
      </c>
      <c r="C6">
        <v>1455</v>
      </c>
      <c r="D6">
        <v>6</v>
      </c>
    </row>
    <row r="7" spans="1:4">
      <c r="A7" t="s">
        <v>12</v>
      </c>
      <c r="B7">
        <v>3032</v>
      </c>
      <c r="C7">
        <v>1525</v>
      </c>
      <c r="D7">
        <v>4.5</v>
      </c>
    </row>
    <row r="8" spans="1:4">
      <c r="A8" t="s">
        <v>13</v>
      </c>
      <c r="B8">
        <v>200</v>
      </c>
      <c r="C8">
        <v>1515</v>
      </c>
      <c r="D8">
        <v>5</v>
      </c>
    </row>
    <row r="9" spans="1:4">
      <c r="A9" t="s">
        <v>14</v>
      </c>
      <c r="B9">
        <v>170</v>
      </c>
      <c r="C9">
        <v>180</v>
      </c>
      <c r="D9">
        <v>5.5</v>
      </c>
    </row>
    <row r="10" spans="1:4">
      <c r="A10" t="s">
        <v>15</v>
      </c>
      <c r="B10">
        <v>3000</v>
      </c>
      <c r="C10">
        <v>156</v>
      </c>
      <c r="D10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9"/>
  <sheetViews>
    <sheetView tabSelected="1" workbookViewId="0">
      <selection activeCell="A43" sqref="A43"/>
    </sheetView>
  </sheetViews>
  <sheetFormatPr defaultRowHeight="13.8"/>
  <cols>
    <col min="4" max="4" width="9.109375" bestFit="1" customWidth="1"/>
  </cols>
  <sheetData>
    <row r="1" spans="1:17">
      <c r="A1" s="1" t="s">
        <v>25</v>
      </c>
      <c r="B1" s="1" t="s">
        <v>26</v>
      </c>
      <c r="C1" s="1" t="s">
        <v>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29</v>
      </c>
      <c r="I1" s="1" t="s">
        <v>27</v>
      </c>
      <c r="J1" s="1" t="s">
        <v>28</v>
      </c>
      <c r="K1" s="1" t="s">
        <v>30</v>
      </c>
      <c r="L1" s="6" t="s">
        <v>32</v>
      </c>
      <c r="M1" s="1" t="s">
        <v>33</v>
      </c>
      <c r="N1" s="9" t="s">
        <v>34</v>
      </c>
      <c r="O1" s="9" t="s">
        <v>35</v>
      </c>
    </row>
    <row r="2" spans="1:17" hidden="1">
      <c r="A2" s="2" t="s">
        <v>1</v>
      </c>
      <c r="B2" s="2" t="s">
        <v>2</v>
      </c>
      <c r="C2" s="2" t="s">
        <v>3</v>
      </c>
      <c r="D2" s="2">
        <v>2931</v>
      </c>
      <c r="E2" s="2">
        <v>2934.5</v>
      </c>
      <c r="F2" s="2">
        <v>3.5</v>
      </c>
      <c r="G2" s="2">
        <v>3.5</v>
      </c>
      <c r="H2" s="2">
        <v>18.010000000000002</v>
      </c>
      <c r="I2" s="2">
        <v>12.69</v>
      </c>
      <c r="J2" s="2">
        <v>78.099999999999994</v>
      </c>
      <c r="K2" s="2" t="s">
        <v>31</v>
      </c>
      <c r="L2" s="4">
        <v>9</v>
      </c>
      <c r="M2" s="2">
        <v>0.4375</v>
      </c>
      <c r="N2" s="10">
        <f>1.05*9.8*(D2+E2)/2/1000</f>
        <v>30.1779975</v>
      </c>
      <c r="P2" s="14">
        <v>17</v>
      </c>
      <c r="Q2" s="12" t="s">
        <v>1</v>
      </c>
    </row>
    <row r="3" spans="1:17" hidden="1">
      <c r="A3" s="2" t="s">
        <v>1</v>
      </c>
      <c r="B3" s="2" t="s">
        <v>2</v>
      </c>
      <c r="C3" s="2" t="s">
        <v>4</v>
      </c>
      <c r="D3" s="2">
        <v>2940</v>
      </c>
      <c r="E3" s="2">
        <v>2944.5</v>
      </c>
      <c r="F3" s="2">
        <v>4.5</v>
      </c>
      <c r="G3" s="2">
        <v>4.5</v>
      </c>
      <c r="H3" s="2">
        <v>17.600000000000001</v>
      </c>
      <c r="I3" s="2">
        <v>13.95</v>
      </c>
      <c r="J3" s="2">
        <v>76.34</v>
      </c>
      <c r="K3" s="2" t="s">
        <v>31</v>
      </c>
      <c r="L3" s="4">
        <v>8</v>
      </c>
      <c r="M3" s="2">
        <v>0.5625</v>
      </c>
      <c r="N3" s="10">
        <f t="shared" ref="N3:N37" si="0">1.05*9.8*(D3+E3)/2/1000</f>
        <v>30.275752500000003</v>
      </c>
      <c r="P3" s="15">
        <v>16.5</v>
      </c>
      <c r="Q3" s="13" t="s">
        <v>8</v>
      </c>
    </row>
    <row r="4" spans="1:17" hidden="1">
      <c r="A4" s="2" t="s">
        <v>1</v>
      </c>
      <c r="B4" s="2" t="s">
        <v>5</v>
      </c>
      <c r="C4" s="2" t="s">
        <v>6</v>
      </c>
      <c r="D4" s="2">
        <v>2948</v>
      </c>
      <c r="E4" s="2">
        <v>2952.5</v>
      </c>
      <c r="F4" s="2">
        <v>4.5</v>
      </c>
      <c r="G4" s="2">
        <v>4.5</v>
      </c>
      <c r="H4" s="2">
        <v>26.55</v>
      </c>
      <c r="I4" s="2">
        <v>89.96</v>
      </c>
      <c r="J4" s="2">
        <v>74.84</v>
      </c>
      <c r="K4" s="2" t="s">
        <v>31</v>
      </c>
      <c r="L4" s="4">
        <v>8</v>
      </c>
      <c r="M4" s="2">
        <v>0.5625</v>
      </c>
      <c r="N4" s="10">
        <f t="shared" si="0"/>
        <v>30.358072500000002</v>
      </c>
      <c r="P4" s="14">
        <v>17.5</v>
      </c>
      <c r="Q4" s="12" t="s">
        <v>9</v>
      </c>
    </row>
    <row r="5" spans="1:17">
      <c r="A5" s="2" t="s">
        <v>1</v>
      </c>
      <c r="B5" s="2" t="s">
        <v>5</v>
      </c>
      <c r="C5" s="2" t="s">
        <v>7</v>
      </c>
      <c r="D5" s="7">
        <v>2956</v>
      </c>
      <c r="E5" s="7">
        <v>2960.5</v>
      </c>
      <c r="F5" s="2">
        <v>4.5</v>
      </c>
      <c r="G5" s="2">
        <v>4.5</v>
      </c>
      <c r="H5" s="2">
        <v>22.21</v>
      </c>
      <c r="I5" s="2">
        <v>92.45</v>
      </c>
      <c r="J5" s="2">
        <v>77.89</v>
      </c>
      <c r="K5" s="2" t="s">
        <v>31</v>
      </c>
      <c r="L5" s="8">
        <v>4.5</v>
      </c>
      <c r="M5" s="2">
        <v>0.5625</v>
      </c>
      <c r="N5" s="10">
        <f t="shared" si="0"/>
        <v>30.440392500000002</v>
      </c>
      <c r="O5">
        <f>SUM(G2:G5)</f>
        <v>17</v>
      </c>
      <c r="P5" s="15">
        <v>16.5</v>
      </c>
      <c r="Q5" s="13" t="s">
        <v>10</v>
      </c>
    </row>
    <row r="6" spans="1:17" hidden="1">
      <c r="A6" s="3" t="s">
        <v>8</v>
      </c>
      <c r="B6" s="3" t="s">
        <v>2</v>
      </c>
      <c r="C6" s="3" t="s">
        <v>3</v>
      </c>
      <c r="D6" s="3">
        <v>2986</v>
      </c>
      <c r="E6" s="3">
        <v>2991</v>
      </c>
      <c r="F6" s="3">
        <v>5</v>
      </c>
      <c r="G6" s="3">
        <v>5</v>
      </c>
      <c r="H6" s="3">
        <v>23.31</v>
      </c>
      <c r="I6" s="3">
        <v>18.52</v>
      </c>
      <c r="J6" s="3">
        <v>71.83</v>
      </c>
      <c r="K6" s="3" t="s">
        <v>31</v>
      </c>
      <c r="L6" s="5">
        <v>9</v>
      </c>
      <c r="M6" s="3">
        <v>0.625</v>
      </c>
      <c r="N6" s="11">
        <f t="shared" si="0"/>
        <v>30.751665000000006</v>
      </c>
      <c r="O6">
        <f t="shared" ref="O6:O37" si="1">SUM(G3:G6)</f>
        <v>18.5</v>
      </c>
      <c r="P6" s="14">
        <v>10.5</v>
      </c>
      <c r="Q6" s="12" t="s">
        <v>11</v>
      </c>
    </row>
    <row r="7" spans="1:17" hidden="1">
      <c r="A7" s="3" t="s">
        <v>8</v>
      </c>
      <c r="B7" s="3" t="s">
        <v>2</v>
      </c>
      <c r="C7" s="3" t="s">
        <v>4</v>
      </c>
      <c r="D7" s="3">
        <v>2995</v>
      </c>
      <c r="E7" s="3">
        <v>2998.5</v>
      </c>
      <c r="F7" s="3">
        <v>3.5</v>
      </c>
      <c r="G7" s="3">
        <v>3.5</v>
      </c>
      <c r="H7" s="3">
        <v>20.77</v>
      </c>
      <c r="I7" s="3">
        <v>17.95</v>
      </c>
      <c r="J7" s="3">
        <v>72.180000000000007</v>
      </c>
      <c r="K7" s="3" t="s">
        <v>31</v>
      </c>
      <c r="L7" s="5">
        <v>8</v>
      </c>
      <c r="M7" s="3">
        <v>0.4375</v>
      </c>
      <c r="N7" s="11">
        <f t="shared" si="0"/>
        <v>30.836557500000001</v>
      </c>
      <c r="O7">
        <f t="shared" si="1"/>
        <v>17.5</v>
      </c>
      <c r="P7" s="15">
        <v>8.5</v>
      </c>
      <c r="Q7" s="13" t="s">
        <v>12</v>
      </c>
    </row>
    <row r="8" spans="1:17" hidden="1">
      <c r="A8" s="3" t="s">
        <v>8</v>
      </c>
      <c r="B8" s="3" t="s">
        <v>5</v>
      </c>
      <c r="C8" s="3" t="s">
        <v>6</v>
      </c>
      <c r="D8" s="3">
        <v>3003</v>
      </c>
      <c r="E8" s="3">
        <v>3006.5</v>
      </c>
      <c r="F8" s="3">
        <v>3.5</v>
      </c>
      <c r="G8" s="3">
        <v>3.5</v>
      </c>
      <c r="H8" s="3">
        <v>28.4</v>
      </c>
      <c r="I8" s="3">
        <v>103.04</v>
      </c>
      <c r="J8" s="3">
        <v>71.67</v>
      </c>
      <c r="K8" s="3" t="s">
        <v>31</v>
      </c>
      <c r="L8" s="5">
        <v>8</v>
      </c>
      <c r="M8" s="3">
        <v>0.4375</v>
      </c>
      <c r="N8" s="11">
        <f t="shared" si="0"/>
        <v>30.918877500000001</v>
      </c>
      <c r="O8">
        <f t="shared" si="1"/>
        <v>16.5</v>
      </c>
      <c r="P8" s="14">
        <v>10</v>
      </c>
      <c r="Q8" s="12" t="s">
        <v>13</v>
      </c>
    </row>
    <row r="9" spans="1:17">
      <c r="A9" s="3" t="s">
        <v>8</v>
      </c>
      <c r="B9" s="3" t="s">
        <v>5</v>
      </c>
      <c r="C9" s="3" t="s">
        <v>7</v>
      </c>
      <c r="D9" s="7">
        <v>3011</v>
      </c>
      <c r="E9" s="7">
        <v>3015.5</v>
      </c>
      <c r="F9" s="3">
        <v>4.5</v>
      </c>
      <c r="G9" s="3">
        <v>4.5</v>
      </c>
      <c r="H9" s="3">
        <v>23.83</v>
      </c>
      <c r="I9" s="3">
        <v>98.65</v>
      </c>
      <c r="J9" s="3">
        <v>70.86</v>
      </c>
      <c r="K9" s="3" t="s">
        <v>31</v>
      </c>
      <c r="L9" s="8">
        <v>4.5</v>
      </c>
      <c r="M9" s="3">
        <v>0.5625</v>
      </c>
      <c r="N9" s="11">
        <f t="shared" si="0"/>
        <v>31.006342500000002</v>
      </c>
      <c r="O9">
        <f t="shared" si="1"/>
        <v>16.5</v>
      </c>
      <c r="P9" s="15">
        <v>17</v>
      </c>
      <c r="Q9" s="13" t="s">
        <v>14</v>
      </c>
    </row>
    <row r="10" spans="1:17" hidden="1">
      <c r="A10" s="2" t="s">
        <v>9</v>
      </c>
      <c r="B10" s="2" t="s">
        <v>2</v>
      </c>
      <c r="C10" s="2" t="s">
        <v>3</v>
      </c>
      <c r="D10" s="2">
        <v>2986</v>
      </c>
      <c r="E10" s="2">
        <v>2990.5</v>
      </c>
      <c r="F10" s="2">
        <v>4.5</v>
      </c>
      <c r="G10" s="2">
        <v>4.5</v>
      </c>
      <c r="H10" s="2">
        <v>17.54</v>
      </c>
      <c r="I10" s="2">
        <v>14.21</v>
      </c>
      <c r="J10" s="2">
        <v>67.319999999999993</v>
      </c>
      <c r="K10" s="2" t="s">
        <v>31</v>
      </c>
      <c r="L10" s="4">
        <v>9</v>
      </c>
      <c r="M10" s="2">
        <v>0.5625</v>
      </c>
      <c r="N10" s="10">
        <f t="shared" si="0"/>
        <v>30.749092500000003</v>
      </c>
      <c r="O10">
        <f t="shared" si="1"/>
        <v>16</v>
      </c>
      <c r="P10" s="14">
        <v>16</v>
      </c>
      <c r="Q10" s="12" t="s">
        <v>15</v>
      </c>
    </row>
    <row r="11" spans="1:17" hidden="1">
      <c r="A11" s="2" t="s">
        <v>9</v>
      </c>
      <c r="B11" s="2" t="s">
        <v>2</v>
      </c>
      <c r="C11" s="2" t="s">
        <v>4</v>
      </c>
      <c r="D11" s="2">
        <v>2995</v>
      </c>
      <c r="E11" s="2">
        <v>3000</v>
      </c>
      <c r="F11" s="2">
        <v>5</v>
      </c>
      <c r="G11" s="2">
        <v>5</v>
      </c>
      <c r="H11" s="2">
        <v>15.68</v>
      </c>
      <c r="I11" s="2">
        <v>12.71</v>
      </c>
      <c r="J11" s="2">
        <v>65.28</v>
      </c>
      <c r="K11" s="2" t="s">
        <v>31</v>
      </c>
      <c r="L11" s="4">
        <v>8</v>
      </c>
      <c r="M11" s="2">
        <v>0.625</v>
      </c>
      <c r="N11" s="10">
        <f t="shared" si="0"/>
        <v>30.844275000000003</v>
      </c>
      <c r="O11">
        <f t="shared" si="1"/>
        <v>17.5</v>
      </c>
      <c r="P11">
        <f>AVERAGE(P2:P10)</f>
        <v>14.388888888888889</v>
      </c>
      <c r="Q11" t="s">
        <v>36</v>
      </c>
    </row>
    <row r="12" spans="1:17" hidden="1">
      <c r="A12" s="2" t="s">
        <v>9</v>
      </c>
      <c r="B12" s="2" t="s">
        <v>5</v>
      </c>
      <c r="C12" s="2" t="s">
        <v>6</v>
      </c>
      <c r="D12" s="2">
        <v>3003</v>
      </c>
      <c r="E12" s="2">
        <v>3006.5</v>
      </c>
      <c r="F12" s="2">
        <v>3.5</v>
      </c>
      <c r="G12" s="2">
        <v>3.5</v>
      </c>
      <c r="H12" s="2">
        <v>22.41</v>
      </c>
      <c r="I12" s="2">
        <v>66.91</v>
      </c>
      <c r="J12" s="2">
        <v>65.66</v>
      </c>
      <c r="K12" s="2" t="s">
        <v>31</v>
      </c>
      <c r="L12" s="4">
        <v>8</v>
      </c>
      <c r="M12" s="2">
        <v>0.4375</v>
      </c>
      <c r="N12" s="10">
        <f t="shared" si="0"/>
        <v>30.918877500000001</v>
      </c>
      <c r="O12">
        <f t="shared" si="1"/>
        <v>17.5</v>
      </c>
    </row>
    <row r="13" spans="1:17">
      <c r="A13" s="2" t="s">
        <v>9</v>
      </c>
      <c r="B13" s="2" t="s">
        <v>5</v>
      </c>
      <c r="C13" s="2" t="s">
        <v>7</v>
      </c>
      <c r="D13" s="7">
        <v>3011</v>
      </c>
      <c r="E13" s="7">
        <v>3015.5</v>
      </c>
      <c r="F13" s="2">
        <v>4.5</v>
      </c>
      <c r="G13" s="2">
        <v>4.5</v>
      </c>
      <c r="H13" s="2">
        <v>19.11</v>
      </c>
      <c r="I13" s="2">
        <v>57.41</v>
      </c>
      <c r="J13" s="2">
        <v>60.76</v>
      </c>
      <c r="K13" s="2" t="s">
        <v>31</v>
      </c>
      <c r="L13" s="8">
        <v>4.5</v>
      </c>
      <c r="M13" s="2">
        <v>0.5625</v>
      </c>
      <c r="N13" s="10">
        <f t="shared" si="0"/>
        <v>31.006342500000002</v>
      </c>
      <c r="O13">
        <f t="shared" si="1"/>
        <v>17.5</v>
      </c>
    </row>
    <row r="14" spans="1:17" hidden="1">
      <c r="A14" s="3" t="s">
        <v>10</v>
      </c>
      <c r="B14" s="3" t="s">
        <v>2</v>
      </c>
      <c r="C14" s="3" t="s">
        <v>3</v>
      </c>
      <c r="D14" s="3">
        <v>2961</v>
      </c>
      <c r="E14" s="3">
        <v>2964.5</v>
      </c>
      <c r="F14" s="3">
        <v>3.5</v>
      </c>
      <c r="G14" s="3">
        <v>3.5</v>
      </c>
      <c r="H14" s="3">
        <v>21.54</v>
      </c>
      <c r="I14" s="3">
        <v>16.47</v>
      </c>
      <c r="J14" s="3">
        <v>75.209999999999994</v>
      </c>
      <c r="K14" s="3" t="s">
        <v>31</v>
      </c>
      <c r="L14" s="5">
        <v>9</v>
      </c>
      <c r="M14" s="3">
        <v>0.4375</v>
      </c>
      <c r="N14" s="11">
        <f t="shared" si="0"/>
        <v>30.486697500000002</v>
      </c>
      <c r="O14">
        <f t="shared" si="1"/>
        <v>16.5</v>
      </c>
    </row>
    <row r="15" spans="1:17" hidden="1">
      <c r="A15" s="3" t="s">
        <v>10</v>
      </c>
      <c r="B15" s="3" t="s">
        <v>2</v>
      </c>
      <c r="C15" s="3" t="s">
        <v>4</v>
      </c>
      <c r="D15" s="3">
        <v>2970</v>
      </c>
      <c r="E15" s="3">
        <v>2973.5</v>
      </c>
      <c r="F15" s="3">
        <v>3.5</v>
      </c>
      <c r="G15" s="3">
        <v>3.5</v>
      </c>
      <c r="H15" s="3">
        <v>17.649999999999999</v>
      </c>
      <c r="I15" s="3">
        <v>14.89</v>
      </c>
      <c r="J15" s="3">
        <v>74.010000000000005</v>
      </c>
      <c r="K15" s="3" t="s">
        <v>31</v>
      </c>
      <c r="L15" s="5">
        <v>8</v>
      </c>
      <c r="M15" s="3">
        <v>0.4375</v>
      </c>
      <c r="N15" s="11">
        <f t="shared" si="0"/>
        <v>30.579307500000002</v>
      </c>
      <c r="O15">
        <f t="shared" si="1"/>
        <v>15</v>
      </c>
    </row>
    <row r="16" spans="1:17" hidden="1">
      <c r="A16" s="3" t="s">
        <v>10</v>
      </c>
      <c r="B16" s="3" t="s">
        <v>5</v>
      </c>
      <c r="C16" s="3" t="s">
        <v>6</v>
      </c>
      <c r="D16" s="3">
        <v>2978</v>
      </c>
      <c r="E16" s="3">
        <v>2982.5</v>
      </c>
      <c r="F16" s="3">
        <v>4.5</v>
      </c>
      <c r="G16" s="3">
        <v>4.5</v>
      </c>
      <c r="H16" s="3">
        <v>25.42</v>
      </c>
      <c r="I16" s="3">
        <v>82.02</v>
      </c>
      <c r="J16" s="3">
        <v>72.88</v>
      </c>
      <c r="K16" s="3" t="s">
        <v>31</v>
      </c>
      <c r="L16" s="5">
        <v>8</v>
      </c>
      <c r="M16" s="3">
        <v>0.5625</v>
      </c>
      <c r="N16" s="11">
        <f t="shared" si="0"/>
        <v>30.666772500000004</v>
      </c>
      <c r="O16">
        <f t="shared" si="1"/>
        <v>16</v>
      </c>
    </row>
    <row r="17" spans="1:15">
      <c r="A17" s="3" t="s">
        <v>10</v>
      </c>
      <c r="B17" s="3" t="s">
        <v>5</v>
      </c>
      <c r="C17" s="3" t="s">
        <v>7</v>
      </c>
      <c r="D17" s="7">
        <v>2986</v>
      </c>
      <c r="E17" s="7">
        <v>2991</v>
      </c>
      <c r="F17" s="3">
        <v>5</v>
      </c>
      <c r="G17" s="3">
        <v>5</v>
      </c>
      <c r="H17" s="3">
        <v>21.46</v>
      </c>
      <c r="I17" s="3">
        <v>81.66</v>
      </c>
      <c r="J17" s="3">
        <v>71.69</v>
      </c>
      <c r="K17" s="3" t="s">
        <v>31</v>
      </c>
      <c r="L17" s="8">
        <v>5</v>
      </c>
      <c r="M17" s="3">
        <v>0.625</v>
      </c>
      <c r="N17" s="11">
        <f t="shared" si="0"/>
        <v>30.751665000000006</v>
      </c>
      <c r="O17">
        <f t="shared" si="1"/>
        <v>16.5</v>
      </c>
    </row>
    <row r="18" spans="1:15" hidden="1">
      <c r="A18" s="2" t="s">
        <v>11</v>
      </c>
      <c r="B18" s="2" t="s">
        <v>2</v>
      </c>
      <c r="C18" s="2" t="s">
        <v>3</v>
      </c>
      <c r="D18" s="2">
        <v>3031</v>
      </c>
      <c r="E18" s="2">
        <v>3033</v>
      </c>
      <c r="F18" s="2">
        <v>2</v>
      </c>
      <c r="G18" s="2">
        <v>2</v>
      </c>
      <c r="H18" s="2">
        <v>21.46</v>
      </c>
      <c r="I18" s="2">
        <v>15.94</v>
      </c>
      <c r="J18" s="2">
        <v>61.55</v>
      </c>
      <c r="K18" s="2" t="s">
        <v>31</v>
      </c>
      <c r="L18" s="4">
        <v>9</v>
      </c>
      <c r="M18" s="2">
        <v>0.25</v>
      </c>
      <c r="N18" s="10">
        <f t="shared" si="0"/>
        <v>31.199280000000002</v>
      </c>
      <c r="O18">
        <f t="shared" si="1"/>
        <v>15</v>
      </c>
    </row>
    <row r="19" spans="1:15" hidden="1">
      <c r="A19" s="2" t="s">
        <v>11</v>
      </c>
      <c r="B19" s="2" t="s">
        <v>2</v>
      </c>
      <c r="C19" s="2" t="s">
        <v>4</v>
      </c>
      <c r="D19" s="2">
        <v>3040</v>
      </c>
      <c r="E19" s="2">
        <v>3042</v>
      </c>
      <c r="F19" s="2">
        <v>2</v>
      </c>
      <c r="G19" s="2">
        <v>2</v>
      </c>
      <c r="H19" s="2">
        <v>16.850000000000001</v>
      </c>
      <c r="I19" s="2">
        <v>12.6</v>
      </c>
      <c r="J19" s="2">
        <v>60.57</v>
      </c>
      <c r="K19" s="2" t="s">
        <v>31</v>
      </c>
      <c r="L19" s="4">
        <v>8</v>
      </c>
      <c r="M19" s="2">
        <v>0.25</v>
      </c>
      <c r="N19" s="10">
        <f t="shared" si="0"/>
        <v>31.291890000000002</v>
      </c>
      <c r="O19">
        <f t="shared" si="1"/>
        <v>13.5</v>
      </c>
    </row>
    <row r="20" spans="1:15" hidden="1">
      <c r="A20" s="2" t="s">
        <v>11</v>
      </c>
      <c r="B20" s="2" t="s">
        <v>5</v>
      </c>
      <c r="C20" s="2" t="s">
        <v>6</v>
      </c>
      <c r="D20" s="2">
        <v>3048</v>
      </c>
      <c r="E20" s="2">
        <v>3052.5</v>
      </c>
      <c r="F20" s="2">
        <v>4.5</v>
      </c>
      <c r="G20" s="2">
        <v>4.5</v>
      </c>
      <c r="H20" s="2">
        <v>25.47</v>
      </c>
      <c r="I20" s="2">
        <v>59.73</v>
      </c>
      <c r="J20" s="2">
        <v>69.540000000000006</v>
      </c>
      <c r="K20" s="2" t="s">
        <v>31</v>
      </c>
      <c r="L20" s="4">
        <v>8</v>
      </c>
      <c r="M20" s="2">
        <v>0.5625</v>
      </c>
      <c r="N20" s="10">
        <f t="shared" si="0"/>
        <v>31.387072500000002</v>
      </c>
      <c r="O20">
        <f t="shared" si="1"/>
        <v>13.5</v>
      </c>
    </row>
    <row r="21" spans="1:15">
      <c r="A21" s="10" t="s">
        <v>11</v>
      </c>
      <c r="B21" s="2" t="s">
        <v>5</v>
      </c>
      <c r="C21" s="2" t="s">
        <v>7</v>
      </c>
      <c r="D21" s="7">
        <v>3056</v>
      </c>
      <c r="E21" s="7">
        <v>3060</v>
      </c>
      <c r="F21" s="2">
        <v>4</v>
      </c>
      <c r="G21" s="2">
        <v>2</v>
      </c>
      <c r="H21" s="2">
        <v>22.27</v>
      </c>
      <c r="I21" s="2">
        <v>54.23</v>
      </c>
      <c r="J21" s="2">
        <v>44.215000000000003</v>
      </c>
      <c r="K21" s="2" t="s">
        <v>31</v>
      </c>
      <c r="L21" s="8">
        <v>4</v>
      </c>
      <c r="M21" s="2">
        <v>0.25</v>
      </c>
      <c r="N21" s="10">
        <f t="shared" si="0"/>
        <v>31.466820000000002</v>
      </c>
      <c r="O21">
        <f t="shared" si="1"/>
        <v>10.5</v>
      </c>
    </row>
    <row r="22" spans="1:15" hidden="1">
      <c r="A22" s="3" t="s">
        <v>12</v>
      </c>
      <c r="B22" s="3" t="s">
        <v>2</v>
      </c>
      <c r="C22" s="3" t="s">
        <v>3</v>
      </c>
      <c r="D22" s="3">
        <v>3031</v>
      </c>
      <c r="E22" s="3">
        <v>3033</v>
      </c>
      <c r="F22" s="3">
        <v>2</v>
      </c>
      <c r="G22" s="3">
        <v>2</v>
      </c>
      <c r="H22" s="3">
        <v>13.73</v>
      </c>
      <c r="I22" s="3">
        <v>10.96</v>
      </c>
      <c r="J22" s="3">
        <v>61.2</v>
      </c>
      <c r="K22" s="3" t="s">
        <v>31</v>
      </c>
      <c r="L22" s="5">
        <v>9</v>
      </c>
      <c r="M22" s="3">
        <v>0.25</v>
      </c>
      <c r="N22" s="11">
        <f t="shared" si="0"/>
        <v>31.199280000000002</v>
      </c>
      <c r="O22">
        <f t="shared" si="1"/>
        <v>10.5</v>
      </c>
    </row>
    <row r="23" spans="1:15" hidden="1">
      <c r="A23" s="3" t="s">
        <v>12</v>
      </c>
      <c r="B23" s="3" t="s">
        <v>2</v>
      </c>
      <c r="C23" s="3" t="s">
        <v>4</v>
      </c>
      <c r="D23" s="3">
        <v>3040</v>
      </c>
      <c r="E23" s="3">
        <v>3041</v>
      </c>
      <c r="F23" s="3">
        <v>1</v>
      </c>
      <c r="G23" s="3">
        <v>1</v>
      </c>
      <c r="H23" s="3">
        <v>17.25</v>
      </c>
      <c r="I23" s="3">
        <v>11.81</v>
      </c>
      <c r="J23" s="3">
        <v>58.14</v>
      </c>
      <c r="K23" s="3" t="s">
        <v>31</v>
      </c>
      <c r="L23" s="5">
        <v>8</v>
      </c>
      <c r="M23" s="3">
        <v>0.125</v>
      </c>
      <c r="N23" s="11">
        <f t="shared" si="0"/>
        <v>31.286745000000003</v>
      </c>
      <c r="O23">
        <f t="shared" si="1"/>
        <v>9.5</v>
      </c>
    </row>
    <row r="24" spans="1:15" hidden="1">
      <c r="A24" s="3" t="s">
        <v>12</v>
      </c>
      <c r="B24" s="3" t="s">
        <v>5</v>
      </c>
      <c r="C24" s="3" t="s">
        <v>6</v>
      </c>
      <c r="D24" s="3">
        <v>3048</v>
      </c>
      <c r="E24" s="3">
        <v>3052.5</v>
      </c>
      <c r="F24" s="3">
        <v>4.5</v>
      </c>
      <c r="G24" s="3">
        <v>4.5</v>
      </c>
      <c r="H24" s="3">
        <v>18.47</v>
      </c>
      <c r="I24" s="3">
        <v>43.41</v>
      </c>
      <c r="J24" s="3">
        <v>68.599999999999994</v>
      </c>
      <c r="K24" s="3" t="s">
        <v>31</v>
      </c>
      <c r="L24" s="5">
        <v>8</v>
      </c>
      <c r="M24" s="3">
        <v>0.5625</v>
      </c>
      <c r="N24" s="11">
        <f t="shared" si="0"/>
        <v>31.387072500000002</v>
      </c>
      <c r="O24">
        <f t="shared" si="1"/>
        <v>9.5</v>
      </c>
    </row>
    <row r="25" spans="1:15">
      <c r="A25" s="11" t="s">
        <v>12</v>
      </c>
      <c r="B25" s="3" t="s">
        <v>5</v>
      </c>
      <c r="C25" s="3" t="s">
        <v>7</v>
      </c>
      <c r="D25" s="7">
        <v>3056</v>
      </c>
      <c r="E25" s="7">
        <v>3059</v>
      </c>
      <c r="F25" s="3">
        <v>3</v>
      </c>
      <c r="G25" s="3">
        <v>1</v>
      </c>
      <c r="H25" s="3">
        <v>19.5367</v>
      </c>
      <c r="I25" s="3">
        <v>44.243000000000002</v>
      </c>
      <c r="J25" s="3">
        <v>38.4</v>
      </c>
      <c r="K25" s="3" t="s">
        <v>31</v>
      </c>
      <c r="L25" s="8">
        <v>3</v>
      </c>
      <c r="M25" s="3">
        <v>0.125</v>
      </c>
      <c r="N25" s="11">
        <f t="shared" si="0"/>
        <v>31.461675000000003</v>
      </c>
      <c r="O25">
        <f t="shared" si="1"/>
        <v>8.5</v>
      </c>
    </row>
    <row r="26" spans="1:15" hidden="1">
      <c r="A26" s="2" t="s">
        <v>13</v>
      </c>
      <c r="B26" s="2" t="s">
        <v>2</v>
      </c>
      <c r="C26" s="2" t="s">
        <v>3</v>
      </c>
      <c r="D26" s="2">
        <v>3031</v>
      </c>
      <c r="E26" s="2">
        <v>3034.5</v>
      </c>
      <c r="F26" s="2">
        <v>3.5</v>
      </c>
      <c r="G26" s="2">
        <v>3.5</v>
      </c>
      <c r="H26" s="2">
        <v>18.39</v>
      </c>
      <c r="I26" s="2">
        <v>17.989999999999998</v>
      </c>
      <c r="J26" s="2">
        <v>61.05</v>
      </c>
      <c r="K26" s="2" t="s">
        <v>31</v>
      </c>
      <c r="L26" s="4">
        <v>9</v>
      </c>
      <c r="M26" s="2">
        <v>0.4375</v>
      </c>
      <c r="N26" s="10">
        <f t="shared" si="0"/>
        <v>31.2069975</v>
      </c>
      <c r="O26">
        <f t="shared" si="1"/>
        <v>10</v>
      </c>
    </row>
    <row r="27" spans="1:15" hidden="1">
      <c r="A27" s="2" t="s">
        <v>13</v>
      </c>
      <c r="B27" s="2" t="s">
        <v>2</v>
      </c>
      <c r="C27" s="2" t="s">
        <v>4</v>
      </c>
      <c r="D27" s="2">
        <v>3040</v>
      </c>
      <c r="E27" s="2">
        <v>3041</v>
      </c>
      <c r="F27" s="2">
        <v>1</v>
      </c>
      <c r="G27" s="2">
        <v>1</v>
      </c>
      <c r="H27" s="2">
        <v>18.670000000000002</v>
      </c>
      <c r="I27" s="2">
        <v>16.57</v>
      </c>
      <c r="J27" s="2">
        <v>62.48</v>
      </c>
      <c r="K27" s="2" t="s">
        <v>31</v>
      </c>
      <c r="L27" s="4">
        <v>8</v>
      </c>
      <c r="M27" s="2">
        <v>0.125</v>
      </c>
      <c r="N27" s="10">
        <f t="shared" si="0"/>
        <v>31.286745000000003</v>
      </c>
      <c r="O27">
        <f t="shared" si="1"/>
        <v>10</v>
      </c>
    </row>
    <row r="28" spans="1:15" hidden="1">
      <c r="A28" s="2" t="s">
        <v>13</v>
      </c>
      <c r="B28" s="2" t="s">
        <v>5</v>
      </c>
      <c r="C28" s="2" t="s">
        <v>6</v>
      </c>
      <c r="D28" s="2">
        <v>3048</v>
      </c>
      <c r="E28" s="2">
        <v>3052.5</v>
      </c>
      <c r="F28" s="2">
        <v>4.5</v>
      </c>
      <c r="G28" s="2">
        <v>4.5</v>
      </c>
      <c r="H28" s="2">
        <v>27.47</v>
      </c>
      <c r="I28" s="2">
        <v>71.73</v>
      </c>
      <c r="J28" s="2">
        <v>69.28</v>
      </c>
      <c r="K28" s="2" t="s">
        <v>31</v>
      </c>
      <c r="L28" s="4">
        <v>8</v>
      </c>
      <c r="M28" s="2">
        <v>0.5625</v>
      </c>
      <c r="N28" s="10">
        <f t="shared" si="0"/>
        <v>31.387072500000002</v>
      </c>
      <c r="O28">
        <f t="shared" si="1"/>
        <v>10</v>
      </c>
    </row>
    <row r="29" spans="1:15">
      <c r="A29" s="10" t="s">
        <v>13</v>
      </c>
      <c r="B29" s="2" t="s">
        <v>5</v>
      </c>
      <c r="C29" s="2" t="s">
        <v>7</v>
      </c>
      <c r="D29" s="7">
        <v>3056</v>
      </c>
      <c r="E29" s="7">
        <v>3059</v>
      </c>
      <c r="F29" s="2">
        <v>3</v>
      </c>
      <c r="G29" s="2">
        <v>1</v>
      </c>
      <c r="H29" s="2">
        <v>25</v>
      </c>
      <c r="I29" s="2">
        <v>85.063000000000002</v>
      </c>
      <c r="J29" s="2">
        <v>38.386699999999998</v>
      </c>
      <c r="K29" s="2" t="s">
        <v>31</v>
      </c>
      <c r="L29" s="8">
        <v>3</v>
      </c>
      <c r="M29" s="2">
        <v>0.125</v>
      </c>
      <c r="N29" s="10">
        <f t="shared" si="0"/>
        <v>31.461675000000003</v>
      </c>
      <c r="O29">
        <f t="shared" si="1"/>
        <v>10</v>
      </c>
    </row>
    <row r="30" spans="1:15" hidden="1">
      <c r="A30" s="3" t="s">
        <v>14</v>
      </c>
      <c r="B30" s="3" t="s">
        <v>2</v>
      </c>
      <c r="C30" s="3" t="s">
        <v>3</v>
      </c>
      <c r="D30" s="3">
        <v>2936</v>
      </c>
      <c r="E30" s="3">
        <v>2939.5</v>
      </c>
      <c r="F30" s="3">
        <v>3.5</v>
      </c>
      <c r="G30" s="3">
        <v>3.5</v>
      </c>
      <c r="H30" s="3">
        <v>17.010000000000002</v>
      </c>
      <c r="I30" s="3">
        <v>14.29</v>
      </c>
      <c r="J30" s="3">
        <v>77.08</v>
      </c>
      <c r="K30" s="3" t="s">
        <v>31</v>
      </c>
      <c r="L30" s="5">
        <v>9</v>
      </c>
      <c r="M30" s="3">
        <v>0.4375</v>
      </c>
      <c r="N30" s="11">
        <f t="shared" si="0"/>
        <v>30.229447500000003</v>
      </c>
      <c r="O30">
        <f t="shared" si="1"/>
        <v>10</v>
      </c>
    </row>
    <row r="31" spans="1:15" hidden="1">
      <c r="A31" s="3" t="s">
        <v>14</v>
      </c>
      <c r="B31" s="3" t="s">
        <v>2</v>
      </c>
      <c r="C31" s="3" t="s">
        <v>4</v>
      </c>
      <c r="D31" s="3">
        <v>2945</v>
      </c>
      <c r="E31" s="3">
        <v>2949.5</v>
      </c>
      <c r="F31" s="3">
        <v>4.5</v>
      </c>
      <c r="G31" s="3">
        <v>4.5</v>
      </c>
      <c r="H31" s="3">
        <v>22.6</v>
      </c>
      <c r="I31" s="3">
        <v>19.350000000000001</v>
      </c>
      <c r="J31" s="3">
        <v>75.319999999999993</v>
      </c>
      <c r="K31" s="3" t="s">
        <v>31</v>
      </c>
      <c r="L31" s="5">
        <v>8</v>
      </c>
      <c r="M31" s="3">
        <v>0.5625</v>
      </c>
      <c r="N31" s="11">
        <f t="shared" si="0"/>
        <v>30.327202500000002</v>
      </c>
      <c r="O31">
        <f t="shared" si="1"/>
        <v>13.5</v>
      </c>
    </row>
    <row r="32" spans="1:15" hidden="1">
      <c r="A32" s="3" t="s">
        <v>14</v>
      </c>
      <c r="B32" s="3" t="s">
        <v>5</v>
      </c>
      <c r="C32" s="3" t="s">
        <v>6</v>
      </c>
      <c r="D32" s="3">
        <v>2953</v>
      </c>
      <c r="E32" s="3">
        <v>2957.5</v>
      </c>
      <c r="F32" s="3">
        <v>4.5</v>
      </c>
      <c r="G32" s="3">
        <v>4.5</v>
      </c>
      <c r="H32" s="3">
        <v>25.15</v>
      </c>
      <c r="I32" s="3">
        <v>94.96</v>
      </c>
      <c r="J32" s="3">
        <v>73.86</v>
      </c>
      <c r="K32" s="3" t="s">
        <v>31</v>
      </c>
      <c r="L32" s="5">
        <v>8</v>
      </c>
      <c r="M32" s="3">
        <v>0.5625</v>
      </c>
      <c r="N32" s="11">
        <f t="shared" si="0"/>
        <v>30.409522500000001</v>
      </c>
      <c r="O32">
        <f t="shared" si="1"/>
        <v>13.5</v>
      </c>
    </row>
    <row r="33" spans="1:15">
      <c r="A33" s="3" t="s">
        <v>14</v>
      </c>
      <c r="B33" s="3" t="s">
        <v>5</v>
      </c>
      <c r="C33" s="3" t="s">
        <v>7</v>
      </c>
      <c r="D33" s="7">
        <v>2961</v>
      </c>
      <c r="E33" s="7">
        <v>2965.5</v>
      </c>
      <c r="F33" s="3">
        <v>4.5</v>
      </c>
      <c r="G33" s="3">
        <v>4.5</v>
      </c>
      <c r="H33" s="3">
        <v>28.61</v>
      </c>
      <c r="I33" s="3">
        <v>107.45</v>
      </c>
      <c r="J33" s="3">
        <v>76.91</v>
      </c>
      <c r="K33" s="3" t="s">
        <v>31</v>
      </c>
      <c r="L33" s="8">
        <v>4.5</v>
      </c>
      <c r="M33" s="3">
        <v>0.5625</v>
      </c>
      <c r="N33" s="11">
        <f t="shared" si="0"/>
        <v>30.491842500000004</v>
      </c>
      <c r="O33">
        <f t="shared" si="1"/>
        <v>17</v>
      </c>
    </row>
    <row r="34" spans="1:15" hidden="1">
      <c r="A34" s="2" t="s">
        <v>15</v>
      </c>
      <c r="B34" s="2" t="s">
        <v>2</v>
      </c>
      <c r="C34" s="2" t="s">
        <v>3</v>
      </c>
      <c r="D34" s="2">
        <v>2936</v>
      </c>
      <c r="E34" s="2">
        <v>2939.5</v>
      </c>
      <c r="F34" s="2">
        <v>3.5</v>
      </c>
      <c r="G34" s="2">
        <v>3.5</v>
      </c>
      <c r="H34" s="2">
        <v>12.54</v>
      </c>
      <c r="I34" s="2">
        <v>10.210000000000001</v>
      </c>
      <c r="J34" s="2">
        <v>73.44</v>
      </c>
      <c r="K34" s="2" t="s">
        <v>31</v>
      </c>
      <c r="L34" s="4">
        <v>9</v>
      </c>
      <c r="M34" s="2">
        <v>0.4375</v>
      </c>
      <c r="N34" s="10">
        <f t="shared" si="0"/>
        <v>30.229447500000003</v>
      </c>
      <c r="O34">
        <f t="shared" si="1"/>
        <v>17</v>
      </c>
    </row>
    <row r="35" spans="1:15" hidden="1">
      <c r="A35" s="2" t="s">
        <v>15</v>
      </c>
      <c r="B35" s="2" t="s">
        <v>2</v>
      </c>
      <c r="C35" s="2" t="s">
        <v>4</v>
      </c>
      <c r="D35" s="2">
        <v>2945</v>
      </c>
      <c r="E35" s="2">
        <v>2949.5</v>
      </c>
      <c r="F35" s="2">
        <v>4.5</v>
      </c>
      <c r="G35" s="2">
        <v>4.5</v>
      </c>
      <c r="H35" s="2">
        <v>16.68</v>
      </c>
      <c r="I35" s="2">
        <v>13.86</v>
      </c>
      <c r="J35" s="2">
        <v>75.03</v>
      </c>
      <c r="K35" s="2" t="s">
        <v>31</v>
      </c>
      <c r="L35" s="4">
        <v>8</v>
      </c>
      <c r="M35" s="2">
        <v>0.5625</v>
      </c>
      <c r="N35" s="10">
        <f t="shared" si="0"/>
        <v>30.327202500000002</v>
      </c>
      <c r="O35">
        <f t="shared" si="1"/>
        <v>17</v>
      </c>
    </row>
    <row r="36" spans="1:15" hidden="1">
      <c r="A36" s="2" t="s">
        <v>15</v>
      </c>
      <c r="B36" s="2" t="s">
        <v>5</v>
      </c>
      <c r="C36" s="2" t="s">
        <v>6</v>
      </c>
      <c r="D36" s="2">
        <v>2953</v>
      </c>
      <c r="E36" s="2">
        <v>2956.5</v>
      </c>
      <c r="F36" s="2">
        <v>3.5</v>
      </c>
      <c r="G36" s="2">
        <v>3.5</v>
      </c>
      <c r="H36" s="2">
        <v>19.010000000000002</v>
      </c>
      <c r="I36" s="2">
        <v>61.91</v>
      </c>
      <c r="J36" s="2">
        <v>73.16</v>
      </c>
      <c r="K36" s="2" t="s">
        <v>31</v>
      </c>
      <c r="L36" s="4">
        <v>8</v>
      </c>
      <c r="M36" s="2">
        <v>0.4375</v>
      </c>
      <c r="N36" s="10">
        <f t="shared" si="0"/>
        <v>30.404377500000002</v>
      </c>
      <c r="O36">
        <f t="shared" si="1"/>
        <v>16</v>
      </c>
    </row>
    <row r="37" spans="1:15">
      <c r="A37" s="2" t="s">
        <v>15</v>
      </c>
      <c r="B37" s="2" t="s">
        <v>5</v>
      </c>
      <c r="C37" s="2" t="s">
        <v>7</v>
      </c>
      <c r="D37" s="7">
        <v>2961</v>
      </c>
      <c r="E37" s="7">
        <v>2965.5</v>
      </c>
      <c r="F37" s="2">
        <v>4.5</v>
      </c>
      <c r="G37" s="2">
        <v>4.5</v>
      </c>
      <c r="H37" s="2">
        <v>23.51</v>
      </c>
      <c r="I37" s="2">
        <v>68.41</v>
      </c>
      <c r="J37" s="2">
        <v>76.97</v>
      </c>
      <c r="K37" s="2" t="s">
        <v>31</v>
      </c>
      <c r="L37" s="8">
        <v>4.5</v>
      </c>
      <c r="M37" s="2">
        <v>0.5625</v>
      </c>
      <c r="N37" s="10">
        <f t="shared" si="0"/>
        <v>30.491842500000004</v>
      </c>
      <c r="O37">
        <f t="shared" si="1"/>
        <v>16</v>
      </c>
    </row>
    <row r="38" spans="1:15" hidden="1">
      <c r="D38">
        <f>MIN(D2:E37)</f>
        <v>2931</v>
      </c>
      <c r="E38">
        <f>MAX(D2:E37)</f>
        <v>3060</v>
      </c>
      <c r="N38" s="16">
        <f>AVERAGE(N2:N37)</f>
        <v>30.825052708333342</v>
      </c>
    </row>
    <row r="39" spans="1:15" hidden="1">
      <c r="E39">
        <f>1.1*9.8*E38/1000</f>
        <v>32.986800000000002</v>
      </c>
    </row>
  </sheetData>
  <autoFilter ref="A1:O39" xr:uid="{00000000-0001-0000-0000-000000000000}">
    <filterColumn colId="0">
      <iconFilter iconSet="3Arrows"/>
    </filterColumn>
    <filterColumn colId="2">
      <filters>
        <filter val="K2_2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0工区坐标</vt:lpstr>
      <vt:lpstr>1井位坐标</vt:lpstr>
      <vt:lpstr>2分层数据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2025-10-22T07:06:53Z</dcterms:modified>
</cp:coreProperties>
</file>