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数据\自己整理\"/>
    </mc:Choice>
  </mc:AlternateContent>
  <xr:revisionPtr revIDLastSave="0" documentId="13_ncr:1_{4E8FDA78-6F0E-4CDA-B09D-114EE81B99DC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表5-1相渗1" sheetId="1" r:id="rId1"/>
    <sheet name="表5-2相渗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4" i="2" l="1"/>
  <c r="H14" i="2"/>
  <c r="G14" i="2"/>
  <c r="F14" i="2"/>
  <c r="E14" i="2"/>
  <c r="I13" i="2"/>
  <c r="H13" i="2"/>
  <c r="G13" i="2"/>
  <c r="F13" i="2"/>
  <c r="E13" i="2"/>
  <c r="I12" i="2"/>
  <c r="H12" i="2"/>
  <c r="G12" i="2"/>
  <c r="F12" i="2"/>
  <c r="E12" i="2"/>
  <c r="I11" i="2"/>
  <c r="H11" i="2"/>
  <c r="G11" i="2"/>
  <c r="F11" i="2"/>
  <c r="E11" i="2"/>
  <c r="I10" i="2"/>
  <c r="H10" i="2"/>
  <c r="G10" i="2"/>
  <c r="F10" i="2"/>
  <c r="E10" i="2"/>
  <c r="I9" i="2"/>
  <c r="H9" i="2"/>
  <c r="G9" i="2"/>
  <c r="F9" i="2"/>
  <c r="E9" i="2"/>
  <c r="I8" i="2"/>
  <c r="H8" i="2"/>
  <c r="G8" i="2"/>
  <c r="F8" i="2"/>
  <c r="E8" i="2"/>
  <c r="I7" i="2"/>
  <c r="H7" i="2"/>
  <c r="G7" i="2"/>
  <c r="F7" i="2"/>
  <c r="E7" i="2"/>
  <c r="I6" i="2"/>
  <c r="H6" i="2"/>
  <c r="G6" i="2"/>
  <c r="F6" i="2"/>
  <c r="E6" i="2"/>
  <c r="I5" i="2"/>
  <c r="H5" i="2"/>
  <c r="G5" i="2"/>
  <c r="F5" i="2"/>
  <c r="E5" i="2"/>
  <c r="I4" i="2"/>
  <c r="H4" i="2"/>
  <c r="G4" i="2"/>
  <c r="F4" i="2"/>
  <c r="E4" i="2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<sst xmlns="http://schemas.openxmlformats.org/spreadsheetml/2006/main" count="18" uniqueCount="14">
  <si>
    <t>Sw</t>
  </si>
  <si>
    <t>Krw</t>
  </si>
  <si>
    <t>Kro</t>
  </si>
  <si>
    <t>So</t>
  </si>
  <si>
    <t>(原油粘度小于等于10适用)</t>
  </si>
  <si>
    <t>原油粘度</t>
  </si>
  <si>
    <t>水相粘度</t>
  </si>
  <si>
    <t>Kro/muo</t>
  </si>
  <si>
    <t>Krw/muw</t>
  </si>
  <si>
    <t>含水率</t>
  </si>
  <si>
    <t>驱油效率</t>
  </si>
  <si>
    <t>采油指数</t>
  </si>
  <si>
    <t>采液指数</t>
  </si>
  <si>
    <t>(原油粘度大于10适用)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</si>
</sst>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5" x14ac:knownFonts="1">
    <font>
      <sz val="11"/>
      <color theme="1"/>
      <name val="宋体"/>
      <charset val="134"/>
      <scheme val="minor"/>
    </font>
    <font>
      <b/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8" fontId="3" fillId="0" borderId="1" xfId="0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12" sqref="E12"/>
    </sheetView>
  </sheetViews>
  <sheetFormatPr defaultColWidth="9" defaultRowHeight="14.4" x14ac:dyDescent="0.25"/>
  <sheetData>
    <row r="1" spans="1:4" x14ac:dyDescent="0.25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3">
        <v>0.23799999999999999</v>
      </c>
      <c r="B2" s="3">
        <v>0</v>
      </c>
      <c r="C2" s="3">
        <v>1</v>
      </c>
      <c r="D2" s="4">
        <f>1-A2</f>
        <v>0.76200000000000001</v>
      </c>
    </row>
    <row r="3" spans="1:4" x14ac:dyDescent="0.25">
      <c r="A3" s="3">
        <v>0.318</v>
      </c>
      <c r="B3" s="3">
        <v>0</v>
      </c>
      <c r="C3" s="3">
        <v>0.96</v>
      </c>
      <c r="D3" s="4">
        <f t="shared" ref="D3:D12" si="0">1-A3</f>
        <v>0.68200000000000005</v>
      </c>
    </row>
    <row r="4" spans="1:4" x14ac:dyDescent="0.25">
      <c r="A4" s="3">
        <v>0.376</v>
      </c>
      <c r="B4" s="3">
        <v>4.0000000000000001E-3</v>
      </c>
      <c r="C4" s="3">
        <v>0.80200000000000005</v>
      </c>
      <c r="D4" s="4">
        <f t="shared" si="0"/>
        <v>0.624</v>
      </c>
    </row>
    <row r="5" spans="1:4" x14ac:dyDescent="0.25">
      <c r="A5" s="3">
        <v>0.41699999999999998</v>
      </c>
      <c r="B5" s="3">
        <v>4.0000000000000001E-3</v>
      </c>
      <c r="C5" s="3">
        <v>0.505</v>
      </c>
      <c r="D5" s="4">
        <f t="shared" si="0"/>
        <v>0.58299999999999996</v>
      </c>
    </row>
    <row r="6" spans="1:4" x14ac:dyDescent="0.25">
      <c r="A6" s="3">
        <v>0.45700000000000002</v>
      </c>
      <c r="B6" s="3">
        <v>8.9999999999999993E-3</v>
      </c>
      <c r="C6" s="3">
        <v>0.36499999999999999</v>
      </c>
      <c r="D6" s="4">
        <f t="shared" si="0"/>
        <v>0.54300000000000004</v>
      </c>
    </row>
    <row r="7" spans="1:4" x14ac:dyDescent="0.25">
      <c r="A7" s="3">
        <v>0.498</v>
      </c>
      <c r="B7" s="3">
        <v>2.1999999999999999E-2</v>
      </c>
      <c r="C7" s="3">
        <v>0.249</v>
      </c>
      <c r="D7" s="4">
        <f t="shared" si="0"/>
        <v>0.502</v>
      </c>
    </row>
    <row r="8" spans="1:4" x14ac:dyDescent="0.25">
      <c r="A8" s="3">
        <v>0.53900000000000003</v>
      </c>
      <c r="B8" s="3">
        <v>3.5999999999999997E-2</v>
      </c>
      <c r="C8" s="3">
        <v>0.157</v>
      </c>
      <c r="D8" s="4">
        <f t="shared" si="0"/>
        <v>0.46100000000000002</v>
      </c>
    </row>
    <row r="9" spans="1:4" x14ac:dyDescent="0.25">
      <c r="A9" s="3">
        <v>0.57899999999999996</v>
      </c>
      <c r="B9" s="3">
        <v>5.0999999999999997E-2</v>
      </c>
      <c r="C9" s="3">
        <v>9.4E-2</v>
      </c>
      <c r="D9" s="4">
        <f t="shared" si="0"/>
        <v>0.42099999999999999</v>
      </c>
    </row>
    <row r="10" spans="1:4" x14ac:dyDescent="0.25">
      <c r="A10" s="3">
        <v>0.62</v>
      </c>
      <c r="B10" s="3">
        <v>7.8E-2</v>
      </c>
      <c r="C10" s="3">
        <v>4.8000000000000001E-2</v>
      </c>
      <c r="D10" s="4">
        <f t="shared" si="0"/>
        <v>0.38</v>
      </c>
    </row>
    <row r="11" spans="1:4" x14ac:dyDescent="0.25">
      <c r="A11" s="3">
        <v>0.66900000000000004</v>
      </c>
      <c r="B11" s="3">
        <v>0.154</v>
      </c>
      <c r="C11" s="3">
        <v>0.02</v>
      </c>
      <c r="D11" s="4">
        <f t="shared" si="0"/>
        <v>0.33100000000000002</v>
      </c>
    </row>
    <row r="12" spans="1:4" x14ac:dyDescent="0.25">
      <c r="A12" s="3">
        <v>0.73499999999999999</v>
      </c>
      <c r="B12" s="3">
        <v>0.28899999999999998</v>
      </c>
      <c r="C12" s="3">
        <v>0</v>
      </c>
      <c r="D12" s="4">
        <f t="shared" si="0"/>
        <v>0.26500000000000001</v>
      </c>
    </row>
    <row r="14" spans="1:4" x14ac:dyDescent="0.25">
      <c r="A14" t="s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F18" sqref="F18:F19"/>
    </sheetView>
  </sheetViews>
  <sheetFormatPr defaultColWidth="9" defaultRowHeight="14.4" x14ac:dyDescent="0.25"/>
  <cols>
    <col min="7" max="9" width="12.88671875"/>
  </cols>
  <sheetData>
    <row r="1" spans="1:11" x14ac:dyDescent="0.25">
      <c r="C1" t="s">
        <v>5</v>
      </c>
      <c r="D1" t="s">
        <v>6</v>
      </c>
    </row>
    <row r="2" spans="1:11" x14ac:dyDescent="0.25">
      <c r="C2">
        <v>10</v>
      </c>
      <c r="D2">
        <v>1</v>
      </c>
    </row>
    <row r="3" spans="1:11" x14ac:dyDescent="0.25">
      <c r="B3" s="1" t="s">
        <v>0</v>
      </c>
      <c r="C3" s="1" t="s">
        <v>1</v>
      </c>
      <c r="D3" s="1" t="s">
        <v>2</v>
      </c>
      <c r="E3" s="2" t="s">
        <v>3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B4" s="3">
        <v>0.24299999999999999</v>
      </c>
      <c r="C4" s="3">
        <v>0</v>
      </c>
      <c r="D4" s="3">
        <v>1</v>
      </c>
      <c r="E4" s="4">
        <f>1-B4</f>
        <v>0.75700000000000001</v>
      </c>
      <c r="F4">
        <f>D4/$C$2</f>
        <v>0.1</v>
      </c>
      <c r="G4">
        <f>C4/$D$2</f>
        <v>0</v>
      </c>
      <c r="H4">
        <f>G4/(F4+G4)</f>
        <v>0</v>
      </c>
      <c r="I4">
        <f>1-(1-B4)/(1-$B$4)</f>
        <v>0</v>
      </c>
    </row>
    <row r="5" spans="1:11" x14ac:dyDescent="0.25">
      <c r="B5" s="3">
        <v>0.32500000000000001</v>
      </c>
      <c r="C5" s="3">
        <v>0</v>
      </c>
      <c r="D5" s="3">
        <v>0.92200000000000004</v>
      </c>
      <c r="E5" s="4">
        <f t="shared" ref="E5:E14" si="0">1-B5</f>
        <v>0.67500000000000004</v>
      </c>
      <c r="F5">
        <f t="shared" ref="F5:F14" si="1">D5/$C$2</f>
        <v>9.2200000000000004E-2</v>
      </c>
      <c r="G5">
        <f t="shared" ref="G5:G14" si="2">C5/$D$2</f>
        <v>0</v>
      </c>
      <c r="H5">
        <f t="shared" ref="H5:H14" si="3">G5/(F5+G5)</f>
        <v>0</v>
      </c>
      <c r="I5">
        <f t="shared" ref="I5:I14" si="4">1-(1-B5)/(1-$B$4)</f>
        <v>0.108322324966975</v>
      </c>
    </row>
    <row r="6" spans="1:11" x14ac:dyDescent="0.25">
      <c r="B6" s="3">
        <v>0.38400000000000001</v>
      </c>
      <c r="C6" s="3">
        <v>5.0000000000000001E-3</v>
      </c>
      <c r="D6" s="3">
        <v>0.77</v>
      </c>
      <c r="E6" s="4">
        <f t="shared" si="0"/>
        <v>0.61599999999999999</v>
      </c>
      <c r="F6">
        <f t="shared" si="1"/>
        <v>7.6999999999999999E-2</v>
      </c>
      <c r="G6">
        <f t="shared" si="2"/>
        <v>5.0000000000000001E-3</v>
      </c>
      <c r="H6">
        <f t="shared" si="3"/>
        <v>6.0975609756097601E-2</v>
      </c>
      <c r="I6">
        <f t="shared" si="4"/>
        <v>0.18626155878467601</v>
      </c>
    </row>
    <row r="7" spans="1:11" x14ac:dyDescent="0.25">
      <c r="B7" s="3">
        <v>0.42499999999999999</v>
      </c>
      <c r="C7" s="3">
        <v>4.0000000000000001E-3</v>
      </c>
      <c r="D7" s="3">
        <v>0.48499999999999999</v>
      </c>
      <c r="E7" s="4">
        <f t="shared" si="0"/>
        <v>0.57499999999999996</v>
      </c>
      <c r="F7">
        <f t="shared" si="1"/>
        <v>4.8500000000000001E-2</v>
      </c>
      <c r="G7">
        <f t="shared" si="2"/>
        <v>4.0000000000000001E-3</v>
      </c>
      <c r="H7">
        <f t="shared" si="3"/>
        <v>7.6190476190476197E-2</v>
      </c>
      <c r="I7">
        <f t="shared" si="4"/>
        <v>0.240422721268164</v>
      </c>
    </row>
    <row r="8" spans="1:11" x14ac:dyDescent="0.25">
      <c r="B8" s="3">
        <v>0.46700000000000003</v>
      </c>
      <c r="C8" s="3">
        <v>8.9999999999999993E-3</v>
      </c>
      <c r="D8" s="3">
        <v>0.35099999999999998</v>
      </c>
      <c r="E8" s="4">
        <f t="shared" si="0"/>
        <v>0.53300000000000003</v>
      </c>
      <c r="F8">
        <f t="shared" si="1"/>
        <v>3.5099999999999999E-2</v>
      </c>
      <c r="G8">
        <f t="shared" si="2"/>
        <v>8.9999999999999993E-3</v>
      </c>
      <c r="H8">
        <f t="shared" si="3"/>
        <v>0.20408163265306101</v>
      </c>
      <c r="I8">
        <f t="shared" si="4"/>
        <v>0.295904887714663</v>
      </c>
    </row>
    <row r="9" spans="1:11" x14ac:dyDescent="0.25">
      <c r="B9" s="3">
        <v>0.50800000000000001</v>
      </c>
      <c r="C9" s="3">
        <v>2.1999999999999999E-2</v>
      </c>
      <c r="D9" s="3">
        <v>0.23899999999999999</v>
      </c>
      <c r="E9" s="4">
        <f t="shared" si="0"/>
        <v>0.49199999999999999</v>
      </c>
      <c r="F9">
        <f t="shared" si="1"/>
        <v>2.3900000000000001E-2</v>
      </c>
      <c r="G9">
        <f t="shared" si="2"/>
        <v>2.1999999999999999E-2</v>
      </c>
      <c r="H9">
        <f t="shared" si="3"/>
        <v>0.47930283224400899</v>
      </c>
      <c r="I9">
        <f t="shared" si="4"/>
        <v>0.35006605019815101</v>
      </c>
    </row>
    <row r="10" spans="1:11" x14ac:dyDescent="0.25">
      <c r="B10" s="3">
        <v>0.55000000000000004</v>
      </c>
      <c r="C10" s="3">
        <v>3.6999999999999998E-2</v>
      </c>
      <c r="D10" s="3">
        <v>0.15</v>
      </c>
      <c r="E10" s="4">
        <f t="shared" si="0"/>
        <v>0.45</v>
      </c>
      <c r="F10">
        <f t="shared" si="1"/>
        <v>1.4999999999999999E-2</v>
      </c>
      <c r="G10">
        <f t="shared" si="2"/>
        <v>3.6999999999999998E-2</v>
      </c>
      <c r="H10">
        <f t="shared" si="3"/>
        <v>0.71153846153846201</v>
      </c>
      <c r="I10">
        <f t="shared" si="4"/>
        <v>0.40554821664465002</v>
      </c>
    </row>
    <row r="11" spans="1:11" x14ac:dyDescent="0.25">
      <c r="B11" s="3">
        <v>0.59199999999999997</v>
      </c>
      <c r="C11" s="3">
        <v>5.1999999999999998E-2</v>
      </c>
      <c r="D11" s="3">
        <v>0.09</v>
      </c>
      <c r="E11" s="4">
        <f t="shared" si="0"/>
        <v>0.40799999999999997</v>
      </c>
      <c r="F11">
        <f t="shared" si="1"/>
        <v>8.9999999999999993E-3</v>
      </c>
      <c r="G11">
        <f t="shared" si="2"/>
        <v>5.1999999999999998E-2</v>
      </c>
      <c r="H11">
        <f t="shared" si="3"/>
        <v>0.85245901639344301</v>
      </c>
      <c r="I11">
        <f t="shared" si="4"/>
        <v>0.46103038309114902</v>
      </c>
    </row>
    <row r="12" spans="1:11" x14ac:dyDescent="0.25">
      <c r="B12" s="3">
        <v>0.63300000000000001</v>
      </c>
      <c r="C12" s="3">
        <v>7.9000000000000001E-2</v>
      </c>
      <c r="D12" s="3">
        <v>4.5999999999999999E-2</v>
      </c>
      <c r="E12" s="4">
        <f t="shared" si="0"/>
        <v>0.36699999999999999</v>
      </c>
      <c r="F12">
        <f t="shared" si="1"/>
        <v>4.5999999999999999E-3</v>
      </c>
      <c r="G12">
        <f t="shared" si="2"/>
        <v>7.9000000000000001E-2</v>
      </c>
      <c r="H12">
        <f t="shared" si="3"/>
        <v>0.94497607655502402</v>
      </c>
      <c r="I12">
        <f t="shared" si="4"/>
        <v>0.51519154557463698</v>
      </c>
    </row>
    <row r="13" spans="1:11" x14ac:dyDescent="0.25">
      <c r="B13" s="3">
        <v>0.68300000000000005</v>
      </c>
      <c r="C13" s="3">
        <v>0.157</v>
      </c>
      <c r="D13" s="3">
        <v>0.02</v>
      </c>
      <c r="E13" s="4">
        <f t="shared" si="0"/>
        <v>0.317</v>
      </c>
      <c r="F13">
        <f t="shared" si="1"/>
        <v>2E-3</v>
      </c>
      <c r="G13">
        <f t="shared" si="2"/>
        <v>0.157</v>
      </c>
      <c r="H13">
        <f t="shared" si="3"/>
        <v>0.98742138364779897</v>
      </c>
      <c r="I13">
        <f t="shared" si="4"/>
        <v>0.58124174372523096</v>
      </c>
    </row>
    <row r="14" spans="1:11" x14ac:dyDescent="0.25">
      <c r="B14" s="3">
        <v>0.75</v>
      </c>
      <c r="C14" s="3">
        <v>0.29499999999999998</v>
      </c>
      <c r="D14" s="3">
        <v>0</v>
      </c>
      <c r="E14" s="4">
        <f t="shared" si="0"/>
        <v>0.25</v>
      </c>
      <c r="F14">
        <f t="shared" si="1"/>
        <v>0</v>
      </c>
      <c r="G14">
        <f t="shared" si="2"/>
        <v>0.29499999999999998</v>
      </c>
      <c r="H14">
        <f t="shared" si="3"/>
        <v>1</v>
      </c>
      <c r="I14">
        <f t="shared" si="4"/>
        <v>0.66974900924702796</v>
      </c>
    </row>
    <row r="16" spans="1:11" x14ac:dyDescent="0.25">
      <c r="A16" s="5" t="s">
        <v>13</v>
      </c>
      <c r="B16" s="5"/>
      <c r="C16" s="5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表5-1相渗1</vt:lpstr>
      <vt:lpstr>表5-2相渗2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2025-10-12T11:01:47Z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16DEE9472FA34FDBB47ED00BF3465350_12</vt:lpwstr>
  </property>
</Properties>
</file>