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82E4277E-764F-4626-9AFA-4E0A46B1D4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2-1 单井测井解释数据" sheetId="1" r:id="rId1"/>
    <sheet name="表2-总 连井剖面图" sheetId="10" r:id="rId2"/>
    <sheet name="表2-2 K1_1数据" sheetId="4" r:id="rId3"/>
    <sheet name="表2-3 K1_2数据" sheetId="6" r:id="rId4"/>
    <sheet name="表2-4 K2_1数据" sheetId="7" r:id="rId5"/>
    <sheet name="表2-5 K_2_2数据" sheetId="8" r:id="rId6"/>
    <sheet name="模板" sheetId="5" r:id="rId7"/>
    <sheet name="储量计算" sheetId="9" r:id="rId8"/>
  </sheets>
  <definedNames>
    <definedName name="_xlnm._FilterDatabase" localSheetId="0" hidden="1">'表2-1 单井测井解释数据'!$A$1:$Q$40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1" i="1" l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O20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<sst xmlns="http://schemas.openxmlformats.org/spreadsheetml/2006/main" count="647" uniqueCount="96">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</sst>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79E5FF"/>
      <color rgb="FFFFC411"/>
      <color rgb="FFA76DD3"/>
      <color rgb="FFB991DD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opLeftCell="A10" zoomScale="115" zoomScaleNormal="115" workbookViewId="0">
      <selection sqref="A1:Q40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7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</row>
    <row r="2" spans="1:17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 t="shared" ref="Q2:Q20" si="0">H2/P2</f>
        <v>0.4375</v>
      </c>
    </row>
    <row r="3" spans="1:17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si="0"/>
        <v>0.5625</v>
      </c>
    </row>
    <row r="4" spans="1:17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7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</row>
    <row r="6" spans="1:17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7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7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7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7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7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7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7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7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</row>
    <row r="15" spans="1:17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7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7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7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7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7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7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65">
        <f t="shared" ref="M21:N21" si="1">($G$21*I21+$G$22*I22)/($G$21+$G$22)</f>
        <v>22.27</v>
      </c>
      <c r="N21" s="65">
        <f t="shared" si="1"/>
        <v>54.23</v>
      </c>
      <c r="O21" s="65">
        <f>($G$21*K21+$G$22*K22)/($G$21+$G$22)</f>
        <v>44.215000000000003</v>
      </c>
      <c r="P21" s="63" ph="1">
        <v>8</v>
      </c>
      <c r="Q21" s="63">
        <f>H21/P21</f>
        <v>0.25</v>
      </c>
    </row>
    <row r="22" spans="1:17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65"/>
      <c r="N22" s="65"/>
      <c r="O22" s="65"/>
      <c r="P22" s="64" ph="1"/>
      <c r="Q22" s="64" ph="1">
        <v>0</v>
      </c>
    </row>
    <row r="23" spans="1:17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7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7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7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67">
        <f t="shared" ref="M26:N26" si="2">($G$26*I26+$G$27*I27)/($G$26+$G$27)</f>
        <v>19.536666666666665</v>
      </c>
      <c r="N26" s="67">
        <f t="shared" si="2"/>
        <v>44.243333333333332</v>
      </c>
      <c r="O26" s="65">
        <f>($G$26*K26+$G$27*K27)/($G$26+$G$27)</f>
        <v>38.4</v>
      </c>
      <c r="P26" s="63" ph="1">
        <v>8</v>
      </c>
      <c r="Q26" s="63">
        <f>H26/P26</f>
        <v>0.125</v>
      </c>
    </row>
    <row r="27" spans="1:17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67"/>
      <c r="N27" s="67"/>
      <c r="O27" s="65"/>
      <c r="P27" s="64" ph="1"/>
      <c r="Q27" s="64" ph="1">
        <v>0</v>
      </c>
    </row>
    <row r="28" spans="1:17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7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7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</row>
    <row r="31" spans="1:17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66">
        <f t="shared" ref="M31:N31" si="3">($G$31*I31+$G$32*I32)/($G$31+$G$32)</f>
        <v>25.00333333333333</v>
      </c>
      <c r="N31" s="66">
        <f t="shared" si="3"/>
        <v>85.063333333333333</v>
      </c>
      <c r="O31" s="66">
        <f>($G$31*K31+$G$32*K32)/($G$31+$G$32)</f>
        <v>38.386666666666663</v>
      </c>
      <c r="P31" s="63" ph="1">
        <v>8</v>
      </c>
      <c r="Q31" s="63">
        <f>H31/P31</f>
        <v>0.125</v>
      </c>
    </row>
    <row r="32" spans="1:17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66"/>
      <c r="N32" s="66"/>
      <c r="O32" s="66"/>
      <c r="P32" s="64" ph="1"/>
      <c r="Q32" s="64" ph="1">
        <v>0</v>
      </c>
    </row>
    <row r="33" spans="1:17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7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</row>
    <row r="35" spans="1:17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7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7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7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7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7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7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  <mergeCell ref="P21:P22"/>
    <mergeCell ref="Q21:Q22"/>
    <mergeCell ref="P26:P27"/>
    <mergeCell ref="P31:P32"/>
    <mergeCell ref="Q26:Q27"/>
    <mergeCell ref="Q31:Q32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tabSelected="1" zoomScaleNormal="100" workbookViewId="0">
      <selection activeCell="T16" sqref="T16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F17" sqref="F17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D1" sqref="D1:F15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I22" sqref="I22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topLeftCell="F1" zoomScale="85" zoomScaleNormal="85" workbookViewId="0">
      <selection activeCell="U30" sqref="U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68" t="s">
        <v>32</v>
      </c>
      <c r="B1" s="69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68"/>
      <c r="B2" s="69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71" t="s">
        <v>74</v>
      </c>
      <c r="C2" s="71" t="s">
        <v>75</v>
      </c>
      <c r="D2" s="70" t="s">
        <v>76</v>
      </c>
      <c r="E2" s="70"/>
      <c r="F2" s="70"/>
      <c r="G2" s="70"/>
      <c r="H2" s="70"/>
      <c r="I2" s="70"/>
      <c r="J2" s="70" t="s">
        <v>77</v>
      </c>
      <c r="K2" s="70"/>
      <c r="L2" s="70"/>
      <c r="M2" s="70"/>
      <c r="N2" s="70" t="s">
        <v>78</v>
      </c>
      <c r="O2" s="70" t="s">
        <v>79</v>
      </c>
      <c r="P2" s="70"/>
    </row>
    <row r="3" spans="1:16" x14ac:dyDescent="0.25">
      <c r="A3" t="s">
        <v>80</v>
      </c>
      <c r="B3" s="71"/>
      <c r="C3" s="71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70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表2-1 单井测井解释数据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2025-10-16T14:02:12Z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