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uismans/Desktop/untitled folder/Results New Paper/"/>
    </mc:Choice>
  </mc:AlternateContent>
  <xr:revisionPtr revIDLastSave="0" documentId="13_ncr:1_{DB38E5E4-3D8C-6048-A3F9-1ADB465460D1}" xr6:coauthVersionLast="47" xr6:coauthVersionMax="47" xr10:uidLastSave="{00000000-0000-0000-0000-000000000000}"/>
  <bookViews>
    <workbookView xWindow="0" yWindow="460" windowWidth="25600" windowHeight="14420" xr2:uid="{00000000-000D-0000-FFFF-FFFF00000000}"/>
  </bookViews>
  <sheets>
    <sheet name="True" sheetId="1" r:id="rId1"/>
    <sheet name="SWOPITC_NONE_TRUE_STRAT_250" sheetId="5" r:id="rId2"/>
    <sheet name="SWOPITC_NONE_TRUE_STRAT_500" sheetId="2" r:id="rId3"/>
    <sheet name="SWOPIT_NONE_TRUE_STRAT_250" sheetId="3" r:id="rId4"/>
    <sheet name="SWOPIT_NONE_TRUE_STRAT_50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4" l="1"/>
  <c r="U19" i="4"/>
  <c r="X18" i="4"/>
  <c r="U18" i="4"/>
  <c r="X15" i="4"/>
  <c r="U15" i="4"/>
  <c r="X14" i="4"/>
  <c r="U14" i="4"/>
  <c r="X11" i="4"/>
  <c r="U11" i="4"/>
  <c r="X10" i="4"/>
  <c r="U10" i="4"/>
  <c r="X7" i="4"/>
  <c r="U7" i="4"/>
  <c r="X6" i="4"/>
  <c r="U6" i="4"/>
  <c r="X19" i="3"/>
  <c r="U19" i="3"/>
  <c r="X15" i="3"/>
  <c r="U15" i="3"/>
  <c r="U23" i="2"/>
  <c r="U19" i="2"/>
  <c r="X11" i="3"/>
  <c r="U11" i="3"/>
  <c r="X10" i="3"/>
  <c r="U10" i="3"/>
  <c r="X7" i="3"/>
  <c r="U7" i="3"/>
  <c r="X6" i="3"/>
  <c r="U6" i="3"/>
  <c r="X23" i="2"/>
  <c r="X22" i="2"/>
  <c r="U22" i="2"/>
  <c r="X19" i="2"/>
  <c r="X18" i="2"/>
  <c r="U18" i="2"/>
  <c r="X15" i="2"/>
  <c r="U15" i="2"/>
  <c r="X14" i="2"/>
  <c r="U14" i="2"/>
  <c r="X11" i="2"/>
  <c r="U11" i="2"/>
  <c r="X10" i="2"/>
  <c r="U10" i="2"/>
  <c r="X7" i="2"/>
  <c r="U7" i="2"/>
  <c r="X6" i="2"/>
  <c r="U6" i="2"/>
  <c r="X23" i="5"/>
  <c r="X19" i="5"/>
  <c r="U23" i="5"/>
  <c r="U19" i="5"/>
  <c r="X15" i="5"/>
  <c r="U15" i="5"/>
  <c r="X11" i="5"/>
  <c r="U11" i="5"/>
  <c r="X7" i="5"/>
  <c r="X6" i="5"/>
  <c r="U7" i="5"/>
  <c r="F32" i="1" l="1"/>
  <c r="F31" i="1"/>
  <c r="F29" i="1"/>
  <c r="F28" i="1"/>
  <c r="F26" i="1"/>
  <c r="F25" i="1"/>
  <c r="F23" i="1"/>
  <c r="F22" i="1"/>
  <c r="F14" i="1"/>
  <c r="F13" i="1"/>
  <c r="F11" i="1"/>
  <c r="F10" i="1"/>
  <c r="F8" i="1"/>
  <c r="F7" i="1"/>
  <c r="F5" i="1"/>
  <c r="F4" i="1"/>
  <c r="E28" i="1"/>
  <c r="E29" i="1"/>
  <c r="E31" i="1"/>
  <c r="E32" i="1"/>
  <c r="E26" i="1"/>
  <c r="E25" i="1"/>
  <c r="E23" i="1"/>
  <c r="E22" i="1"/>
  <c r="E14" i="1"/>
  <c r="E13" i="1"/>
  <c r="E11" i="1"/>
  <c r="E10" i="1"/>
  <c r="E8" i="1"/>
  <c r="E7" i="1"/>
  <c r="E5" i="1"/>
  <c r="E4" i="1"/>
  <c r="I25" i="1"/>
  <c r="I32" i="1"/>
  <c r="I31" i="1"/>
  <c r="I29" i="1"/>
  <c r="I28" i="1"/>
  <c r="I26" i="1"/>
  <c r="I23" i="1"/>
  <c r="I22" i="1"/>
  <c r="I20" i="1"/>
  <c r="I19" i="1"/>
  <c r="I17" i="1"/>
  <c r="I16" i="1"/>
  <c r="I14" i="1"/>
  <c r="I13" i="1"/>
  <c r="I11" i="1"/>
  <c r="I10" i="1"/>
  <c r="I8" i="1"/>
  <c r="I7" i="1"/>
  <c r="I5" i="1"/>
  <c r="I4" i="1"/>
  <c r="H32" i="1"/>
  <c r="H31" i="1"/>
  <c r="H29" i="1"/>
  <c r="H28" i="1"/>
  <c r="H26" i="1"/>
  <c r="H25" i="1"/>
  <c r="H23" i="1"/>
  <c r="H22" i="1"/>
  <c r="H20" i="1"/>
  <c r="H19" i="1"/>
  <c r="H17" i="1"/>
  <c r="H16" i="1"/>
  <c r="H14" i="1"/>
  <c r="H13" i="1"/>
  <c r="H11" i="1"/>
  <c r="H10" i="1"/>
  <c r="H8" i="1"/>
  <c r="H7" i="1"/>
  <c r="H5" i="1"/>
  <c r="H4" i="1"/>
  <c r="U14" i="5"/>
  <c r="U18" i="3"/>
  <c r="U14" i="3"/>
  <c r="U22" i="5"/>
  <c r="U18" i="5"/>
  <c r="U10" i="5"/>
  <c r="U6" i="5"/>
  <c r="X14" i="3"/>
  <c r="X18" i="3"/>
  <c r="X22" i="5"/>
  <c r="X18" i="5"/>
  <c r="X14" i="5"/>
  <c r="X10" i="5"/>
</calcChain>
</file>

<file path=xl/sharedStrings.xml><?xml version="1.0" encoding="utf-8"?>
<sst xmlns="http://schemas.openxmlformats.org/spreadsheetml/2006/main" count="523" uniqueCount="96">
  <si>
    <t>ESTIMATION RESULTS for SWOPITC_NONE_TRUE_STRAT_500</t>
  </si>
  <si>
    <t>Hours</t>
  </si>
  <si>
    <t>Mins</t>
  </si>
  <si>
    <t>Secs</t>
  </si>
  <si>
    <t xml:space="preserve">Converged: </t>
  </si>
  <si>
    <t xml:space="preserve">Not Converged: </t>
  </si>
  <si>
    <t>Startiter:</t>
  </si>
  <si>
    <t>Runtime:</t>
  </si>
  <si>
    <t>PARAMETERS SWOPITC_NONE_TRUE_STRAT_500</t>
  </si>
  <si>
    <t>NAMES</t>
  </si>
  <si>
    <t>TRUE</t>
  </si>
  <si>
    <t>mean</t>
  </si>
  <si>
    <t>mean ci_low</t>
  </si>
  <si>
    <t>mean ci_high</t>
  </si>
  <si>
    <t>mean se</t>
  </si>
  <si>
    <t>real se</t>
  </si>
  <si>
    <t>real2mean se</t>
  </si>
  <si>
    <t>real2median se</t>
  </si>
  <si>
    <t>rmse</t>
  </si>
  <si>
    <t>coverage</t>
  </si>
  <si>
    <t>boot_cov</t>
  </si>
  <si>
    <t>boot_se</t>
  </si>
  <si>
    <t>real2boot_se</t>
  </si>
  <si>
    <t>real2boot_median_se</t>
  </si>
  <si>
    <t>g1</t>
  </si>
  <si>
    <t>reg_cutoff</t>
  </si>
  <si>
    <t>b2</t>
  </si>
  <si>
    <t>b3</t>
  </si>
  <si>
    <t>out1_cutoff1</t>
  </si>
  <si>
    <t>out1_cutoff2</t>
  </si>
  <si>
    <t>b4</t>
  </si>
  <si>
    <t>b5</t>
  </si>
  <si>
    <t>out2_cutoff1</t>
  </si>
  <si>
    <t>out2_cutoff2</t>
  </si>
  <si>
    <t>rho1</t>
  </si>
  <si>
    <t>rho2</t>
  </si>
  <si>
    <t>Trimmed</t>
  </si>
  <si>
    <t>Dropped</t>
  </si>
  <si>
    <t>PROBABILITIES SWOPITC_NONE_TRUE_STRAT_500</t>
  </si>
  <si>
    <t>Choice/Reg</t>
  </si>
  <si>
    <t>Choice 1</t>
  </si>
  <si>
    <t>Choice 2</t>
  </si>
  <si>
    <t>Choice 3</t>
  </si>
  <si>
    <t>Reg 1</t>
  </si>
  <si>
    <t>Reg 2</t>
  </si>
  <si>
    <t>MARGINAL EFFECT SWOPITC_NONE_TRUE_STRAT_500</t>
  </si>
  <si>
    <t>X1 on 1</t>
  </si>
  <si>
    <t>X1 on 2</t>
  </si>
  <si>
    <t>X1 on 3</t>
  </si>
  <si>
    <t>X2 on 1</t>
  </si>
  <si>
    <t>X2 on 2</t>
  </si>
  <si>
    <t>X2 on 3</t>
  </si>
  <si>
    <t>X3 on 1</t>
  </si>
  <si>
    <t>X3 on 2</t>
  </si>
  <si>
    <t>X3 on 3</t>
  </si>
  <si>
    <t>X4 on 1</t>
  </si>
  <si>
    <t>X4 on 2</t>
  </si>
  <si>
    <t>X4 on 3</t>
  </si>
  <si>
    <t>X5 on 1</t>
  </si>
  <si>
    <t>X5 on 2</t>
  </si>
  <si>
    <t>X5 on 3</t>
  </si>
  <si>
    <t>ESTIMATION RESULTS for SWOPIT_NONE_TRUE_STRAT_250</t>
  </si>
  <si>
    <t>PARAMETERS SWOPIT_NONE_TRUE_STRAT_250</t>
  </si>
  <si>
    <t>PROBABILITIES SWOPIT_NONE_TRUE_STRAT_250</t>
  </si>
  <si>
    <t>MARGINAL EFFECT SWOPIT_NONE_TRUE_STRAT_250</t>
  </si>
  <si>
    <t>ESTIMATION RESULTS for SWOPIT_NONE_TRUE_STRAT_500</t>
  </si>
  <si>
    <t>PARAMETERS SWOPIT_NONE_TRUE_STRAT_500</t>
  </si>
  <si>
    <t>PROBABILITIES SWOPIT_NONE_TRUE_STRAT_500</t>
  </si>
  <si>
    <t>MARGINAL EFFECT SWOPIT_NONE_TRUE_STRAT_500</t>
  </si>
  <si>
    <t>ESTIMATION RESULTS for SWOPITC_NONE_TRUE_STRAT_250</t>
  </si>
  <si>
    <t>PARAMETERS SWOPITC_NONE_TRUE_STRAT_250</t>
  </si>
  <si>
    <t>PROBABILITIES SWOPITC_NONE_TRUE_STRAT_250</t>
  </si>
  <si>
    <t>MARGINAL EFFECT SWOPITC_NONE_TRUE_STRAT_250</t>
  </si>
  <si>
    <t>True and estimated model:</t>
  </si>
  <si>
    <t>Swopit</t>
  </si>
  <si>
    <t>Swopitc</t>
  </si>
  <si>
    <t>Sample size:</t>
  </si>
  <si>
    <t>Slope coefficients</t>
  </si>
  <si>
    <r>
      <rPr>
        <sz val="10"/>
        <color indexed="8"/>
        <rFont val="Times New Roman"/>
        <family val="1"/>
      </rPr>
      <t xml:space="preserve">Coverage rate                            </t>
    </r>
    <r>
      <rPr>
        <i/>
        <sz val="10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(at 95% level), %</t>
    </r>
  </si>
  <si>
    <t>Asymptotic</t>
  </si>
  <si>
    <t>Bootstrap</t>
  </si>
  <si>
    <t>Threshold coefficients</t>
  </si>
  <si>
    <t>Correlation coefficients</t>
  </si>
  <si>
    <r>
      <rPr>
        <sz val="10"/>
        <color indexed="8"/>
        <rFont val="Times New Roman"/>
        <family val="1"/>
      </rPr>
      <t xml:space="preserve">Coverage rate                           </t>
    </r>
    <r>
      <rPr>
        <i/>
        <sz val="10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(at 95% level), %</t>
    </r>
  </si>
  <si>
    <t>Regime probabilities</t>
  </si>
  <si>
    <t xml:space="preserve">Choice probabilities </t>
  </si>
  <si>
    <t>slopes</t>
  </si>
  <si>
    <t>none 250</t>
  </si>
  <si>
    <t>choice</t>
  </si>
  <si>
    <t>probs</t>
  </si>
  <si>
    <t>bias se</t>
  </si>
  <si>
    <t xml:space="preserve">thresholds </t>
  </si>
  <si>
    <t>regime</t>
  </si>
  <si>
    <t>corr</t>
  </si>
  <si>
    <t>boot</t>
  </si>
  <si>
    <t>Bias of standard                    error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</si>
</sst>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64" fontId="2" fillId="2" borderId="3" xfId="0" applyNumberFormat="1" applyFont="1" applyFill="1" applyBorder="1" applyAlignment="1">
      <alignment horizontal="center" vertical="top" wrapText="1"/>
    </xf>
    <xf numFmtId="1" fontId="2" fillId="2" borderId="3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center" wrapText="1"/>
    </xf>
    <xf numFmtId="1" fontId="6" fillId="2" borderId="0" xfId="0" applyNumberFormat="1" applyFont="1" applyFill="1" applyAlignment="1">
      <alignment vertical="center" wrapText="1"/>
    </xf>
    <xf numFmtId="164" fontId="2" fillId="2" borderId="4" xfId="0" applyNumberFormat="1" applyFont="1" applyFill="1" applyBorder="1" applyAlignment="1">
      <alignment horizontal="left" vertical="center" wrapText="1"/>
    </xf>
    <xf numFmtId="164" fontId="2" fillId="2" borderId="4" xfId="0" applyNumberFormat="1" applyFont="1" applyFill="1" applyBorder="1" applyAlignment="1">
      <alignment horizontal="center" wrapText="1"/>
    </xf>
    <xf numFmtId="164" fontId="2" fillId="2" borderId="3" xfId="0" applyNumberFormat="1" applyFont="1" applyFill="1" applyBorder="1" applyAlignment="1">
      <alignment horizontal="left" vertical="center" wrapText="1"/>
    </xf>
    <xf numFmtId="0" fontId="0" fillId="2" borderId="0" xfId="0" applyFill="1"/>
    <xf numFmtId="0" fontId="0" fillId="2" borderId="0" xfId="0" applyFill="1" applyBorder="1"/>
    <xf numFmtId="165" fontId="2" fillId="2" borderId="0" xfId="0" applyNumberFormat="1" applyFont="1" applyFill="1" applyAlignment="1">
      <alignment horizontal="center" wrapText="1"/>
    </xf>
    <xf numFmtId="165" fontId="2" fillId="2" borderId="0" xfId="1" applyNumberFormat="1" applyFont="1" applyFill="1" applyAlignment="1">
      <alignment horizontal="center" wrapText="1"/>
    </xf>
    <xf numFmtId="165" fontId="2" fillId="2" borderId="4" xfId="0" applyNumberFormat="1" applyFont="1" applyFill="1" applyBorder="1" applyAlignment="1">
      <alignment horizontal="center" wrapText="1"/>
    </xf>
    <xf numFmtId="165" fontId="2" fillId="2" borderId="3" xfId="0" applyNumberFormat="1" applyFont="1" applyFill="1" applyBorder="1" applyAlignment="1">
      <alignment horizontal="center" wrapText="1"/>
    </xf>
    <xf numFmtId="1" fontId="4" fillId="2" borderId="0" xfId="0" applyNumberFormat="1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1" fontId="2" fillId="2" borderId="3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left" vertical="center" wrapText="1"/>
    </xf>
    <xf numFmtId="1" fontId="2" fillId="2" borderId="4" xfId="0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F319-DFDB-5949-A341-A35F061F255F}">
  <dimension ref="A1:I35"/>
  <sheetViews>
    <sheetView tabSelected="1" workbookViewId="0">
      <selection activeCell="L14" sqref="L14"/>
    </sheetView>
  </sheetViews>
  <sheetFormatPr baseColWidth="10" defaultRowHeight="16" x14ac:dyDescent="0.2"/>
  <sheetData>
    <row r="1" spans="1:9" ht="17" thickTop="1" x14ac:dyDescent="0.2">
      <c r="A1" s="19" t="s">
        <v>73</v>
      </c>
      <c r="B1" s="19"/>
      <c r="C1" s="1"/>
      <c r="D1" s="2"/>
      <c r="E1" s="20" t="s">
        <v>74</v>
      </c>
      <c r="F1" s="20"/>
      <c r="G1" s="3"/>
      <c r="H1" s="20" t="s">
        <v>75</v>
      </c>
      <c r="I1" s="20"/>
    </row>
    <row r="2" spans="1:9" ht="17" thickBot="1" x14ac:dyDescent="0.25">
      <c r="A2" s="21" t="s">
        <v>76</v>
      </c>
      <c r="B2" s="21"/>
      <c r="C2" s="4"/>
      <c r="D2" s="4"/>
      <c r="E2" s="5">
        <v>250</v>
      </c>
      <c r="F2" s="5">
        <v>500</v>
      </c>
      <c r="G2" s="5"/>
      <c r="H2" s="5">
        <v>250</v>
      </c>
      <c r="I2" s="5">
        <v>500</v>
      </c>
    </row>
    <row r="3" spans="1:9" ht="17" thickTop="1" x14ac:dyDescent="0.2">
      <c r="A3" s="22" t="s">
        <v>77</v>
      </c>
      <c r="B3" s="22"/>
      <c r="C3" s="22"/>
      <c r="D3" s="22"/>
      <c r="E3" s="22"/>
      <c r="F3" s="22"/>
      <c r="G3" s="22"/>
      <c r="H3" s="22"/>
      <c r="I3" s="22"/>
    </row>
    <row r="4" spans="1:9" x14ac:dyDescent="0.2">
      <c r="A4" s="18" t="s">
        <v>78</v>
      </c>
      <c r="B4" s="18"/>
      <c r="C4" s="6" t="s">
        <v>79</v>
      </c>
      <c r="D4" s="6"/>
      <c r="E4" s="15">
        <f>SWOPIT_NONE_TRUE_STRAT_250!U6</f>
        <v>97.260000000000019</v>
      </c>
      <c r="F4" s="15">
        <f>SWOPIT_NONE_TRUE_STRAT_500!U6</f>
        <v>96.58</v>
      </c>
      <c r="G4" s="14"/>
      <c r="H4" s="15">
        <f>SWOPITC_NONE_TRUE_STRAT_250!U6</f>
        <v>87.26</v>
      </c>
      <c r="I4" s="15">
        <f>SWOPITC_NONE_TRUE_STRAT_500!U6</f>
        <v>89.2</v>
      </c>
    </row>
    <row r="5" spans="1:9" x14ac:dyDescent="0.2">
      <c r="A5" s="18"/>
      <c r="B5" s="18"/>
      <c r="C5" s="6" t="s">
        <v>80</v>
      </c>
      <c r="D5" s="6"/>
      <c r="E5" s="14">
        <f>SWOPIT_NONE_TRUE_STRAT_250!X6</f>
        <v>98.93</v>
      </c>
      <c r="F5" s="14">
        <f>SWOPIT_NONE_TRUE_STRAT_500!X6</f>
        <v>99.1</v>
      </c>
      <c r="G5" s="14"/>
      <c r="H5" s="14">
        <f>SWOPITC_NONE_TRUE_STRAT_250!X6</f>
        <v>98.800000000000011</v>
      </c>
      <c r="I5" s="14">
        <f>SWOPITC_NONE_TRUE_STRAT_500!X6</f>
        <v>98.87</v>
      </c>
    </row>
    <row r="6" spans="1:9" x14ac:dyDescent="0.2">
      <c r="A6" s="8"/>
      <c r="B6" s="8"/>
      <c r="C6" s="7"/>
      <c r="D6" s="7"/>
      <c r="E6" s="14"/>
      <c r="F6" s="14"/>
      <c r="G6" s="14"/>
      <c r="H6" s="14"/>
      <c r="I6" s="14"/>
    </row>
    <row r="7" spans="1:9" x14ac:dyDescent="0.2">
      <c r="A7" s="23" t="s">
        <v>95</v>
      </c>
      <c r="B7" s="23"/>
      <c r="C7" s="6" t="s">
        <v>79</v>
      </c>
      <c r="D7" s="6"/>
      <c r="E7" s="14">
        <f>SWOPIT_NONE_TRUE_STRAT_250!U7</f>
        <v>1.437474193089465</v>
      </c>
      <c r="F7" s="14">
        <f>SWOPIT_NONE_TRUE_STRAT_500!U7</f>
        <v>7.4019625562751962E-2</v>
      </c>
      <c r="G7" s="14"/>
      <c r="H7" s="14">
        <f>SWOPITC_NONE_TRUE_STRAT_250!U7</f>
        <v>0.33809142850663165</v>
      </c>
      <c r="I7" s="14">
        <f>SWOPITC_NONE_TRUE_STRAT_500!U7</f>
        <v>8.742793682070564E-2</v>
      </c>
    </row>
    <row r="8" spans="1:9" x14ac:dyDescent="0.2">
      <c r="A8" s="24"/>
      <c r="B8" s="24"/>
      <c r="C8" s="9" t="s">
        <v>80</v>
      </c>
      <c r="D8" s="6"/>
      <c r="E8" s="16">
        <f>SWOPIT_NONE_TRUE_STRAT_250!X7</f>
        <v>16.264422883735197</v>
      </c>
      <c r="F8" s="16">
        <f>SWOPIT_NONE_TRUE_STRAT_500!X7</f>
        <v>1.0250674820476138</v>
      </c>
      <c r="G8" s="14"/>
      <c r="H8" s="16">
        <f>SWOPITC_NONE_TRUE_STRAT_250!X7</f>
        <v>4.1816450432700192</v>
      </c>
      <c r="I8" s="16">
        <f>SWOPITC_NONE_TRUE_STRAT_500!X7</f>
        <v>0.34213171627962186</v>
      </c>
    </row>
    <row r="9" spans="1:9" x14ac:dyDescent="0.2">
      <c r="A9" s="25" t="s">
        <v>81</v>
      </c>
      <c r="B9" s="25"/>
      <c r="C9" s="25"/>
      <c r="D9" s="25"/>
      <c r="E9" s="25"/>
      <c r="F9" s="25"/>
      <c r="G9" s="25"/>
      <c r="H9" s="25"/>
      <c r="I9" s="25"/>
    </row>
    <row r="10" spans="1:9" x14ac:dyDescent="0.2">
      <c r="A10" s="18" t="s">
        <v>78</v>
      </c>
      <c r="B10" s="18"/>
      <c r="C10" s="6" t="s">
        <v>79</v>
      </c>
      <c r="D10" s="6"/>
      <c r="E10" s="15">
        <f>SWOPIT_NONE_TRUE_STRAT_250!U10</f>
        <v>96.92</v>
      </c>
      <c r="F10" s="14">
        <f>SWOPIT_NONE_TRUE_STRAT_500!U10</f>
        <v>96.029999999999987</v>
      </c>
      <c r="G10" s="7"/>
      <c r="H10" s="15">
        <f>SWOPITC_NONE_TRUE_STRAT_250!U10</f>
        <v>85.32</v>
      </c>
      <c r="I10" s="14">
        <f>SWOPITC_NONE_TRUE_STRAT_500!U10</f>
        <v>87.59</v>
      </c>
    </row>
    <row r="11" spans="1:9" x14ac:dyDescent="0.2">
      <c r="A11" s="18"/>
      <c r="B11" s="18"/>
      <c r="C11" s="6" t="s">
        <v>80</v>
      </c>
      <c r="D11" s="6"/>
      <c r="E11" s="14">
        <f>SWOPIT_NONE_TRUE_STRAT_250!X10</f>
        <v>98.889999999999986</v>
      </c>
      <c r="F11" s="14">
        <f>SWOPIT_NONE_TRUE_STRAT_500!X10</f>
        <v>99.15</v>
      </c>
      <c r="G11" s="7"/>
      <c r="H11" s="14">
        <f>SWOPITC_NONE_TRUE_STRAT_250!X10</f>
        <v>98.78</v>
      </c>
      <c r="I11" s="14">
        <f>SWOPITC_NONE_TRUE_STRAT_500!X10</f>
        <v>98.72</v>
      </c>
    </row>
    <row r="12" spans="1:9" x14ac:dyDescent="0.2">
      <c r="A12" s="8"/>
      <c r="B12" s="8"/>
      <c r="C12" s="7"/>
      <c r="D12" s="7"/>
      <c r="E12" s="14"/>
      <c r="F12" s="14"/>
      <c r="G12" s="7"/>
      <c r="H12" s="14"/>
      <c r="I12" s="14"/>
    </row>
    <row r="13" spans="1:9" x14ac:dyDescent="0.2">
      <c r="A13" s="23" t="s">
        <v>95</v>
      </c>
      <c r="B13" s="23"/>
      <c r="C13" s="6" t="s">
        <v>79</v>
      </c>
      <c r="D13" s="6"/>
      <c r="E13" s="14">
        <f>SWOPIT_NONE_TRUE_STRAT_250!U11</f>
        <v>1.0126081775272577</v>
      </c>
      <c r="F13" s="14">
        <f>SWOPIT_NONE_TRUE_STRAT_500!U11</f>
        <v>0.14808801123403242</v>
      </c>
      <c r="G13" s="7"/>
      <c r="H13" s="14">
        <f>SWOPITC_NONE_TRUE_STRAT_250!U11</f>
        <v>0.65231576770805599</v>
      </c>
      <c r="I13" s="14">
        <f>SWOPITC_NONE_TRUE_STRAT_500!U11</f>
        <v>0.18700409523809955</v>
      </c>
    </row>
    <row r="14" spans="1:9" x14ac:dyDescent="0.2">
      <c r="A14" s="24"/>
      <c r="B14" s="24"/>
      <c r="C14" s="9" t="s">
        <v>80</v>
      </c>
      <c r="D14" s="6"/>
      <c r="E14" s="16">
        <f>SWOPIT_NONE_TRUE_STRAT_250!X11</f>
        <v>5.1854410371554707</v>
      </c>
      <c r="F14" s="16">
        <f>SWOPIT_NONE_TRUE_STRAT_500!X11</f>
        <v>0.59521106425904402</v>
      </c>
      <c r="G14" s="7"/>
      <c r="H14" s="16">
        <f>SWOPITC_NONE_TRUE_STRAT_250!X11</f>
        <v>1.0959677246390949</v>
      </c>
      <c r="I14" s="16">
        <f>SWOPITC_NONE_TRUE_STRAT_500!X11</f>
        <v>0.27429831891052875</v>
      </c>
    </row>
    <row r="15" spans="1:9" x14ac:dyDescent="0.2">
      <c r="A15" s="26" t="s">
        <v>82</v>
      </c>
      <c r="B15" s="26"/>
      <c r="C15" s="26"/>
      <c r="D15" s="25"/>
      <c r="E15" s="26"/>
      <c r="F15" s="26"/>
      <c r="G15" s="25"/>
      <c r="H15" s="26"/>
      <c r="I15" s="26"/>
    </row>
    <row r="16" spans="1:9" x14ac:dyDescent="0.2">
      <c r="A16" s="18" t="s">
        <v>83</v>
      </c>
      <c r="B16" s="18"/>
      <c r="C16" s="6" t="s">
        <v>79</v>
      </c>
      <c r="D16" s="6"/>
      <c r="E16" s="7"/>
      <c r="F16" s="7"/>
      <c r="G16" s="7"/>
      <c r="H16" s="14">
        <f>SWOPITC_NONE_TRUE_STRAT_250!U14</f>
        <v>28.000000000000004</v>
      </c>
      <c r="I16" s="14">
        <f>SWOPITC_NONE_TRUE_STRAT_500!U14</f>
        <v>41.974999999999994</v>
      </c>
    </row>
    <row r="17" spans="1:9" x14ac:dyDescent="0.2">
      <c r="A17" s="18"/>
      <c r="B17" s="18"/>
      <c r="C17" s="6" t="s">
        <v>80</v>
      </c>
      <c r="D17" s="6"/>
      <c r="E17" s="7"/>
      <c r="F17" s="7"/>
      <c r="G17" s="7"/>
      <c r="H17" s="14">
        <f>SWOPITC_NONE_TRUE_STRAT_250!X14</f>
        <v>88.575000000000003</v>
      </c>
      <c r="I17" s="14">
        <f>SWOPITC_NONE_TRUE_STRAT_500!X14</f>
        <v>88.075000000000003</v>
      </c>
    </row>
    <row r="18" spans="1:9" x14ac:dyDescent="0.2">
      <c r="A18" s="8"/>
      <c r="B18" s="8"/>
      <c r="C18" s="7"/>
      <c r="D18" s="7"/>
      <c r="E18" s="7"/>
      <c r="F18" s="7"/>
      <c r="G18" s="7"/>
      <c r="H18" s="14"/>
      <c r="I18" s="14"/>
    </row>
    <row r="19" spans="1:9" x14ac:dyDescent="0.2">
      <c r="A19" s="23" t="s">
        <v>95</v>
      </c>
      <c r="B19" s="23"/>
      <c r="C19" s="6" t="s">
        <v>79</v>
      </c>
      <c r="D19" s="6"/>
      <c r="E19" s="7"/>
      <c r="F19" s="7"/>
      <c r="G19" s="7"/>
      <c r="H19" s="14">
        <f>SWOPITC_NONE_TRUE_STRAT_250!U15</f>
        <v>0.46646946655484278</v>
      </c>
      <c r="I19" s="14">
        <f>SWOPITC_NONE_TRUE_STRAT_500!U15</f>
        <v>0.39770483694924819</v>
      </c>
    </row>
    <row r="20" spans="1:9" x14ac:dyDescent="0.2">
      <c r="A20" s="24"/>
      <c r="B20" s="24"/>
      <c r="C20" s="9" t="s">
        <v>80</v>
      </c>
      <c r="D20" s="6"/>
      <c r="E20" s="10"/>
      <c r="F20" s="10"/>
      <c r="G20" s="7"/>
      <c r="H20" s="16">
        <f>SWOPITC_NONE_TRUE_STRAT_250!X15</f>
        <v>0.11544863774588915</v>
      </c>
      <c r="I20" s="16">
        <f>SWOPITC_NONE_TRUE_STRAT_500!X15</f>
        <v>9.9824884803237479E-2</v>
      </c>
    </row>
    <row r="21" spans="1:9" x14ac:dyDescent="0.2">
      <c r="A21" s="26" t="s">
        <v>84</v>
      </c>
      <c r="B21" s="26"/>
      <c r="C21" s="26"/>
      <c r="D21" s="25"/>
      <c r="E21" s="28"/>
      <c r="F21" s="28"/>
      <c r="G21" s="25"/>
      <c r="H21" s="26"/>
      <c r="I21" s="26"/>
    </row>
    <row r="22" spans="1:9" x14ac:dyDescent="0.2">
      <c r="A22" s="18" t="s">
        <v>83</v>
      </c>
      <c r="B22" s="18"/>
      <c r="C22" s="6" t="s">
        <v>79</v>
      </c>
      <c r="D22" s="6"/>
      <c r="E22" s="14">
        <f>SWOPIT_NONE_TRUE_STRAT_250!U18</f>
        <v>91.2</v>
      </c>
      <c r="F22" s="14">
        <f>SWOPIT_NONE_TRUE_STRAT_500!U18</f>
        <v>93.25</v>
      </c>
      <c r="G22" s="7"/>
      <c r="H22" s="14">
        <f>SWOPITC_NONE_TRUE_STRAT_250!U22</f>
        <v>90.5</v>
      </c>
      <c r="I22" s="14">
        <f>SWOPITC_NONE_TRUE_STRAT_500!U22</f>
        <v>92</v>
      </c>
    </row>
    <row r="23" spans="1:9" x14ac:dyDescent="0.2">
      <c r="A23" s="18"/>
      <c r="B23" s="18"/>
      <c r="C23" s="6" t="s">
        <v>80</v>
      </c>
      <c r="D23" s="6"/>
      <c r="E23" s="14">
        <f>SWOPIT_NONE_TRUE_STRAT_250!X18</f>
        <v>93.15</v>
      </c>
      <c r="F23" s="14">
        <f>SWOPIT_NONE_TRUE_STRAT_500!X18</f>
        <v>95.25</v>
      </c>
      <c r="G23" s="7"/>
      <c r="H23" s="14">
        <f>SWOPITC_NONE_TRUE_STRAT_250!X22</f>
        <v>91.25</v>
      </c>
      <c r="I23" s="14">
        <f>SWOPITC_NONE_TRUE_STRAT_500!X22</f>
        <v>94.6</v>
      </c>
    </row>
    <row r="24" spans="1:9" x14ac:dyDescent="0.2">
      <c r="A24" s="8"/>
      <c r="B24" s="8"/>
      <c r="C24" s="7"/>
      <c r="D24" s="7"/>
      <c r="E24" s="14"/>
      <c r="F24" s="14"/>
      <c r="G24" s="7"/>
      <c r="H24" s="14"/>
      <c r="I24" s="14"/>
    </row>
    <row r="25" spans="1:9" x14ac:dyDescent="0.2">
      <c r="A25" s="23" t="s">
        <v>95</v>
      </c>
      <c r="B25" s="23"/>
      <c r="C25" s="6" t="s">
        <v>79</v>
      </c>
      <c r="D25" s="6"/>
      <c r="E25" s="14">
        <f>SWOPIT_NONE_TRUE_STRAT_250!U19</f>
        <v>2.3394942415045757E-2</v>
      </c>
      <c r="F25" s="14">
        <f>SWOPIT_NONE_TRUE_STRAT_500!U19</f>
        <v>9.9495482779698233E-3</v>
      </c>
      <c r="G25" s="7"/>
      <c r="H25" s="14">
        <f>SWOPITC_NONE_TRUE_STRAT_250!U23</f>
        <v>1.7038214982912768E-2</v>
      </c>
      <c r="I25" s="14">
        <f>SWOPITC_NONE_TRUE_STRAT_500!U23</f>
        <v>9.8880291188749789E-3</v>
      </c>
    </row>
    <row r="26" spans="1:9" x14ac:dyDescent="0.2">
      <c r="A26" s="24"/>
      <c r="B26" s="24"/>
      <c r="C26" s="9" t="s">
        <v>80</v>
      </c>
      <c r="D26" s="6"/>
      <c r="E26" s="16">
        <f>SWOPIT_NONE_TRUE_STRAT_250!X19</f>
        <v>7.2749881384366888E-3</v>
      </c>
      <c r="F26" s="16">
        <f>SWOPIT_NONE_TRUE_STRAT_500!X19</f>
        <v>2.4725662592425673E-3</v>
      </c>
      <c r="G26" s="7"/>
      <c r="H26" s="16">
        <f>SWOPITC_NONE_TRUE_STRAT_250!X23</f>
        <v>7.9472414524113244E-3</v>
      </c>
      <c r="I26" s="16">
        <f>SWOPITC_NONE_TRUE_STRAT_500!X23</f>
        <v>5.2071572361754581E-4</v>
      </c>
    </row>
    <row r="27" spans="1:9" x14ac:dyDescent="0.2">
      <c r="A27" s="29" t="s">
        <v>85</v>
      </c>
      <c r="B27" s="29"/>
      <c r="C27" s="29"/>
      <c r="D27" s="30"/>
      <c r="E27" s="31"/>
      <c r="F27" s="29"/>
      <c r="G27" s="30"/>
      <c r="H27" s="29"/>
      <c r="I27" s="29"/>
    </row>
    <row r="28" spans="1:9" x14ac:dyDescent="0.2">
      <c r="A28" s="18" t="s">
        <v>83</v>
      </c>
      <c r="B28" s="18"/>
      <c r="C28" s="6" t="s">
        <v>79</v>
      </c>
      <c r="D28" s="6"/>
      <c r="E28" s="14">
        <f>SWOPIT_NONE_TRUE_STRAT_250!U14</f>
        <v>85.533333333333331</v>
      </c>
      <c r="F28" s="14">
        <f>SWOPIT_NONE_TRUE_STRAT_500!U14</f>
        <v>90.2</v>
      </c>
      <c r="G28" s="14"/>
      <c r="H28" s="14">
        <f>SWOPITC_NONE_TRUE_STRAT_250!U18</f>
        <v>82.75</v>
      </c>
      <c r="I28" s="14">
        <f>SWOPITC_NONE_TRUE_STRAT_500!U18</f>
        <v>80.333333333333329</v>
      </c>
    </row>
    <row r="29" spans="1:9" x14ac:dyDescent="0.2">
      <c r="A29" s="18"/>
      <c r="B29" s="18"/>
      <c r="C29" s="6" t="s">
        <v>80</v>
      </c>
      <c r="D29" s="6"/>
      <c r="E29" s="14">
        <f>SWOPIT_NONE_TRUE_STRAT_250!X14</f>
        <v>89.85</v>
      </c>
      <c r="F29" s="14">
        <f>SWOPIT_NONE_TRUE_STRAT_500!X14</f>
        <v>91.983333333333334</v>
      </c>
      <c r="G29" s="14"/>
      <c r="H29" s="14">
        <f>SWOPITC_NONE_TRUE_STRAT_250!X18</f>
        <v>86.366666666666674</v>
      </c>
      <c r="I29" s="14">
        <f>SWOPITC_NONE_TRUE_STRAT_500!X18</f>
        <v>90.516666666666666</v>
      </c>
    </row>
    <row r="30" spans="1:9" x14ac:dyDescent="0.2">
      <c r="A30" s="8"/>
      <c r="B30" s="8"/>
      <c r="C30" s="7"/>
      <c r="D30" s="7"/>
      <c r="E30" s="14"/>
      <c r="F30" s="14"/>
      <c r="G30" s="14"/>
      <c r="H30" s="14"/>
      <c r="I30" s="14"/>
    </row>
    <row r="31" spans="1:9" x14ac:dyDescent="0.2">
      <c r="A31" s="23" t="s">
        <v>95</v>
      </c>
      <c r="B31" s="23"/>
      <c r="C31" s="6" t="s">
        <v>79</v>
      </c>
      <c r="D31" s="6"/>
      <c r="E31" s="14">
        <f>SWOPIT_NONE_TRUE_STRAT_250!U15</f>
        <v>1.5835551484905907E-2</v>
      </c>
      <c r="F31" s="14">
        <f>SWOPIT_NONE_TRUE_STRAT_500!U15</f>
        <v>7.2432666248221462E-3</v>
      </c>
      <c r="G31" s="14"/>
      <c r="H31" s="14">
        <f>SWOPITC_NONE_TRUE_STRAT_250!U19</f>
        <v>2.1384925793384291E-2</v>
      </c>
      <c r="I31" s="14">
        <f>SWOPITC_NONE_TRUE_STRAT_500!U19</f>
        <v>4.0929209848888509E-2</v>
      </c>
    </row>
    <row r="32" spans="1:9" ht="17" thickBot="1" x14ac:dyDescent="0.25">
      <c r="A32" s="27"/>
      <c r="B32" s="27"/>
      <c r="C32" s="11" t="s">
        <v>80</v>
      </c>
      <c r="D32" s="11"/>
      <c r="E32" s="17">
        <f>SWOPIT_NONE_TRUE_STRAT_250!X15</f>
        <v>9.5262769741732978E-3</v>
      </c>
      <c r="F32" s="17">
        <f>SWOPIT_NONE_TRUE_STRAT_500!X15</f>
        <v>3.8381118706505798E-3</v>
      </c>
      <c r="G32" s="17"/>
      <c r="H32" s="17">
        <f>SWOPITC_NONE_TRUE_STRAT_250!X19</f>
        <v>3.0516705601365813E-2</v>
      </c>
      <c r="I32" s="17">
        <f>SWOPITC_NONE_TRUE_STRAT_500!X19</f>
        <v>2.2029283722923565E-2</v>
      </c>
    </row>
    <row r="33" spans="1:9" ht="17" thickTop="1" x14ac:dyDescent="0.2">
      <c r="A33" s="12"/>
      <c r="B33" s="12"/>
      <c r="C33" s="12"/>
      <c r="D33" s="12"/>
      <c r="E33" s="13"/>
      <c r="F33" s="12"/>
      <c r="G33" s="12"/>
      <c r="H33" s="12"/>
      <c r="I33" s="12"/>
    </row>
    <row r="34" spans="1:9" x14ac:dyDescent="0.2">
      <c r="A34" s="12"/>
      <c r="B34" s="12"/>
      <c r="C34" s="12"/>
      <c r="D34" s="12"/>
      <c r="E34" s="12"/>
      <c r="F34" s="12"/>
      <c r="G34" s="12"/>
      <c r="H34" s="12"/>
      <c r="I34" s="12"/>
    </row>
    <row r="35" spans="1:9" x14ac:dyDescent="0.2">
      <c r="A35" s="12"/>
      <c r="B35" s="12"/>
      <c r="C35" s="12"/>
      <c r="D35" s="12"/>
      <c r="E35" s="12"/>
      <c r="F35" s="12"/>
      <c r="G35" s="12"/>
      <c r="H35" s="12"/>
      <c r="I35" s="12"/>
    </row>
  </sheetData>
  <mergeCells count="19">
    <mergeCell ref="A31:B32"/>
    <mergeCell ref="A19:B20"/>
    <mergeCell ref="A21:I21"/>
    <mergeCell ref="A22:B23"/>
    <mergeCell ref="A25:B26"/>
    <mergeCell ref="A27:I27"/>
    <mergeCell ref="A28:B29"/>
    <mergeCell ref="A16:B17"/>
    <mergeCell ref="A1:B1"/>
    <mergeCell ref="E1:F1"/>
    <mergeCell ref="H1:I1"/>
    <mergeCell ref="A2:B2"/>
    <mergeCell ref="A3:I3"/>
    <mergeCell ref="A4:B5"/>
    <mergeCell ref="A7:B8"/>
    <mergeCell ref="A9:I9"/>
    <mergeCell ref="A10:B11"/>
    <mergeCell ref="A13:B14"/>
    <mergeCell ref="A15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8"/>
  <sheetViews>
    <sheetView topLeftCell="D1" workbookViewId="0">
      <selection activeCell="W25" sqref="W25"/>
    </sheetView>
  </sheetViews>
  <sheetFormatPr baseColWidth="10" defaultColWidth="8.83203125" defaultRowHeight="16" x14ac:dyDescent="0.2"/>
  <sheetData>
    <row r="1" spans="1:24" x14ac:dyDescent="0.2">
      <c r="A1" t="s">
        <v>69</v>
      </c>
    </row>
    <row r="2" spans="1:24" x14ac:dyDescent="0.2">
      <c r="I2" t="s">
        <v>1</v>
      </c>
      <c r="J2" t="s">
        <v>2</v>
      </c>
      <c r="K2" t="s">
        <v>3</v>
      </c>
    </row>
    <row r="3" spans="1:24" x14ac:dyDescent="0.2">
      <c r="A3" t="s">
        <v>4</v>
      </c>
      <c r="B3">
        <v>2000</v>
      </c>
      <c r="C3" t="s">
        <v>5</v>
      </c>
      <c r="D3">
        <v>1454</v>
      </c>
      <c r="E3" t="s">
        <v>6</v>
      </c>
      <c r="F3">
        <v>2005000</v>
      </c>
      <c r="H3" t="s">
        <v>7</v>
      </c>
      <c r="I3">
        <v>0</v>
      </c>
      <c r="J3">
        <v>2</v>
      </c>
      <c r="K3">
        <v>1</v>
      </c>
    </row>
    <row r="4" spans="1:24" x14ac:dyDescent="0.2">
      <c r="A4" t="s">
        <v>70</v>
      </c>
      <c r="W4" t="s">
        <v>94</v>
      </c>
    </row>
    <row r="5" spans="1:24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T5" t="s">
        <v>86</v>
      </c>
      <c r="U5" t="s">
        <v>87</v>
      </c>
      <c r="W5" t="s">
        <v>86</v>
      </c>
      <c r="X5" t="s">
        <v>87</v>
      </c>
    </row>
    <row r="6" spans="1:24" x14ac:dyDescent="0.2">
      <c r="A6" t="s">
        <v>24</v>
      </c>
      <c r="B6">
        <v>2</v>
      </c>
      <c r="C6">
        <v>2.5228931210289014</v>
      </c>
      <c r="D6">
        <v>0.85208589514166622</v>
      </c>
      <c r="E6">
        <v>4.1937003469161374</v>
      </c>
      <c r="F6">
        <v>0.85246833057461768</v>
      </c>
      <c r="G6">
        <v>1.3457715482709034</v>
      </c>
      <c r="H6">
        <v>1.5786762979966282</v>
      </c>
      <c r="I6">
        <v>2.2204849091725745</v>
      </c>
      <c r="J6">
        <v>1.4437860908579254</v>
      </c>
      <c r="K6">
        <v>0.9365</v>
      </c>
      <c r="L6">
        <v>0.98799999999999999</v>
      </c>
      <c r="M6">
        <v>21.594969633292862</v>
      </c>
      <c r="N6">
        <v>6.2318751594636825E-2</v>
      </c>
      <c r="O6">
        <v>1.0449548035298257</v>
      </c>
      <c r="T6" t="s">
        <v>19</v>
      </c>
      <c r="U6">
        <f>(K6+K8+K9+K12+K13)/5*100</f>
        <v>87.26</v>
      </c>
      <c r="W6" t="s">
        <v>19</v>
      </c>
      <c r="X6">
        <f>(L6+L8+L9+L12+L13)/5*100</f>
        <v>98.800000000000011</v>
      </c>
    </row>
    <row r="7" spans="1:24" x14ac:dyDescent="0.2">
      <c r="A7" t="s">
        <v>25</v>
      </c>
      <c r="B7">
        <v>0.2</v>
      </c>
      <c r="C7">
        <v>0.25150338470930217</v>
      </c>
      <c r="D7">
        <v>-0.44641842318644387</v>
      </c>
      <c r="E7">
        <v>0.94942519260504821</v>
      </c>
      <c r="F7">
        <v>0.3560890982695929</v>
      </c>
      <c r="G7">
        <v>0.4285565150613399</v>
      </c>
      <c r="H7">
        <v>1.2035092260445512</v>
      </c>
      <c r="I7">
        <v>1.4031093580215521</v>
      </c>
      <c r="J7">
        <v>0.43164022662170265</v>
      </c>
      <c r="K7">
        <v>0.9385</v>
      </c>
      <c r="L7">
        <v>0.99050000000000005</v>
      </c>
      <c r="M7">
        <v>4.2503010548541198</v>
      </c>
      <c r="N7">
        <v>0.10082968465772572</v>
      </c>
      <c r="O7">
        <v>0.92891771080741692</v>
      </c>
      <c r="T7" t="s">
        <v>90</v>
      </c>
      <c r="U7">
        <f>(ABS(G6-F6)+ABS(G8-F8)+ABS(G9-F9)+ABS(G12-F12)+ABS(G13-F13))/5</f>
        <v>0.33809142850663165</v>
      </c>
      <c r="W7" t="s">
        <v>90</v>
      </c>
      <c r="X7">
        <f>(ABS(G6-M6)+ABS(G8-M8)+ABS(G9-M9)+ABS(G12-M12)+ABS(G13-M13))/5</f>
        <v>4.1816450432700192</v>
      </c>
    </row>
    <row r="8" spans="1:24" x14ac:dyDescent="0.2">
      <c r="A8" t="s">
        <v>26</v>
      </c>
      <c r="B8">
        <v>2</v>
      </c>
      <c r="C8">
        <v>2.5007285111096635</v>
      </c>
      <c r="D8">
        <v>1.2380477709670323</v>
      </c>
      <c r="E8">
        <v>3.7634092512522943</v>
      </c>
      <c r="F8">
        <v>0.64423670542035261</v>
      </c>
      <c r="G8">
        <v>1.0015746758561526</v>
      </c>
      <c r="H8">
        <v>1.5546687536262678</v>
      </c>
      <c r="I8">
        <v>2.0664120241230144</v>
      </c>
      <c r="J8">
        <v>1.1197682229615453</v>
      </c>
      <c r="K8">
        <v>0.86</v>
      </c>
      <c r="L8">
        <v>0.98799999999999999</v>
      </c>
      <c r="M8">
        <v>1.2589752181410057</v>
      </c>
      <c r="N8">
        <v>0.79554757029695233</v>
      </c>
      <c r="O8">
        <v>0.94119109690133673</v>
      </c>
    </row>
    <row r="9" spans="1:24" x14ac:dyDescent="0.2">
      <c r="A9" t="s">
        <v>27</v>
      </c>
      <c r="B9">
        <v>1</v>
      </c>
      <c r="C9">
        <v>1.2533035472465452</v>
      </c>
      <c r="D9">
        <v>0.60181675007831092</v>
      </c>
      <c r="E9">
        <v>1.9047903444147798</v>
      </c>
      <c r="F9">
        <v>0.33239733092397578</v>
      </c>
      <c r="G9">
        <v>0.51003994421451671</v>
      </c>
      <c r="H9">
        <v>1.5344285190159077</v>
      </c>
      <c r="I9">
        <v>2.0481850261254864</v>
      </c>
      <c r="J9">
        <v>0.56947645407165881</v>
      </c>
      <c r="K9">
        <v>0.873</v>
      </c>
      <c r="L9">
        <v>0.98950000000000005</v>
      </c>
      <c r="M9">
        <v>0.63874993906041511</v>
      </c>
      <c r="N9">
        <v>0.79849705342402455</v>
      </c>
      <c r="O9">
        <v>0.94665658910646966</v>
      </c>
      <c r="T9" t="s">
        <v>91</v>
      </c>
      <c r="W9" t="s">
        <v>91</v>
      </c>
    </row>
    <row r="10" spans="1:24" x14ac:dyDescent="0.2">
      <c r="A10" t="s">
        <v>28</v>
      </c>
      <c r="B10">
        <v>-3.83</v>
      </c>
      <c r="C10">
        <v>-4.7627795898279093</v>
      </c>
      <c r="D10">
        <v>-7.1962450837723724</v>
      </c>
      <c r="E10">
        <v>-2.3293140958834457</v>
      </c>
      <c r="F10">
        <v>1.2415868419722655</v>
      </c>
      <c r="G10">
        <v>1.9245249531298736</v>
      </c>
      <c r="H10">
        <v>1.5500526327040951</v>
      </c>
      <c r="I10">
        <v>1.9915153088439106</v>
      </c>
      <c r="J10">
        <v>2.1386617447411038</v>
      </c>
      <c r="K10">
        <v>0.83350000000000002</v>
      </c>
      <c r="L10">
        <v>0.98650000000000004</v>
      </c>
      <c r="M10">
        <v>2.408163697562526</v>
      </c>
      <c r="N10">
        <v>0.79916699810640879</v>
      </c>
      <c r="O10">
        <v>0.93389645802342502</v>
      </c>
      <c r="T10" t="s">
        <v>19</v>
      </c>
      <c r="U10">
        <f>(K7+K10+K11+K14+K15)/5*100</f>
        <v>85.32</v>
      </c>
      <c r="W10" t="s">
        <v>19</v>
      </c>
      <c r="X10">
        <f>(L7+L10+L11+L14+L15)/5*100</f>
        <v>98.78</v>
      </c>
    </row>
    <row r="11" spans="1:24" x14ac:dyDescent="0.2">
      <c r="A11" t="s">
        <v>29</v>
      </c>
      <c r="B11">
        <v>3.76</v>
      </c>
      <c r="C11">
        <v>4.7288287722879394</v>
      </c>
      <c r="D11">
        <v>2.2769336522996282</v>
      </c>
      <c r="E11">
        <v>7.1807238922762506</v>
      </c>
      <c r="F11">
        <v>1.2509898851859256</v>
      </c>
      <c r="G11">
        <v>1.9427422446669678</v>
      </c>
      <c r="H11">
        <v>1.5529639908944843</v>
      </c>
      <c r="I11">
        <v>2.011508228863581</v>
      </c>
      <c r="J11">
        <v>2.1709160783472505</v>
      </c>
      <c r="K11">
        <v>0.85799999999999998</v>
      </c>
      <c r="L11">
        <v>0.98799999999999999</v>
      </c>
      <c r="M11">
        <v>2.4295234526458533</v>
      </c>
      <c r="N11">
        <v>0.79963922247848218</v>
      </c>
      <c r="O11">
        <v>0.9476821363516954</v>
      </c>
      <c r="T11" t="s">
        <v>90</v>
      </c>
      <c r="U11">
        <f>(ABS(G7-F7)+ABS(G10-F10)+ABS(G11-F11)+ABS(G14-F14)+ABS(G15-F15))/5</f>
        <v>0.65231576770805599</v>
      </c>
      <c r="W11" t="s">
        <v>90</v>
      </c>
      <c r="X11">
        <f>(ABS(G7-M7)+ABS(G10-M10)+ABS(G11-M11)+ABS(G14-M14)+ABS(G15-M15))/5</f>
        <v>1.0959677246390949</v>
      </c>
    </row>
    <row r="12" spans="1:24" x14ac:dyDescent="0.2">
      <c r="A12" t="s">
        <v>30</v>
      </c>
      <c r="B12">
        <v>1</v>
      </c>
      <c r="C12">
        <v>1.2485853809087541</v>
      </c>
      <c r="D12">
        <v>0.60438155474835387</v>
      </c>
      <c r="E12">
        <v>1.8927892070691543</v>
      </c>
      <c r="F12">
        <v>0.32868146110938673</v>
      </c>
      <c r="G12">
        <v>0.56084935272160508</v>
      </c>
      <c r="H12">
        <v>1.706361383537089</v>
      </c>
      <c r="I12">
        <v>2.2888693722611388</v>
      </c>
      <c r="J12">
        <v>0.61347101647086288</v>
      </c>
      <c r="K12">
        <v>0.85199999999999998</v>
      </c>
      <c r="L12">
        <v>0.98750000000000004</v>
      </c>
      <c r="M12">
        <v>0.64032332029426953</v>
      </c>
      <c r="N12">
        <v>0.87588462725964589</v>
      </c>
      <c r="O12">
        <v>1.0029426073709666</v>
      </c>
    </row>
    <row r="13" spans="1:24" x14ac:dyDescent="0.2">
      <c r="A13" t="s">
        <v>31</v>
      </c>
      <c r="B13">
        <v>-2</v>
      </c>
      <c r="C13">
        <v>-2.4947705892043675</v>
      </c>
      <c r="D13">
        <v>-3.7482427074938078</v>
      </c>
      <c r="E13">
        <v>-1.2412984709149266</v>
      </c>
      <c r="F13">
        <v>0.6395383426311243</v>
      </c>
      <c r="G13">
        <v>1.0695437921294377</v>
      </c>
      <c r="H13">
        <v>1.6723685209071724</v>
      </c>
      <c r="I13">
        <v>2.2337943840817154</v>
      </c>
      <c r="J13">
        <v>1.178440435161767</v>
      </c>
      <c r="K13">
        <v>0.84150000000000003</v>
      </c>
      <c r="L13">
        <v>0.98699999999999999</v>
      </c>
      <c r="M13">
        <v>1.2629864187541613</v>
      </c>
      <c r="N13">
        <v>0.84683712845024905</v>
      </c>
      <c r="O13">
        <v>0.98695253190245902</v>
      </c>
      <c r="T13" t="s">
        <v>93</v>
      </c>
      <c r="W13" t="s">
        <v>93</v>
      </c>
    </row>
    <row r="14" spans="1:24" x14ac:dyDescent="0.2">
      <c r="A14" t="s">
        <v>32</v>
      </c>
      <c r="B14">
        <v>-3.97</v>
      </c>
      <c r="C14">
        <v>-4.9455512947342948</v>
      </c>
      <c r="D14">
        <v>-7.4779240010551584</v>
      </c>
      <c r="E14">
        <v>-2.4131785884134316</v>
      </c>
      <c r="F14">
        <v>1.2920506327136094</v>
      </c>
      <c r="G14">
        <v>2.2151312168576252</v>
      </c>
      <c r="H14">
        <v>1.714430658344503</v>
      </c>
      <c r="I14">
        <v>2.2144928484200879</v>
      </c>
      <c r="J14">
        <v>2.4204352163515761</v>
      </c>
      <c r="K14">
        <v>0.81299999999999994</v>
      </c>
      <c r="L14">
        <v>0.98899999999999999</v>
      </c>
      <c r="M14">
        <v>2.5385889455219575</v>
      </c>
      <c r="N14">
        <v>0.87258365351550593</v>
      </c>
      <c r="O14">
        <v>0.99521683091084356</v>
      </c>
      <c r="T14" t="s">
        <v>19</v>
      </c>
      <c r="U14">
        <f>(K17+K16)/2*100</f>
        <v>28.000000000000004</v>
      </c>
      <c r="W14" t="s">
        <v>19</v>
      </c>
      <c r="X14">
        <f>(L17+L16)/2*100</f>
        <v>88.575000000000003</v>
      </c>
    </row>
    <row r="15" spans="1:24" x14ac:dyDescent="0.2">
      <c r="A15" t="s">
        <v>33</v>
      </c>
      <c r="B15">
        <v>3.97</v>
      </c>
      <c r="C15">
        <v>4.9308560161838138</v>
      </c>
      <c r="D15">
        <v>2.4225913298247317</v>
      </c>
      <c r="E15">
        <v>7.4391207025428976</v>
      </c>
      <c r="F15">
        <v>1.2797503965093011</v>
      </c>
      <c r="G15">
        <v>2.1710907634751679</v>
      </c>
      <c r="H15">
        <v>1.6964954802101433</v>
      </c>
      <c r="I15">
        <v>2.2055005498359579</v>
      </c>
      <c r="J15">
        <v>2.374211318961271</v>
      </c>
      <c r="K15">
        <v>0.82299999999999995</v>
      </c>
      <c r="L15">
        <v>0.98499999999999999</v>
      </c>
      <c r="M15">
        <v>2.5353071658019921</v>
      </c>
      <c r="N15">
        <v>0.85634229759627101</v>
      </c>
      <c r="O15">
        <v>0.98119561867176874</v>
      </c>
      <c r="T15" t="s">
        <v>90</v>
      </c>
      <c r="U15">
        <f>(ABS(G16-F16)+ABS(G17-F17))/2</f>
        <v>0.46646946655484278</v>
      </c>
      <c r="W15" t="s">
        <v>90</v>
      </c>
      <c r="X15">
        <f>(ABS(G16-M16)+ABS(G17-M17))/2</f>
        <v>0.11544863774588915</v>
      </c>
    </row>
    <row r="16" spans="1:24" x14ac:dyDescent="0.2">
      <c r="A16" t="s">
        <v>34</v>
      </c>
      <c r="B16">
        <v>0.3</v>
      </c>
      <c r="C16">
        <v>-5.0041345031335012E-2</v>
      </c>
      <c r="D16">
        <v>-0.86252564491324946</v>
      </c>
      <c r="E16">
        <v>0.76244295485057945</v>
      </c>
      <c r="F16">
        <v>0.41454042333975888</v>
      </c>
      <c r="G16">
        <v>0.88513052164596828</v>
      </c>
      <c r="H16">
        <v>2.1352091902519046</v>
      </c>
      <c r="I16">
        <v>16080.508618491585</v>
      </c>
      <c r="J16">
        <v>0.95183243461263178</v>
      </c>
      <c r="K16">
        <v>0.31</v>
      </c>
      <c r="L16">
        <v>0.84150000000000003</v>
      </c>
      <c r="M16">
        <v>0.74330895846560097</v>
      </c>
      <c r="N16">
        <v>1.190797597102996</v>
      </c>
      <c r="O16">
        <v>1.1444166272057821</v>
      </c>
    </row>
    <row r="17" spans="1:24" x14ac:dyDescent="0.2">
      <c r="A17" t="s">
        <v>35</v>
      </c>
      <c r="B17">
        <v>0.5</v>
      </c>
      <c r="C17">
        <v>0.43929890483093031</v>
      </c>
      <c r="D17">
        <v>-0.18251843490523204</v>
      </c>
      <c r="E17">
        <v>1.0611162445670927</v>
      </c>
      <c r="F17">
        <v>0.31725957448247949</v>
      </c>
      <c r="G17">
        <v>0.77960840928595565</v>
      </c>
      <c r="H17">
        <v>2.4573203521364779</v>
      </c>
      <c r="J17">
        <v>0.78196796276068914</v>
      </c>
      <c r="K17">
        <v>0.25</v>
      </c>
      <c r="L17">
        <v>0.93</v>
      </c>
      <c r="M17">
        <v>0.69053269697454467</v>
      </c>
      <c r="N17">
        <v>1.1289956474207254</v>
      </c>
      <c r="O17">
        <v>1.0814424059758188</v>
      </c>
      <c r="T17" t="s">
        <v>88</v>
      </c>
      <c r="U17" t="s">
        <v>89</v>
      </c>
      <c r="W17" t="s">
        <v>88</v>
      </c>
      <c r="X17" t="s">
        <v>89</v>
      </c>
    </row>
    <row r="18" spans="1:24" x14ac:dyDescent="0.2">
      <c r="A18" t="s">
        <v>36</v>
      </c>
      <c r="P18" t="s">
        <v>37</v>
      </c>
      <c r="T18" t="s">
        <v>19</v>
      </c>
      <c r="U18">
        <f>SUM(K25:K27)/3*100</f>
        <v>82.75</v>
      </c>
      <c r="W18" t="s">
        <v>19</v>
      </c>
      <c r="X18">
        <f>SUM(L25:L27)/3*100</f>
        <v>86.366666666666674</v>
      </c>
    </row>
    <row r="19" spans="1:24" x14ac:dyDescent="0.2">
      <c r="A19" t="s">
        <v>34</v>
      </c>
      <c r="B19">
        <v>0.3</v>
      </c>
      <c r="C19">
        <v>-0.46609725044450884</v>
      </c>
      <c r="D19">
        <v>-1.6008518592181324</v>
      </c>
      <c r="E19">
        <v>0.66865735832911466</v>
      </c>
      <c r="F19">
        <v>0.57896707170357387</v>
      </c>
      <c r="G19">
        <v>0.69620055453846474</v>
      </c>
      <c r="H19">
        <v>1.2024873063850399</v>
      </c>
      <c r="I19">
        <v>2.0207593374484709</v>
      </c>
      <c r="J19">
        <v>1.0351812446515356</v>
      </c>
      <c r="K19">
        <v>0.43296089385474862</v>
      </c>
      <c r="L19">
        <v>0.78491620111731841</v>
      </c>
      <c r="M19">
        <v>0.72249018166832379</v>
      </c>
      <c r="N19">
        <v>0.96361247834655295</v>
      </c>
      <c r="O19">
        <v>0.92632038459251798</v>
      </c>
      <c r="P19">
        <v>568</v>
      </c>
      <c r="T19" t="s">
        <v>90</v>
      </c>
      <c r="U19">
        <f>(ABS(G26-F26)+ABS(G25-F25)+ABS(G27-F27))/3</f>
        <v>2.1384925793384291E-2</v>
      </c>
      <c r="W19" t="s">
        <v>90</v>
      </c>
      <c r="X19">
        <f>(ABS(G26-M26)+ABS(G25-M25)+ABS(G27-M27))/3</f>
        <v>3.0516705601365813E-2</v>
      </c>
    </row>
    <row r="20" spans="1:24" x14ac:dyDescent="0.2">
      <c r="A20" t="s">
        <v>35</v>
      </c>
      <c r="B20">
        <v>0.5</v>
      </c>
      <c r="C20">
        <v>-0.13171434657143893</v>
      </c>
      <c r="D20">
        <v>-1.3879109925030801</v>
      </c>
      <c r="E20">
        <v>1.1244822993602024</v>
      </c>
      <c r="F20">
        <v>0.64092843329793836</v>
      </c>
      <c r="G20">
        <v>0.76301911119596044</v>
      </c>
      <c r="H20">
        <v>1.1904903442491959</v>
      </c>
      <c r="I20">
        <v>1.5044915326255117</v>
      </c>
      <c r="J20">
        <v>0.99058628080266364</v>
      </c>
      <c r="K20">
        <v>0.50505050505050508</v>
      </c>
      <c r="L20">
        <v>0.89696969696969697</v>
      </c>
      <c r="M20">
        <v>0.74479436624884909</v>
      </c>
      <c r="N20">
        <v>1.0244694989288119</v>
      </c>
      <c r="O20">
        <v>0.99428894185378869</v>
      </c>
      <c r="P20">
        <v>1010</v>
      </c>
    </row>
    <row r="21" spans="1:24" x14ac:dyDescent="0.2">
      <c r="T21" t="s">
        <v>92</v>
      </c>
      <c r="W21" t="s">
        <v>92</v>
      </c>
    </row>
    <row r="22" spans="1:24" x14ac:dyDescent="0.2">
      <c r="T22" t="s">
        <v>19</v>
      </c>
      <c r="U22">
        <f>(K28+K29)/2*100</f>
        <v>90.5</v>
      </c>
      <c r="W22" t="s">
        <v>19</v>
      </c>
      <c r="X22">
        <f>(L28+L29)/2*100</f>
        <v>91.25</v>
      </c>
    </row>
    <row r="23" spans="1:24" x14ac:dyDescent="0.2">
      <c r="A23" t="s">
        <v>71</v>
      </c>
      <c r="T23" t="s">
        <v>90</v>
      </c>
      <c r="U23">
        <f>(ABS(G28-F28)+ABS(G29-F29))/2</f>
        <v>1.7038214982912768E-2</v>
      </c>
      <c r="W23" t="s">
        <v>90</v>
      </c>
      <c r="X23">
        <f>(ABS(G28-M28)+ABS(G29-M29))/2</f>
        <v>7.9472414524113244E-3</v>
      </c>
    </row>
    <row r="24" spans="1:24" x14ac:dyDescent="0.2">
      <c r="A24" t="s">
        <v>39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22</v>
      </c>
      <c r="O24" t="s">
        <v>23</v>
      </c>
    </row>
    <row r="25" spans="1:24" x14ac:dyDescent="0.2">
      <c r="A25" t="s">
        <v>40</v>
      </c>
      <c r="B25">
        <v>0.34792887512813309</v>
      </c>
      <c r="C25">
        <v>0.30865984796215895</v>
      </c>
      <c r="D25">
        <v>-1.6349849323375343E-2</v>
      </c>
      <c r="E25">
        <v>0.63366954524769326</v>
      </c>
      <c r="F25">
        <v>0.16582432118608781</v>
      </c>
      <c r="G25">
        <v>0.18786092137512195</v>
      </c>
      <c r="H25">
        <v>1.1328912431627245</v>
      </c>
      <c r="I25">
        <v>1.3045697325111851</v>
      </c>
      <c r="J25">
        <v>0.19192129187370474</v>
      </c>
      <c r="K25">
        <v>0.82350000000000001</v>
      </c>
      <c r="L25">
        <v>0.83399999999999996</v>
      </c>
      <c r="M25">
        <v>0.15647551570004692</v>
      </c>
      <c r="N25">
        <v>1.2005771032909631</v>
      </c>
      <c r="O25">
        <v>1.1876358779104681</v>
      </c>
    </row>
    <row r="26" spans="1:24" x14ac:dyDescent="0.2">
      <c r="A26" t="s">
        <v>41</v>
      </c>
      <c r="B26">
        <v>0.3094030451085083</v>
      </c>
      <c r="C26">
        <v>0.35720102417421956</v>
      </c>
      <c r="D26">
        <v>-4.4642877802841062E-2</v>
      </c>
      <c r="E26">
        <v>0.75904492615128027</v>
      </c>
      <c r="F26">
        <v>0.20502616637180796</v>
      </c>
      <c r="G26">
        <v>0.22223929754969685</v>
      </c>
      <c r="H26">
        <v>1.0839557773648925</v>
      </c>
      <c r="I26">
        <v>1.256746444046666</v>
      </c>
      <c r="J26">
        <v>0.22732125324779656</v>
      </c>
      <c r="K26">
        <v>0.82850000000000001</v>
      </c>
      <c r="L26">
        <v>0.88549999999999995</v>
      </c>
      <c r="M26">
        <v>0.18675345302672292</v>
      </c>
      <c r="N26">
        <v>1.1900143957064944</v>
      </c>
      <c r="O26">
        <v>1.1819060820569358</v>
      </c>
    </row>
    <row r="27" spans="1:24" x14ac:dyDescent="0.2">
      <c r="A27" t="s">
        <v>42</v>
      </c>
      <c r="B27">
        <v>0.34266807976335861</v>
      </c>
      <c r="C27">
        <v>0.33413912786362149</v>
      </c>
      <c r="D27">
        <v>3.7063579857501215E-2</v>
      </c>
      <c r="E27">
        <v>0.63121467586974167</v>
      </c>
      <c r="F27">
        <v>0.15157194231598861</v>
      </c>
      <c r="G27">
        <v>0.17647698832921846</v>
      </c>
      <c r="H27">
        <v>1.1643117164871399</v>
      </c>
      <c r="I27">
        <v>1.3016331382495798</v>
      </c>
      <c r="J27">
        <v>0.1766829658746398</v>
      </c>
      <c r="K27">
        <v>0.83050000000000002</v>
      </c>
      <c r="L27">
        <v>0.87150000000000005</v>
      </c>
      <c r="M27">
        <v>0.15179812172316998</v>
      </c>
      <c r="N27">
        <v>1.1625768904509546</v>
      </c>
      <c r="O27">
        <v>1.1538290387775463</v>
      </c>
    </row>
    <row r="28" spans="1:24" x14ac:dyDescent="0.2">
      <c r="A28" t="s">
        <v>43</v>
      </c>
      <c r="B28">
        <v>0.51008447292896952</v>
      </c>
      <c r="C28">
        <v>0.51123906377318196</v>
      </c>
      <c r="D28">
        <v>0.26811125922028861</v>
      </c>
      <c r="E28">
        <v>0.75436686832607525</v>
      </c>
      <c r="F28">
        <v>0.12404707763543336</v>
      </c>
      <c r="G28">
        <v>0.14108529261672201</v>
      </c>
      <c r="H28">
        <v>1.1373528123843666</v>
      </c>
      <c r="I28">
        <v>1.2350142745756134</v>
      </c>
      <c r="J28">
        <v>0.1410900169138965</v>
      </c>
      <c r="K28">
        <v>0.90500000000000003</v>
      </c>
      <c r="L28">
        <v>0.91249999999999998</v>
      </c>
      <c r="M28">
        <v>0.13313805116431068</v>
      </c>
      <c r="N28">
        <v>1.0596917363812344</v>
      </c>
      <c r="O28">
        <v>1.0791709851923093</v>
      </c>
    </row>
    <row r="29" spans="1:24" x14ac:dyDescent="0.2">
      <c r="A29" t="s">
        <v>44</v>
      </c>
      <c r="B29">
        <v>0.48991552707103048</v>
      </c>
      <c r="C29">
        <v>0.48876093622681804</v>
      </c>
      <c r="D29">
        <v>0.24563313168029111</v>
      </c>
      <c r="E29">
        <v>0.73188874077334487</v>
      </c>
      <c r="F29">
        <v>0.12404707763218512</v>
      </c>
      <c r="G29">
        <v>0.14108529261672201</v>
      </c>
      <c r="H29">
        <v>1.137352812414149</v>
      </c>
      <c r="I29">
        <v>1.2350142763670224</v>
      </c>
      <c r="J29">
        <v>0.1410900169138965</v>
      </c>
      <c r="K29">
        <v>0.90500000000000003</v>
      </c>
      <c r="L29">
        <v>0.91249999999999998</v>
      </c>
      <c r="M29">
        <v>0.13313805116431068</v>
      </c>
      <c r="N29">
        <v>1.0596917363812344</v>
      </c>
      <c r="O29">
        <v>1.0791709851923093</v>
      </c>
    </row>
    <row r="32" spans="1:24" x14ac:dyDescent="0.2">
      <c r="A32" t="s">
        <v>72</v>
      </c>
    </row>
    <row r="33" spans="1:15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18</v>
      </c>
      <c r="K33" t="s">
        <v>19</v>
      </c>
      <c r="L33" t="s">
        <v>20</v>
      </c>
      <c r="M33" t="s">
        <v>21</v>
      </c>
      <c r="N33" t="s">
        <v>22</v>
      </c>
      <c r="O33" t="s">
        <v>23</v>
      </c>
    </row>
    <row r="34" spans="1:15" x14ac:dyDescent="0.2">
      <c r="A34" t="s">
        <v>46</v>
      </c>
      <c r="B34">
        <v>-0.47108659473005815</v>
      </c>
      <c r="C34">
        <v>-0.60617091947496038</v>
      </c>
      <c r="D34">
        <v>-2.5688450651671162</v>
      </c>
      <c r="E34">
        <v>1.3565032262171952</v>
      </c>
      <c r="F34">
        <v>1.001382760690237</v>
      </c>
      <c r="G34">
        <v>0.46144122572959506</v>
      </c>
      <c r="H34">
        <v>0.46080404401163355</v>
      </c>
      <c r="I34">
        <v>2.1027601013160235</v>
      </c>
      <c r="J34">
        <v>0.48080742464589427</v>
      </c>
      <c r="K34">
        <v>0.74950000000000006</v>
      </c>
      <c r="L34">
        <v>0.96</v>
      </c>
      <c r="M34">
        <v>0.41768334180859584</v>
      </c>
      <c r="N34">
        <v>1.1047632968351688</v>
      </c>
      <c r="O34">
        <v>1.2284311479276462</v>
      </c>
    </row>
    <row r="35" spans="1:15" x14ac:dyDescent="0.2">
      <c r="A35" t="s">
        <v>47</v>
      </c>
      <c r="B35">
        <v>3.9995947082180849E-2</v>
      </c>
      <c r="C35">
        <v>9.4304190455470893E-2</v>
      </c>
      <c r="D35">
        <v>-2.7635543748672533</v>
      </c>
      <c r="E35">
        <v>2.9521627557781946</v>
      </c>
      <c r="F35">
        <v>1.4581178980150393</v>
      </c>
      <c r="G35">
        <v>0.56401132259995512</v>
      </c>
      <c r="H35">
        <v>0.38680776319099663</v>
      </c>
      <c r="I35">
        <v>2.3743786199314765</v>
      </c>
      <c r="J35">
        <v>0.56661994080621902</v>
      </c>
      <c r="K35">
        <v>0.52849999999999997</v>
      </c>
      <c r="L35">
        <v>0.94899999999999995</v>
      </c>
      <c r="M35">
        <v>0.50528549984422289</v>
      </c>
      <c r="N35">
        <v>1.1162230516684868</v>
      </c>
      <c r="O35">
        <v>1.2102349801600856</v>
      </c>
    </row>
    <row r="36" spans="1:15" x14ac:dyDescent="0.2">
      <c r="A36" t="s">
        <v>48</v>
      </c>
      <c r="B36">
        <v>0.4310906476478773</v>
      </c>
      <c r="C36">
        <v>0.51186672901948937</v>
      </c>
      <c r="D36">
        <v>-0.86682824698502947</v>
      </c>
      <c r="E36">
        <v>1.8905617050240082</v>
      </c>
      <c r="F36">
        <v>0.70342872975191861</v>
      </c>
      <c r="G36">
        <v>0.46816323041926822</v>
      </c>
      <c r="H36">
        <v>0.66554465380505212</v>
      </c>
      <c r="I36">
        <v>2.3101735647779713</v>
      </c>
      <c r="J36">
        <v>0.47508060962152321</v>
      </c>
      <c r="K36">
        <v>0.62849999999999995</v>
      </c>
      <c r="L36">
        <v>0.93149999999999999</v>
      </c>
      <c r="M36">
        <v>0.40830418870610569</v>
      </c>
      <c r="N36">
        <v>1.1466040353464231</v>
      </c>
      <c r="O36">
        <v>1.2569759999404395</v>
      </c>
    </row>
    <row r="37" spans="1:15" x14ac:dyDescent="0.2">
      <c r="A37" t="s">
        <v>49</v>
      </c>
      <c r="B37">
        <v>-0.37503189667097753</v>
      </c>
      <c r="C37">
        <v>-0.45846801490969641</v>
      </c>
      <c r="D37">
        <v>-2.3078564880992616</v>
      </c>
      <c r="E37">
        <v>1.3909204582798689</v>
      </c>
      <c r="F37">
        <v>0.94358288610265606</v>
      </c>
      <c r="G37">
        <v>0.40199982195713807</v>
      </c>
      <c r="H37">
        <v>0.42603551619884183</v>
      </c>
      <c r="I37">
        <v>2.2997489828144815</v>
      </c>
      <c r="J37">
        <v>0.410567220659804</v>
      </c>
      <c r="K37">
        <v>0.54800000000000004</v>
      </c>
      <c r="L37">
        <v>0.96599999999999997</v>
      </c>
      <c r="M37">
        <v>0.38193730089105038</v>
      </c>
      <c r="N37">
        <v>1.0525283103254968</v>
      </c>
      <c r="O37">
        <v>1.1256027104821313</v>
      </c>
    </row>
    <row r="38" spans="1:15" x14ac:dyDescent="0.2">
      <c r="A38" t="s">
        <v>50</v>
      </c>
      <c r="B38">
        <v>0.37503189667097719</v>
      </c>
      <c r="C38">
        <v>0.45846800677741578</v>
      </c>
      <c r="D38">
        <v>-1.3947093853871995</v>
      </c>
      <c r="E38">
        <v>2.3116453989420309</v>
      </c>
      <c r="F38">
        <v>0.94551604355092367</v>
      </c>
      <c r="G38">
        <v>0.40199982687627128</v>
      </c>
      <c r="H38">
        <v>0.42516446930561297</v>
      </c>
      <c r="I38">
        <v>2.2904277871840044</v>
      </c>
      <c r="J38">
        <v>0.41056722382363381</v>
      </c>
      <c r="K38">
        <v>0.55149999999999999</v>
      </c>
      <c r="L38">
        <v>0.96599999999999997</v>
      </c>
      <c r="M38">
        <v>0.38193739976386287</v>
      </c>
      <c r="N38">
        <v>1.0525280507350478</v>
      </c>
      <c r="O38">
        <v>1.1256027210367614</v>
      </c>
    </row>
    <row r="39" spans="1:15" x14ac:dyDescent="0.2">
      <c r="A39" t="s">
        <v>51</v>
      </c>
      <c r="B39">
        <v>3.2509453404932493E-16</v>
      </c>
      <c r="C39">
        <v>8.1322806554731503E-9</v>
      </c>
      <c r="D39">
        <v>-6.7737922977365592E-8</v>
      </c>
      <c r="E39">
        <v>8.4002484288311892E-8</v>
      </c>
      <c r="F39">
        <v>3.8709998873088104E-8</v>
      </c>
      <c r="G39">
        <v>1.8941049205566193E-7</v>
      </c>
      <c r="H39">
        <v>4.8930637450197283</v>
      </c>
      <c r="I39">
        <v>5320343237.5087786</v>
      </c>
      <c r="J39">
        <v>1.8958499013408153E-7</v>
      </c>
      <c r="K39">
        <v>0.42749999999999999</v>
      </c>
      <c r="L39">
        <v>0.83650000000000002</v>
      </c>
      <c r="M39">
        <v>1.7423943842650277E-6</v>
      </c>
      <c r="N39">
        <v>0.10870701476437471</v>
      </c>
      <c r="O39">
        <v>628.44153928826279</v>
      </c>
    </row>
    <row r="40" spans="1:15" x14ac:dyDescent="0.2">
      <c r="A40" t="s">
        <v>52</v>
      </c>
      <c r="B40">
        <v>-0.18751594833548876</v>
      </c>
      <c r="C40">
        <v>-0.22988363233711903</v>
      </c>
      <c r="D40">
        <v>-1.15546272877788</v>
      </c>
      <c r="E40">
        <v>0.69569546410364203</v>
      </c>
      <c r="F40">
        <v>0.47224291045223843</v>
      </c>
      <c r="G40">
        <v>0.20283816139668628</v>
      </c>
      <c r="H40">
        <v>0.42952081843312473</v>
      </c>
      <c r="I40">
        <v>2.3091218505910311</v>
      </c>
      <c r="J40">
        <v>0.20721568561875367</v>
      </c>
      <c r="K40">
        <v>0.5585</v>
      </c>
      <c r="L40">
        <v>0.96699999999999997</v>
      </c>
      <c r="M40">
        <v>0.19137033353171587</v>
      </c>
      <c r="N40">
        <v>1.0599247942632124</v>
      </c>
      <c r="O40">
        <v>1.1331573485321884</v>
      </c>
    </row>
    <row r="41" spans="1:15" x14ac:dyDescent="0.2">
      <c r="A41" t="s">
        <v>53</v>
      </c>
      <c r="B41">
        <v>0.1875159483354886</v>
      </c>
      <c r="C41">
        <v>0.22988362830166198</v>
      </c>
      <c r="D41">
        <v>-0.69784065791420014</v>
      </c>
      <c r="E41">
        <v>1.1576079145175242</v>
      </c>
      <c r="F41">
        <v>0.4733374151431522</v>
      </c>
      <c r="G41">
        <v>0.20283816386679979</v>
      </c>
      <c r="H41">
        <v>0.42852763668693949</v>
      </c>
      <c r="I41">
        <v>2.2925777612767146</v>
      </c>
      <c r="J41">
        <v>0.20721568721158834</v>
      </c>
      <c r="K41">
        <v>0.56299999999999994</v>
      </c>
      <c r="L41">
        <v>0.96699999999999997</v>
      </c>
      <c r="M41">
        <v>0.19137038066575141</v>
      </c>
      <c r="N41">
        <v>1.0599245461139468</v>
      </c>
      <c r="O41">
        <v>1.1331573623878652</v>
      </c>
    </row>
    <row r="42" spans="1:15" x14ac:dyDescent="0.2">
      <c r="A42" t="s">
        <v>54</v>
      </c>
      <c r="B42">
        <v>1.6254726702466247E-16</v>
      </c>
      <c r="C42">
        <v>4.0354570359117513E-9</v>
      </c>
      <c r="D42">
        <v>-3.351320883299833E-8</v>
      </c>
      <c r="E42">
        <v>4.1584122904821839E-8</v>
      </c>
      <c r="F42">
        <v>1.9157834615885387E-8</v>
      </c>
      <c r="G42">
        <v>9.3974001838752137E-8</v>
      </c>
      <c r="H42">
        <v>4.905251753286894</v>
      </c>
      <c r="I42">
        <v>3847611389.8518238</v>
      </c>
      <c r="J42">
        <v>9.4060607768430687E-8</v>
      </c>
      <c r="K42">
        <v>0.4425</v>
      </c>
      <c r="L42">
        <v>0.83599999999999997</v>
      </c>
      <c r="M42">
        <v>8.5827733572791677E-7</v>
      </c>
      <c r="N42">
        <v>0.10949141719914053</v>
      </c>
      <c r="O42">
        <v>642.15010996836611</v>
      </c>
    </row>
    <row r="43" spans="1:15" x14ac:dyDescent="0.2">
      <c r="A43" t="s">
        <v>55</v>
      </c>
      <c r="B43">
        <v>-4.4678390631508641E-15</v>
      </c>
      <c r="C43">
        <v>-1.7553321956023706E-8</v>
      </c>
      <c r="D43">
        <v>-6.1193887215396501E-6</v>
      </c>
      <c r="E43">
        <v>6.0842820776276027E-6</v>
      </c>
      <c r="F43">
        <v>3.1132385328067901E-6</v>
      </c>
      <c r="G43">
        <v>2.8483946858249517E-7</v>
      </c>
      <c r="H43">
        <v>9.1492979282153997E-2</v>
      </c>
      <c r="I43">
        <v>5422905618.8713751</v>
      </c>
      <c r="J43">
        <v>2.8537982026975783E-7</v>
      </c>
      <c r="K43">
        <v>0.35549999999999998</v>
      </c>
      <c r="L43">
        <v>0.80449999999999999</v>
      </c>
      <c r="M43">
        <v>2.0692828648133044E-6</v>
      </c>
      <c r="N43">
        <v>0.13765129621763628</v>
      </c>
      <c r="O43">
        <v>766.38189050332585</v>
      </c>
    </row>
    <row r="44" spans="1:15" x14ac:dyDescent="0.2">
      <c r="A44" t="s">
        <v>56</v>
      </c>
      <c r="B44">
        <v>-0.21043262796039722</v>
      </c>
      <c r="C44">
        <v>-0.22786793315870238</v>
      </c>
      <c r="D44">
        <v>-0.83884415912733779</v>
      </c>
      <c r="E44">
        <v>0.38310829280993292</v>
      </c>
      <c r="F44">
        <v>0.31172829235023602</v>
      </c>
      <c r="G44">
        <v>0.21168428892769489</v>
      </c>
      <c r="H44">
        <v>0.67906665555355261</v>
      </c>
      <c r="I44">
        <v>2.2610199650820193</v>
      </c>
      <c r="J44">
        <v>0.21240110180077185</v>
      </c>
      <c r="K44">
        <v>0.56699999999999995</v>
      </c>
      <c r="L44">
        <v>0.95150000000000001</v>
      </c>
      <c r="M44">
        <v>0.19656456484229148</v>
      </c>
      <c r="N44">
        <v>1.0769198868449883</v>
      </c>
      <c r="O44">
        <v>1.1495222616954035</v>
      </c>
    </row>
    <row r="45" spans="1:15" x14ac:dyDescent="0.2">
      <c r="A45" t="s">
        <v>57</v>
      </c>
      <c r="B45">
        <v>0.21043262796040169</v>
      </c>
      <c r="C45">
        <v>0.22786795071202431</v>
      </c>
      <c r="D45">
        <v>-0.37850433930340072</v>
      </c>
      <c r="E45">
        <v>0.8342402407274494</v>
      </c>
      <c r="F45">
        <v>0.30937930227208887</v>
      </c>
      <c r="G45">
        <v>0.21168427804722145</v>
      </c>
      <c r="H45">
        <v>0.68422249482304454</v>
      </c>
      <c r="I45">
        <v>2.2906032962101239</v>
      </c>
      <c r="J45">
        <v>0.21240109239791261</v>
      </c>
      <c r="K45">
        <v>0.5615</v>
      </c>
      <c r="L45">
        <v>0.95150000000000001</v>
      </c>
      <c r="M45">
        <v>0.19656437791049086</v>
      </c>
      <c r="N45">
        <v>1.0769208556375138</v>
      </c>
      <c r="O45">
        <v>1.1495222031061081</v>
      </c>
    </row>
    <row r="46" spans="1:15" x14ac:dyDescent="0.2">
      <c r="A46" t="s">
        <v>58</v>
      </c>
      <c r="B46">
        <v>8.9356781263017282E-15</v>
      </c>
      <c r="C46">
        <v>3.587476976292522E-8</v>
      </c>
      <c r="D46">
        <v>-1.3804779069080466E-4</v>
      </c>
      <c r="E46">
        <v>1.3811954023033052E-4</v>
      </c>
      <c r="F46">
        <v>7.045214429946365E-5</v>
      </c>
      <c r="G46">
        <v>5.8491557607947326E-7</v>
      </c>
      <c r="H46">
        <v>8.3023104817538697E-3</v>
      </c>
      <c r="I46">
        <v>8497830256.706893</v>
      </c>
      <c r="J46">
        <v>5.8601470084358324E-7</v>
      </c>
      <c r="K46">
        <v>0.36049999999999999</v>
      </c>
      <c r="L46">
        <v>0.80500000000000005</v>
      </c>
      <c r="M46">
        <v>4.5722515375225449E-6</v>
      </c>
      <c r="N46">
        <v>0.12792725231307098</v>
      </c>
      <c r="O46">
        <v>729.75921802272535</v>
      </c>
    </row>
    <row r="47" spans="1:15" x14ac:dyDescent="0.2">
      <c r="A47" t="s">
        <v>59</v>
      </c>
      <c r="B47">
        <v>0.42086525592079443</v>
      </c>
      <c r="C47">
        <v>0.45438177909848088</v>
      </c>
      <c r="D47">
        <v>-0.78011446973703702</v>
      </c>
      <c r="E47">
        <v>1.6888780279339985</v>
      </c>
      <c r="F47">
        <v>0.62985659867888755</v>
      </c>
      <c r="G47">
        <v>0.42403798558533168</v>
      </c>
      <c r="H47">
        <v>0.67322940884439952</v>
      </c>
      <c r="I47">
        <v>2.2526217734714993</v>
      </c>
      <c r="J47">
        <v>0.42536051831967941</v>
      </c>
      <c r="K47">
        <v>0.57599999999999996</v>
      </c>
      <c r="L47">
        <v>0.95150000000000001</v>
      </c>
      <c r="M47">
        <v>0.39255208455009794</v>
      </c>
      <c r="N47">
        <v>1.0802082125517678</v>
      </c>
      <c r="O47">
        <v>1.1482615638720857</v>
      </c>
    </row>
    <row r="48" spans="1:15" x14ac:dyDescent="0.2">
      <c r="A48" t="s">
        <v>60</v>
      </c>
      <c r="B48">
        <v>-0.42086525592080337</v>
      </c>
      <c r="C48">
        <v>-0.4543818149732507</v>
      </c>
      <c r="D48">
        <v>-1.6810176929105549</v>
      </c>
      <c r="E48">
        <v>0.77225406296405374</v>
      </c>
      <c r="F48">
        <v>0.62584613167020009</v>
      </c>
      <c r="G48">
        <v>0.42403796463133042</v>
      </c>
      <c r="H48">
        <v>0.67754347781889657</v>
      </c>
      <c r="I48">
        <v>2.280590694999709</v>
      </c>
      <c r="J48">
        <v>0.42536050025760225</v>
      </c>
      <c r="K48">
        <v>0.56999999999999995</v>
      </c>
      <c r="L48">
        <v>0.95150000000000001</v>
      </c>
      <c r="M48">
        <v>0.39255167020463283</v>
      </c>
      <c r="N48">
        <v>1.0802092993523225</v>
      </c>
      <c r="O48">
        <v>1.1482615074696996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"/>
  <sheetViews>
    <sheetView topLeftCell="I1" workbookViewId="0">
      <selection activeCell="U24" sqref="U24"/>
    </sheetView>
  </sheetViews>
  <sheetFormatPr baseColWidth="10" defaultColWidth="8.83203125" defaultRowHeight="16" x14ac:dyDescent="0.2"/>
  <sheetData>
    <row r="1" spans="1:24" x14ac:dyDescent="0.2">
      <c r="A1" t="s">
        <v>0</v>
      </c>
    </row>
    <row r="2" spans="1:24" x14ac:dyDescent="0.2">
      <c r="I2" t="s">
        <v>1</v>
      </c>
      <c r="J2" t="s">
        <v>2</v>
      </c>
      <c r="K2" t="s">
        <v>3</v>
      </c>
    </row>
    <row r="3" spans="1:24" x14ac:dyDescent="0.2">
      <c r="A3" t="s">
        <v>4</v>
      </c>
      <c r="B3">
        <v>2000</v>
      </c>
      <c r="C3" t="s">
        <v>5</v>
      </c>
      <c r="D3">
        <v>829</v>
      </c>
      <c r="E3" t="s">
        <v>6</v>
      </c>
      <c r="F3">
        <v>2005000</v>
      </c>
      <c r="H3" t="s">
        <v>7</v>
      </c>
      <c r="I3">
        <v>0</v>
      </c>
      <c r="J3">
        <v>2</v>
      </c>
      <c r="K3">
        <v>2</v>
      </c>
    </row>
    <row r="4" spans="1:24" x14ac:dyDescent="0.2">
      <c r="A4" t="s">
        <v>8</v>
      </c>
      <c r="W4" t="s">
        <v>94</v>
      </c>
    </row>
    <row r="5" spans="1:24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T5" t="s">
        <v>86</v>
      </c>
      <c r="U5" t="s">
        <v>87</v>
      </c>
      <c r="W5" t="s">
        <v>86</v>
      </c>
      <c r="X5" t="s">
        <v>87</v>
      </c>
    </row>
    <row r="6" spans="1:24" x14ac:dyDescent="0.2">
      <c r="A6" t="s">
        <v>24</v>
      </c>
      <c r="B6">
        <v>2</v>
      </c>
      <c r="C6">
        <v>2.1562334473569456</v>
      </c>
      <c r="D6">
        <v>1.3112279378512142</v>
      </c>
      <c r="E6">
        <v>3.0012389568626769</v>
      </c>
      <c r="F6">
        <v>0.43113318212529783</v>
      </c>
      <c r="G6">
        <v>0.54915181353580211</v>
      </c>
      <c r="H6">
        <v>1.273740543070065</v>
      </c>
      <c r="I6">
        <v>1.4323870626923887</v>
      </c>
      <c r="J6">
        <v>0.57094360875895245</v>
      </c>
      <c r="K6">
        <v>0.95550000000000002</v>
      </c>
      <c r="L6">
        <v>0.98750000000000004</v>
      </c>
      <c r="M6">
        <v>1.8541283564428996</v>
      </c>
      <c r="N6">
        <v>0.29617788414030655</v>
      </c>
      <c r="O6">
        <v>1.035040342166718</v>
      </c>
      <c r="T6" t="s">
        <v>19</v>
      </c>
      <c r="U6">
        <f>(K6+K8+K9+K12+K13)/5*100</f>
        <v>89.2</v>
      </c>
      <c r="W6" t="s">
        <v>19</v>
      </c>
      <c r="X6">
        <f>(L6+L8+L9+L12+L13)/5*100</f>
        <v>98.87</v>
      </c>
    </row>
    <row r="7" spans="1:24" x14ac:dyDescent="0.2">
      <c r="A7" t="s">
        <v>25</v>
      </c>
      <c r="B7">
        <v>0.2</v>
      </c>
      <c r="C7">
        <v>0.21653059849543166</v>
      </c>
      <c r="D7">
        <v>-0.20285588101547133</v>
      </c>
      <c r="E7">
        <v>0.63591707800633468</v>
      </c>
      <c r="F7">
        <v>0.21397662549871846</v>
      </c>
      <c r="G7">
        <v>0.25158995854743876</v>
      </c>
      <c r="H7">
        <v>1.1757824386708331</v>
      </c>
      <c r="I7">
        <v>1.2417181042987817</v>
      </c>
      <c r="J7">
        <v>0.2521324412457055</v>
      </c>
      <c r="K7">
        <v>0.9405</v>
      </c>
      <c r="L7">
        <v>0.98299999999999998</v>
      </c>
      <c r="M7">
        <v>0.60563968748250485</v>
      </c>
      <c r="N7">
        <v>0.41541194169958762</v>
      </c>
      <c r="O7">
        <v>1.0505814647267215</v>
      </c>
      <c r="T7" t="s">
        <v>90</v>
      </c>
      <c r="U7">
        <f>(ABS(G6-F6)+ABS(G8-F8)+ABS(G9-F9)+ABS(G12-F12)+ABS(G13-F13))/5</f>
        <v>8.742793682070564E-2</v>
      </c>
      <c r="W7" t="s">
        <v>90</v>
      </c>
      <c r="X7">
        <f>(ABS(G6-M6)+ABS(G8-M8)+ABS(G9-M9)+ABS(G12-M12)+ABS(G13-M13))/5</f>
        <v>0.34213171627962186</v>
      </c>
    </row>
    <row r="8" spans="1:24" x14ac:dyDescent="0.2">
      <c r="A8" t="s">
        <v>26</v>
      </c>
      <c r="B8">
        <v>2</v>
      </c>
      <c r="C8">
        <v>2.2062677311818675</v>
      </c>
      <c r="D8">
        <v>1.5169039934715238</v>
      </c>
      <c r="E8">
        <v>2.8956314688922111</v>
      </c>
      <c r="F8">
        <v>0.35172265569569494</v>
      </c>
      <c r="G8">
        <v>0.45557299114150779</v>
      </c>
      <c r="H8">
        <v>1.2952620019327461</v>
      </c>
      <c r="I8">
        <v>1.399082716349292</v>
      </c>
      <c r="J8">
        <v>0.50009311851347793</v>
      </c>
      <c r="K8">
        <v>0.873</v>
      </c>
      <c r="L8">
        <v>0.99299999999999999</v>
      </c>
      <c r="M8">
        <v>0.58850050815932864</v>
      </c>
      <c r="N8">
        <v>0.77412505991951919</v>
      </c>
      <c r="O8">
        <v>0.90094407080736083</v>
      </c>
    </row>
    <row r="9" spans="1:24" x14ac:dyDescent="0.2">
      <c r="A9" t="s">
        <v>27</v>
      </c>
      <c r="B9">
        <v>1</v>
      </c>
      <c r="C9">
        <v>1.1035249757444077</v>
      </c>
      <c r="D9">
        <v>0.74786839091747792</v>
      </c>
      <c r="E9">
        <v>1.4591815605713374</v>
      </c>
      <c r="F9">
        <v>0.18146077562256432</v>
      </c>
      <c r="G9">
        <v>0.23161523463704278</v>
      </c>
      <c r="H9">
        <v>1.2763928394023785</v>
      </c>
      <c r="I9">
        <v>1.3862521033820761</v>
      </c>
      <c r="J9">
        <v>0.25369871406621791</v>
      </c>
      <c r="K9">
        <v>0.88200000000000001</v>
      </c>
      <c r="L9">
        <v>0.99050000000000005</v>
      </c>
      <c r="M9">
        <v>0.29874732010104948</v>
      </c>
      <c r="N9">
        <v>0.77528807474724903</v>
      </c>
      <c r="O9">
        <v>0.90942023608820144</v>
      </c>
      <c r="T9" t="s">
        <v>91</v>
      </c>
      <c r="W9" t="s">
        <v>91</v>
      </c>
    </row>
    <row r="10" spans="1:24" x14ac:dyDescent="0.2">
      <c r="A10" t="s">
        <v>28</v>
      </c>
      <c r="B10">
        <v>-3.83</v>
      </c>
      <c r="C10">
        <v>-4.2141050875540511</v>
      </c>
      <c r="D10">
        <v>-5.5525507040845437</v>
      </c>
      <c r="E10">
        <v>-2.8756594710235599</v>
      </c>
      <c r="F10">
        <v>0.68289296491567208</v>
      </c>
      <c r="G10">
        <v>0.88609567632457975</v>
      </c>
      <c r="H10">
        <v>1.2975615826325</v>
      </c>
      <c r="I10">
        <v>1.3516507691591479</v>
      </c>
      <c r="J10">
        <v>0.96576511941880572</v>
      </c>
      <c r="K10">
        <v>0.84850000000000003</v>
      </c>
      <c r="L10">
        <v>0.98799999999999999</v>
      </c>
      <c r="M10">
        <v>1.1485247800510368</v>
      </c>
      <c r="N10">
        <v>0.77150766941676652</v>
      </c>
      <c r="O10">
        <v>0.90410774127455962</v>
      </c>
      <c r="T10" t="s">
        <v>19</v>
      </c>
      <c r="U10">
        <f>(K7+K10+K11+K14+K15)/5*100</f>
        <v>87.59</v>
      </c>
      <c r="W10" t="s">
        <v>19</v>
      </c>
      <c r="X10">
        <f>(L7+L10+L11+L14+L15)/5*100</f>
        <v>98.72</v>
      </c>
    </row>
    <row r="11" spans="1:24" x14ac:dyDescent="0.2">
      <c r="A11" t="s">
        <v>29</v>
      </c>
      <c r="B11">
        <v>3.76</v>
      </c>
      <c r="C11">
        <v>4.1480286681209764</v>
      </c>
      <c r="D11">
        <v>2.7802479920092815</v>
      </c>
      <c r="E11">
        <v>5.5158093442326717</v>
      </c>
      <c r="F11">
        <v>0.69786010707368862</v>
      </c>
      <c r="G11">
        <v>0.89035340827074982</v>
      </c>
      <c r="H11">
        <v>1.2758336509651431</v>
      </c>
      <c r="I11">
        <v>1.3739991987561799</v>
      </c>
      <c r="J11">
        <v>0.97123397742412187</v>
      </c>
      <c r="K11">
        <v>0.88400000000000001</v>
      </c>
      <c r="L11">
        <v>0.98899999999999999</v>
      </c>
      <c r="M11">
        <v>1.1420510567566839</v>
      </c>
      <c r="N11">
        <v>0.77960911029605684</v>
      </c>
      <c r="O11">
        <v>0.91657262196435829</v>
      </c>
      <c r="T11" t="s">
        <v>90</v>
      </c>
      <c r="U11">
        <f>(ABS(G7-F7)+ABS(G10-F10)+ABS(G11-F11)+ABS(G14-F14)+ABS(G15-F15))/5</f>
        <v>0.18700409523809955</v>
      </c>
      <c r="W11" t="s">
        <v>90</v>
      </c>
      <c r="X11">
        <f>(ABS(G7-M7)+ABS(G10-M10)+ABS(G11-M11)+ABS(G14-M14)+ABS(G15-M15))/5</f>
        <v>0.27429831891052875</v>
      </c>
    </row>
    <row r="12" spans="1:24" x14ac:dyDescent="0.2">
      <c r="A12" t="s">
        <v>30</v>
      </c>
      <c r="B12">
        <v>1</v>
      </c>
      <c r="C12">
        <v>1.105384727619853</v>
      </c>
      <c r="D12">
        <v>0.72201646261841412</v>
      </c>
      <c r="E12">
        <v>1.4887529926212921</v>
      </c>
      <c r="F12">
        <v>0.19559964776159108</v>
      </c>
      <c r="G12">
        <v>0.25189043536732381</v>
      </c>
      <c r="H12">
        <v>1.2877857309556273</v>
      </c>
      <c r="I12">
        <v>1.4805531803189174</v>
      </c>
      <c r="J12">
        <v>0.2730471245866738</v>
      </c>
      <c r="K12">
        <v>0.88149999999999995</v>
      </c>
      <c r="L12">
        <v>0.98550000000000004</v>
      </c>
      <c r="M12">
        <v>0.31831958817993422</v>
      </c>
      <c r="N12">
        <v>0.79131302226031885</v>
      </c>
      <c r="O12">
        <v>0.93760563245656559</v>
      </c>
    </row>
    <row r="13" spans="1:24" x14ac:dyDescent="0.2">
      <c r="A13" t="s">
        <v>31</v>
      </c>
      <c r="B13">
        <v>-2</v>
      </c>
      <c r="C13">
        <v>-2.2096127100922671</v>
      </c>
      <c r="D13">
        <v>-2.9536997227933228</v>
      </c>
      <c r="E13">
        <v>-1.4655256973912112</v>
      </c>
      <c r="F13">
        <v>0.37964320700294474</v>
      </c>
      <c r="G13">
        <v>0.48846867762994461</v>
      </c>
      <c r="H13">
        <v>1.2866519632633799</v>
      </c>
      <c r="I13">
        <v>1.4789887651269233</v>
      </c>
      <c r="J13">
        <v>0.53154410659678242</v>
      </c>
      <c r="K13">
        <v>0.86799999999999999</v>
      </c>
      <c r="L13">
        <v>0.98699999999999999</v>
      </c>
      <c r="M13">
        <v>0.62766196082651859</v>
      </c>
      <c r="N13">
        <v>0.77823527330972664</v>
      </c>
      <c r="O13">
        <v>0.91758470769492217</v>
      </c>
      <c r="T13" t="s">
        <v>93</v>
      </c>
      <c r="W13" t="s">
        <v>93</v>
      </c>
    </row>
    <row r="14" spans="1:24" x14ac:dyDescent="0.2">
      <c r="A14" t="s">
        <v>32</v>
      </c>
      <c r="B14">
        <v>-3.97</v>
      </c>
      <c r="C14">
        <v>-4.3932411175810282</v>
      </c>
      <c r="D14">
        <v>-5.9115167169828187</v>
      </c>
      <c r="E14">
        <v>-2.8749655181792382</v>
      </c>
      <c r="F14">
        <v>0.77464464213513862</v>
      </c>
      <c r="G14">
        <v>1.047482183655198</v>
      </c>
      <c r="H14">
        <v>1.3522099381828063</v>
      </c>
      <c r="I14">
        <v>1.5142458634279041</v>
      </c>
      <c r="J14">
        <v>1.1297574822439989</v>
      </c>
      <c r="K14">
        <v>0.85550000000000004</v>
      </c>
      <c r="L14">
        <v>0.98799999999999999</v>
      </c>
      <c r="M14">
        <v>1.2828601963645394</v>
      </c>
      <c r="N14">
        <v>0.81652091679485228</v>
      </c>
      <c r="O14">
        <v>0.9630433152736142</v>
      </c>
      <c r="T14" t="s">
        <v>19</v>
      </c>
      <c r="U14">
        <f>(K17+K16)/2*100</f>
        <v>41.974999999999994</v>
      </c>
      <c r="W14" t="s">
        <v>19</v>
      </c>
      <c r="X14">
        <f>(L17+L16)/2*100</f>
        <v>88.075000000000003</v>
      </c>
    </row>
    <row r="15" spans="1:24" x14ac:dyDescent="0.2">
      <c r="A15" t="s">
        <v>33</v>
      </c>
      <c r="B15">
        <v>3.97</v>
      </c>
      <c r="C15">
        <v>4.370241524805377</v>
      </c>
      <c r="D15">
        <v>2.8696057536943096</v>
      </c>
      <c r="E15">
        <v>5.8708772959164444</v>
      </c>
      <c r="F15">
        <v>0.76564456436337158</v>
      </c>
      <c r="G15">
        <v>0.99451815337912086</v>
      </c>
      <c r="H15">
        <v>1.298929293915978</v>
      </c>
      <c r="I15">
        <v>1.456941826329289</v>
      </c>
      <c r="J15">
        <v>1.0720352772083339</v>
      </c>
      <c r="K15">
        <v>0.85099999999999998</v>
      </c>
      <c r="L15">
        <v>0.98799999999999999</v>
      </c>
      <c r="M15">
        <v>1.2624552540749658</v>
      </c>
      <c r="N15">
        <v>0.78776507141065399</v>
      </c>
      <c r="O15">
        <v>0.91818792644201863</v>
      </c>
      <c r="T15" t="s">
        <v>90</v>
      </c>
      <c r="U15">
        <f>(ABS(G16-F16)+ABS(G17-F17))/2</f>
        <v>0.39770483694924819</v>
      </c>
      <c r="W15" t="s">
        <v>90</v>
      </c>
      <c r="X15">
        <f>(ABS(G16-M16)+ABS(G17-M17))/2</f>
        <v>9.9824884803237479E-2</v>
      </c>
    </row>
    <row r="16" spans="1:24" x14ac:dyDescent="0.2">
      <c r="A16" t="s">
        <v>34</v>
      </c>
      <c r="B16">
        <v>0.3</v>
      </c>
      <c r="C16">
        <v>0.14429053486166285</v>
      </c>
      <c r="D16">
        <v>-0.54232777770828655</v>
      </c>
      <c r="E16">
        <v>0.83090884743161231</v>
      </c>
      <c r="F16">
        <v>0.3503219028440866</v>
      </c>
      <c r="G16">
        <v>0.77810542918959869</v>
      </c>
      <c r="H16">
        <v>2.2211155593542786</v>
      </c>
      <c r="I16">
        <v>7.9174710853111003</v>
      </c>
      <c r="J16">
        <v>0.79353229075318465</v>
      </c>
      <c r="K16">
        <v>0.43</v>
      </c>
      <c r="L16">
        <v>0.85850000000000004</v>
      </c>
      <c r="M16">
        <v>0.67071257049250288</v>
      </c>
      <c r="N16">
        <v>1.1601175576868008</v>
      </c>
      <c r="O16">
        <v>1.1411661472338204</v>
      </c>
    </row>
    <row r="17" spans="1:24" x14ac:dyDescent="0.2">
      <c r="A17" t="s">
        <v>35</v>
      </c>
      <c r="B17">
        <v>0.5</v>
      </c>
      <c r="C17">
        <v>0.41412849709919564</v>
      </c>
      <c r="D17">
        <v>-0.20956988985233274</v>
      </c>
      <c r="E17">
        <v>1.0378268840507239</v>
      </c>
      <c r="F17">
        <v>0.31821931008486987</v>
      </c>
      <c r="G17">
        <v>0.68584545763785421</v>
      </c>
      <c r="H17">
        <v>2.1552603374538695</v>
      </c>
      <c r="J17">
        <v>0.69120033765393984</v>
      </c>
      <c r="K17">
        <v>0.40949999999999998</v>
      </c>
      <c r="L17">
        <v>0.90300000000000002</v>
      </c>
      <c r="M17">
        <v>0.59358854672847505</v>
      </c>
      <c r="N17">
        <v>1.1554223231190144</v>
      </c>
      <c r="O17">
        <v>1.1107539884028854</v>
      </c>
      <c r="T17" t="s">
        <v>88</v>
      </c>
      <c r="U17" t="s">
        <v>89</v>
      </c>
      <c r="W17" t="s">
        <v>88</v>
      </c>
      <c r="X17" t="s">
        <v>89</v>
      </c>
    </row>
    <row r="18" spans="1:24" x14ac:dyDescent="0.2">
      <c r="A18" t="s">
        <v>36</v>
      </c>
      <c r="P18" t="s">
        <v>37</v>
      </c>
      <c r="T18" t="s">
        <v>19</v>
      </c>
      <c r="U18">
        <f>SUM(K25:K27)/3*100</f>
        <v>80.333333333333329</v>
      </c>
      <c r="W18" t="s">
        <v>19</v>
      </c>
      <c r="X18">
        <f>SUM(L25:L27)/3*100</f>
        <v>90.516666666666666</v>
      </c>
    </row>
    <row r="19" spans="1:24" x14ac:dyDescent="0.2">
      <c r="A19" t="s">
        <v>34</v>
      </c>
      <c r="B19">
        <v>0.3</v>
      </c>
      <c r="C19">
        <v>-0.15926008473224595</v>
      </c>
      <c r="D19">
        <v>-1.0896372020357006</v>
      </c>
      <c r="E19">
        <v>0.77111703257120856</v>
      </c>
      <c r="F19">
        <v>0.47469092526298995</v>
      </c>
      <c r="G19">
        <v>0.684615685521478</v>
      </c>
      <c r="H19">
        <v>1.4422346185408639</v>
      </c>
      <c r="I19">
        <v>1.3923184053018502</v>
      </c>
      <c r="J19">
        <v>0.82438975144667648</v>
      </c>
      <c r="K19">
        <v>0.58265582655826553</v>
      </c>
      <c r="L19">
        <v>0.82384823848238486</v>
      </c>
      <c r="M19">
        <v>0.65248072522896383</v>
      </c>
      <c r="N19">
        <v>1.049250436143133</v>
      </c>
      <c r="O19">
        <v>1.0387434161223066</v>
      </c>
      <c r="P19">
        <v>524</v>
      </c>
      <c r="T19" t="s">
        <v>90</v>
      </c>
      <c r="U19">
        <f>(ABS(G26-F26)+ABS(G25-F25)+ABS(G27-F27))/3</f>
        <v>4.0929209848888509E-2</v>
      </c>
      <c r="W19" t="s">
        <v>90</v>
      </c>
      <c r="X19">
        <f>(ABS(G26-M26)+ABS(G25-M25)+ABS(G27-M27))/3</f>
        <v>2.2029283722923565E-2</v>
      </c>
    </row>
    <row r="20" spans="1:24" x14ac:dyDescent="0.2">
      <c r="A20" t="s">
        <v>35</v>
      </c>
      <c r="B20">
        <v>0.5</v>
      </c>
      <c r="C20">
        <v>7.1838201638561069E-2</v>
      </c>
      <c r="D20">
        <v>-0.91659030383137285</v>
      </c>
      <c r="E20">
        <v>1.0602667071084952</v>
      </c>
      <c r="F20">
        <v>0.5043095246986844</v>
      </c>
      <c r="G20">
        <v>0.65417357350230976</v>
      </c>
      <c r="H20">
        <v>1.2971668022593195</v>
      </c>
      <c r="I20">
        <v>1.2359888564543711</v>
      </c>
      <c r="J20">
        <v>0.78183475865740537</v>
      </c>
      <c r="K20">
        <v>0.64896988906497621</v>
      </c>
      <c r="L20">
        <v>0.93740095087163233</v>
      </c>
      <c r="M20">
        <v>0.65703282577857314</v>
      </c>
      <c r="N20">
        <v>0.99564823527214918</v>
      </c>
      <c r="O20">
        <v>0.97732053941007591</v>
      </c>
      <c r="P20">
        <v>738</v>
      </c>
    </row>
    <row r="21" spans="1:24" x14ac:dyDescent="0.2">
      <c r="T21" t="s">
        <v>92</v>
      </c>
      <c r="W21" t="s">
        <v>92</v>
      </c>
    </row>
    <row r="22" spans="1:24" x14ac:dyDescent="0.2">
      <c r="T22" t="s">
        <v>19</v>
      </c>
      <c r="U22">
        <f>(K28+K29)/2*100</f>
        <v>92</v>
      </c>
      <c r="W22" t="s">
        <v>19</v>
      </c>
      <c r="X22">
        <f>(L28+L29)/2*100</f>
        <v>94.6</v>
      </c>
    </row>
    <row r="23" spans="1:24" x14ac:dyDescent="0.2">
      <c r="A23" t="s">
        <v>38</v>
      </c>
      <c r="T23" t="s">
        <v>90</v>
      </c>
      <c r="U23">
        <f>(ABS(G28-F28)+ABS(G29-F29))/2</f>
        <v>9.8880291188749789E-3</v>
      </c>
      <c r="W23" t="s">
        <v>90</v>
      </c>
      <c r="X23">
        <f>(ABS(G28-M28)+ABS(G29-M29))/2</f>
        <v>5.2071572361754581E-4</v>
      </c>
    </row>
    <row r="24" spans="1:24" x14ac:dyDescent="0.2">
      <c r="A24" t="s">
        <v>39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18</v>
      </c>
      <c r="K24" t="s">
        <v>19</v>
      </c>
      <c r="L24" t="s">
        <v>20</v>
      </c>
      <c r="M24" t="s">
        <v>21</v>
      </c>
      <c r="N24" t="s">
        <v>22</v>
      </c>
      <c r="O24" t="s">
        <v>23</v>
      </c>
    </row>
    <row r="25" spans="1:24" x14ac:dyDescent="0.2">
      <c r="A25" t="s">
        <v>40</v>
      </c>
      <c r="B25">
        <v>0.34792887512813309</v>
      </c>
      <c r="C25">
        <v>0.33496141021495784</v>
      </c>
      <c r="D25">
        <v>0.11461872706787078</v>
      </c>
      <c r="E25">
        <v>0.55530409336204478</v>
      </c>
      <c r="F25">
        <v>0.11242180207652899</v>
      </c>
      <c r="G25">
        <v>0.15392789952716907</v>
      </c>
      <c r="H25">
        <v>1.3691997164605634</v>
      </c>
      <c r="I25">
        <v>1.4817261887881596</v>
      </c>
      <c r="J25">
        <v>0.1544731478255062</v>
      </c>
      <c r="K25">
        <v>0.78100000000000003</v>
      </c>
      <c r="L25">
        <v>0.89300000000000002</v>
      </c>
      <c r="M25">
        <v>0.13318212633305934</v>
      </c>
      <c r="N25">
        <v>1.1557699502576575</v>
      </c>
      <c r="O25">
        <v>1.1661495197841978</v>
      </c>
    </row>
    <row r="26" spans="1:24" x14ac:dyDescent="0.2">
      <c r="A26" t="s">
        <v>41</v>
      </c>
      <c r="B26">
        <v>0.3094030451085083</v>
      </c>
      <c r="C26">
        <v>0.32724356090861495</v>
      </c>
      <c r="D26">
        <v>4.2574004019559804E-2</v>
      </c>
      <c r="E26">
        <v>0.6119131177976701</v>
      </c>
      <c r="F26">
        <v>0.14524223870157432</v>
      </c>
      <c r="G26">
        <v>0.19640235504149042</v>
      </c>
      <c r="H26">
        <v>1.3522399323865666</v>
      </c>
      <c r="I26">
        <v>1.4396255958432322</v>
      </c>
      <c r="J26">
        <v>0.19721097603799215</v>
      </c>
      <c r="K26">
        <v>0.78649999999999998</v>
      </c>
      <c r="L26">
        <v>0.90649999999999997</v>
      </c>
      <c r="M26">
        <v>0.1662673344380825</v>
      </c>
      <c r="N26">
        <v>1.1812443839630455</v>
      </c>
      <c r="O26">
        <v>1.1803637623413865</v>
      </c>
    </row>
    <row r="27" spans="1:24" x14ac:dyDescent="0.2">
      <c r="A27" t="s">
        <v>42</v>
      </c>
      <c r="B27">
        <v>0.34266807976335861</v>
      </c>
      <c r="C27">
        <v>0.33779502887642726</v>
      </c>
      <c r="D27">
        <v>0.11740719213586261</v>
      </c>
      <c r="E27">
        <v>0.55818286561699193</v>
      </c>
      <c r="F27">
        <v>0.11244484004754976</v>
      </c>
      <c r="G27">
        <v>0.14256625580365911</v>
      </c>
      <c r="H27">
        <v>1.2678772609163023</v>
      </c>
      <c r="I27">
        <v>1.3539837214692101</v>
      </c>
      <c r="J27">
        <v>0.1426495142607257</v>
      </c>
      <c r="K27">
        <v>0.84250000000000003</v>
      </c>
      <c r="L27">
        <v>0.91600000000000004</v>
      </c>
      <c r="M27">
        <v>0.12735919843240606</v>
      </c>
      <c r="N27">
        <v>1.1194028979329982</v>
      </c>
      <c r="O27">
        <v>1.1303517968324956</v>
      </c>
    </row>
    <row r="28" spans="1:24" x14ac:dyDescent="0.2">
      <c r="A28" t="s">
        <v>43</v>
      </c>
      <c r="B28">
        <v>0.51008447292896952</v>
      </c>
      <c r="C28">
        <v>0.51057024256943251</v>
      </c>
      <c r="D28">
        <v>0.35245490498454807</v>
      </c>
      <c r="E28">
        <v>0.66868558015431689</v>
      </c>
      <c r="F28">
        <v>8.0672572981992569E-2</v>
      </c>
      <c r="G28">
        <v>9.0560602100906329E-2</v>
      </c>
      <c r="H28">
        <v>1.122569898955881</v>
      </c>
      <c r="I28">
        <v>1.1636560859499261</v>
      </c>
      <c r="J28">
        <v>9.0561904932605505E-2</v>
      </c>
      <c r="K28">
        <v>0.92</v>
      </c>
      <c r="L28">
        <v>0.94599999999999995</v>
      </c>
      <c r="M28">
        <v>9.0039886377288783E-2</v>
      </c>
      <c r="N28">
        <v>1.0057831672669557</v>
      </c>
      <c r="O28">
        <v>1.0396413264702085</v>
      </c>
    </row>
    <row r="29" spans="1:24" x14ac:dyDescent="0.2">
      <c r="A29" t="s">
        <v>44</v>
      </c>
      <c r="B29">
        <v>0.48991552707103048</v>
      </c>
      <c r="C29">
        <v>0.48942975743056755</v>
      </c>
      <c r="D29">
        <v>0.33131441984553106</v>
      </c>
      <c r="E29">
        <v>0.64754509501560387</v>
      </c>
      <c r="F29">
        <v>8.0672572982070131E-2</v>
      </c>
      <c r="G29">
        <v>9.0560602100906329E-2</v>
      </c>
      <c r="H29">
        <v>1.1225698989548016</v>
      </c>
      <c r="I29">
        <v>1.1636560868606145</v>
      </c>
      <c r="J29">
        <v>9.0561904932605505E-2</v>
      </c>
      <c r="K29">
        <v>0.92</v>
      </c>
      <c r="L29">
        <v>0.94599999999999995</v>
      </c>
      <c r="M29">
        <v>9.0039886377288783E-2</v>
      </c>
      <c r="N29">
        <v>1.0057831672669557</v>
      </c>
      <c r="O29">
        <v>1.0396413264702085</v>
      </c>
    </row>
    <row r="32" spans="1:24" x14ac:dyDescent="0.2">
      <c r="A32" t="s">
        <v>45</v>
      </c>
    </row>
    <row r="33" spans="1:15" x14ac:dyDescent="0.2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18</v>
      </c>
      <c r="K33" t="s">
        <v>19</v>
      </c>
      <c r="L33" t="s">
        <v>20</v>
      </c>
      <c r="M33" t="s">
        <v>21</v>
      </c>
      <c r="N33" t="s">
        <v>22</v>
      </c>
      <c r="O33" t="s">
        <v>23</v>
      </c>
    </row>
    <row r="34" spans="1:15" x14ac:dyDescent="0.2">
      <c r="A34" t="s">
        <v>46</v>
      </c>
      <c r="B34">
        <v>-0.47108659473005815</v>
      </c>
      <c r="C34">
        <v>-0.57081624388793262</v>
      </c>
      <c r="D34">
        <v>-1.3775137771100299</v>
      </c>
      <c r="E34">
        <v>0.23588128933416486</v>
      </c>
      <c r="F34">
        <v>0.41158793711783725</v>
      </c>
      <c r="G34">
        <v>0.29571131568527087</v>
      </c>
      <c r="H34">
        <v>0.7184644860002517</v>
      </c>
      <c r="I34">
        <v>2.0027250806442263</v>
      </c>
      <c r="J34">
        <v>0.31207560805911544</v>
      </c>
      <c r="K34">
        <v>0.65349999999999997</v>
      </c>
      <c r="L34">
        <v>0.97450000000000003</v>
      </c>
      <c r="M34">
        <v>0.31324055932562217</v>
      </c>
      <c r="N34">
        <v>0.94403903607473394</v>
      </c>
      <c r="O34">
        <v>0.99791046629691416</v>
      </c>
    </row>
    <row r="35" spans="1:15" x14ac:dyDescent="0.2">
      <c r="A35" t="s">
        <v>47</v>
      </c>
      <c r="B35">
        <v>3.9995947082180849E-2</v>
      </c>
      <c r="C35">
        <v>0.10847389647484899</v>
      </c>
      <c r="D35">
        <v>-1.2374390966615456</v>
      </c>
      <c r="E35">
        <v>1.4543868896112435</v>
      </c>
      <c r="F35">
        <v>0.68670292094792806</v>
      </c>
      <c r="G35">
        <v>0.40749652463264191</v>
      </c>
      <c r="H35">
        <v>0.59341021015336837</v>
      </c>
      <c r="I35">
        <v>2.4963790313053256</v>
      </c>
      <c r="J35">
        <v>0.4132101730847223</v>
      </c>
      <c r="K35">
        <v>0.4985</v>
      </c>
      <c r="L35">
        <v>0.96199999999999997</v>
      </c>
      <c r="M35">
        <v>0.41201904135162565</v>
      </c>
      <c r="N35">
        <v>0.98902352497072066</v>
      </c>
      <c r="O35">
        <v>1.0344587866244752</v>
      </c>
    </row>
    <row r="36" spans="1:15" x14ac:dyDescent="0.2">
      <c r="A36" t="s">
        <v>48</v>
      </c>
      <c r="B36">
        <v>0.4310906476478773</v>
      </c>
      <c r="C36">
        <v>0.46234234741308361</v>
      </c>
      <c r="D36">
        <v>-0.33813001481324978</v>
      </c>
      <c r="E36">
        <v>1.2628147096394169</v>
      </c>
      <c r="F36">
        <v>0.40841177110414145</v>
      </c>
      <c r="G36">
        <v>0.32269539252891738</v>
      </c>
      <c r="H36">
        <v>0.79012265404718918</v>
      </c>
      <c r="I36">
        <v>2.2880291062400988</v>
      </c>
      <c r="J36">
        <v>0.32420515896204777</v>
      </c>
      <c r="K36">
        <v>0.57399999999999995</v>
      </c>
      <c r="L36">
        <v>0.94750000000000001</v>
      </c>
      <c r="M36">
        <v>0.31853014121593021</v>
      </c>
      <c r="N36">
        <v>1.0130764746378069</v>
      </c>
      <c r="O36">
        <v>1.0705144233562587</v>
      </c>
    </row>
    <row r="37" spans="1:15" x14ac:dyDescent="0.2">
      <c r="A37" t="s">
        <v>49</v>
      </c>
      <c r="B37">
        <v>-0.37503189667097753</v>
      </c>
      <c r="C37">
        <v>-0.41208084885541713</v>
      </c>
      <c r="D37">
        <v>-1.1217652859137754</v>
      </c>
      <c r="E37">
        <v>0.29760358820294136</v>
      </c>
      <c r="F37">
        <v>0.3620905499571721</v>
      </c>
      <c r="G37">
        <v>0.30286531650988785</v>
      </c>
      <c r="H37">
        <v>0.83643529649064474</v>
      </c>
      <c r="I37">
        <v>2.5245991443329965</v>
      </c>
      <c r="J37">
        <v>0.3051229666914626</v>
      </c>
      <c r="K37">
        <v>0.57999999999999996</v>
      </c>
      <c r="L37">
        <v>0.97699999999999998</v>
      </c>
      <c r="M37">
        <v>0.30568869569948987</v>
      </c>
      <c r="N37">
        <v>0.99076387439469604</v>
      </c>
      <c r="O37">
        <v>1.0302519828685801</v>
      </c>
    </row>
    <row r="38" spans="1:15" x14ac:dyDescent="0.2">
      <c r="A38" t="s">
        <v>50</v>
      </c>
      <c r="B38">
        <v>0.37503189667097719</v>
      </c>
      <c r="C38">
        <v>0.41208084850083831</v>
      </c>
      <c r="D38">
        <v>-0.30491978214855731</v>
      </c>
      <c r="E38">
        <v>1.1290814791502339</v>
      </c>
      <c r="F38">
        <v>0.36582337038078522</v>
      </c>
      <c r="G38">
        <v>0.30286531650190568</v>
      </c>
      <c r="H38">
        <v>0.82790040501418338</v>
      </c>
      <c r="I38">
        <v>2.5142378771309901</v>
      </c>
      <c r="J38">
        <v>0.30512296664048555</v>
      </c>
      <c r="K38">
        <v>0.58250000000000002</v>
      </c>
      <c r="L38">
        <v>0.97699999999999998</v>
      </c>
      <c r="M38">
        <v>0.30568870618268801</v>
      </c>
      <c r="N38">
        <v>0.99076384039162047</v>
      </c>
      <c r="O38">
        <v>1.0302519827611685</v>
      </c>
    </row>
    <row r="39" spans="1:15" x14ac:dyDescent="0.2">
      <c r="A39" t="s">
        <v>51</v>
      </c>
      <c r="B39">
        <v>3.2509453404932493E-16</v>
      </c>
      <c r="C39">
        <v>3.5457878186192656E-10</v>
      </c>
      <c r="D39">
        <v>-3.2258704817519212E-9</v>
      </c>
      <c r="E39">
        <v>3.9350280454757737E-9</v>
      </c>
      <c r="F39">
        <v>1.8267933961317533E-9</v>
      </c>
      <c r="G39">
        <v>5.1827006662573537E-9</v>
      </c>
      <c r="H39">
        <v>2.8370480631426389</v>
      </c>
      <c r="I39">
        <v>33363043.763702456</v>
      </c>
      <c r="J39">
        <v>5.1948158849017887E-9</v>
      </c>
      <c r="K39">
        <v>0.49399999999999999</v>
      </c>
      <c r="L39">
        <v>0.91100000000000003</v>
      </c>
      <c r="M39">
        <v>1.5601639111623598E-7</v>
      </c>
      <c r="N39">
        <v>3.3218949811472796E-2</v>
      </c>
      <c r="O39">
        <v>54.306421969143294</v>
      </c>
    </row>
    <row r="40" spans="1:15" x14ac:dyDescent="0.2">
      <c r="A40" t="s">
        <v>52</v>
      </c>
      <c r="B40">
        <v>-0.18751594833548876</v>
      </c>
      <c r="C40">
        <v>-0.20612717553255439</v>
      </c>
      <c r="D40">
        <v>-0.55997770809483149</v>
      </c>
      <c r="E40">
        <v>0.14772335702972267</v>
      </c>
      <c r="F40">
        <v>0.18053930345322924</v>
      </c>
      <c r="G40">
        <v>0.15166828238899754</v>
      </c>
      <c r="H40">
        <v>0.84008456600858072</v>
      </c>
      <c r="I40">
        <v>2.5182269135540785</v>
      </c>
      <c r="J40">
        <v>0.15280590846105882</v>
      </c>
      <c r="K40">
        <v>0.58099999999999996</v>
      </c>
      <c r="L40">
        <v>0.97850000000000004</v>
      </c>
      <c r="M40">
        <v>0.15277950750328143</v>
      </c>
      <c r="N40">
        <v>0.99272660887285546</v>
      </c>
      <c r="O40">
        <v>1.0304155161219806</v>
      </c>
    </row>
    <row r="41" spans="1:15" x14ac:dyDescent="0.2">
      <c r="A41" t="s">
        <v>53</v>
      </c>
      <c r="B41">
        <v>0.1875159483354886</v>
      </c>
      <c r="C41">
        <v>0.20612717535334277</v>
      </c>
      <c r="D41">
        <v>-0.15065715922617612</v>
      </c>
      <c r="E41">
        <v>0.56291150993286165</v>
      </c>
      <c r="F41">
        <v>0.18203616872237874</v>
      </c>
      <c r="G41">
        <v>0.15166828238176655</v>
      </c>
      <c r="H41">
        <v>0.83317663432630307</v>
      </c>
      <c r="I41">
        <v>2.5115944179622174</v>
      </c>
      <c r="J41">
        <v>0.15280590843205438</v>
      </c>
      <c r="K41">
        <v>0.58399999999999996</v>
      </c>
      <c r="L41">
        <v>0.97850000000000004</v>
      </c>
      <c r="M41">
        <v>0.15277951272239693</v>
      </c>
      <c r="N41">
        <v>0.99272657491289751</v>
      </c>
      <c r="O41">
        <v>1.0304155160623647</v>
      </c>
    </row>
    <row r="42" spans="1:15" x14ac:dyDescent="0.2">
      <c r="A42" t="s">
        <v>54</v>
      </c>
      <c r="B42">
        <v>1.6254726702466247E-16</v>
      </c>
      <c r="C42">
        <v>1.7921161471402133E-10</v>
      </c>
      <c r="D42">
        <v>-1.6373771931571578E-9</v>
      </c>
      <c r="E42">
        <v>1.9958004225852003E-9</v>
      </c>
      <c r="F42">
        <v>9.2684805547459051E-10</v>
      </c>
      <c r="G42">
        <v>2.5989117588176645E-9</v>
      </c>
      <c r="H42">
        <v>2.8040321641360055</v>
      </c>
      <c r="I42">
        <v>28545464.761617463</v>
      </c>
      <c r="J42">
        <v>2.6050833143507007E-9</v>
      </c>
      <c r="K42">
        <v>0.50700000000000001</v>
      </c>
      <c r="L42">
        <v>0.91100000000000003</v>
      </c>
      <c r="M42">
        <v>7.7457884005015633E-8</v>
      </c>
      <c r="N42">
        <v>3.3552578826570797E-2</v>
      </c>
      <c r="O42">
        <v>54.40268097303094</v>
      </c>
    </row>
    <row r="43" spans="1:15" x14ac:dyDescent="0.2">
      <c r="A43" t="s">
        <v>55</v>
      </c>
      <c r="B43">
        <v>-4.4678390631508641E-15</v>
      </c>
      <c r="C43">
        <v>-2.2909262930119247E-8</v>
      </c>
      <c r="D43">
        <v>-3.5973882328052858E-6</v>
      </c>
      <c r="E43">
        <v>3.5515697069450474E-6</v>
      </c>
      <c r="F43">
        <v>1.8237472719244851E-6</v>
      </c>
      <c r="G43">
        <v>8.4506491952328348E-7</v>
      </c>
      <c r="H43">
        <v>0.46336733851919076</v>
      </c>
      <c r="I43">
        <v>2049807162.3414869</v>
      </c>
      <c r="J43">
        <v>8.4537539136893841E-7</v>
      </c>
      <c r="K43">
        <v>0.443</v>
      </c>
      <c r="L43">
        <v>0.88300000000000001</v>
      </c>
      <c r="M43">
        <v>4.0622287559947576E-7</v>
      </c>
      <c r="N43">
        <v>2.080298698777598</v>
      </c>
      <c r="O43">
        <v>5942.2302048807223</v>
      </c>
    </row>
    <row r="44" spans="1:15" x14ac:dyDescent="0.2">
      <c r="A44" t="s">
        <v>56</v>
      </c>
      <c r="B44">
        <v>-0.21043262796039722</v>
      </c>
      <c r="C44">
        <v>-0.21413327071997695</v>
      </c>
      <c r="D44">
        <v>-0.65575744286177862</v>
      </c>
      <c r="E44">
        <v>0.22749090142182468</v>
      </c>
      <c r="F44">
        <v>0.22532259552995712</v>
      </c>
      <c r="G44">
        <v>0.15905156647712337</v>
      </c>
      <c r="H44">
        <v>0.70588378454914935</v>
      </c>
      <c r="I44">
        <v>2.4551875181904275</v>
      </c>
      <c r="J44">
        <v>0.15909461196301031</v>
      </c>
      <c r="K44">
        <v>0.57899999999999996</v>
      </c>
      <c r="L44">
        <v>0.96499999999999997</v>
      </c>
      <c r="M44">
        <v>0.16388283427983671</v>
      </c>
      <c r="N44">
        <v>0.97051998872277401</v>
      </c>
      <c r="O44">
        <v>1.0173482616134144</v>
      </c>
    </row>
    <row r="45" spans="1:15" x14ac:dyDescent="0.2">
      <c r="A45" t="s">
        <v>57</v>
      </c>
      <c r="B45">
        <v>0.21043262796040169</v>
      </c>
      <c r="C45">
        <v>0.21413329362923988</v>
      </c>
      <c r="D45">
        <v>-0.22437025809955824</v>
      </c>
      <c r="E45">
        <v>0.65263684535803801</v>
      </c>
      <c r="F45">
        <v>0.22373041300128893</v>
      </c>
      <c r="G45">
        <v>0.15905155354743802</v>
      </c>
      <c r="H45">
        <v>0.71090716462639214</v>
      </c>
      <c r="I45">
        <v>2.4839712571214041</v>
      </c>
      <c r="J45">
        <v>0.15909459956970903</v>
      </c>
      <c r="K45">
        <v>0.57399999999999995</v>
      </c>
      <c r="L45">
        <v>0.96499999999999997</v>
      </c>
      <c r="M45">
        <v>0.16388277480724828</v>
      </c>
      <c r="N45">
        <v>0.9705202620257527</v>
      </c>
      <c r="O45">
        <v>1.0173481788137231</v>
      </c>
    </row>
    <row r="46" spans="1:15" x14ac:dyDescent="0.2">
      <c r="A46" t="s">
        <v>58</v>
      </c>
      <c r="B46">
        <v>8.9356781263017282E-15</v>
      </c>
      <c r="C46">
        <v>4.7951172364625091E-8</v>
      </c>
      <c r="D46">
        <v>-1.471910728394678E-4</v>
      </c>
      <c r="E46">
        <v>1.4728697518419704E-4</v>
      </c>
      <c r="F46">
        <v>7.5123331435289159E-5</v>
      </c>
      <c r="G46">
        <v>1.7855254270539165E-6</v>
      </c>
      <c r="H46">
        <v>2.3767921269465513E-2</v>
      </c>
      <c r="I46">
        <v>3248109602.7040062</v>
      </c>
      <c r="J46">
        <v>1.7861691870397564E-6</v>
      </c>
      <c r="K46">
        <v>0.46050000000000002</v>
      </c>
      <c r="L46">
        <v>0.88349999999999995</v>
      </c>
      <c r="M46">
        <v>8.6718513584261314E-7</v>
      </c>
      <c r="N46">
        <v>2.0589898895337782</v>
      </c>
      <c r="O46">
        <v>6043.2556067868054</v>
      </c>
    </row>
    <row r="47" spans="1:15" x14ac:dyDescent="0.2">
      <c r="A47" t="s">
        <v>59</v>
      </c>
      <c r="B47">
        <v>0.42086525592079443</v>
      </c>
      <c r="C47">
        <v>0.4264980133765548</v>
      </c>
      <c r="D47">
        <v>-0.45488940689217428</v>
      </c>
      <c r="E47">
        <v>1.3078854336452841</v>
      </c>
      <c r="F47">
        <v>0.44969572258521118</v>
      </c>
      <c r="G47">
        <v>0.31469801259196534</v>
      </c>
      <c r="H47">
        <v>0.69980210348194805</v>
      </c>
      <c r="I47">
        <v>2.4393393070810845</v>
      </c>
      <c r="J47">
        <v>0.31474841871864612</v>
      </c>
      <c r="K47">
        <v>0.58899999999999997</v>
      </c>
      <c r="L47">
        <v>0.96699999999999997</v>
      </c>
      <c r="M47">
        <v>0.32698122631655863</v>
      </c>
      <c r="N47">
        <v>0.9624344985705644</v>
      </c>
      <c r="O47">
        <v>1.0060427317233325</v>
      </c>
    </row>
    <row r="48" spans="1:15" x14ac:dyDescent="0.2">
      <c r="A48" t="s">
        <v>60</v>
      </c>
      <c r="B48">
        <v>-0.42086525592080337</v>
      </c>
      <c r="C48">
        <v>-0.42649806132772722</v>
      </c>
      <c r="D48">
        <v>-1.2983499118542676</v>
      </c>
      <c r="E48">
        <v>0.44535378919881308</v>
      </c>
      <c r="F48">
        <v>0.4448305465833029</v>
      </c>
      <c r="G48">
        <v>0.31469798689967998</v>
      </c>
      <c r="H48">
        <v>0.70745588250816505</v>
      </c>
      <c r="I48">
        <v>2.4845439084519927</v>
      </c>
      <c r="J48">
        <v>0.31474839388861603</v>
      </c>
      <c r="K48">
        <v>0.58350000000000002</v>
      </c>
      <c r="L48">
        <v>0.96699999999999997</v>
      </c>
      <c r="M48">
        <v>0.32698110363892663</v>
      </c>
      <c r="N48">
        <v>0.96243478108505487</v>
      </c>
      <c r="O48">
        <v>1.0060426495890531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topLeftCell="F1" workbookViewId="0">
      <selection activeCell="T4" sqref="T4:X19"/>
    </sheetView>
  </sheetViews>
  <sheetFormatPr baseColWidth="10" defaultColWidth="8.83203125" defaultRowHeight="16" x14ac:dyDescent="0.2"/>
  <sheetData>
    <row r="1" spans="1:24" x14ac:dyDescent="0.2">
      <c r="A1" t="s">
        <v>61</v>
      </c>
    </row>
    <row r="2" spans="1:24" x14ac:dyDescent="0.2">
      <c r="I2" t="s">
        <v>1</v>
      </c>
      <c r="J2" t="s">
        <v>2</v>
      </c>
      <c r="K2" t="s">
        <v>3</v>
      </c>
    </row>
    <row r="3" spans="1:24" x14ac:dyDescent="0.2">
      <c r="A3" t="s">
        <v>4</v>
      </c>
      <c r="B3">
        <v>2000</v>
      </c>
      <c r="C3" t="s">
        <v>5</v>
      </c>
      <c r="D3">
        <v>80</v>
      </c>
      <c r="E3" t="s">
        <v>6</v>
      </c>
      <c r="F3">
        <v>2005000</v>
      </c>
      <c r="H3" t="s">
        <v>7</v>
      </c>
      <c r="I3">
        <v>0</v>
      </c>
      <c r="J3">
        <v>2</v>
      </c>
      <c r="K3">
        <v>1</v>
      </c>
    </row>
    <row r="4" spans="1:24" x14ac:dyDescent="0.2">
      <c r="A4" t="s">
        <v>62</v>
      </c>
      <c r="W4" t="s">
        <v>94</v>
      </c>
    </row>
    <row r="5" spans="1:24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T5" t="s">
        <v>86</v>
      </c>
      <c r="U5" t="s">
        <v>87</v>
      </c>
      <c r="W5" t="s">
        <v>86</v>
      </c>
      <c r="X5" t="s">
        <v>87</v>
      </c>
    </row>
    <row r="6" spans="1:24" x14ac:dyDescent="0.2">
      <c r="A6" t="s">
        <v>24</v>
      </c>
      <c r="B6">
        <v>2</v>
      </c>
      <c r="C6">
        <v>2.9609252655321407</v>
      </c>
      <c r="D6">
        <v>1.0677888125365917</v>
      </c>
      <c r="E6">
        <v>4.8540617185276895</v>
      </c>
      <c r="F6">
        <v>0.96590369411293697</v>
      </c>
      <c r="G6">
        <v>6.6053478975059097</v>
      </c>
      <c r="H6">
        <v>6.8385160319446801</v>
      </c>
      <c r="I6">
        <v>11.005388304116359</v>
      </c>
      <c r="J6">
        <v>6.6748781421853502</v>
      </c>
      <c r="K6">
        <v>0.96650000000000003</v>
      </c>
      <c r="L6">
        <v>0.99399999999999999</v>
      </c>
      <c r="M6">
        <v>85.407591257614797</v>
      </c>
      <c r="N6">
        <v>7.7339119394928352E-2</v>
      </c>
      <c r="O6">
        <v>0.61738915040376985</v>
      </c>
      <c r="T6" t="s">
        <v>19</v>
      </c>
      <c r="U6">
        <f>(K6+K8+K9+K12+K13)/5*100</f>
        <v>97.260000000000019</v>
      </c>
      <c r="W6" t="s">
        <v>19</v>
      </c>
      <c r="X6">
        <f>(L6+L8+L9+L12+L13)/5*100</f>
        <v>98.93</v>
      </c>
    </row>
    <row r="7" spans="1:24" x14ac:dyDescent="0.2">
      <c r="A7" t="s">
        <v>25</v>
      </c>
      <c r="B7">
        <v>0.2</v>
      </c>
      <c r="C7">
        <v>0.31326163274614804</v>
      </c>
      <c r="D7">
        <v>-0.90351579731465781</v>
      </c>
      <c r="E7">
        <v>1.530039062806954</v>
      </c>
      <c r="F7">
        <v>0.62081621889922034</v>
      </c>
      <c r="G7">
        <v>1.5675825320766321</v>
      </c>
      <c r="H7">
        <v>2.5250347596526055</v>
      </c>
      <c r="I7">
        <v>5.1442001804333861</v>
      </c>
      <c r="J7">
        <v>1.5716689194369493</v>
      </c>
      <c r="K7">
        <v>0.96350000000000002</v>
      </c>
      <c r="L7">
        <v>0.99550000000000005</v>
      </c>
      <c r="M7">
        <v>21.159294487799233</v>
      </c>
      <c r="N7">
        <v>7.4084820407434845E-2</v>
      </c>
      <c r="O7">
        <v>0.89608582217502231</v>
      </c>
      <c r="T7" t="s">
        <v>90</v>
      </c>
      <c r="U7">
        <f>(ABS(G6-F6)+ABS(G8-F8)+ABS(G9-F9)+ABS(G12-F12)+ABS(G13-F13))/5</f>
        <v>1.437474193089465</v>
      </c>
      <c r="W7" t="s">
        <v>90</v>
      </c>
      <c r="X7">
        <f>(ABS(G6-M6)+ABS(G8-M8)+ABS(G9-M9)+ABS(G12-M12)+ABS(G13-M13))/5</f>
        <v>16.264422883735197</v>
      </c>
    </row>
    <row r="8" spans="1:24" x14ac:dyDescent="0.2">
      <c r="A8" t="s">
        <v>26</v>
      </c>
      <c r="B8">
        <v>2</v>
      </c>
      <c r="C8">
        <v>2.6136620815185871</v>
      </c>
      <c r="D8">
        <v>1.1047718339879811</v>
      </c>
      <c r="E8">
        <v>4.122552329049193</v>
      </c>
      <c r="F8">
        <v>0.76985610931248727</v>
      </c>
      <c r="G8">
        <v>1.256526773665618</v>
      </c>
      <c r="H8">
        <v>1.632157955838978</v>
      </c>
      <c r="I8">
        <v>2.2468612172544411</v>
      </c>
      <c r="J8">
        <v>1.3983707245334664</v>
      </c>
      <c r="K8">
        <v>0.97950000000000004</v>
      </c>
      <c r="L8">
        <v>0.99350000000000005</v>
      </c>
      <c r="M8">
        <v>2.1828410968956375</v>
      </c>
      <c r="N8">
        <v>0.57563822462963876</v>
      </c>
      <c r="O8">
        <v>0.68637298423922055</v>
      </c>
    </row>
    <row r="9" spans="1:24" x14ac:dyDescent="0.2">
      <c r="A9" t="s">
        <v>27</v>
      </c>
      <c r="B9">
        <v>1</v>
      </c>
      <c r="C9">
        <v>1.3090148490749451</v>
      </c>
      <c r="D9">
        <v>0.54040272735924733</v>
      </c>
      <c r="E9">
        <v>2.077626970790643</v>
      </c>
      <c r="F9">
        <v>0.3921562476547592</v>
      </c>
      <c r="G9">
        <v>0.64033902095323447</v>
      </c>
      <c r="H9">
        <v>1.6328670645506758</v>
      </c>
      <c r="I9">
        <v>2.2357728710961564</v>
      </c>
      <c r="J9">
        <v>0.71100227756608358</v>
      </c>
      <c r="K9">
        <v>0.98</v>
      </c>
      <c r="L9">
        <v>0.99299999999999999</v>
      </c>
      <c r="M9">
        <v>1.1014899163475742</v>
      </c>
      <c r="N9">
        <v>0.58133897682561808</v>
      </c>
      <c r="O9">
        <v>0.69261074009386758</v>
      </c>
      <c r="T9" t="s">
        <v>91</v>
      </c>
      <c r="W9" t="s">
        <v>91</v>
      </c>
    </row>
    <row r="10" spans="1:24" x14ac:dyDescent="0.2">
      <c r="A10" t="s">
        <v>28</v>
      </c>
      <c r="B10">
        <v>-3.83</v>
      </c>
      <c r="C10">
        <v>-5.0104415988395292</v>
      </c>
      <c r="D10">
        <v>-8.0042053608904986</v>
      </c>
      <c r="E10">
        <v>-2.0166778367885607</v>
      </c>
      <c r="F10">
        <v>1.5274585582517821</v>
      </c>
      <c r="G10">
        <v>2.4919274105494114</v>
      </c>
      <c r="H10">
        <v>1.6314206346792741</v>
      </c>
      <c r="I10">
        <v>2.2178387091797611</v>
      </c>
      <c r="J10">
        <v>2.7573800223615024</v>
      </c>
      <c r="K10">
        <v>0.97750000000000004</v>
      </c>
      <c r="L10">
        <v>0.99099999999999999</v>
      </c>
      <c r="M10">
        <v>4.1862064622863899</v>
      </c>
      <c r="N10">
        <v>0.59527102473306814</v>
      </c>
      <c r="O10">
        <v>0.69587567647821846</v>
      </c>
      <c r="T10" t="s">
        <v>19</v>
      </c>
      <c r="U10">
        <f>(K7+K10+K11+K14+K15)/5*100</f>
        <v>96.92</v>
      </c>
      <c r="W10" t="s">
        <v>19</v>
      </c>
      <c r="X10">
        <f>(L7+L10+L11+L14+L15)/5*100</f>
        <v>98.889999999999986</v>
      </c>
    </row>
    <row r="11" spans="1:24" x14ac:dyDescent="0.2">
      <c r="A11" t="s">
        <v>29</v>
      </c>
      <c r="B11">
        <v>3.76</v>
      </c>
      <c r="C11">
        <v>4.9268595255503964</v>
      </c>
      <c r="D11">
        <v>1.9820697643741503</v>
      </c>
      <c r="E11">
        <v>7.8716492867266421</v>
      </c>
      <c r="F11">
        <v>1.502471363966059</v>
      </c>
      <c r="G11">
        <v>2.4876916067336867</v>
      </c>
      <c r="H11">
        <v>1.655733125034045</v>
      </c>
      <c r="I11">
        <v>2.249213544205575</v>
      </c>
      <c r="J11">
        <v>2.7477573915069224</v>
      </c>
      <c r="K11">
        <v>0.98250000000000004</v>
      </c>
      <c r="L11">
        <v>0.99250000000000005</v>
      </c>
      <c r="M11">
        <v>4.1725400408691744</v>
      </c>
      <c r="N11">
        <v>0.59620556839892669</v>
      </c>
      <c r="O11">
        <v>0.71455555425958894</v>
      </c>
      <c r="T11" t="s">
        <v>90</v>
      </c>
      <c r="U11">
        <f>(ABS(G7-F7)+ABS(G10-F10)+ABS(G11-F11)+ABS(G14-F14)+ABS(G15-F15))/5</f>
        <v>1.0126081775272577</v>
      </c>
      <c r="W11" t="s">
        <v>90</v>
      </c>
      <c r="X11">
        <f>(ABS(G7-M7)+ABS(G10-M10)+ABS(G11-M11)+ABS(G14-M14)+ABS(G15-M15))/5</f>
        <v>5.1854410371554707</v>
      </c>
    </row>
    <row r="12" spans="1:24" x14ac:dyDescent="0.2">
      <c r="A12" t="s">
        <v>30</v>
      </c>
      <c r="B12">
        <v>1</v>
      </c>
      <c r="C12">
        <v>1.3313984878471454</v>
      </c>
      <c r="D12">
        <v>0.49526239352838469</v>
      </c>
      <c r="E12">
        <v>2.167534582165906</v>
      </c>
      <c r="F12">
        <v>0.42660788714185349</v>
      </c>
      <c r="G12">
        <v>0.69983338931470507</v>
      </c>
      <c r="H12">
        <v>1.6404605034458728</v>
      </c>
      <c r="I12">
        <v>2.4096135116165529</v>
      </c>
      <c r="J12">
        <v>0.77433308759672803</v>
      </c>
      <c r="K12">
        <v>0.97050000000000003</v>
      </c>
      <c r="L12">
        <v>0.98150000000000004</v>
      </c>
      <c r="M12">
        <v>1.0762209935835401</v>
      </c>
      <c r="N12">
        <v>0.65026922303795553</v>
      </c>
      <c r="O12">
        <v>0.76949209163422916</v>
      </c>
    </row>
    <row r="13" spans="1:24" x14ac:dyDescent="0.2">
      <c r="A13" t="s">
        <v>31</v>
      </c>
      <c r="B13">
        <v>-2</v>
      </c>
      <c r="C13">
        <v>-2.6593453030016629</v>
      </c>
      <c r="D13">
        <v>-4.294313943680546</v>
      </c>
      <c r="E13">
        <v>-1.0243766623227806</v>
      </c>
      <c r="F13">
        <v>0.8341830021241754</v>
      </c>
      <c r="G13">
        <v>1.3740308243540704</v>
      </c>
      <c r="H13">
        <v>1.6471575431952208</v>
      </c>
      <c r="I13">
        <v>2.426576746307052</v>
      </c>
      <c r="J13">
        <v>1.5240396762766648</v>
      </c>
      <c r="K13">
        <v>0.96650000000000003</v>
      </c>
      <c r="L13">
        <v>0.98450000000000004</v>
      </c>
      <c r="M13">
        <v>2.1300490600279756</v>
      </c>
      <c r="N13">
        <v>0.64507003624415304</v>
      </c>
      <c r="O13">
        <v>0.75733151950354272</v>
      </c>
      <c r="T13" t="s">
        <v>88</v>
      </c>
      <c r="U13" t="s">
        <v>89</v>
      </c>
      <c r="W13" t="s">
        <v>88</v>
      </c>
      <c r="X13" t="s">
        <v>89</v>
      </c>
    </row>
    <row r="14" spans="1:24" x14ac:dyDescent="0.2">
      <c r="A14" t="s">
        <v>32</v>
      </c>
      <c r="B14">
        <v>-3.97</v>
      </c>
      <c r="C14">
        <v>-5.2608928654227052</v>
      </c>
      <c r="D14">
        <v>-8.5767382682340134</v>
      </c>
      <c r="E14">
        <v>-1.9450474626113945</v>
      </c>
      <c r="F14">
        <v>1.6917889455960806</v>
      </c>
      <c r="G14">
        <v>2.7624900942932173</v>
      </c>
      <c r="H14">
        <v>1.6328810407966632</v>
      </c>
      <c r="I14">
        <v>2.3400355335482836</v>
      </c>
      <c r="J14">
        <v>3.0492221813222122</v>
      </c>
      <c r="K14">
        <v>0.96199999999999997</v>
      </c>
      <c r="L14">
        <v>0.98150000000000004</v>
      </c>
      <c r="M14">
        <v>4.261715816531475</v>
      </c>
      <c r="N14">
        <v>0.64821077078329281</v>
      </c>
      <c r="O14">
        <v>0.77071339719169718</v>
      </c>
      <c r="T14" t="s">
        <v>19</v>
      </c>
      <c r="U14">
        <f>SUM(K20:K22)/3*100</f>
        <v>85.533333333333331</v>
      </c>
      <c r="W14" t="s">
        <v>19</v>
      </c>
      <c r="X14">
        <f>SUM(L20:L22)/3*100</f>
        <v>89.85</v>
      </c>
    </row>
    <row r="15" spans="1:24" x14ac:dyDescent="0.2">
      <c r="A15" t="s">
        <v>33</v>
      </c>
      <c r="B15">
        <v>3.97</v>
      </c>
      <c r="C15">
        <v>5.253923966296699</v>
      </c>
      <c r="D15">
        <v>1.9465990355099887</v>
      </c>
      <c r="E15">
        <v>8.5612488970834093</v>
      </c>
      <c r="F15">
        <v>1.6874416861097798</v>
      </c>
      <c r="G15">
        <v>2.7833260168062628</v>
      </c>
      <c r="H15">
        <v>1.6494353788443674</v>
      </c>
      <c r="I15">
        <v>2.3903272245991922</v>
      </c>
      <c r="J15">
        <v>3.0651858780605239</v>
      </c>
      <c r="K15">
        <v>0.96050000000000002</v>
      </c>
      <c r="L15">
        <v>0.98399999999999999</v>
      </c>
      <c r="M15">
        <v>4.2404660387502897</v>
      </c>
      <c r="N15">
        <v>0.65637267021398871</v>
      </c>
      <c r="O15">
        <v>0.77230173352814047</v>
      </c>
      <c r="T15" t="s">
        <v>90</v>
      </c>
      <c r="U15">
        <f>(ABS(G21-F21)+ABS(G20-F20)+ABS(G22-F22))/3</f>
        <v>1.5835551484905907E-2</v>
      </c>
      <c r="W15" t="s">
        <v>90</v>
      </c>
      <c r="X15">
        <f>(ABS(G21-M21)+ABS(G20-M20)+ABS(G22-M22))/3</f>
        <v>9.5262769741732978E-3</v>
      </c>
    </row>
    <row r="17" spans="1:24" x14ac:dyDescent="0.2">
      <c r="T17" t="s">
        <v>92</v>
      </c>
      <c r="W17" t="s">
        <v>92</v>
      </c>
    </row>
    <row r="18" spans="1:24" x14ac:dyDescent="0.2">
      <c r="A18" t="s">
        <v>63</v>
      </c>
      <c r="T18" t="s">
        <v>19</v>
      </c>
      <c r="U18">
        <f>(K23+K24)/2*100</f>
        <v>91.2</v>
      </c>
      <c r="W18" t="s">
        <v>19</v>
      </c>
      <c r="X18">
        <f>(L23+L24)/2*100</f>
        <v>93.15</v>
      </c>
    </row>
    <row r="19" spans="1:24" x14ac:dyDescent="0.2">
      <c r="A19" t="s">
        <v>39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22</v>
      </c>
      <c r="O19" t="s">
        <v>23</v>
      </c>
      <c r="T19" t="s">
        <v>90</v>
      </c>
      <c r="U19">
        <f>(ABS(G23-F23)+ABS(G24-F24))/2</f>
        <v>2.3394942415045757E-2</v>
      </c>
      <c r="W19" t="s">
        <v>90</v>
      </c>
      <c r="X19">
        <f>(ABS(G23-M23)+ABS(G24-M24))/2</f>
        <v>7.2749881384366888E-3</v>
      </c>
    </row>
    <row r="20" spans="1:24" x14ac:dyDescent="0.2">
      <c r="A20" t="s">
        <v>40</v>
      </c>
      <c r="B20">
        <v>0.34081173787569552</v>
      </c>
      <c r="C20">
        <v>0.35359928577975303</v>
      </c>
      <c r="D20">
        <v>0.13163631414242938</v>
      </c>
      <c r="E20">
        <v>0.57556225741707667</v>
      </c>
      <c r="F20">
        <v>0.11324849506834783</v>
      </c>
      <c r="G20">
        <v>0.12614402840812419</v>
      </c>
      <c r="H20">
        <v>1.1138693572218654</v>
      </c>
      <c r="I20">
        <v>1.1732411243277192</v>
      </c>
      <c r="J20">
        <v>0.12679052521552309</v>
      </c>
      <c r="K20">
        <v>0.90649999999999997</v>
      </c>
      <c r="L20">
        <v>0.94099999999999995</v>
      </c>
      <c r="M20">
        <v>0.13696649290843468</v>
      </c>
      <c r="N20">
        <v>0.92098458337875699</v>
      </c>
      <c r="O20">
        <v>0.94721366115190919</v>
      </c>
    </row>
    <row r="21" spans="1:24" x14ac:dyDescent="0.2">
      <c r="A21" t="s">
        <v>41</v>
      </c>
      <c r="B21">
        <v>0.33322877508788151</v>
      </c>
      <c r="C21">
        <v>0.33517600296528571</v>
      </c>
      <c r="D21">
        <v>3.3365033950278358E-2</v>
      </c>
      <c r="E21">
        <v>0.63698697198029297</v>
      </c>
      <c r="F21">
        <v>0.15398801783892654</v>
      </c>
      <c r="G21">
        <v>0.16812925641821846</v>
      </c>
      <c r="H21">
        <v>1.091833369750131</v>
      </c>
      <c r="I21">
        <v>1.1483953946443535</v>
      </c>
      <c r="J21">
        <v>0.16814053217517061</v>
      </c>
      <c r="K21">
        <v>0.82599999999999996</v>
      </c>
      <c r="L21">
        <v>0.88149999999999995</v>
      </c>
      <c r="M21">
        <v>0.15953261576395736</v>
      </c>
      <c r="N21">
        <v>1.0538864144682527</v>
      </c>
      <c r="O21">
        <v>1.06458454941988</v>
      </c>
    </row>
    <row r="22" spans="1:24" x14ac:dyDescent="0.2">
      <c r="A22" t="s">
        <v>42</v>
      </c>
      <c r="B22">
        <v>0.32595948703642297</v>
      </c>
      <c r="C22">
        <v>0.31122471125496126</v>
      </c>
      <c r="D22">
        <v>1.361435133322883E-2</v>
      </c>
      <c r="E22">
        <v>0.60883507117669378</v>
      </c>
      <c r="F22">
        <v>0.15184481055225765</v>
      </c>
      <c r="G22">
        <v>0.17231469308790709</v>
      </c>
      <c r="H22">
        <v>1.1348079164589211</v>
      </c>
      <c r="I22">
        <v>1.184691870665413</v>
      </c>
      <c r="J22">
        <v>0.17294353723487202</v>
      </c>
      <c r="K22">
        <v>0.83350000000000002</v>
      </c>
      <c r="L22">
        <v>0.873</v>
      </c>
      <c r="M22">
        <v>0.16315496731995879</v>
      </c>
      <c r="N22">
        <v>1.0561412620063562</v>
      </c>
      <c r="O22">
        <v>1.0766859271543345</v>
      </c>
    </row>
    <row r="23" spans="1:24" x14ac:dyDescent="0.2">
      <c r="A23" t="s">
        <v>43</v>
      </c>
      <c r="B23">
        <v>0.49139299470263359</v>
      </c>
      <c r="C23">
        <v>0.48734416005383407</v>
      </c>
      <c r="D23">
        <v>0.24739975932973046</v>
      </c>
      <c r="E23">
        <v>0.72728856077793769</v>
      </c>
      <c r="F23">
        <v>0.12242286216315938</v>
      </c>
      <c r="G23">
        <v>0.14581780457464349</v>
      </c>
      <c r="H23">
        <v>1.1910994564095752</v>
      </c>
      <c r="I23">
        <v>1.2864875589269724</v>
      </c>
      <c r="J23">
        <v>0.14587400451410881</v>
      </c>
      <c r="K23">
        <v>0.91200000000000003</v>
      </c>
      <c r="L23">
        <v>0.93149999999999999</v>
      </c>
      <c r="M23">
        <v>0.15309279271308018</v>
      </c>
      <c r="N23">
        <v>0.95247987831751724</v>
      </c>
      <c r="O23">
        <v>1.0111796553320129</v>
      </c>
    </row>
    <row r="24" spans="1:24" x14ac:dyDescent="0.2">
      <c r="A24" t="s">
        <v>44</v>
      </c>
      <c r="B24">
        <v>0.50860700529736635</v>
      </c>
      <c r="C24">
        <v>0.51265583994616593</v>
      </c>
      <c r="D24">
        <v>0.2727114392360237</v>
      </c>
      <c r="E24">
        <v>0.75260024065630815</v>
      </c>
      <c r="F24">
        <v>0.12242286215603609</v>
      </c>
      <c r="G24">
        <v>0.14581780457464349</v>
      </c>
      <c r="H24">
        <v>1.1910994564788804</v>
      </c>
      <c r="I24">
        <v>1.2864875585164579</v>
      </c>
      <c r="J24">
        <v>0.14587400451410881</v>
      </c>
      <c r="K24">
        <v>0.91200000000000003</v>
      </c>
      <c r="L24">
        <v>0.93149999999999999</v>
      </c>
      <c r="M24">
        <v>0.15309279271308018</v>
      </c>
      <c r="N24">
        <v>0.95247987831751724</v>
      </c>
      <c r="O24">
        <v>1.0111796553320129</v>
      </c>
    </row>
    <row r="27" spans="1:24" x14ac:dyDescent="0.2">
      <c r="A27" t="s">
        <v>64</v>
      </c>
    </row>
    <row r="28" spans="1:24" x14ac:dyDescent="0.2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22</v>
      </c>
      <c r="O28" t="s">
        <v>23</v>
      </c>
    </row>
    <row r="29" spans="1:24" x14ac:dyDescent="0.2">
      <c r="A29" t="s">
        <v>46</v>
      </c>
      <c r="B29">
        <v>0.53452888450843739</v>
      </c>
      <c r="C29">
        <v>0.63817358854267947</v>
      </c>
      <c r="D29">
        <v>-3.0362529193346234E-2</v>
      </c>
      <c r="E29">
        <v>1.3067097062787052</v>
      </c>
      <c r="F29">
        <v>0.34109612370908526</v>
      </c>
      <c r="G29">
        <v>0.64322628647905267</v>
      </c>
      <c r="H29">
        <v>1.8857625219677043</v>
      </c>
      <c r="I29">
        <v>3.3607400455564802</v>
      </c>
      <c r="J29">
        <v>0.65152304663148952</v>
      </c>
      <c r="K29">
        <v>0.94399999999999995</v>
      </c>
      <c r="L29">
        <v>0.97450000000000003</v>
      </c>
      <c r="M29">
        <v>0.578361959147073</v>
      </c>
      <c r="N29">
        <v>1.11215178713973</v>
      </c>
      <c r="O29">
        <v>2.1743203435617948</v>
      </c>
    </row>
    <row r="30" spans="1:24" x14ac:dyDescent="0.2">
      <c r="A30" t="s">
        <v>47</v>
      </c>
      <c r="B30">
        <v>-5.3851758744829503E-3</v>
      </c>
      <c r="C30">
        <v>-6.0279318852011952E-2</v>
      </c>
      <c r="D30">
        <v>-0.79045519503661832</v>
      </c>
      <c r="E30">
        <v>0.66989655733259434</v>
      </c>
      <c r="F30">
        <v>0.3725455579511362</v>
      </c>
      <c r="G30">
        <v>0.58072734411740368</v>
      </c>
      <c r="H30">
        <v>1.558808934164162</v>
      </c>
      <c r="I30">
        <v>2.287531586853754</v>
      </c>
      <c r="J30">
        <v>0.58331605081541404</v>
      </c>
      <c r="K30">
        <v>0.87949999999999995</v>
      </c>
      <c r="L30">
        <v>0.97299999999999998</v>
      </c>
      <c r="M30">
        <v>0.44296636545328055</v>
      </c>
      <c r="N30">
        <v>1.310996476048818</v>
      </c>
      <c r="O30">
        <v>1.9324315422995253</v>
      </c>
    </row>
    <row r="31" spans="1:24" x14ac:dyDescent="0.2">
      <c r="A31" t="s">
        <v>48</v>
      </c>
      <c r="B31">
        <v>-0.52914370863395443</v>
      </c>
      <c r="C31">
        <v>-0.57789426969066759</v>
      </c>
      <c r="D31">
        <v>-1.2227579517996636</v>
      </c>
      <c r="E31">
        <v>6.6969412418328697E-2</v>
      </c>
      <c r="F31">
        <v>0.3290181284939922</v>
      </c>
      <c r="G31">
        <v>0.36644656980592583</v>
      </c>
      <c r="H31">
        <v>1.1137579910360991</v>
      </c>
      <c r="I31">
        <v>1.3585369800005038</v>
      </c>
      <c r="J31">
        <v>0.36967513539034996</v>
      </c>
      <c r="K31">
        <v>0.90600000000000003</v>
      </c>
      <c r="L31">
        <v>0.9355</v>
      </c>
      <c r="M31">
        <v>0.58731357362054681</v>
      </c>
      <c r="N31">
        <v>0.62393683079199636</v>
      </c>
      <c r="O31">
        <v>1.0948202181426741</v>
      </c>
    </row>
    <row r="32" spans="1:24" x14ac:dyDescent="0.2">
      <c r="A32" t="s">
        <v>49</v>
      </c>
      <c r="B32">
        <v>-4.5253302270781528E-15</v>
      </c>
      <c r="C32">
        <v>-1.0468129031522313E-6</v>
      </c>
      <c r="D32">
        <v>-2.1464392454258673E-5</v>
      </c>
      <c r="E32">
        <v>1.9370766647954209E-5</v>
      </c>
      <c r="F32">
        <v>1.0417323844804143E-5</v>
      </c>
      <c r="G32">
        <v>4.3980883906848196E-5</v>
      </c>
      <c r="H32">
        <v>4.2218984992757598</v>
      </c>
      <c r="I32">
        <v>96290049365.449173</v>
      </c>
      <c r="J32">
        <v>4.399334002405806E-5</v>
      </c>
      <c r="K32">
        <v>0.4375</v>
      </c>
      <c r="L32">
        <v>0.82250000000000001</v>
      </c>
      <c r="M32">
        <v>1.1875662479056572E-4</v>
      </c>
      <c r="N32">
        <v>0.37034467748145478</v>
      </c>
      <c r="O32">
        <v>12865.983421333873</v>
      </c>
    </row>
    <row r="33" spans="1:15" x14ac:dyDescent="0.2">
      <c r="A33" t="s">
        <v>50</v>
      </c>
      <c r="B33">
        <v>-0.35873501092252547</v>
      </c>
      <c r="C33">
        <v>-0.29246186548394126</v>
      </c>
      <c r="D33">
        <v>-0.74271837686281894</v>
      </c>
      <c r="E33">
        <v>0.15779464589493633</v>
      </c>
      <c r="F33">
        <v>0.229726931173452</v>
      </c>
      <c r="G33">
        <v>0.20264564501183302</v>
      </c>
      <c r="H33">
        <v>0.8821153182899063</v>
      </c>
      <c r="I33">
        <v>1.0739175528668941</v>
      </c>
      <c r="J33">
        <v>0.21320738084922292</v>
      </c>
      <c r="K33">
        <v>0.84299999999999997</v>
      </c>
      <c r="L33">
        <v>0.88</v>
      </c>
      <c r="M33">
        <v>0.23553847171700729</v>
      </c>
      <c r="N33">
        <v>0.86035051316502531</v>
      </c>
      <c r="O33">
        <v>0.9497226881702846</v>
      </c>
    </row>
    <row r="34" spans="1:15" x14ac:dyDescent="0.2">
      <c r="A34" t="s">
        <v>51</v>
      </c>
      <c r="B34">
        <v>0.35873501092253002</v>
      </c>
      <c r="C34">
        <v>0.2924629122968444</v>
      </c>
      <c r="D34">
        <v>-0.15779070022440642</v>
      </c>
      <c r="E34">
        <v>0.74271652481809525</v>
      </c>
      <c r="F34">
        <v>0.22972545213728107</v>
      </c>
      <c r="G34">
        <v>0.20264546281419421</v>
      </c>
      <c r="H34">
        <v>0.88212020448259165</v>
      </c>
      <c r="I34">
        <v>1.073916586693729</v>
      </c>
      <c r="J34">
        <v>0.21320688228908458</v>
      </c>
      <c r="K34">
        <v>0.84299999999999997</v>
      </c>
      <c r="L34">
        <v>0.88</v>
      </c>
      <c r="M34">
        <v>0.23549847957690365</v>
      </c>
      <c r="N34">
        <v>0.86049584344776608</v>
      </c>
      <c r="O34">
        <v>0.94972183933226051</v>
      </c>
    </row>
    <row r="35" spans="1:15" x14ac:dyDescent="0.2">
      <c r="A35" t="s">
        <v>52</v>
      </c>
      <c r="B35">
        <v>-2.2626651135390764E-15</v>
      </c>
      <c r="C35">
        <v>-4.8527284990567189E-7</v>
      </c>
      <c r="D35">
        <v>-8.5892767965986492E-6</v>
      </c>
      <c r="E35">
        <v>7.6187310967873058E-6</v>
      </c>
      <c r="F35">
        <v>4.1347718685732641E-6</v>
      </c>
      <c r="G35">
        <v>2.0469051524848993E-5</v>
      </c>
      <c r="H35">
        <v>4.9504669605658318</v>
      </c>
      <c r="I35">
        <v>55603699017.030151</v>
      </c>
      <c r="J35">
        <v>2.0474803053108546E-5</v>
      </c>
      <c r="K35">
        <v>0.44850000000000001</v>
      </c>
      <c r="L35">
        <v>0.82099999999999995</v>
      </c>
      <c r="M35">
        <v>3.2335780558899073E-5</v>
      </c>
      <c r="N35">
        <v>0.63301553792910503</v>
      </c>
      <c r="O35">
        <v>13511.668197665649</v>
      </c>
    </row>
    <row r="36" spans="1:15" x14ac:dyDescent="0.2">
      <c r="A36" t="s">
        <v>53</v>
      </c>
      <c r="B36">
        <v>-0.17936750546126273</v>
      </c>
      <c r="C36">
        <v>-0.14408626971905644</v>
      </c>
      <c r="D36">
        <v>-0.36402921800957821</v>
      </c>
      <c r="E36">
        <v>7.5856678571465289E-2</v>
      </c>
      <c r="F36">
        <v>0.11221785197350752</v>
      </c>
      <c r="G36">
        <v>9.8511286489962713E-2</v>
      </c>
      <c r="H36">
        <v>0.87785753119939725</v>
      </c>
      <c r="I36">
        <v>1.0732385570863807</v>
      </c>
      <c r="J36">
        <v>0.10463861219169837</v>
      </c>
      <c r="K36">
        <v>0.84199999999999997</v>
      </c>
      <c r="L36">
        <v>0.88149999999999995</v>
      </c>
      <c r="M36">
        <v>0.11443412584661072</v>
      </c>
      <c r="N36">
        <v>0.86085584838572338</v>
      </c>
      <c r="O36">
        <v>0.94572888860659343</v>
      </c>
    </row>
    <row r="37" spans="1:15" x14ac:dyDescent="0.2">
      <c r="A37" t="s">
        <v>54</v>
      </c>
      <c r="B37">
        <v>0.17936750546126501</v>
      </c>
      <c r="C37">
        <v>0.14408675499190632</v>
      </c>
      <c r="D37">
        <v>-7.5854821678788376E-2</v>
      </c>
      <c r="E37">
        <v>0.36402833166260101</v>
      </c>
      <c r="F37">
        <v>0.112217152154614</v>
      </c>
      <c r="G37">
        <v>9.8511167210597647E-2</v>
      </c>
      <c r="H37">
        <v>0.87786194284157115</v>
      </c>
      <c r="I37">
        <v>1.0732372564997457</v>
      </c>
      <c r="J37">
        <v>0.10463833627727211</v>
      </c>
      <c r="K37">
        <v>0.84199999999999997</v>
      </c>
      <c r="L37">
        <v>0.88149999999999995</v>
      </c>
      <c r="M37">
        <v>0.11442685695077651</v>
      </c>
      <c r="N37">
        <v>0.86090949131788719</v>
      </c>
      <c r="O37">
        <v>0.94572794644743385</v>
      </c>
    </row>
    <row r="38" spans="1:15" x14ac:dyDescent="0.2">
      <c r="A38" t="s">
        <v>55</v>
      </c>
      <c r="B38">
        <v>-0.18417155354769041</v>
      </c>
      <c r="C38">
        <v>-0.19591522666375577</v>
      </c>
      <c r="D38">
        <v>-0.36682051547740052</v>
      </c>
      <c r="E38">
        <v>-2.5009937850110998E-2</v>
      </c>
      <c r="F38">
        <v>8.719817821231611E-2</v>
      </c>
      <c r="G38">
        <v>0.10524907958266876</v>
      </c>
      <c r="H38">
        <v>1.2070100745270282</v>
      </c>
      <c r="I38">
        <v>1.4728679530889839</v>
      </c>
      <c r="J38">
        <v>0.10590223137996638</v>
      </c>
      <c r="K38">
        <v>0.91349999999999998</v>
      </c>
      <c r="L38">
        <v>0.9395</v>
      </c>
      <c r="M38">
        <v>0.12229802249774294</v>
      </c>
      <c r="N38">
        <v>0.86059510557181063</v>
      </c>
      <c r="O38">
        <v>1.0005039804231035</v>
      </c>
    </row>
    <row r="39" spans="1:15" x14ac:dyDescent="0.2">
      <c r="A39" t="s">
        <v>56</v>
      </c>
      <c r="B39">
        <v>0.1841715535476903</v>
      </c>
      <c r="C39">
        <v>0.19591522494469926</v>
      </c>
      <c r="D39">
        <v>2.5009929531182133E-2</v>
      </c>
      <c r="E39">
        <v>0.36682052035821644</v>
      </c>
      <c r="F39">
        <v>8.7198181579659806E-2</v>
      </c>
      <c r="G39">
        <v>0.10524908070953361</v>
      </c>
      <c r="H39">
        <v>1.2070100408387923</v>
      </c>
      <c r="I39">
        <v>1.4728679688584627</v>
      </c>
      <c r="J39">
        <v>0.10590223230925233</v>
      </c>
      <c r="K39">
        <v>0.91349999999999998</v>
      </c>
      <c r="L39">
        <v>0.9395</v>
      </c>
      <c r="M39">
        <v>0.12229803858594795</v>
      </c>
      <c r="N39">
        <v>0.86059500157532964</v>
      </c>
      <c r="O39">
        <v>1.0005039911351341</v>
      </c>
    </row>
    <row r="40" spans="1:15" x14ac:dyDescent="0.2">
      <c r="A40" t="s">
        <v>57</v>
      </c>
      <c r="B40">
        <v>1.142046133388892E-16</v>
      </c>
      <c r="C40">
        <v>1.7190564939180896E-9</v>
      </c>
      <c r="D40">
        <v>-6.9016868523739003E-6</v>
      </c>
      <c r="E40">
        <v>6.9051249653617364E-6</v>
      </c>
      <c r="F40">
        <v>3.5222105933175333E-6</v>
      </c>
      <c r="G40">
        <v>3.4436094741717134E-8</v>
      </c>
      <c r="H40">
        <v>9.7768415117059013E-3</v>
      </c>
      <c r="I40">
        <v>353267703.60015732</v>
      </c>
      <c r="J40">
        <v>3.4478975853368293E-8</v>
      </c>
      <c r="K40">
        <v>0.53700000000000003</v>
      </c>
      <c r="L40">
        <v>0.78649999999999998</v>
      </c>
      <c r="M40">
        <v>3.7958830782201215E-7</v>
      </c>
      <c r="N40">
        <v>9.0719587595580312E-2</v>
      </c>
      <c r="O40">
        <v>1377.1772446957359</v>
      </c>
    </row>
    <row r="41" spans="1:15" x14ac:dyDescent="0.2">
      <c r="A41" t="s">
        <v>58</v>
      </c>
      <c r="B41">
        <v>0.36834310709538082</v>
      </c>
      <c r="C41">
        <v>0.39010066751093303</v>
      </c>
      <c r="D41">
        <v>5.4486466683596364E-2</v>
      </c>
      <c r="E41">
        <v>0.72571486833826959</v>
      </c>
      <c r="F41">
        <v>0.17123488159712053</v>
      </c>
      <c r="G41">
        <v>0.2038808871083021</v>
      </c>
      <c r="H41">
        <v>1.1906504399494415</v>
      </c>
      <c r="I41">
        <v>1.4518544303385132</v>
      </c>
      <c r="J41">
        <v>0.20503855140754537</v>
      </c>
      <c r="K41">
        <v>0.91400000000000003</v>
      </c>
      <c r="L41">
        <v>0.94</v>
      </c>
      <c r="M41">
        <v>0.24034475553092699</v>
      </c>
      <c r="N41">
        <v>0.84828515046198794</v>
      </c>
      <c r="O41">
        <v>0.9818056852661412</v>
      </c>
    </row>
    <row r="42" spans="1:15" x14ac:dyDescent="0.2">
      <c r="A42" t="s">
        <v>59</v>
      </c>
      <c r="B42">
        <v>-0.3683431070953806</v>
      </c>
      <c r="C42">
        <v>-0.39010066409927108</v>
      </c>
      <c r="D42">
        <v>-0.72571487946349933</v>
      </c>
      <c r="E42">
        <v>-5.4486448735042825E-2</v>
      </c>
      <c r="F42">
        <v>0.17123488901403824</v>
      </c>
      <c r="G42">
        <v>0.20388088941098401</v>
      </c>
      <c r="H42">
        <v>1.190650401824767</v>
      </c>
      <c r="I42">
        <v>1.4518544467361214</v>
      </c>
      <c r="J42">
        <v>0.20503855333519944</v>
      </c>
      <c r="K42">
        <v>0.91400000000000003</v>
      </c>
      <c r="L42">
        <v>0.94</v>
      </c>
      <c r="M42">
        <v>0.2403447844088647</v>
      </c>
      <c r="N42">
        <v>0.84828505811946475</v>
      </c>
      <c r="O42">
        <v>0.98180569562661424</v>
      </c>
    </row>
    <row r="43" spans="1:15" x14ac:dyDescent="0.2">
      <c r="A43" t="s">
        <v>60</v>
      </c>
      <c r="B43">
        <v>-2.284092266777784E-16</v>
      </c>
      <c r="C43">
        <v>-3.4116619498212769E-9</v>
      </c>
      <c r="D43">
        <v>-5.3404800854743304E-6</v>
      </c>
      <c r="E43">
        <v>5.3336567615746877E-6</v>
      </c>
      <c r="F43">
        <v>2.7230441302098535E-6</v>
      </c>
      <c r="G43">
        <v>6.4303431297251673E-8</v>
      </c>
      <c r="H43">
        <v>2.3614538811126826E-2</v>
      </c>
      <c r="I43">
        <v>388664449.2042526</v>
      </c>
      <c r="J43">
        <v>6.4393871698335767E-8</v>
      </c>
      <c r="K43">
        <v>0.53</v>
      </c>
      <c r="L43">
        <v>0.78600000000000003</v>
      </c>
      <c r="M43">
        <v>8.051464345734392E-7</v>
      </c>
      <c r="N43">
        <v>7.9865510838806816E-2</v>
      </c>
      <c r="O43">
        <v>1271.0175491659757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43"/>
  <sheetViews>
    <sheetView topLeftCell="E1" workbookViewId="0">
      <selection activeCell="R7" sqref="R7"/>
    </sheetView>
  </sheetViews>
  <sheetFormatPr baseColWidth="10" defaultColWidth="8.83203125" defaultRowHeight="16" x14ac:dyDescent="0.2"/>
  <sheetData>
    <row r="1" spans="1:24" x14ac:dyDescent="0.2">
      <c r="A1" t="s">
        <v>65</v>
      </c>
    </row>
    <row r="2" spans="1:24" x14ac:dyDescent="0.2">
      <c r="I2" t="s">
        <v>1</v>
      </c>
      <c r="J2" t="s">
        <v>2</v>
      </c>
      <c r="K2" t="s">
        <v>3</v>
      </c>
    </row>
    <row r="3" spans="1:24" x14ac:dyDescent="0.2">
      <c r="A3" t="s">
        <v>4</v>
      </c>
      <c r="B3">
        <v>2000</v>
      </c>
      <c r="C3" t="s">
        <v>5</v>
      </c>
      <c r="D3">
        <v>68</v>
      </c>
      <c r="E3" t="s">
        <v>6</v>
      </c>
      <c r="F3">
        <v>2005000</v>
      </c>
      <c r="H3" t="s">
        <v>7</v>
      </c>
      <c r="I3">
        <v>0</v>
      </c>
      <c r="J3">
        <v>1</v>
      </c>
      <c r="K3">
        <v>57</v>
      </c>
    </row>
    <row r="4" spans="1:24" x14ac:dyDescent="0.2">
      <c r="A4" t="s">
        <v>66</v>
      </c>
      <c r="W4" t="s">
        <v>94</v>
      </c>
    </row>
    <row r="5" spans="1:24" x14ac:dyDescent="0.2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T5" t="s">
        <v>86</v>
      </c>
      <c r="U5" t="s">
        <v>87</v>
      </c>
      <c r="W5" t="s">
        <v>86</v>
      </c>
      <c r="X5" t="s">
        <v>87</v>
      </c>
    </row>
    <row r="6" spans="1:24" x14ac:dyDescent="0.2">
      <c r="A6" t="s">
        <v>24</v>
      </c>
      <c r="B6">
        <v>2</v>
      </c>
      <c r="C6">
        <v>2.1812760288569994</v>
      </c>
      <c r="D6">
        <v>1.3355788769922607</v>
      </c>
      <c r="E6">
        <v>3.0269731807217375</v>
      </c>
      <c r="F6">
        <v>0.43148606736424228</v>
      </c>
      <c r="G6">
        <v>0.53130714301450654</v>
      </c>
      <c r="H6">
        <v>1.2313425234330904</v>
      </c>
      <c r="I6">
        <v>1.3770396253510202</v>
      </c>
      <c r="J6">
        <v>0.56138068977869282</v>
      </c>
      <c r="K6">
        <v>0.96499999999999997</v>
      </c>
      <c r="L6">
        <v>0.98199999999999998</v>
      </c>
      <c r="M6">
        <v>4.7323596438658146</v>
      </c>
      <c r="N6">
        <v>0.1122710831378165</v>
      </c>
      <c r="O6">
        <v>0.89596645227517668</v>
      </c>
      <c r="T6" t="s">
        <v>19</v>
      </c>
      <c r="U6">
        <f>(K6+K8+K9+K12+K13)/5*100</f>
        <v>96.58</v>
      </c>
      <c r="W6" t="s">
        <v>19</v>
      </c>
      <c r="X6">
        <f>(L6+L8+L9+L12+L13)/5*100</f>
        <v>99.1</v>
      </c>
    </row>
    <row r="7" spans="1:24" x14ac:dyDescent="0.2">
      <c r="A7" t="s">
        <v>25</v>
      </c>
      <c r="B7">
        <v>0.2</v>
      </c>
      <c r="C7">
        <v>0.21997505172453632</v>
      </c>
      <c r="D7">
        <v>-0.19800710937743882</v>
      </c>
      <c r="E7">
        <v>0.63795721282651141</v>
      </c>
      <c r="F7">
        <v>0.21326012334867642</v>
      </c>
      <c r="G7">
        <v>0.24288831786601525</v>
      </c>
      <c r="H7">
        <v>1.1389298386032407</v>
      </c>
      <c r="I7">
        <v>1.1862964304911026</v>
      </c>
      <c r="J7">
        <v>0.2437083044280198</v>
      </c>
      <c r="K7">
        <v>0.95199999999999996</v>
      </c>
      <c r="L7">
        <v>0.98450000000000004</v>
      </c>
      <c r="M7">
        <v>0.85916431685443895</v>
      </c>
      <c r="N7">
        <v>0.28270298603097804</v>
      </c>
      <c r="O7">
        <v>0.97279240811067391</v>
      </c>
      <c r="T7" t="s">
        <v>90</v>
      </c>
      <c r="U7">
        <f>(ABS(G6-F6)+ABS(G8-F8)+ABS(G9-F9)+ABS(G12-F12)+ABS(G13-F13))/5</f>
        <v>7.4019625562751962E-2</v>
      </c>
      <c r="W7" t="s">
        <v>90</v>
      </c>
      <c r="X7">
        <f>(ABS(G6-M6)+ABS(G8-M8)+ABS(G9-M9)+ABS(G12-M12)+ABS(G13-M13))/5</f>
        <v>1.0250674820476138</v>
      </c>
    </row>
    <row r="8" spans="1:24" x14ac:dyDescent="0.2">
      <c r="A8" t="s">
        <v>26</v>
      </c>
      <c r="B8">
        <v>2</v>
      </c>
      <c r="C8">
        <v>2.2013601530873177</v>
      </c>
      <c r="D8">
        <v>1.4697911362024267</v>
      </c>
      <c r="E8">
        <v>2.9329291699722084</v>
      </c>
      <c r="F8">
        <v>0.37325635708381077</v>
      </c>
      <c r="G8">
        <v>0.44299260673561608</v>
      </c>
      <c r="H8">
        <v>1.1868320480772061</v>
      </c>
      <c r="I8">
        <v>1.2930281108322754</v>
      </c>
      <c r="J8">
        <v>0.48660904314836179</v>
      </c>
      <c r="K8">
        <v>0.96399999999999997</v>
      </c>
      <c r="L8">
        <v>0.99299999999999999</v>
      </c>
      <c r="M8">
        <v>0.72565811559057392</v>
      </c>
      <c r="N8">
        <v>0.61047013354916912</v>
      </c>
      <c r="O8">
        <v>0.814577916307202</v>
      </c>
    </row>
    <row r="9" spans="1:24" x14ac:dyDescent="0.2">
      <c r="A9" t="s">
        <v>27</v>
      </c>
      <c r="B9">
        <v>1</v>
      </c>
      <c r="C9">
        <v>1.1005029400273918</v>
      </c>
      <c r="D9">
        <v>0.72625617977833923</v>
      </c>
      <c r="E9">
        <v>1.4747497002764445</v>
      </c>
      <c r="F9">
        <v>0.19094573328952133</v>
      </c>
      <c r="G9">
        <v>0.22652166402706844</v>
      </c>
      <c r="H9">
        <v>1.1863143529036344</v>
      </c>
      <c r="I9">
        <v>1.2832572595618659</v>
      </c>
      <c r="J9">
        <v>0.24781627312939231</v>
      </c>
      <c r="K9">
        <v>0.96550000000000002</v>
      </c>
      <c r="L9">
        <v>0.99199999999999999</v>
      </c>
      <c r="M9">
        <v>0.3678699491240407</v>
      </c>
      <c r="N9">
        <v>0.61576561109830819</v>
      </c>
      <c r="O9">
        <v>0.82034078293132129</v>
      </c>
      <c r="T9" t="s">
        <v>91</v>
      </c>
      <c r="W9" t="s">
        <v>91</v>
      </c>
    </row>
    <row r="10" spans="1:24" x14ac:dyDescent="0.2">
      <c r="A10" t="s">
        <v>28</v>
      </c>
      <c r="B10">
        <v>-3.83</v>
      </c>
      <c r="C10">
        <v>-4.2132346230138165</v>
      </c>
      <c r="D10">
        <v>-5.6815024148542852</v>
      </c>
      <c r="E10">
        <v>-2.7449668311733482</v>
      </c>
      <c r="F10">
        <v>0.74912998576605383</v>
      </c>
      <c r="G10">
        <v>0.86840054626724839</v>
      </c>
      <c r="H10">
        <v>1.1592121030627676</v>
      </c>
      <c r="I10">
        <v>1.2556287669569406</v>
      </c>
      <c r="J10">
        <v>0.94920402708469231</v>
      </c>
      <c r="K10">
        <v>0.96299999999999997</v>
      </c>
      <c r="L10">
        <v>0.99199999999999999</v>
      </c>
      <c r="M10">
        <v>1.4173393216487493</v>
      </c>
      <c r="N10">
        <v>0.61269770266238255</v>
      </c>
      <c r="O10">
        <v>0.80924501536986582</v>
      </c>
      <c r="T10" t="s">
        <v>19</v>
      </c>
      <c r="U10">
        <f>(K7+K10+K11+K14+K15)/5*100</f>
        <v>96.029999999999987</v>
      </c>
      <c r="W10" t="s">
        <v>19</v>
      </c>
      <c r="X10">
        <f>(L7+L10+L11+L14+L15)/5*100</f>
        <v>99.15</v>
      </c>
    </row>
    <row r="11" spans="1:24" x14ac:dyDescent="0.2">
      <c r="A11" t="s">
        <v>29</v>
      </c>
      <c r="B11">
        <v>3.76</v>
      </c>
      <c r="C11">
        <v>4.134155577344389</v>
      </c>
      <c r="D11">
        <v>2.6910888091421987</v>
      </c>
      <c r="E11">
        <v>5.5772223455465779</v>
      </c>
      <c r="F11">
        <v>0.73627208437752778</v>
      </c>
      <c r="G11">
        <v>0.87242402897494864</v>
      </c>
      <c r="H11">
        <v>1.1849206937032373</v>
      </c>
      <c r="I11">
        <v>1.2877821627370858</v>
      </c>
      <c r="J11">
        <v>0.94927134286819959</v>
      </c>
      <c r="K11">
        <v>0.95499999999999996</v>
      </c>
      <c r="L11">
        <v>0.99350000000000005</v>
      </c>
      <c r="M11">
        <v>1.3912822616320566</v>
      </c>
      <c r="N11">
        <v>0.62706472513459888</v>
      </c>
      <c r="O11">
        <v>0.83400013538690576</v>
      </c>
      <c r="T11" t="s">
        <v>90</v>
      </c>
      <c r="U11">
        <f>(ABS(G7-F7)+ABS(G10-F10)+ABS(G11-F11)+ABS(G14-F14)+ABS(G15-F15))/5</f>
        <v>0.14808801123403242</v>
      </c>
      <c r="W11" t="s">
        <v>90</v>
      </c>
      <c r="X11">
        <f>(ABS(G7-M7)+ABS(G10-M10)+ABS(G11-M11)+ABS(G14-M14)+ABS(G15-M15))/5</f>
        <v>0.59521106425904402</v>
      </c>
    </row>
    <row r="12" spans="1:24" x14ac:dyDescent="0.2">
      <c r="A12" t="s">
        <v>30</v>
      </c>
      <c r="B12">
        <v>1</v>
      </c>
      <c r="C12">
        <v>1.124177800407995</v>
      </c>
      <c r="D12">
        <v>0.7177316724383711</v>
      </c>
      <c r="E12">
        <v>1.5306239283776191</v>
      </c>
      <c r="F12">
        <v>0.20737428400502217</v>
      </c>
      <c r="G12">
        <v>0.26174300215346741</v>
      </c>
      <c r="H12">
        <v>1.2621767612570927</v>
      </c>
      <c r="I12">
        <v>1.399203893181532</v>
      </c>
      <c r="J12">
        <v>0.28970592898744391</v>
      </c>
      <c r="K12">
        <v>0.96499999999999997</v>
      </c>
      <c r="L12">
        <v>0.99299999999999999</v>
      </c>
      <c r="M12">
        <v>0.42879352032243068</v>
      </c>
      <c r="N12">
        <v>0.61041734482519727</v>
      </c>
      <c r="O12">
        <v>0.85499273712305757</v>
      </c>
    </row>
    <row r="13" spans="1:24" x14ac:dyDescent="0.2">
      <c r="A13" t="s">
        <v>31</v>
      </c>
      <c r="B13">
        <v>-2</v>
      </c>
      <c r="C13">
        <v>-2.2497031696228844</v>
      </c>
      <c r="D13">
        <v>-3.0449810350986208</v>
      </c>
      <c r="E13">
        <v>-1.4544253041471489</v>
      </c>
      <c r="F13">
        <v>0.40576146896003518</v>
      </c>
      <c r="G13">
        <v>0.51635762258573303</v>
      </c>
      <c r="H13">
        <v>1.2725644549472757</v>
      </c>
      <c r="I13">
        <v>1.4153057196599443</v>
      </c>
      <c r="J13">
        <v>0.57356505064561381</v>
      </c>
      <c r="K13">
        <v>0.96950000000000003</v>
      </c>
      <c r="L13">
        <v>0.995</v>
      </c>
      <c r="M13">
        <v>0.84957821985159987</v>
      </c>
      <c r="N13">
        <v>0.60778114424346685</v>
      </c>
      <c r="O13">
        <v>0.85360644753277148</v>
      </c>
      <c r="T13" t="s">
        <v>88</v>
      </c>
      <c r="U13" t="s">
        <v>89</v>
      </c>
      <c r="W13" t="s">
        <v>88</v>
      </c>
      <c r="X13" t="s">
        <v>89</v>
      </c>
    </row>
    <row r="14" spans="1:24" x14ac:dyDescent="0.2">
      <c r="A14" t="s">
        <v>32</v>
      </c>
      <c r="B14">
        <v>-3.97</v>
      </c>
      <c r="C14">
        <v>-4.4577136102357544</v>
      </c>
      <c r="D14">
        <v>-6.0994745090955167</v>
      </c>
      <c r="E14">
        <v>-2.8159527113759921</v>
      </c>
      <c r="F14">
        <v>0.83764850365096644</v>
      </c>
      <c r="G14">
        <v>1.0707311102235573</v>
      </c>
      <c r="H14">
        <v>1.2782582497989066</v>
      </c>
      <c r="I14">
        <v>1.4117261392816622</v>
      </c>
      <c r="J14">
        <v>1.1765754017528007</v>
      </c>
      <c r="K14">
        <v>0.96650000000000003</v>
      </c>
      <c r="L14">
        <v>0.99399999999999999</v>
      </c>
      <c r="M14">
        <v>1.7152902518222823</v>
      </c>
      <c r="N14">
        <v>0.62422736273702872</v>
      </c>
      <c r="O14">
        <v>0.86108423247581944</v>
      </c>
      <c r="T14" t="s">
        <v>19</v>
      </c>
      <c r="U14">
        <f>SUM(K20:K22)/3*100</f>
        <v>90.2</v>
      </c>
      <c r="W14" t="s">
        <v>19</v>
      </c>
      <c r="X14">
        <f>SUM(L20:L22)/3*100</f>
        <v>91.983333333333334</v>
      </c>
    </row>
    <row r="15" spans="1:24" x14ac:dyDescent="0.2">
      <c r="A15" t="s">
        <v>33</v>
      </c>
      <c r="B15">
        <v>3.97</v>
      </c>
      <c r="C15">
        <v>4.4615166312459387</v>
      </c>
      <c r="D15">
        <v>2.8186887980951254</v>
      </c>
      <c r="E15">
        <v>6.1043444643967524</v>
      </c>
      <c r="F15">
        <v>0.83819286788391545</v>
      </c>
      <c r="G15">
        <v>1.0604996178655324</v>
      </c>
      <c r="H15">
        <v>1.2652214764638214</v>
      </c>
      <c r="I15">
        <v>1.3946022043139459</v>
      </c>
      <c r="J15">
        <v>1.1688661336031154</v>
      </c>
      <c r="K15">
        <v>0.96499999999999997</v>
      </c>
      <c r="L15">
        <v>0.99350000000000005</v>
      </c>
      <c r="M15">
        <v>1.707922790534995</v>
      </c>
      <c r="N15">
        <v>0.62092948448409557</v>
      </c>
      <c r="O15">
        <v>0.8746371822047555</v>
      </c>
      <c r="T15" t="s">
        <v>90</v>
      </c>
      <c r="U15">
        <f>(ABS(G21-F21)+ABS(G20-F20)+ABS(G22-F22))/3</f>
        <v>7.2432666248221462E-3</v>
      </c>
      <c r="W15" t="s">
        <v>90</v>
      </c>
      <c r="X15">
        <f>(ABS(G21-M21)+ABS(G20-M20)+ABS(G22-M22))/3</f>
        <v>3.8381118706505798E-3</v>
      </c>
    </row>
    <row r="17" spans="1:24" x14ac:dyDescent="0.2">
      <c r="T17" t="s">
        <v>92</v>
      </c>
      <c r="W17" t="s">
        <v>92</v>
      </c>
    </row>
    <row r="18" spans="1:24" x14ac:dyDescent="0.2">
      <c r="A18" t="s">
        <v>67</v>
      </c>
      <c r="T18" t="s">
        <v>19</v>
      </c>
      <c r="U18">
        <f>(K23+K24)/2*100</f>
        <v>93.25</v>
      </c>
      <c r="W18" t="s">
        <v>19</v>
      </c>
      <c r="X18">
        <f>(L23+L24)/2*100</f>
        <v>95.25</v>
      </c>
    </row>
    <row r="19" spans="1:24" x14ac:dyDescent="0.2">
      <c r="A19" t="s">
        <v>39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18</v>
      </c>
      <c r="K19" t="s">
        <v>19</v>
      </c>
      <c r="L19" t="s">
        <v>20</v>
      </c>
      <c r="M19" t="s">
        <v>21</v>
      </c>
      <c r="N19" t="s">
        <v>22</v>
      </c>
      <c r="O19" t="s">
        <v>23</v>
      </c>
      <c r="T19" t="s">
        <v>90</v>
      </c>
      <c r="U19">
        <f>(ABS(G23-F23)+ABS(G24-F24))/2</f>
        <v>9.9495482779698233E-3</v>
      </c>
      <c r="W19" t="s">
        <v>90</v>
      </c>
      <c r="X19">
        <f>(ABS(G23-M23)+ABS(G24-M24))/2</f>
        <v>2.4725662592425673E-3</v>
      </c>
    </row>
    <row r="20" spans="1:24" x14ac:dyDescent="0.2">
      <c r="A20" t="s">
        <v>40</v>
      </c>
      <c r="B20">
        <v>0.34081173787569552</v>
      </c>
      <c r="C20">
        <v>0.34760912515174786</v>
      </c>
      <c r="D20">
        <v>0.202625775250212</v>
      </c>
      <c r="E20">
        <v>0.49259247505328368</v>
      </c>
      <c r="F20">
        <v>7.3972456149779306E-2</v>
      </c>
      <c r="G20">
        <v>8.1866617748262219E-2</v>
      </c>
      <c r="H20">
        <v>1.1067175812372489</v>
      </c>
      <c r="I20">
        <v>1.1247360099270216</v>
      </c>
      <c r="J20">
        <v>8.2148326673893476E-2</v>
      </c>
      <c r="K20">
        <v>0.93049999999999999</v>
      </c>
      <c r="L20">
        <v>0.95</v>
      </c>
      <c r="M20">
        <v>8.3601034882189215E-2</v>
      </c>
      <c r="N20">
        <v>0.97925364038410356</v>
      </c>
      <c r="O20">
        <v>1.0076044203618846</v>
      </c>
    </row>
    <row r="21" spans="1:24" x14ac:dyDescent="0.2">
      <c r="A21" t="s">
        <v>41</v>
      </c>
      <c r="B21">
        <v>0.33322877508788151</v>
      </c>
      <c r="C21">
        <v>0.33316404793965398</v>
      </c>
      <c r="D21">
        <v>0.11580729740604834</v>
      </c>
      <c r="E21">
        <v>0.55052079847325952</v>
      </c>
      <c r="F21">
        <v>0.11089833907566059</v>
      </c>
      <c r="G21">
        <v>0.11683347087199158</v>
      </c>
      <c r="H21">
        <v>1.0535186716573073</v>
      </c>
      <c r="I21">
        <v>1.0512377641516351</v>
      </c>
      <c r="J21">
        <v>0.11683348880179957</v>
      </c>
      <c r="K21">
        <v>0.88849999999999996</v>
      </c>
      <c r="L21">
        <v>0.90249999999999997</v>
      </c>
      <c r="M21">
        <v>0.11207412636178045</v>
      </c>
      <c r="N21">
        <v>1.0424660415807994</v>
      </c>
      <c r="O21">
        <v>1.0522935619190359</v>
      </c>
    </row>
    <row r="22" spans="1:24" x14ac:dyDescent="0.2">
      <c r="A22" t="s">
        <v>42</v>
      </c>
      <c r="B22">
        <v>0.32595948703642297</v>
      </c>
      <c r="C22">
        <v>0.31922682690859816</v>
      </c>
      <c r="D22">
        <v>9.9076768390913728E-2</v>
      </c>
      <c r="E22">
        <v>0.5393768854262827</v>
      </c>
      <c r="F22">
        <v>0.11232352239847268</v>
      </c>
      <c r="G22">
        <v>0.12022402887812521</v>
      </c>
      <c r="H22">
        <v>1.0703370612935832</v>
      </c>
      <c r="I22">
        <v>1.0914621677700049</v>
      </c>
      <c r="J22">
        <v>0.12041239899646995</v>
      </c>
      <c r="K22">
        <v>0.88700000000000001</v>
      </c>
      <c r="L22">
        <v>0.90700000000000003</v>
      </c>
      <c r="M22">
        <v>0.1152034549103116</v>
      </c>
      <c r="N22">
        <v>1.0435800642586825</v>
      </c>
      <c r="O22">
        <v>1.0615333068022919</v>
      </c>
    </row>
    <row r="23" spans="1:24" x14ac:dyDescent="0.2">
      <c r="A23" t="s">
        <v>43</v>
      </c>
      <c r="B23">
        <v>0.49139299470263359</v>
      </c>
      <c r="C23">
        <v>0.49162809264915186</v>
      </c>
      <c r="D23">
        <v>0.33374540368232436</v>
      </c>
      <c r="E23">
        <v>0.6495107816159793</v>
      </c>
      <c r="F23">
        <v>8.055387252632501E-2</v>
      </c>
      <c r="G23">
        <v>9.050342080446229E-2</v>
      </c>
      <c r="H23">
        <v>1.1235142143524603</v>
      </c>
      <c r="I23">
        <v>1.1501775732576998</v>
      </c>
      <c r="J23">
        <v>9.0503726157291672E-2</v>
      </c>
      <c r="K23">
        <v>0.9325</v>
      </c>
      <c r="L23">
        <v>0.95250000000000001</v>
      </c>
      <c r="M23">
        <v>9.2975987063704857E-2</v>
      </c>
      <c r="N23">
        <v>0.97340639946582741</v>
      </c>
      <c r="O23">
        <v>1.0156700381027424</v>
      </c>
    </row>
    <row r="24" spans="1:24" x14ac:dyDescent="0.2">
      <c r="A24" t="s">
        <v>44</v>
      </c>
      <c r="B24">
        <v>0.50860700529736635</v>
      </c>
      <c r="C24">
        <v>0.50837190735084814</v>
      </c>
      <c r="D24">
        <v>0.35048921838336422</v>
      </c>
      <c r="E24">
        <v>0.66625459631833217</v>
      </c>
      <c r="F24">
        <v>8.0553872526659923E-2</v>
      </c>
      <c r="G24">
        <v>9.050342080446229E-2</v>
      </c>
      <c r="H24">
        <v>1.1235142143477892</v>
      </c>
      <c r="I24">
        <v>1.1501775728002572</v>
      </c>
      <c r="J24">
        <v>9.0503726157291672E-2</v>
      </c>
      <c r="K24">
        <v>0.9325</v>
      </c>
      <c r="L24">
        <v>0.95250000000000001</v>
      </c>
      <c r="M24">
        <v>9.2975987063704857E-2</v>
      </c>
      <c r="N24">
        <v>0.97340639946582741</v>
      </c>
      <c r="O24">
        <v>1.0156700381027424</v>
      </c>
    </row>
    <row r="27" spans="1:24" x14ac:dyDescent="0.2">
      <c r="A27" t="s">
        <v>68</v>
      </c>
    </row>
    <row r="28" spans="1:24" x14ac:dyDescent="0.2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18</v>
      </c>
      <c r="K28" t="s">
        <v>19</v>
      </c>
      <c r="L28" t="s">
        <v>20</v>
      </c>
      <c r="M28" t="s">
        <v>21</v>
      </c>
      <c r="N28" t="s">
        <v>22</v>
      </c>
      <c r="O28" t="s">
        <v>23</v>
      </c>
    </row>
    <row r="29" spans="1:24" x14ac:dyDescent="0.2">
      <c r="A29" t="s">
        <v>46</v>
      </c>
      <c r="B29">
        <v>0.53452888450843739</v>
      </c>
      <c r="C29">
        <v>0.57563988051444592</v>
      </c>
      <c r="D29">
        <v>0.30514502920253295</v>
      </c>
      <c r="E29">
        <v>0.8461347318263589</v>
      </c>
      <c r="F29">
        <v>0.13801011316817141</v>
      </c>
      <c r="G29">
        <v>0.15042563467726433</v>
      </c>
      <c r="H29">
        <v>1.0899609544842852</v>
      </c>
      <c r="I29">
        <v>1.1734939676382723</v>
      </c>
      <c r="J29">
        <v>0.15594225072334897</v>
      </c>
      <c r="K29">
        <v>0.96150000000000002</v>
      </c>
      <c r="L29">
        <v>0.97699999999999998</v>
      </c>
      <c r="M29">
        <v>0.20577401391997135</v>
      </c>
      <c r="N29">
        <v>0.73102347479000507</v>
      </c>
      <c r="O29">
        <v>0.94739624492680696</v>
      </c>
    </row>
    <row r="30" spans="1:24" x14ac:dyDescent="0.2">
      <c r="A30" t="s">
        <v>47</v>
      </c>
      <c r="B30">
        <v>-5.3851758744829503E-3</v>
      </c>
      <c r="C30">
        <v>-3.0313396472915321E-2</v>
      </c>
      <c r="D30">
        <v>-0.40112681334683892</v>
      </c>
      <c r="E30">
        <v>0.3405000204010083</v>
      </c>
      <c r="F30">
        <v>0.18919399529728739</v>
      </c>
      <c r="G30">
        <v>0.2012620043618121</v>
      </c>
      <c r="H30">
        <v>1.0637864275003115</v>
      </c>
      <c r="I30">
        <v>1.1031881423110164</v>
      </c>
      <c r="J30">
        <v>0.2027999274702488</v>
      </c>
      <c r="K30">
        <v>0.90100000000000002</v>
      </c>
      <c r="L30">
        <v>0.94299999999999995</v>
      </c>
      <c r="M30">
        <v>0.21447484510137851</v>
      </c>
      <c r="N30">
        <v>0.93839445025209867</v>
      </c>
      <c r="O30">
        <v>1.0248403231707774</v>
      </c>
    </row>
    <row r="31" spans="1:24" x14ac:dyDescent="0.2">
      <c r="A31" t="s">
        <v>48</v>
      </c>
      <c r="B31">
        <v>-0.52914370863395443</v>
      </c>
      <c r="C31">
        <v>-0.54532648404153061</v>
      </c>
      <c r="D31">
        <v>-0.94041170366321425</v>
      </c>
      <c r="E31">
        <v>-0.150241264419847</v>
      </c>
      <c r="F31">
        <v>0.20157779568301534</v>
      </c>
      <c r="G31">
        <v>0.20932310450291361</v>
      </c>
      <c r="H31">
        <v>1.0384234225483739</v>
      </c>
      <c r="I31">
        <v>1.0878113114515453</v>
      </c>
      <c r="J31">
        <v>0.209947718012437</v>
      </c>
      <c r="K31">
        <v>0.92500000000000004</v>
      </c>
      <c r="L31">
        <v>0.94099999999999995</v>
      </c>
      <c r="M31">
        <v>0.2511664638473734</v>
      </c>
      <c r="N31">
        <v>0.83340387604498511</v>
      </c>
      <c r="O31">
        <v>0.98275161413443823</v>
      </c>
    </row>
    <row r="32" spans="1:24" x14ac:dyDescent="0.2">
      <c r="A32" t="s">
        <v>49</v>
      </c>
      <c r="B32">
        <v>-4.5253302270781528E-15</v>
      </c>
      <c r="C32">
        <v>-7.0369570731837887E-10</v>
      </c>
      <c r="D32">
        <v>-1.3819626185358925E-5</v>
      </c>
      <c r="E32">
        <v>1.3818218793944288E-5</v>
      </c>
      <c r="F32">
        <v>7.0506002144189933E-6</v>
      </c>
      <c r="G32">
        <v>8.5675398277713846E-9</v>
      </c>
      <c r="H32">
        <v>1.2151504222647795E-3</v>
      </c>
      <c r="I32">
        <v>475865.35047574493</v>
      </c>
      <c r="J32">
        <v>8.596389938809013E-9</v>
      </c>
      <c r="K32">
        <v>0.54949999999999999</v>
      </c>
      <c r="L32">
        <v>0.90600000000000003</v>
      </c>
      <c r="M32">
        <v>7.1030732352029389E-7</v>
      </c>
      <c r="N32">
        <v>1.2061736580879565E-2</v>
      </c>
      <c r="O32">
        <v>9.0582924147685109</v>
      </c>
    </row>
    <row r="33" spans="1:15" x14ac:dyDescent="0.2">
      <c r="A33" t="s">
        <v>50</v>
      </c>
      <c r="B33">
        <v>-0.35873501092252547</v>
      </c>
      <c r="C33">
        <v>-0.32790719764199006</v>
      </c>
      <c r="D33">
        <v>-0.59998731884242795</v>
      </c>
      <c r="E33">
        <v>-5.5827076441552249E-2</v>
      </c>
      <c r="F33">
        <v>0.13881893919815425</v>
      </c>
      <c r="G33">
        <v>0.12930880233763786</v>
      </c>
      <c r="H33">
        <v>0.93149251164539348</v>
      </c>
      <c r="I33">
        <v>1.0087890180392631</v>
      </c>
      <c r="J33">
        <v>0.13293276659143846</v>
      </c>
      <c r="K33">
        <v>0.92249999999999999</v>
      </c>
      <c r="L33">
        <v>0.9325</v>
      </c>
      <c r="M33">
        <v>0.15085534766566527</v>
      </c>
      <c r="N33">
        <v>0.85717082184066706</v>
      </c>
      <c r="O33">
        <v>0.92511654855142156</v>
      </c>
    </row>
    <row r="34" spans="1:15" x14ac:dyDescent="0.2">
      <c r="A34" t="s">
        <v>51</v>
      </c>
      <c r="B34">
        <v>0.35873501092253002</v>
      </c>
      <c r="C34">
        <v>0.32790719834568582</v>
      </c>
      <c r="D34">
        <v>5.5827080677618081E-2</v>
      </c>
      <c r="E34">
        <v>0.59998731601375355</v>
      </c>
      <c r="F34">
        <v>0.13881893739589149</v>
      </c>
      <c r="G34">
        <v>0.1293088020397748</v>
      </c>
      <c r="H34">
        <v>0.93149252159310825</v>
      </c>
      <c r="I34">
        <v>1.0087890156642429</v>
      </c>
      <c r="J34">
        <v>0.13293276613850588</v>
      </c>
      <c r="K34">
        <v>0.92249999999999999</v>
      </c>
      <c r="L34">
        <v>0.9325</v>
      </c>
      <c r="M34">
        <v>0.15085527484267061</v>
      </c>
      <c r="N34">
        <v>0.85717123365180981</v>
      </c>
      <c r="O34">
        <v>0.92511654876722071</v>
      </c>
    </row>
    <row r="35" spans="1:15" x14ac:dyDescent="0.2">
      <c r="A35" t="s">
        <v>52</v>
      </c>
      <c r="B35">
        <v>-2.2626651135390764E-15</v>
      </c>
      <c r="C35">
        <v>-3.2828947336100774E-10</v>
      </c>
      <c r="D35">
        <v>-2.1405800748307943E-6</v>
      </c>
      <c r="E35">
        <v>2.1399234958840723E-6</v>
      </c>
      <c r="F35">
        <v>1.0919852620963786E-6</v>
      </c>
      <c r="G35">
        <v>4.0082324011811261E-9</v>
      </c>
      <c r="H35">
        <v>3.6705920311471745E-3</v>
      </c>
      <c r="I35">
        <v>636342.18950152083</v>
      </c>
      <c r="J35">
        <v>4.0216538233150733E-9</v>
      </c>
      <c r="K35">
        <v>0.55100000000000005</v>
      </c>
      <c r="L35">
        <v>0.90600000000000003</v>
      </c>
      <c r="M35">
        <v>2.974534704576646E-7</v>
      </c>
      <c r="N35">
        <v>1.3475157627221573E-2</v>
      </c>
      <c r="O35">
        <v>9.2723565859370591</v>
      </c>
    </row>
    <row r="36" spans="1:15" x14ac:dyDescent="0.2">
      <c r="A36" t="s">
        <v>53</v>
      </c>
      <c r="B36">
        <v>-0.17936750546126273</v>
      </c>
      <c r="C36">
        <v>-0.16239593671050334</v>
      </c>
      <c r="D36">
        <v>-0.29405117735050856</v>
      </c>
      <c r="E36">
        <v>-3.0740696070498147E-2</v>
      </c>
      <c r="F36">
        <v>6.7172275449184249E-2</v>
      </c>
      <c r="G36">
        <v>6.1708989574866334E-2</v>
      </c>
      <c r="H36">
        <v>0.91866754791638872</v>
      </c>
      <c r="I36">
        <v>1.0008679243871355</v>
      </c>
      <c r="J36">
        <v>6.4000262032375424E-2</v>
      </c>
      <c r="K36">
        <v>0.92500000000000004</v>
      </c>
      <c r="L36">
        <v>0.9325</v>
      </c>
      <c r="M36">
        <v>7.3208903915698342E-2</v>
      </c>
      <c r="N36">
        <v>0.84291645242941471</v>
      </c>
      <c r="O36">
        <v>0.90824076143493271</v>
      </c>
    </row>
    <row r="37" spans="1:15" x14ac:dyDescent="0.2">
      <c r="A37" t="s">
        <v>54</v>
      </c>
      <c r="B37">
        <v>0.17936750546126501</v>
      </c>
      <c r="C37">
        <v>0.16239593703879282</v>
      </c>
      <c r="D37">
        <v>3.0740698213536578E-2</v>
      </c>
      <c r="E37">
        <v>0.29405117586404905</v>
      </c>
      <c r="F37">
        <v>6.7172274523274927E-2</v>
      </c>
      <c r="G37">
        <v>6.1708989388139762E-2</v>
      </c>
      <c r="H37">
        <v>0.91866755779957754</v>
      </c>
      <c r="I37">
        <v>1.0008679213585876</v>
      </c>
      <c r="J37">
        <v>6.400026176527876E-2</v>
      </c>
      <c r="K37">
        <v>0.92500000000000004</v>
      </c>
      <c r="L37">
        <v>0.9325</v>
      </c>
      <c r="M37">
        <v>7.3208870865613132E-2</v>
      </c>
      <c r="N37">
        <v>0.84291683041276122</v>
      </c>
      <c r="O37">
        <v>0.90824075867612886</v>
      </c>
    </row>
    <row r="38" spans="1:15" x14ac:dyDescent="0.2">
      <c r="A38" t="s">
        <v>55</v>
      </c>
      <c r="B38">
        <v>-0.18417155354769041</v>
      </c>
      <c r="C38">
        <v>-0.1915415951169249</v>
      </c>
      <c r="D38">
        <v>-0.28870266751707568</v>
      </c>
      <c r="E38">
        <v>-9.4380522716774107E-2</v>
      </c>
      <c r="F38">
        <v>4.9572886627787534E-2</v>
      </c>
      <c r="G38">
        <v>5.6277098607616385E-2</v>
      </c>
      <c r="H38">
        <v>1.1352394915020114</v>
      </c>
      <c r="I38">
        <v>1.209785029657797</v>
      </c>
      <c r="J38">
        <v>5.6757636846715386E-2</v>
      </c>
      <c r="K38">
        <v>0.94750000000000001</v>
      </c>
      <c r="L38">
        <v>0.97350000000000003</v>
      </c>
      <c r="M38">
        <v>6.5978144660631566E-2</v>
      </c>
      <c r="N38">
        <v>0.85296576460411311</v>
      </c>
      <c r="O38">
        <v>0.95010441623244946</v>
      </c>
    </row>
    <row r="39" spans="1:15" x14ac:dyDescent="0.2">
      <c r="A39" t="s">
        <v>56</v>
      </c>
      <c r="B39">
        <v>0.1841715535476903</v>
      </c>
      <c r="C39">
        <v>0.19154159508775875</v>
      </c>
      <c r="D39">
        <v>9.4380522375986889E-2</v>
      </c>
      <c r="E39">
        <v>0.28870266779953069</v>
      </c>
      <c r="F39">
        <v>4.9572886786780804E-2</v>
      </c>
      <c r="G39">
        <v>5.6277098616064475E-2</v>
      </c>
      <c r="H39">
        <v>1.1352394880314178</v>
      </c>
      <c r="I39">
        <v>1.2097850298394051</v>
      </c>
      <c r="J39">
        <v>5.6757636851304694E-2</v>
      </c>
      <c r="K39">
        <v>0.94750000000000001</v>
      </c>
      <c r="L39">
        <v>0.97350000000000003</v>
      </c>
      <c r="M39">
        <v>6.5978146286105765E-2</v>
      </c>
      <c r="N39">
        <v>0.85296574371801925</v>
      </c>
      <c r="O39">
        <v>0.95010441486114949</v>
      </c>
    </row>
    <row r="40" spans="1:15" x14ac:dyDescent="0.2">
      <c r="A40" t="s">
        <v>57</v>
      </c>
      <c r="B40">
        <v>1.142046133388892E-16</v>
      </c>
      <c r="C40">
        <v>2.9166126925056423E-11</v>
      </c>
      <c r="D40">
        <v>-5.9397258334029303E-6</v>
      </c>
      <c r="E40">
        <v>5.9397841656567804E-6</v>
      </c>
      <c r="F40">
        <v>3.0305429315956243E-6</v>
      </c>
      <c r="G40">
        <v>5.5998900713577678E-10</v>
      </c>
      <c r="H40">
        <v>1.8478174365968626E-4</v>
      </c>
      <c r="I40">
        <v>2846638.4936094531</v>
      </c>
      <c r="J40">
        <v>5.6074802220865891E-10</v>
      </c>
      <c r="K40">
        <v>0.60799999999999998</v>
      </c>
      <c r="L40">
        <v>0.86950000000000005</v>
      </c>
      <c r="M40">
        <v>1.9155216230304481E-8</v>
      </c>
      <c r="N40">
        <v>2.9234282735469571E-2</v>
      </c>
      <c r="O40">
        <v>61.901239205962277</v>
      </c>
    </row>
    <row r="41" spans="1:15" x14ac:dyDescent="0.2">
      <c r="A41" t="s">
        <v>58</v>
      </c>
      <c r="B41">
        <v>0.36834310709538082</v>
      </c>
      <c r="C41">
        <v>0.38283568283515845</v>
      </c>
      <c r="D41">
        <v>0.19258542459358075</v>
      </c>
      <c r="E41">
        <v>0.57308594107673627</v>
      </c>
      <c r="F41">
        <v>9.7068241938243552E-2</v>
      </c>
      <c r="G41">
        <v>0.10961181177915681</v>
      </c>
      <c r="H41">
        <v>1.1292242404976665</v>
      </c>
      <c r="I41">
        <v>1.206003980233878</v>
      </c>
      <c r="J41">
        <v>0.11056574529700638</v>
      </c>
      <c r="K41">
        <v>0.94699999999999995</v>
      </c>
      <c r="L41">
        <v>0.97399999999999998</v>
      </c>
      <c r="M41">
        <v>0.12960694194886113</v>
      </c>
      <c r="N41">
        <v>0.84572485185559132</v>
      </c>
      <c r="O41">
        <v>0.94193125761696139</v>
      </c>
    </row>
    <row r="42" spans="1:15" x14ac:dyDescent="0.2">
      <c r="A42" t="s">
        <v>59</v>
      </c>
      <c r="B42">
        <v>-0.3683431070953806</v>
      </c>
      <c r="C42">
        <v>-0.38283568277681895</v>
      </c>
      <c r="D42">
        <v>-0.57308594166376914</v>
      </c>
      <c r="E42">
        <v>-0.19258542388986866</v>
      </c>
      <c r="F42">
        <v>9.7068242267521296E-2</v>
      </c>
      <c r="G42">
        <v>0.10961181179354361</v>
      </c>
      <c r="H42">
        <v>1.129224236815292</v>
      </c>
      <c r="I42">
        <v>1.2060039787518848</v>
      </c>
      <c r="J42">
        <v>0.11056574530362216</v>
      </c>
      <c r="K42">
        <v>0.94699999999999995</v>
      </c>
      <c r="L42">
        <v>0.97399999999999998</v>
      </c>
      <c r="M42">
        <v>0.12960694537007098</v>
      </c>
      <c r="N42">
        <v>0.84572482964215689</v>
      </c>
      <c r="O42">
        <v>0.9419312577406872</v>
      </c>
    </row>
    <row r="43" spans="1:15" x14ac:dyDescent="0.2">
      <c r="A43" t="s">
        <v>60</v>
      </c>
      <c r="B43">
        <v>-2.284092266777784E-16</v>
      </c>
      <c r="C43">
        <v>-5.8339551707833606E-11</v>
      </c>
      <c r="D43">
        <v>-4.3131904266233632E-6</v>
      </c>
      <c r="E43">
        <v>4.3130737475199478E-6</v>
      </c>
      <c r="F43">
        <v>2.2006180323174772E-6</v>
      </c>
      <c r="G43">
        <v>1.1270732998155937E-9</v>
      </c>
      <c r="H43">
        <v>5.1216216683849921E-4</v>
      </c>
      <c r="I43">
        <v>3614549.2184021389</v>
      </c>
      <c r="J43">
        <v>1.1285821635132056E-9</v>
      </c>
      <c r="K43">
        <v>0.59650000000000003</v>
      </c>
      <c r="L43">
        <v>0.86950000000000005</v>
      </c>
      <c r="M43">
        <v>3.6587313880243302E-8</v>
      </c>
      <c r="N43">
        <v>3.0805029948487127E-2</v>
      </c>
      <c r="O43">
        <v>64.210913004020213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True</vt:lpstr>
      <vt:lpstr>SWOPITC_NONE_TRUE_STRAT_250</vt:lpstr>
      <vt:lpstr>SWOPITC_NONE_TRUE_STRAT_500</vt:lpstr>
      <vt:lpstr>SWOPIT_NONE_TRUE_STRAT_250</vt:lpstr>
      <vt:lpstr>SWOPIT_NONE_TRUE_STRAT_500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2020-09-22T13:23:08Z</dcterms:created>
  <dcterms:modified xsi:type="dcterms:W3CDTF">2022-01-12T08:36:56Z</dcterms:modified>
</cp:coreProperties>
</file>