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33\OneDrive\Desktop\R\female_fitness\female_coercion\"/>
    </mc:Choice>
  </mc:AlternateContent>
  <xr:revisionPtr revIDLastSave="0" documentId="13_ncr:1_{26A43F3D-D732-4E34-A302-B630CCC21E08}" xr6:coauthVersionLast="47" xr6:coauthVersionMax="47" xr10:uidLastSave="{00000000-0000-0000-0000-000000000000}"/>
  <bookViews>
    <workbookView xWindow="-98" yWindow="-98" windowWidth="20715" windowHeight="13155" xr2:uid="{81434B7D-A979-43EF-AB90-7A710EE87B78}"/>
  </bookViews>
  <sheets>
    <sheet name="Sheet1" sheetId="1" r:id="rId1"/>
  </sheets>
  <definedNames>
    <definedName name="_xlnm._FilterDatabase" localSheetId="0" hidden="1">Sheet1!$A$1:$P$1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9" i="1" l="1"/>
  <c r="S70" i="1"/>
  <c r="S71" i="1"/>
  <c r="S72" i="1"/>
  <c r="S73" i="1"/>
  <c r="S74" i="1"/>
  <c r="S75" i="1"/>
  <c r="S76" i="1"/>
  <c r="S77" i="1"/>
  <c r="S78" i="1"/>
  <c r="S80" i="1"/>
  <c r="S68" i="1"/>
  <c r="S56" i="1"/>
  <c r="S57" i="1"/>
  <c r="S58" i="1"/>
  <c r="S59" i="1"/>
  <c r="S60" i="1"/>
  <c r="S61" i="1"/>
  <c r="S62" i="1"/>
  <c r="S63" i="1"/>
  <c r="S64" i="1"/>
  <c r="S65" i="1"/>
  <c r="S66" i="1"/>
  <c r="S67" i="1"/>
  <c r="S55" i="1"/>
  <c r="S43" i="1"/>
  <c r="S44" i="1"/>
  <c r="S45" i="1"/>
  <c r="S46" i="1"/>
  <c r="S47" i="1"/>
  <c r="S48" i="1"/>
  <c r="S49" i="1"/>
  <c r="S50" i="1"/>
  <c r="S51" i="1"/>
  <c r="S52" i="1"/>
  <c r="S53" i="1"/>
  <c r="S54" i="1"/>
  <c r="S42" i="1"/>
  <c r="S30" i="1"/>
  <c r="S31" i="1"/>
  <c r="S32" i="1"/>
  <c r="S33" i="1"/>
  <c r="S34" i="1"/>
  <c r="S35" i="1"/>
  <c r="S36" i="1"/>
  <c r="S37" i="1"/>
  <c r="S38" i="1"/>
  <c r="S39" i="1"/>
  <c r="S40" i="1"/>
  <c r="S41" i="1"/>
  <c r="S29" i="1"/>
  <c r="S17" i="1"/>
  <c r="S18" i="1"/>
  <c r="S19" i="1"/>
  <c r="S20" i="1"/>
  <c r="S21" i="1"/>
  <c r="S22" i="1"/>
  <c r="S23" i="1"/>
  <c r="S24" i="1"/>
  <c r="S25" i="1"/>
  <c r="S26" i="1"/>
  <c r="S27" i="1"/>
  <c r="S28" i="1"/>
  <c r="S16" i="1"/>
  <c r="S3" i="1"/>
  <c r="S4" i="1"/>
  <c r="S6" i="1"/>
  <c r="S7" i="1"/>
  <c r="S8" i="1"/>
  <c r="S9" i="1"/>
  <c r="S10" i="1"/>
  <c r="S11" i="1"/>
  <c r="S12" i="1"/>
  <c r="S13" i="1"/>
  <c r="S14" i="1"/>
  <c r="S15" i="1"/>
  <c r="S2" i="1"/>
  <c r="R69" i="1"/>
  <c r="R70" i="1"/>
  <c r="R71" i="1"/>
  <c r="R72" i="1"/>
  <c r="R73" i="1"/>
  <c r="R74" i="1"/>
  <c r="R75" i="1"/>
  <c r="R76" i="1"/>
  <c r="R77" i="1"/>
  <c r="R78" i="1"/>
  <c r="R79" i="1"/>
  <c r="R80" i="1"/>
  <c r="R68" i="1"/>
  <c r="R6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2" i="1"/>
  <c r="Q69" i="1"/>
  <c r="Q70" i="1"/>
  <c r="Q71" i="1"/>
  <c r="Q72" i="1"/>
  <c r="Q73" i="1"/>
  <c r="Q74" i="1"/>
  <c r="Q75" i="1"/>
  <c r="Q76" i="1"/>
  <c r="Q77" i="1"/>
  <c r="Q78" i="1"/>
  <c r="Q80" i="1"/>
  <c r="Q68" i="1"/>
  <c r="Q56" i="1"/>
  <c r="Q57" i="1"/>
  <c r="Q58" i="1"/>
  <c r="Q59" i="1"/>
  <c r="Q60" i="1"/>
  <c r="Q61" i="1"/>
  <c r="Q62" i="1"/>
  <c r="Q63" i="1"/>
  <c r="Q64" i="1"/>
  <c r="Q65" i="1"/>
  <c r="Q66" i="1"/>
  <c r="Q67" i="1"/>
  <c r="Q55" i="1"/>
  <c r="Q43" i="1"/>
  <c r="Q44" i="1"/>
  <c r="Q45" i="1"/>
  <c r="Q46" i="1"/>
  <c r="Q47" i="1"/>
  <c r="Q48" i="1"/>
  <c r="Q49" i="1"/>
  <c r="Q50" i="1"/>
  <c r="Q51" i="1"/>
  <c r="Q52" i="1"/>
  <c r="Q53" i="1"/>
  <c r="Q54" i="1"/>
  <c r="Q42" i="1"/>
  <c r="Q30" i="1"/>
  <c r="Q31" i="1"/>
  <c r="Q32" i="1"/>
  <c r="Q33" i="1"/>
  <c r="Q34" i="1"/>
  <c r="Q35" i="1"/>
  <c r="Q36" i="1"/>
  <c r="Q37" i="1"/>
  <c r="Q38" i="1"/>
  <c r="Q39" i="1"/>
  <c r="Q40" i="1"/>
  <c r="Q41" i="1"/>
  <c r="Q29" i="1"/>
  <c r="Q17" i="1"/>
  <c r="Q18" i="1"/>
  <c r="Q19" i="1"/>
  <c r="Q20" i="1"/>
  <c r="Q21" i="1"/>
  <c r="Q22" i="1"/>
  <c r="Q23" i="1"/>
  <c r="Q24" i="1"/>
  <c r="Q25" i="1"/>
  <c r="Q26" i="1"/>
  <c r="Q27" i="1"/>
  <c r="Q28" i="1"/>
  <c r="Q16" i="1"/>
  <c r="Q3" i="1"/>
  <c r="Q4" i="1"/>
  <c r="Q6" i="1"/>
  <c r="Q7" i="1"/>
  <c r="Q8" i="1"/>
  <c r="Q9" i="1"/>
  <c r="Q10" i="1"/>
  <c r="Q11" i="1"/>
  <c r="Q12" i="1"/>
  <c r="Q13" i="1"/>
  <c r="Q14" i="1"/>
  <c r="Q15" i="1"/>
  <c r="Q2" i="1"/>
</calcChain>
</file>

<file path=xl/sharedStrings.xml><?xml version="1.0" encoding="utf-8"?>
<sst xmlns="http://schemas.openxmlformats.org/spreadsheetml/2006/main" count="118" uniqueCount="22">
  <si>
    <t>day</t>
  </si>
  <si>
    <t>treatment</t>
  </si>
  <si>
    <t>batch</t>
  </si>
  <si>
    <t>trial_num</t>
  </si>
  <si>
    <t>insem_start</t>
  </si>
  <si>
    <t>insem_dur</t>
  </si>
  <si>
    <t>encounter</t>
  </si>
  <si>
    <t>running_away_dur</t>
  </si>
  <si>
    <t>refusal_posture</t>
  </si>
  <si>
    <t>insem_resist</t>
  </si>
  <si>
    <t>mounts</t>
  </si>
  <si>
    <t>trial_dur</t>
  </si>
  <si>
    <t>prop_run</t>
  </si>
  <si>
    <t>prop_insem_resist</t>
  </si>
  <si>
    <t>insem_lat</t>
  </si>
  <si>
    <t>focal</t>
  </si>
  <si>
    <t>NA</t>
  </si>
  <si>
    <t>insem_end</t>
  </si>
  <si>
    <t>con_insem_dur</t>
  </si>
  <si>
    <t>con_prop_run</t>
  </si>
  <si>
    <t>con_prop_insem_resist</t>
  </si>
  <si>
    <t>con_insem_lat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</si>
</sst>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ECB97-DABA-4DDA-8F72-5AC44F1B5DF4}">
  <dimension ref="A1:T80"/>
  <sheetViews>
    <sheetView tabSelected="1" workbookViewId="0">
      <pane ySplit="1" topLeftCell="A2" activePane="bottomLeft" state="frozen"/>
      <selection pane="bottomLeft" activeCell="U3" sqref="U3:V15"/>
    </sheetView>
  </sheetViews>
  <sheetFormatPr defaultRowHeight="14.25" x14ac:dyDescent="0.45"/>
  <cols>
    <col min="5" max="11" width="0" hidden="1" customWidth="1"/>
    <col min="15" max="15" width="15.1328125" customWidth="1"/>
    <col min="17" max="17" width="13.6640625" customWidth="1"/>
    <col min="18" max="18" width="13.46484375" customWidth="1"/>
    <col min="19" max="19" width="19.1328125" customWidth="1"/>
    <col min="20" max="20" width="12.46484375" customWidth="1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45">
      <c r="A2">
        <v>1</v>
      </c>
      <c r="B2" t="s">
        <v>15</v>
      </c>
      <c r="C2">
        <v>1</v>
      </c>
      <c r="D2">
        <v>11</v>
      </c>
      <c r="E2">
        <v>1041.933</v>
      </c>
      <c r="F2">
        <v>1101.691</v>
      </c>
      <c r="G2">
        <v>59.758000000000003</v>
      </c>
      <c r="H2">
        <v>132.43700000000001</v>
      </c>
      <c r="I2">
        <v>5.7539999999999996</v>
      </c>
      <c r="J2">
        <v>0</v>
      </c>
      <c r="K2">
        <v>0</v>
      </c>
      <c r="L2">
        <v>4</v>
      </c>
      <c r="M2">
        <v>969.25400000000002</v>
      </c>
      <c r="N2">
        <v>5.9365243785426697E-3</v>
      </c>
      <c r="O2">
        <v>0</v>
      </c>
      <c r="P2">
        <v>909.49599999999998</v>
      </c>
      <c r="Q2">
        <f>G2-74.749</f>
        <v>-14.990999999999993</v>
      </c>
      <c r="R2">
        <f>N2-0</f>
        <v>5.9365243785426697E-3</v>
      </c>
      <c r="S2">
        <f>O2-0.314009</f>
        <v>-0.31400899999999998</v>
      </c>
      <c r="T2">
        <v>840.00099999999998</v>
      </c>
    </row>
    <row r="3" spans="1:20" x14ac:dyDescent="0.45">
      <c r="A3">
        <v>1</v>
      </c>
      <c r="B3" t="s">
        <v>15</v>
      </c>
      <c r="C3">
        <v>2</v>
      </c>
      <c r="D3">
        <v>23</v>
      </c>
      <c r="E3">
        <v>62.433999999999997</v>
      </c>
      <c r="F3">
        <v>117.928</v>
      </c>
      <c r="G3">
        <v>55.494</v>
      </c>
      <c r="H3">
        <v>13.375999999999999</v>
      </c>
      <c r="I3">
        <v>0</v>
      </c>
      <c r="J3">
        <v>0</v>
      </c>
      <c r="K3">
        <v>33.515999999999998</v>
      </c>
      <c r="L3">
        <v>1</v>
      </c>
      <c r="M3">
        <v>104.55200000000001</v>
      </c>
      <c r="N3">
        <v>0</v>
      </c>
      <c r="O3">
        <v>0.60395718456049297</v>
      </c>
      <c r="P3">
        <v>49.058</v>
      </c>
      <c r="Q3">
        <f>G3-74.749</f>
        <v>-19.254999999999995</v>
      </c>
      <c r="R3">
        <f t="shared" ref="R3:R66" si="0">N3-0</f>
        <v>0</v>
      </c>
      <c r="S3">
        <f t="shared" ref="S3:S15" si="1">O3-0.314009</f>
        <v>0.28994818456049298</v>
      </c>
      <c r="T3">
        <v>-20.437000000000005</v>
      </c>
    </row>
    <row r="4" spans="1:20" x14ac:dyDescent="0.45">
      <c r="A4">
        <v>1</v>
      </c>
      <c r="B4" t="s">
        <v>15</v>
      </c>
      <c r="C4">
        <v>2</v>
      </c>
      <c r="D4">
        <v>43</v>
      </c>
      <c r="E4">
        <v>81.906999999999996</v>
      </c>
      <c r="F4">
        <v>154.15700000000001</v>
      </c>
      <c r="G4">
        <v>72.25</v>
      </c>
      <c r="H4">
        <v>10.912000000000001</v>
      </c>
      <c r="I4">
        <v>0</v>
      </c>
      <c r="J4">
        <v>0</v>
      </c>
      <c r="K4">
        <v>49.500999999999998</v>
      </c>
      <c r="L4">
        <v>1</v>
      </c>
      <c r="M4">
        <v>143.245</v>
      </c>
      <c r="N4">
        <v>0</v>
      </c>
      <c r="O4">
        <v>0.68513494809688602</v>
      </c>
      <c r="P4">
        <v>70.995000000000005</v>
      </c>
      <c r="Q4">
        <f>G4-74.749</f>
        <v>-2.4989999999999952</v>
      </c>
      <c r="R4">
        <f t="shared" si="0"/>
        <v>0</v>
      </c>
      <c r="S4">
        <f t="shared" si="1"/>
        <v>0.37112594809688604</v>
      </c>
      <c r="T4">
        <v>1.5</v>
      </c>
    </row>
    <row r="5" spans="1:20" x14ac:dyDescent="0.45">
      <c r="A5">
        <v>1</v>
      </c>
      <c r="B5" t="s">
        <v>15</v>
      </c>
      <c r="C5">
        <v>1</v>
      </c>
      <c r="D5">
        <v>56</v>
      </c>
      <c r="E5" t="s">
        <v>16</v>
      </c>
      <c r="F5" t="s">
        <v>16</v>
      </c>
      <c r="G5" t="s">
        <v>16</v>
      </c>
      <c r="H5">
        <v>172.92400000000001</v>
      </c>
      <c r="I5">
        <v>0</v>
      </c>
      <c r="J5">
        <v>0</v>
      </c>
      <c r="K5">
        <v>0</v>
      </c>
      <c r="L5">
        <v>0</v>
      </c>
      <c r="M5">
        <v>1200</v>
      </c>
      <c r="N5">
        <v>0</v>
      </c>
      <c r="O5" t="s">
        <v>16</v>
      </c>
      <c r="P5" t="s">
        <v>16</v>
      </c>
      <c r="Q5" t="s">
        <v>16</v>
      </c>
      <c r="R5">
        <f t="shared" si="0"/>
        <v>0</v>
      </c>
      <c r="S5" t="s">
        <v>16</v>
      </c>
      <c r="T5" t="s">
        <v>16</v>
      </c>
    </row>
    <row r="6" spans="1:20" x14ac:dyDescent="0.45">
      <c r="A6">
        <v>1</v>
      </c>
      <c r="B6" t="s">
        <v>15</v>
      </c>
      <c r="C6">
        <v>2</v>
      </c>
      <c r="D6">
        <v>69</v>
      </c>
      <c r="E6">
        <v>374.17</v>
      </c>
      <c r="F6">
        <v>533.68200000000002</v>
      </c>
      <c r="G6">
        <v>159.512</v>
      </c>
      <c r="H6">
        <v>38.914000000000001</v>
      </c>
      <c r="I6">
        <v>0</v>
      </c>
      <c r="J6">
        <v>0</v>
      </c>
      <c r="K6">
        <v>11.259</v>
      </c>
      <c r="L6">
        <v>4</v>
      </c>
      <c r="M6">
        <v>494.76799999999997</v>
      </c>
      <c r="N6">
        <v>0</v>
      </c>
      <c r="O6">
        <v>7.05840312954511E-2</v>
      </c>
      <c r="P6">
        <v>335.25599999999997</v>
      </c>
      <c r="Q6">
        <f>G6-74.749</f>
        <v>84.763000000000005</v>
      </c>
      <c r="R6">
        <f t="shared" si="0"/>
        <v>0</v>
      </c>
      <c r="S6">
        <f t="shared" si="1"/>
        <v>-0.24342496870454888</v>
      </c>
      <c r="T6">
        <v>265.76099999999997</v>
      </c>
    </row>
    <row r="7" spans="1:20" x14ac:dyDescent="0.45">
      <c r="A7">
        <v>1</v>
      </c>
      <c r="B7" t="s">
        <v>15</v>
      </c>
      <c r="C7">
        <v>2</v>
      </c>
      <c r="D7">
        <v>79</v>
      </c>
      <c r="E7">
        <v>100.419</v>
      </c>
      <c r="F7">
        <v>178.92400000000001</v>
      </c>
      <c r="G7">
        <v>78.504999999999995</v>
      </c>
      <c r="H7">
        <v>74.662000000000006</v>
      </c>
      <c r="I7">
        <v>0</v>
      </c>
      <c r="J7">
        <v>0</v>
      </c>
      <c r="K7">
        <v>45.707000000000001</v>
      </c>
      <c r="L7">
        <v>1</v>
      </c>
      <c r="M7">
        <v>104.262</v>
      </c>
      <c r="N7">
        <v>0</v>
      </c>
      <c r="O7">
        <v>0.58221769314056404</v>
      </c>
      <c r="P7">
        <v>25.757000000000001</v>
      </c>
      <c r="Q7">
        <f>G7-74.749</f>
        <v>3.7560000000000002</v>
      </c>
      <c r="R7">
        <f t="shared" si="0"/>
        <v>0</v>
      </c>
      <c r="S7">
        <f t="shared" si="1"/>
        <v>0.26820869314056406</v>
      </c>
      <c r="T7">
        <v>-43.738</v>
      </c>
    </row>
    <row r="8" spans="1:20" x14ac:dyDescent="0.45">
      <c r="A8">
        <v>1</v>
      </c>
      <c r="B8" t="s">
        <v>15</v>
      </c>
      <c r="C8">
        <v>1</v>
      </c>
      <c r="D8">
        <v>94</v>
      </c>
      <c r="E8">
        <v>180.92699999999999</v>
      </c>
      <c r="F8">
        <v>239.18299999999999</v>
      </c>
      <c r="G8">
        <v>58.256</v>
      </c>
      <c r="H8">
        <v>16.917999999999999</v>
      </c>
      <c r="I8">
        <v>15.475</v>
      </c>
      <c r="J8">
        <v>13.507999999999999</v>
      </c>
      <c r="K8">
        <v>0.997</v>
      </c>
      <c r="L8">
        <v>1</v>
      </c>
      <c r="M8">
        <v>222.26499999999999</v>
      </c>
      <c r="N8">
        <v>0.130398398308326</v>
      </c>
      <c r="O8">
        <v>1.7114117000823999E-2</v>
      </c>
      <c r="P8">
        <v>164.00899999999999</v>
      </c>
      <c r="Q8">
        <f>G8-74.749</f>
        <v>-16.492999999999995</v>
      </c>
      <c r="R8">
        <f t="shared" si="0"/>
        <v>0.130398398308326</v>
      </c>
      <c r="S8">
        <f t="shared" si="1"/>
        <v>-0.29689488299917599</v>
      </c>
      <c r="T8">
        <v>94.513999999999982</v>
      </c>
    </row>
    <row r="9" spans="1:20" x14ac:dyDescent="0.45">
      <c r="A9">
        <v>1</v>
      </c>
      <c r="B9" t="s">
        <v>15</v>
      </c>
      <c r="C9">
        <v>2</v>
      </c>
      <c r="D9">
        <v>106</v>
      </c>
      <c r="E9">
        <v>484.16399999999999</v>
      </c>
      <c r="F9">
        <v>547.41499999999996</v>
      </c>
      <c r="G9">
        <v>63.250999999999998</v>
      </c>
      <c r="H9">
        <v>44.174999999999997</v>
      </c>
      <c r="I9">
        <v>5.5019999999999998</v>
      </c>
      <c r="J9">
        <v>0</v>
      </c>
      <c r="K9">
        <v>0</v>
      </c>
      <c r="L9">
        <v>5</v>
      </c>
      <c r="M9">
        <v>503.24</v>
      </c>
      <c r="N9">
        <v>1.0933153167474801E-2</v>
      </c>
      <c r="O9">
        <v>0</v>
      </c>
      <c r="P9">
        <v>439.98899999999998</v>
      </c>
      <c r="Q9">
        <f>G9-74.749</f>
        <v>-11.497999999999998</v>
      </c>
      <c r="R9">
        <f t="shared" si="0"/>
        <v>1.0933153167474801E-2</v>
      </c>
      <c r="S9">
        <f t="shared" si="1"/>
        <v>-0.31400899999999998</v>
      </c>
      <c r="T9">
        <v>370.49399999999997</v>
      </c>
    </row>
    <row r="10" spans="1:20" x14ac:dyDescent="0.45">
      <c r="A10">
        <v>1</v>
      </c>
      <c r="B10" t="s">
        <v>15</v>
      </c>
      <c r="C10">
        <v>2</v>
      </c>
      <c r="D10">
        <v>110</v>
      </c>
      <c r="E10">
        <v>51.176000000000002</v>
      </c>
      <c r="F10">
        <v>96.927000000000007</v>
      </c>
      <c r="G10">
        <v>45.750999999999998</v>
      </c>
      <c r="H10">
        <v>17.911999999999999</v>
      </c>
      <c r="I10">
        <v>0</v>
      </c>
      <c r="J10">
        <v>0</v>
      </c>
      <c r="K10">
        <v>37.247999999999998</v>
      </c>
      <c r="L10">
        <v>1</v>
      </c>
      <c r="M10">
        <v>79.015000000000001</v>
      </c>
      <c r="N10">
        <v>0</v>
      </c>
      <c r="O10">
        <v>0.81414613888220999</v>
      </c>
      <c r="P10">
        <v>33.264000000000003</v>
      </c>
      <c r="Q10">
        <f>G10-74.749</f>
        <v>-28.997999999999998</v>
      </c>
      <c r="R10">
        <f t="shared" si="0"/>
        <v>0</v>
      </c>
      <c r="S10">
        <f t="shared" si="1"/>
        <v>0.50013713888221001</v>
      </c>
      <c r="T10">
        <v>-36.231000000000002</v>
      </c>
    </row>
    <row r="11" spans="1:20" x14ac:dyDescent="0.45">
      <c r="A11">
        <v>1</v>
      </c>
      <c r="B11" t="s">
        <v>15</v>
      </c>
      <c r="C11">
        <v>1</v>
      </c>
      <c r="D11">
        <v>123</v>
      </c>
      <c r="E11">
        <v>89.168999999999997</v>
      </c>
      <c r="F11">
        <v>152.917</v>
      </c>
      <c r="G11">
        <v>63.747999999999998</v>
      </c>
      <c r="H11">
        <v>11.657999999999999</v>
      </c>
      <c r="I11">
        <v>0.998</v>
      </c>
      <c r="J11">
        <v>0</v>
      </c>
      <c r="K11">
        <v>17.998999999999999</v>
      </c>
      <c r="L11">
        <v>2</v>
      </c>
      <c r="M11">
        <v>141.25899999999999</v>
      </c>
      <c r="N11">
        <v>7.0650365640419401E-3</v>
      </c>
      <c r="O11">
        <v>0.282346112819226</v>
      </c>
      <c r="P11">
        <v>77.510999999999996</v>
      </c>
      <c r="Q11">
        <f>G11-74.749</f>
        <v>-11.000999999999998</v>
      </c>
      <c r="R11">
        <f t="shared" si="0"/>
        <v>7.0650365640419401E-3</v>
      </c>
      <c r="S11">
        <f t="shared" si="1"/>
        <v>-3.166288718077398E-2</v>
      </c>
      <c r="T11">
        <v>8.0159999999999911</v>
      </c>
    </row>
    <row r="12" spans="1:20" x14ac:dyDescent="0.45">
      <c r="A12">
        <v>1</v>
      </c>
      <c r="B12" t="s">
        <v>15</v>
      </c>
      <c r="C12">
        <v>2</v>
      </c>
      <c r="D12">
        <v>159</v>
      </c>
      <c r="E12">
        <v>57.936999999999998</v>
      </c>
      <c r="F12">
        <v>115.93</v>
      </c>
      <c r="G12">
        <v>57.993000000000002</v>
      </c>
      <c r="H12">
        <v>10.161</v>
      </c>
      <c r="I12">
        <v>0</v>
      </c>
      <c r="J12">
        <v>0</v>
      </c>
      <c r="K12">
        <v>2.2480000000000002</v>
      </c>
      <c r="L12">
        <v>1</v>
      </c>
      <c r="M12">
        <v>105.76900000000001</v>
      </c>
      <c r="N12">
        <v>0</v>
      </c>
      <c r="O12">
        <v>3.8763299018847099E-2</v>
      </c>
      <c r="P12">
        <v>47.776000000000003</v>
      </c>
      <c r="Q12">
        <f>G12-74.749</f>
        <v>-16.755999999999993</v>
      </c>
      <c r="R12">
        <f t="shared" si="0"/>
        <v>0</v>
      </c>
      <c r="S12">
        <f t="shared" si="1"/>
        <v>-0.27524570098115286</v>
      </c>
      <c r="T12">
        <v>-21.719000000000001</v>
      </c>
    </row>
    <row r="13" spans="1:20" x14ac:dyDescent="0.45">
      <c r="A13">
        <v>1</v>
      </c>
      <c r="B13" t="s">
        <v>15</v>
      </c>
      <c r="C13">
        <v>1</v>
      </c>
      <c r="D13">
        <v>160</v>
      </c>
      <c r="E13">
        <v>264.62</v>
      </c>
      <c r="F13">
        <v>323.13</v>
      </c>
      <c r="G13">
        <v>58.51</v>
      </c>
      <c r="H13">
        <v>27.385999999999999</v>
      </c>
      <c r="I13">
        <v>0</v>
      </c>
      <c r="J13">
        <v>0</v>
      </c>
      <c r="K13">
        <v>0</v>
      </c>
      <c r="L13">
        <v>3</v>
      </c>
      <c r="M13">
        <v>295.74400000000003</v>
      </c>
      <c r="N13">
        <v>0</v>
      </c>
      <c r="O13">
        <v>0</v>
      </c>
      <c r="P13">
        <v>237.23400000000001</v>
      </c>
      <c r="Q13">
        <f>G13-74.749</f>
        <v>-16.238999999999997</v>
      </c>
      <c r="R13">
        <f t="shared" si="0"/>
        <v>0</v>
      </c>
      <c r="S13">
        <f t="shared" si="1"/>
        <v>-0.31400899999999998</v>
      </c>
      <c r="T13">
        <v>167.739</v>
      </c>
    </row>
    <row r="14" spans="1:20" x14ac:dyDescent="0.45">
      <c r="A14">
        <v>1</v>
      </c>
      <c r="B14" t="s">
        <v>15</v>
      </c>
      <c r="C14">
        <v>1</v>
      </c>
      <c r="D14">
        <v>161</v>
      </c>
      <c r="E14">
        <v>317.63299999999998</v>
      </c>
      <c r="F14">
        <v>390.38799999999998</v>
      </c>
      <c r="G14">
        <v>72.754999999999995</v>
      </c>
      <c r="H14">
        <v>35.854999999999997</v>
      </c>
      <c r="I14">
        <v>0</v>
      </c>
      <c r="J14">
        <v>0</v>
      </c>
      <c r="K14">
        <v>0</v>
      </c>
      <c r="L14">
        <v>1</v>
      </c>
      <c r="M14">
        <v>354.53300000000002</v>
      </c>
      <c r="N14">
        <v>0</v>
      </c>
      <c r="O14">
        <v>0</v>
      </c>
      <c r="P14">
        <v>281.77800000000002</v>
      </c>
      <c r="Q14">
        <f>G14-74.749</f>
        <v>-1.9939999999999998</v>
      </c>
      <c r="R14">
        <f t="shared" si="0"/>
        <v>0</v>
      </c>
      <c r="S14">
        <f t="shared" si="1"/>
        <v>-0.31400899999999998</v>
      </c>
      <c r="T14">
        <v>212.28300000000002</v>
      </c>
    </row>
    <row r="15" spans="1:20" x14ac:dyDescent="0.45">
      <c r="A15">
        <v>1</v>
      </c>
      <c r="B15" t="s">
        <v>15</v>
      </c>
      <c r="C15">
        <v>1</v>
      </c>
      <c r="D15">
        <v>164</v>
      </c>
      <c r="E15">
        <v>134.13300000000001</v>
      </c>
      <c r="F15">
        <v>180.10400000000001</v>
      </c>
      <c r="G15">
        <v>45.970999999999997</v>
      </c>
      <c r="H15">
        <v>21.353999999999999</v>
      </c>
      <c r="I15">
        <v>1.4990000000000001</v>
      </c>
      <c r="J15">
        <v>0</v>
      </c>
      <c r="K15">
        <v>0</v>
      </c>
      <c r="L15">
        <v>2</v>
      </c>
      <c r="M15">
        <v>158.75</v>
      </c>
      <c r="N15">
        <v>9.4425196850393706E-3</v>
      </c>
      <c r="O15">
        <v>0</v>
      </c>
      <c r="P15">
        <v>112.779</v>
      </c>
      <c r="Q15">
        <f>G15-74.749</f>
        <v>-28.777999999999999</v>
      </c>
      <c r="R15">
        <f t="shared" si="0"/>
        <v>9.4425196850393706E-3</v>
      </c>
      <c r="S15">
        <f t="shared" si="1"/>
        <v>-0.31400899999999998</v>
      </c>
      <c r="T15">
        <v>43.283999999999992</v>
      </c>
    </row>
    <row r="16" spans="1:20" x14ac:dyDescent="0.45">
      <c r="A16">
        <v>2</v>
      </c>
      <c r="B16" t="s">
        <v>15</v>
      </c>
      <c r="C16">
        <v>1</v>
      </c>
      <c r="D16">
        <v>8</v>
      </c>
      <c r="E16">
        <v>159.16900000000001</v>
      </c>
      <c r="F16">
        <v>194.92</v>
      </c>
      <c r="G16">
        <v>35.750999999999998</v>
      </c>
      <c r="H16">
        <v>72.158000000000001</v>
      </c>
      <c r="I16">
        <v>1.75</v>
      </c>
      <c r="J16">
        <v>0</v>
      </c>
      <c r="K16">
        <v>0.999</v>
      </c>
      <c r="L16">
        <v>2</v>
      </c>
      <c r="M16">
        <v>122.762</v>
      </c>
      <c r="N16">
        <v>1.4255225558397601E-2</v>
      </c>
      <c r="O16">
        <v>2.7943274314005201E-2</v>
      </c>
      <c r="P16">
        <v>87.010999999999996</v>
      </c>
      <c r="Q16">
        <f>G16-69.717</f>
        <v>-33.966000000000001</v>
      </c>
      <c r="R16">
        <f t="shared" si="0"/>
        <v>1.4255225558397601E-2</v>
      </c>
      <c r="S16">
        <f>O16-0.446636</f>
        <v>-0.4186927256859948</v>
      </c>
      <c r="T16">
        <v>57.662999999999997</v>
      </c>
    </row>
    <row r="17" spans="1:20" x14ac:dyDescent="0.45">
      <c r="A17">
        <v>2</v>
      </c>
      <c r="B17" t="s">
        <v>15</v>
      </c>
      <c r="C17">
        <v>1</v>
      </c>
      <c r="D17">
        <v>46</v>
      </c>
      <c r="E17">
        <v>209.40899999999999</v>
      </c>
      <c r="F17">
        <v>261.18599999999998</v>
      </c>
      <c r="G17">
        <v>51.777000000000001</v>
      </c>
      <c r="H17">
        <v>204.68600000000001</v>
      </c>
      <c r="I17">
        <v>0</v>
      </c>
      <c r="J17">
        <v>0</v>
      </c>
      <c r="K17">
        <v>3.5190000000000001</v>
      </c>
      <c r="L17">
        <v>1</v>
      </c>
      <c r="M17">
        <v>56.5</v>
      </c>
      <c r="N17">
        <v>0</v>
      </c>
      <c r="O17">
        <v>6.7964540239874804E-2</v>
      </c>
      <c r="P17">
        <v>4.7229999999999803</v>
      </c>
      <c r="Q17">
        <f>G17-69.717</f>
        <v>-17.939999999999998</v>
      </c>
      <c r="R17">
        <f t="shared" si="0"/>
        <v>0</v>
      </c>
      <c r="S17">
        <f t="shared" ref="S17:S28" si="2">O17-0.446636</f>
        <v>-0.37867145976012517</v>
      </c>
      <c r="T17">
        <v>-24.625000000000018</v>
      </c>
    </row>
    <row r="18" spans="1:20" x14ac:dyDescent="0.45">
      <c r="A18">
        <v>2</v>
      </c>
      <c r="B18" t="s">
        <v>15</v>
      </c>
      <c r="C18">
        <v>1</v>
      </c>
      <c r="D18">
        <v>68</v>
      </c>
      <c r="E18">
        <v>101.669</v>
      </c>
      <c r="F18">
        <v>142.423</v>
      </c>
      <c r="G18">
        <v>40.753999999999998</v>
      </c>
      <c r="H18">
        <v>11.411</v>
      </c>
      <c r="I18">
        <v>0</v>
      </c>
      <c r="J18">
        <v>0</v>
      </c>
      <c r="K18">
        <v>8.2550000000000008</v>
      </c>
      <c r="L18">
        <v>1</v>
      </c>
      <c r="M18">
        <v>131.012</v>
      </c>
      <c r="N18">
        <v>0</v>
      </c>
      <c r="O18">
        <v>0.20255680424007499</v>
      </c>
      <c r="P18">
        <v>90.257999999999996</v>
      </c>
      <c r="Q18">
        <f>G18-69.717</f>
        <v>-28.963000000000001</v>
      </c>
      <c r="R18">
        <f t="shared" si="0"/>
        <v>0</v>
      </c>
      <c r="S18">
        <f t="shared" si="2"/>
        <v>-0.24407919575992498</v>
      </c>
      <c r="T18">
        <v>60.91</v>
      </c>
    </row>
    <row r="19" spans="1:20" x14ac:dyDescent="0.45">
      <c r="A19">
        <v>2</v>
      </c>
      <c r="B19" t="s">
        <v>15</v>
      </c>
      <c r="C19">
        <v>2</v>
      </c>
      <c r="D19">
        <v>70</v>
      </c>
      <c r="E19">
        <v>22.164000000000001</v>
      </c>
      <c r="F19">
        <v>55.420999999999999</v>
      </c>
      <c r="G19">
        <v>33.256999999999998</v>
      </c>
      <c r="H19">
        <v>13.167999999999999</v>
      </c>
      <c r="I19">
        <v>0</v>
      </c>
      <c r="J19">
        <v>0</v>
      </c>
      <c r="K19">
        <v>0</v>
      </c>
      <c r="L19">
        <v>1</v>
      </c>
      <c r="M19">
        <v>42.253</v>
      </c>
      <c r="N19">
        <v>0</v>
      </c>
      <c r="O19">
        <v>0</v>
      </c>
      <c r="P19">
        <v>8.9960000000000004</v>
      </c>
      <c r="Q19">
        <f>G19-69.717</f>
        <v>-36.46</v>
      </c>
      <c r="R19">
        <f t="shared" si="0"/>
        <v>0</v>
      </c>
      <c r="S19">
        <f t="shared" si="2"/>
        <v>-0.44663599999999998</v>
      </c>
      <c r="T19">
        <v>-20.351999999999997</v>
      </c>
    </row>
    <row r="20" spans="1:20" x14ac:dyDescent="0.45">
      <c r="A20">
        <v>2</v>
      </c>
      <c r="B20" t="s">
        <v>15</v>
      </c>
      <c r="C20">
        <v>1</v>
      </c>
      <c r="D20">
        <v>108</v>
      </c>
      <c r="E20">
        <v>285.41399999999999</v>
      </c>
      <c r="F20">
        <v>344.17</v>
      </c>
      <c r="G20">
        <v>58.756</v>
      </c>
      <c r="H20">
        <v>38.926000000000002</v>
      </c>
      <c r="I20">
        <v>0</v>
      </c>
      <c r="J20">
        <v>0</v>
      </c>
      <c r="K20">
        <v>0</v>
      </c>
      <c r="L20">
        <v>1</v>
      </c>
      <c r="M20">
        <v>305.24400000000003</v>
      </c>
      <c r="N20">
        <v>0</v>
      </c>
      <c r="O20">
        <v>0</v>
      </c>
      <c r="P20">
        <v>246.488</v>
      </c>
      <c r="Q20">
        <f>G20-69.717</f>
        <v>-10.960999999999999</v>
      </c>
      <c r="R20">
        <f t="shared" si="0"/>
        <v>0</v>
      </c>
      <c r="S20">
        <f t="shared" si="2"/>
        <v>-0.44663599999999998</v>
      </c>
      <c r="T20">
        <v>217.14</v>
      </c>
    </row>
    <row r="21" spans="1:20" x14ac:dyDescent="0.45">
      <c r="A21">
        <v>2</v>
      </c>
      <c r="B21" t="s">
        <v>15</v>
      </c>
      <c r="C21">
        <v>1</v>
      </c>
      <c r="D21">
        <v>109</v>
      </c>
      <c r="E21">
        <v>135.68700000000001</v>
      </c>
      <c r="F21">
        <v>172.19300000000001</v>
      </c>
      <c r="G21">
        <v>36.506</v>
      </c>
      <c r="H21">
        <v>105.694</v>
      </c>
      <c r="I21">
        <v>0</v>
      </c>
      <c r="J21">
        <v>0</v>
      </c>
      <c r="K21">
        <v>0</v>
      </c>
      <c r="L21">
        <v>1</v>
      </c>
      <c r="M21">
        <v>66.498999999999995</v>
      </c>
      <c r="N21">
        <v>0</v>
      </c>
      <c r="O21">
        <v>0</v>
      </c>
      <c r="P21">
        <v>29.992999999999999</v>
      </c>
      <c r="Q21">
        <f>G21-69.717</f>
        <v>-33.210999999999999</v>
      </c>
      <c r="R21">
        <f t="shared" si="0"/>
        <v>0</v>
      </c>
      <c r="S21">
        <f t="shared" si="2"/>
        <v>-0.44663599999999998</v>
      </c>
      <c r="T21">
        <v>0.64499999999999957</v>
      </c>
    </row>
    <row r="22" spans="1:20" x14ac:dyDescent="0.45">
      <c r="A22">
        <v>2</v>
      </c>
      <c r="B22" t="s">
        <v>15</v>
      </c>
      <c r="C22">
        <v>2</v>
      </c>
      <c r="D22">
        <v>127</v>
      </c>
      <c r="E22">
        <v>108.17100000000001</v>
      </c>
      <c r="F22">
        <v>154.934</v>
      </c>
      <c r="G22">
        <v>46.762999999999998</v>
      </c>
      <c r="H22">
        <v>25.667999999999999</v>
      </c>
      <c r="I22">
        <v>16.018999999999998</v>
      </c>
      <c r="J22">
        <v>0</v>
      </c>
      <c r="K22">
        <v>18.759</v>
      </c>
      <c r="L22">
        <v>2</v>
      </c>
      <c r="M22">
        <v>129.26599999999999</v>
      </c>
      <c r="N22">
        <v>0.123922763913171</v>
      </c>
      <c r="O22">
        <v>0.40115048221884803</v>
      </c>
      <c r="P22">
        <v>82.503</v>
      </c>
      <c r="Q22">
        <f>G22-69.717</f>
        <v>-22.954000000000001</v>
      </c>
      <c r="R22">
        <f t="shared" si="0"/>
        <v>0.123922763913171</v>
      </c>
      <c r="S22">
        <f t="shared" si="2"/>
        <v>-4.5485517781151952E-2</v>
      </c>
      <c r="T22">
        <v>53.155000000000001</v>
      </c>
    </row>
    <row r="23" spans="1:20" x14ac:dyDescent="0.45">
      <c r="A23">
        <v>2</v>
      </c>
      <c r="B23" t="s">
        <v>15</v>
      </c>
      <c r="C23">
        <v>2</v>
      </c>
      <c r="D23">
        <v>138</v>
      </c>
      <c r="E23">
        <v>170.42099999999999</v>
      </c>
      <c r="F23">
        <v>204.679</v>
      </c>
      <c r="G23">
        <v>34.258000000000003</v>
      </c>
      <c r="H23">
        <v>16.661000000000001</v>
      </c>
      <c r="I23">
        <v>0</v>
      </c>
      <c r="J23">
        <v>0</v>
      </c>
      <c r="K23">
        <v>3.254</v>
      </c>
      <c r="L23">
        <v>1</v>
      </c>
      <c r="M23">
        <v>188.018</v>
      </c>
      <c r="N23">
        <v>0</v>
      </c>
      <c r="O23">
        <v>9.49851129663144E-2</v>
      </c>
      <c r="P23">
        <v>153.76</v>
      </c>
      <c r="Q23">
        <f>G23-69.717</f>
        <v>-35.458999999999996</v>
      </c>
      <c r="R23">
        <f t="shared" si="0"/>
        <v>0</v>
      </c>
      <c r="S23">
        <f t="shared" si="2"/>
        <v>-0.35165088703368558</v>
      </c>
      <c r="T23">
        <v>124.41199999999999</v>
      </c>
    </row>
    <row r="24" spans="1:20" x14ac:dyDescent="0.45">
      <c r="A24">
        <v>2</v>
      </c>
      <c r="B24" t="s">
        <v>15</v>
      </c>
      <c r="C24">
        <v>1</v>
      </c>
      <c r="D24">
        <v>141</v>
      </c>
      <c r="E24">
        <v>213.40799999999999</v>
      </c>
      <c r="F24">
        <v>262.67399999999998</v>
      </c>
      <c r="G24">
        <v>49.265999999999998</v>
      </c>
      <c r="H24">
        <v>41.174999999999997</v>
      </c>
      <c r="I24">
        <v>0</v>
      </c>
      <c r="J24">
        <v>0</v>
      </c>
      <c r="K24">
        <v>11.26</v>
      </c>
      <c r="L24">
        <v>2</v>
      </c>
      <c r="M24">
        <v>221.499</v>
      </c>
      <c r="N24">
        <v>0</v>
      </c>
      <c r="O24">
        <v>0.228555190192019</v>
      </c>
      <c r="P24">
        <v>172.233</v>
      </c>
      <c r="Q24">
        <f>G24-69.717</f>
        <v>-20.451000000000001</v>
      </c>
      <c r="R24">
        <f t="shared" si="0"/>
        <v>0</v>
      </c>
      <c r="S24">
        <f t="shared" si="2"/>
        <v>-0.21808080980798097</v>
      </c>
      <c r="T24">
        <v>142.88499999999999</v>
      </c>
    </row>
    <row r="25" spans="1:20" x14ac:dyDescent="0.45">
      <c r="A25">
        <v>2</v>
      </c>
      <c r="B25" t="s">
        <v>15</v>
      </c>
      <c r="C25">
        <v>2</v>
      </c>
      <c r="D25">
        <v>146</v>
      </c>
      <c r="E25">
        <v>220.916</v>
      </c>
      <c r="F25">
        <v>298.67599999999999</v>
      </c>
      <c r="G25">
        <v>77.760000000000005</v>
      </c>
      <c r="H25">
        <v>13.419</v>
      </c>
      <c r="I25">
        <v>0</v>
      </c>
      <c r="J25">
        <v>0</v>
      </c>
      <c r="K25">
        <v>0</v>
      </c>
      <c r="L25">
        <v>1</v>
      </c>
      <c r="M25">
        <v>285.25700000000001</v>
      </c>
      <c r="N25">
        <v>0</v>
      </c>
      <c r="O25">
        <v>0</v>
      </c>
      <c r="P25">
        <v>207.49700000000001</v>
      </c>
      <c r="Q25">
        <f>G25-69.717</f>
        <v>8.0430000000000064</v>
      </c>
      <c r="R25">
        <f t="shared" si="0"/>
        <v>0</v>
      </c>
      <c r="S25">
        <f t="shared" si="2"/>
        <v>-0.44663599999999998</v>
      </c>
      <c r="T25">
        <v>178.149</v>
      </c>
    </row>
    <row r="26" spans="1:20" x14ac:dyDescent="0.45">
      <c r="A26">
        <v>2</v>
      </c>
      <c r="B26" t="s">
        <v>15</v>
      </c>
      <c r="C26">
        <v>1</v>
      </c>
      <c r="D26">
        <v>149</v>
      </c>
      <c r="E26">
        <v>177.17500000000001</v>
      </c>
      <c r="F26">
        <v>234.422</v>
      </c>
      <c r="G26">
        <v>57.247</v>
      </c>
      <c r="H26">
        <v>143.411</v>
      </c>
      <c r="I26">
        <v>1.5</v>
      </c>
      <c r="J26">
        <v>0</v>
      </c>
      <c r="K26">
        <v>0</v>
      </c>
      <c r="L26">
        <v>2</v>
      </c>
      <c r="M26">
        <v>91.010999999999996</v>
      </c>
      <c r="N26">
        <v>1.6481524211359101E-2</v>
      </c>
      <c r="O26">
        <v>0</v>
      </c>
      <c r="P26">
        <v>33.764000000000003</v>
      </c>
      <c r="Q26">
        <f>G26-69.717</f>
        <v>-12.469999999999999</v>
      </c>
      <c r="R26">
        <f t="shared" si="0"/>
        <v>1.6481524211359101E-2</v>
      </c>
      <c r="S26">
        <f t="shared" si="2"/>
        <v>-0.44663599999999998</v>
      </c>
      <c r="T26">
        <v>4.4160000000000039</v>
      </c>
    </row>
    <row r="27" spans="1:20" x14ac:dyDescent="0.45">
      <c r="A27">
        <v>2</v>
      </c>
      <c r="B27" t="s">
        <v>15</v>
      </c>
      <c r="C27">
        <v>2</v>
      </c>
      <c r="D27">
        <v>155</v>
      </c>
      <c r="E27">
        <v>130.43799999999999</v>
      </c>
      <c r="F27">
        <v>181.43100000000001</v>
      </c>
      <c r="G27">
        <v>50.993000000000002</v>
      </c>
      <c r="H27">
        <v>15.913</v>
      </c>
      <c r="I27">
        <v>1.2490000000000001</v>
      </c>
      <c r="J27">
        <v>0</v>
      </c>
      <c r="K27">
        <v>11.003</v>
      </c>
      <c r="L27">
        <v>1</v>
      </c>
      <c r="M27">
        <v>165.518</v>
      </c>
      <c r="N27">
        <v>7.5460070808008803E-3</v>
      </c>
      <c r="O27">
        <v>0.215774714176456</v>
      </c>
      <c r="P27">
        <v>114.52500000000001</v>
      </c>
      <c r="Q27">
        <f>G27-69.717</f>
        <v>-18.723999999999997</v>
      </c>
      <c r="R27">
        <f t="shared" si="0"/>
        <v>7.5460070808008803E-3</v>
      </c>
      <c r="S27">
        <f t="shared" si="2"/>
        <v>-0.23086128582354398</v>
      </c>
      <c r="T27">
        <v>85.177000000000007</v>
      </c>
    </row>
    <row r="28" spans="1:20" x14ac:dyDescent="0.45">
      <c r="A28">
        <v>2</v>
      </c>
      <c r="B28" t="s">
        <v>15</v>
      </c>
      <c r="C28">
        <v>2</v>
      </c>
      <c r="D28">
        <v>157</v>
      </c>
      <c r="E28">
        <v>106.42400000000001</v>
      </c>
      <c r="F28">
        <v>193.92400000000001</v>
      </c>
      <c r="G28">
        <v>87.5</v>
      </c>
      <c r="H28">
        <v>24.666</v>
      </c>
      <c r="I28">
        <v>0</v>
      </c>
      <c r="J28">
        <v>0</v>
      </c>
      <c r="K28">
        <v>0</v>
      </c>
      <c r="L28">
        <v>3</v>
      </c>
      <c r="M28">
        <v>169.25800000000001</v>
      </c>
      <c r="N28">
        <v>0</v>
      </c>
      <c r="O28">
        <v>0</v>
      </c>
      <c r="P28">
        <v>81.757999999999996</v>
      </c>
      <c r="Q28">
        <f>G28-69.717</f>
        <v>17.783000000000001</v>
      </c>
      <c r="R28">
        <f t="shared" si="0"/>
        <v>0</v>
      </c>
      <c r="S28">
        <f t="shared" si="2"/>
        <v>-0.44663599999999998</v>
      </c>
      <c r="T28">
        <v>52.41</v>
      </c>
    </row>
    <row r="29" spans="1:20" x14ac:dyDescent="0.45">
      <c r="A29">
        <v>3</v>
      </c>
      <c r="B29" t="s">
        <v>15</v>
      </c>
      <c r="C29">
        <v>1</v>
      </c>
      <c r="D29">
        <v>3</v>
      </c>
      <c r="E29">
        <v>89.637</v>
      </c>
      <c r="F29">
        <v>154.88399999999999</v>
      </c>
      <c r="G29">
        <v>65.247</v>
      </c>
      <c r="H29">
        <v>27.100999999999999</v>
      </c>
      <c r="I29">
        <v>0</v>
      </c>
      <c r="J29">
        <v>0</v>
      </c>
      <c r="K29">
        <v>0</v>
      </c>
      <c r="L29">
        <v>1</v>
      </c>
      <c r="M29">
        <v>127.783</v>
      </c>
      <c r="N29">
        <v>0</v>
      </c>
      <c r="O29">
        <v>0</v>
      </c>
      <c r="P29">
        <v>62.536000000000001</v>
      </c>
      <c r="Q29">
        <f>G28-53.494</f>
        <v>34.006</v>
      </c>
      <c r="R29">
        <f t="shared" si="0"/>
        <v>0</v>
      </c>
      <c r="S29">
        <f>O29-0.105691</f>
        <v>-0.10569099999999999</v>
      </c>
      <c r="T29">
        <v>60.756999999999991</v>
      </c>
    </row>
    <row r="30" spans="1:20" x14ac:dyDescent="0.45">
      <c r="A30">
        <v>3</v>
      </c>
      <c r="B30" t="s">
        <v>15</v>
      </c>
      <c r="C30">
        <v>1</v>
      </c>
      <c r="D30">
        <v>5</v>
      </c>
      <c r="E30">
        <v>258.13299999999998</v>
      </c>
      <c r="F30">
        <v>284.88600000000002</v>
      </c>
      <c r="G30">
        <v>26.753</v>
      </c>
      <c r="H30">
        <v>42.350999999999999</v>
      </c>
      <c r="I30">
        <v>4.2640000000000002</v>
      </c>
      <c r="J30">
        <v>0</v>
      </c>
      <c r="K30">
        <v>0</v>
      </c>
      <c r="L30">
        <v>1</v>
      </c>
      <c r="M30">
        <v>242.535</v>
      </c>
      <c r="N30">
        <v>1.7580967695384201E-2</v>
      </c>
      <c r="O30">
        <v>0</v>
      </c>
      <c r="P30">
        <v>215.78200000000001</v>
      </c>
      <c r="Q30">
        <f>G29-53.494</f>
        <v>11.753</v>
      </c>
      <c r="R30">
        <f t="shared" si="0"/>
        <v>1.7580967695384201E-2</v>
      </c>
      <c r="S30">
        <f t="shared" ref="S30:S41" si="3">O30-0.105691</f>
        <v>-0.10569099999999999</v>
      </c>
      <c r="T30">
        <v>41.534999999999997</v>
      </c>
    </row>
    <row r="31" spans="1:20" x14ac:dyDescent="0.45">
      <c r="A31">
        <v>3</v>
      </c>
      <c r="B31" t="s">
        <v>15</v>
      </c>
      <c r="C31">
        <v>1</v>
      </c>
      <c r="D31">
        <v>7</v>
      </c>
      <c r="E31">
        <v>82.105999999999995</v>
      </c>
      <c r="F31">
        <v>116.858</v>
      </c>
      <c r="G31">
        <v>34.752000000000002</v>
      </c>
      <c r="H31">
        <v>59.86</v>
      </c>
      <c r="I31">
        <v>0</v>
      </c>
      <c r="J31">
        <v>0</v>
      </c>
      <c r="K31">
        <v>0</v>
      </c>
      <c r="L31">
        <v>1</v>
      </c>
      <c r="M31">
        <v>56.997999999999998</v>
      </c>
      <c r="N31">
        <v>0</v>
      </c>
      <c r="O31">
        <v>0</v>
      </c>
      <c r="P31">
        <v>22.245999999999999</v>
      </c>
      <c r="Q31">
        <f>G30-53.494</f>
        <v>-26.741</v>
      </c>
      <c r="R31">
        <f t="shared" si="0"/>
        <v>0</v>
      </c>
      <c r="S31">
        <f t="shared" si="3"/>
        <v>-0.10569099999999999</v>
      </c>
      <c r="T31">
        <v>194.78100000000001</v>
      </c>
    </row>
    <row r="32" spans="1:20" x14ac:dyDescent="0.45">
      <c r="A32">
        <v>3</v>
      </c>
      <c r="B32" t="s">
        <v>15</v>
      </c>
      <c r="C32">
        <v>1</v>
      </c>
      <c r="D32">
        <v>25</v>
      </c>
      <c r="E32">
        <v>972.93700000000001</v>
      </c>
      <c r="F32">
        <v>1011.689</v>
      </c>
      <c r="G32">
        <v>38.752000000000002</v>
      </c>
      <c r="H32">
        <v>23.164999999999999</v>
      </c>
      <c r="I32">
        <v>11.247</v>
      </c>
      <c r="J32">
        <v>0</v>
      </c>
      <c r="K32">
        <v>0</v>
      </c>
      <c r="L32">
        <v>4</v>
      </c>
      <c r="M32">
        <v>988.524</v>
      </c>
      <c r="N32">
        <v>1.1377568981633199E-2</v>
      </c>
      <c r="O32">
        <v>0</v>
      </c>
      <c r="P32">
        <v>949.77200000000005</v>
      </c>
      <c r="Q32">
        <f>G31-53.494</f>
        <v>-18.741999999999997</v>
      </c>
      <c r="R32">
        <f t="shared" si="0"/>
        <v>1.1377568981633199E-2</v>
      </c>
      <c r="S32">
        <f t="shared" si="3"/>
        <v>-0.10569099999999999</v>
      </c>
      <c r="T32">
        <v>1.2449999999999974</v>
      </c>
    </row>
    <row r="33" spans="1:20" x14ac:dyDescent="0.45">
      <c r="A33">
        <v>3</v>
      </c>
      <c r="B33" t="s">
        <v>15</v>
      </c>
      <c r="C33">
        <v>1</v>
      </c>
      <c r="D33">
        <v>32</v>
      </c>
      <c r="E33">
        <v>605.41600000000005</v>
      </c>
      <c r="F33">
        <v>655.41</v>
      </c>
      <c r="G33">
        <v>49.994</v>
      </c>
      <c r="H33">
        <v>18.419</v>
      </c>
      <c r="I33">
        <v>1.748</v>
      </c>
      <c r="J33">
        <v>0</v>
      </c>
      <c r="K33">
        <v>0</v>
      </c>
      <c r="L33">
        <v>3</v>
      </c>
      <c r="M33">
        <v>636.99099999999999</v>
      </c>
      <c r="N33">
        <v>2.74415180120284E-3</v>
      </c>
      <c r="O33">
        <v>0</v>
      </c>
      <c r="P33">
        <v>586.99699999999996</v>
      </c>
      <c r="Q33">
        <f>G32-53.494</f>
        <v>-14.741999999999997</v>
      </c>
      <c r="R33">
        <f t="shared" si="0"/>
        <v>2.74415180120284E-3</v>
      </c>
      <c r="S33">
        <f t="shared" si="3"/>
        <v>-0.10569099999999999</v>
      </c>
      <c r="T33">
        <v>928.77100000000007</v>
      </c>
    </row>
    <row r="34" spans="1:20" x14ac:dyDescent="0.45">
      <c r="A34">
        <v>3</v>
      </c>
      <c r="B34" t="s">
        <v>15</v>
      </c>
      <c r="C34">
        <v>1</v>
      </c>
      <c r="D34">
        <v>50</v>
      </c>
      <c r="E34">
        <v>60.686999999999998</v>
      </c>
      <c r="F34">
        <v>86.683999999999997</v>
      </c>
      <c r="G34">
        <v>25.997</v>
      </c>
      <c r="H34">
        <v>15.907</v>
      </c>
      <c r="I34">
        <v>0</v>
      </c>
      <c r="J34">
        <v>0</v>
      </c>
      <c r="K34">
        <v>0</v>
      </c>
      <c r="L34">
        <v>1</v>
      </c>
      <c r="M34">
        <v>70.777000000000001</v>
      </c>
      <c r="N34">
        <v>0</v>
      </c>
      <c r="O34">
        <v>0</v>
      </c>
      <c r="P34">
        <v>44.78</v>
      </c>
      <c r="Q34">
        <f>G33-53.494</f>
        <v>-3.5</v>
      </c>
      <c r="R34">
        <f t="shared" si="0"/>
        <v>0</v>
      </c>
      <c r="S34">
        <f t="shared" si="3"/>
        <v>-0.10569099999999999</v>
      </c>
      <c r="T34">
        <v>565.99599999999998</v>
      </c>
    </row>
    <row r="35" spans="1:20" x14ac:dyDescent="0.45">
      <c r="A35">
        <v>3</v>
      </c>
      <c r="B35" t="s">
        <v>15</v>
      </c>
      <c r="C35">
        <v>2</v>
      </c>
      <c r="D35">
        <v>63</v>
      </c>
      <c r="E35">
        <v>109.673</v>
      </c>
      <c r="F35">
        <v>141.429</v>
      </c>
      <c r="G35">
        <v>31.756</v>
      </c>
      <c r="H35">
        <v>100.422</v>
      </c>
      <c r="I35">
        <v>0.502</v>
      </c>
      <c r="J35">
        <v>0</v>
      </c>
      <c r="K35">
        <v>0</v>
      </c>
      <c r="L35">
        <v>1</v>
      </c>
      <c r="M35">
        <v>41.006999999999998</v>
      </c>
      <c r="N35">
        <v>1.22418123734972E-2</v>
      </c>
      <c r="O35">
        <v>0</v>
      </c>
      <c r="P35">
        <v>9.2509999999999994</v>
      </c>
      <c r="Q35">
        <f>G34-53.494</f>
        <v>-27.497</v>
      </c>
      <c r="R35">
        <f t="shared" si="0"/>
        <v>1.22418123734972E-2</v>
      </c>
      <c r="S35">
        <f t="shared" si="3"/>
        <v>-0.10569099999999999</v>
      </c>
      <c r="T35">
        <v>23.779</v>
      </c>
    </row>
    <row r="36" spans="1:20" x14ac:dyDescent="0.45">
      <c r="A36">
        <v>3</v>
      </c>
      <c r="B36" t="s">
        <v>15</v>
      </c>
      <c r="C36">
        <v>2</v>
      </c>
      <c r="D36">
        <v>124</v>
      </c>
      <c r="E36">
        <v>75.658000000000001</v>
      </c>
      <c r="F36">
        <v>101.672</v>
      </c>
      <c r="G36">
        <v>26.013999999999999</v>
      </c>
      <c r="H36">
        <v>51.430999999999997</v>
      </c>
      <c r="I36">
        <v>0</v>
      </c>
      <c r="J36">
        <v>0</v>
      </c>
      <c r="K36">
        <v>0</v>
      </c>
      <c r="L36">
        <v>1</v>
      </c>
      <c r="M36">
        <v>50.241</v>
      </c>
      <c r="N36">
        <v>0</v>
      </c>
      <c r="O36">
        <v>0</v>
      </c>
      <c r="P36">
        <v>24.227</v>
      </c>
      <c r="Q36">
        <f>G35-53.494</f>
        <v>-21.738</v>
      </c>
      <c r="R36">
        <f t="shared" si="0"/>
        <v>0</v>
      </c>
      <c r="S36">
        <f t="shared" si="3"/>
        <v>-0.10569099999999999</v>
      </c>
      <c r="T36">
        <v>-11.750000000000002</v>
      </c>
    </row>
    <row r="37" spans="1:20" x14ac:dyDescent="0.45">
      <c r="A37">
        <v>3</v>
      </c>
      <c r="B37" t="s">
        <v>15</v>
      </c>
      <c r="C37">
        <v>2</v>
      </c>
      <c r="D37">
        <v>133</v>
      </c>
      <c r="E37">
        <v>62.185000000000002</v>
      </c>
      <c r="F37">
        <v>90.691999999999993</v>
      </c>
      <c r="G37">
        <v>28.507000000000001</v>
      </c>
      <c r="H37">
        <v>17.917999999999999</v>
      </c>
      <c r="I37">
        <v>0.999</v>
      </c>
      <c r="J37">
        <v>0</v>
      </c>
      <c r="K37">
        <v>0</v>
      </c>
      <c r="L37">
        <v>2</v>
      </c>
      <c r="M37">
        <v>72.774000000000001</v>
      </c>
      <c r="N37">
        <v>1.3727430126144E-2</v>
      </c>
      <c r="O37">
        <v>0</v>
      </c>
      <c r="P37">
        <v>44.267000000000003</v>
      </c>
      <c r="Q37">
        <f>G36-53.494</f>
        <v>-27.48</v>
      </c>
      <c r="R37">
        <f t="shared" si="0"/>
        <v>1.3727430126144E-2</v>
      </c>
      <c r="S37">
        <f t="shared" si="3"/>
        <v>-0.10569099999999999</v>
      </c>
      <c r="T37">
        <v>3.2259999999999991</v>
      </c>
    </row>
    <row r="38" spans="1:20" x14ac:dyDescent="0.45">
      <c r="A38">
        <v>3</v>
      </c>
      <c r="B38" t="s">
        <v>15</v>
      </c>
      <c r="C38">
        <v>2</v>
      </c>
      <c r="D38">
        <v>136</v>
      </c>
      <c r="E38">
        <v>104.931</v>
      </c>
      <c r="F38">
        <v>127.435</v>
      </c>
      <c r="G38">
        <v>22.504000000000001</v>
      </c>
      <c r="H38">
        <v>28.92</v>
      </c>
      <c r="I38">
        <v>6.2539999999999996</v>
      </c>
      <c r="J38">
        <v>0</v>
      </c>
      <c r="K38">
        <v>0</v>
      </c>
      <c r="L38">
        <v>1</v>
      </c>
      <c r="M38">
        <v>98.515000000000001</v>
      </c>
      <c r="N38">
        <v>6.3482718367761204E-2</v>
      </c>
      <c r="O38">
        <v>0</v>
      </c>
      <c r="P38">
        <v>76.010999999999996</v>
      </c>
      <c r="Q38">
        <f>G37-53.494</f>
        <v>-24.986999999999998</v>
      </c>
      <c r="R38">
        <f t="shared" si="0"/>
        <v>6.3482718367761204E-2</v>
      </c>
      <c r="S38">
        <f t="shared" si="3"/>
        <v>-0.10569099999999999</v>
      </c>
      <c r="T38">
        <v>23.266000000000002</v>
      </c>
    </row>
    <row r="39" spans="1:20" x14ac:dyDescent="0.45">
      <c r="A39">
        <v>3</v>
      </c>
      <c r="B39" t="s">
        <v>15</v>
      </c>
      <c r="C39">
        <v>2</v>
      </c>
      <c r="D39">
        <v>147</v>
      </c>
      <c r="E39">
        <v>208.405</v>
      </c>
      <c r="F39">
        <v>259.68599999999998</v>
      </c>
      <c r="G39">
        <v>51.280999999999999</v>
      </c>
      <c r="H39">
        <v>30.423999999999999</v>
      </c>
      <c r="I39">
        <v>0.498</v>
      </c>
      <c r="J39">
        <v>0</v>
      </c>
      <c r="K39">
        <v>0</v>
      </c>
      <c r="L39">
        <v>3</v>
      </c>
      <c r="M39">
        <v>229.262</v>
      </c>
      <c r="N39">
        <v>2.1721872791827701E-3</v>
      </c>
      <c r="O39">
        <v>0</v>
      </c>
      <c r="P39">
        <v>177.98099999999999</v>
      </c>
      <c r="Q39">
        <f>G38-53.494</f>
        <v>-30.99</v>
      </c>
      <c r="R39">
        <f t="shared" si="0"/>
        <v>2.1721872791827701E-3</v>
      </c>
      <c r="S39">
        <f t="shared" si="3"/>
        <v>-0.10569099999999999</v>
      </c>
      <c r="T39">
        <v>55.009999999999991</v>
      </c>
    </row>
    <row r="40" spans="1:20" x14ac:dyDescent="0.45">
      <c r="A40">
        <v>3</v>
      </c>
      <c r="B40" t="s">
        <v>15</v>
      </c>
      <c r="C40">
        <v>1</v>
      </c>
      <c r="D40">
        <v>150</v>
      </c>
      <c r="E40">
        <v>46.174999999999997</v>
      </c>
      <c r="F40">
        <v>62.933</v>
      </c>
      <c r="G40">
        <v>16.757999999999999</v>
      </c>
      <c r="H40">
        <v>28.922000000000001</v>
      </c>
      <c r="I40">
        <v>0</v>
      </c>
      <c r="J40">
        <v>0</v>
      </c>
      <c r="K40">
        <v>0</v>
      </c>
      <c r="L40">
        <v>1</v>
      </c>
      <c r="M40">
        <v>34.011000000000003</v>
      </c>
      <c r="N40">
        <v>0</v>
      </c>
      <c r="O40">
        <v>0</v>
      </c>
      <c r="P40">
        <v>17.253</v>
      </c>
      <c r="Q40">
        <f>G39-53.494</f>
        <v>-2.213000000000001</v>
      </c>
      <c r="R40">
        <f t="shared" si="0"/>
        <v>0</v>
      </c>
      <c r="S40">
        <f t="shared" si="3"/>
        <v>-0.10569099999999999</v>
      </c>
      <c r="T40">
        <v>156.97999999999999</v>
      </c>
    </row>
    <row r="41" spans="1:20" x14ac:dyDescent="0.45">
      <c r="A41">
        <v>3</v>
      </c>
      <c r="B41" t="s">
        <v>15</v>
      </c>
      <c r="C41">
        <v>2</v>
      </c>
      <c r="D41">
        <v>153</v>
      </c>
      <c r="E41">
        <v>43.173999999999999</v>
      </c>
      <c r="F41">
        <v>83.427000000000007</v>
      </c>
      <c r="G41">
        <v>40.253</v>
      </c>
      <c r="H41">
        <v>13.66</v>
      </c>
      <c r="I41">
        <v>2.7509999999999999</v>
      </c>
      <c r="J41">
        <v>0</v>
      </c>
      <c r="K41">
        <v>17.754000000000001</v>
      </c>
      <c r="L41">
        <v>2</v>
      </c>
      <c r="M41">
        <v>69.766999999999996</v>
      </c>
      <c r="N41">
        <v>3.94312497312483E-2</v>
      </c>
      <c r="O41">
        <v>0.44106029364270999</v>
      </c>
      <c r="P41">
        <v>29.513999999999999</v>
      </c>
      <c r="Q41">
        <f>G40-53.494</f>
        <v>-36.736000000000004</v>
      </c>
      <c r="R41">
        <f t="shared" si="0"/>
        <v>3.94312497312483E-2</v>
      </c>
      <c r="S41">
        <f t="shared" si="3"/>
        <v>0.33536929364271001</v>
      </c>
      <c r="T41">
        <v>-3.7480000000000011</v>
      </c>
    </row>
    <row r="42" spans="1:20" x14ac:dyDescent="0.45">
      <c r="A42">
        <v>4</v>
      </c>
      <c r="B42" t="s">
        <v>15</v>
      </c>
      <c r="C42">
        <v>2</v>
      </c>
      <c r="D42">
        <v>2</v>
      </c>
      <c r="E42">
        <v>478.91</v>
      </c>
      <c r="F42">
        <v>502.67500000000001</v>
      </c>
      <c r="G42">
        <v>23.765000000000001</v>
      </c>
      <c r="H42">
        <v>22.416</v>
      </c>
      <c r="I42">
        <v>33.290999999999997</v>
      </c>
      <c r="J42">
        <v>0</v>
      </c>
      <c r="K42">
        <v>0</v>
      </c>
      <c r="L42">
        <v>10</v>
      </c>
      <c r="M42">
        <v>480.25900000000001</v>
      </c>
      <c r="N42">
        <v>6.9318846705631806E-2</v>
      </c>
      <c r="O42">
        <v>0</v>
      </c>
      <c r="P42">
        <v>456.49400000000003</v>
      </c>
      <c r="Q42">
        <f>G42-57.746</f>
        <v>-33.981000000000002</v>
      </c>
      <c r="R42">
        <f t="shared" si="0"/>
        <v>6.9318846705631806E-2</v>
      </c>
      <c r="S42">
        <f>O42-0.059482</f>
        <v>-5.9482E-2</v>
      </c>
      <c r="T42">
        <v>415.47650000000004</v>
      </c>
    </row>
    <row r="43" spans="1:20" x14ac:dyDescent="0.45">
      <c r="A43">
        <v>4</v>
      </c>
      <c r="B43" t="s">
        <v>15</v>
      </c>
      <c r="C43">
        <v>2</v>
      </c>
      <c r="D43">
        <v>16</v>
      </c>
      <c r="E43">
        <v>123.929</v>
      </c>
      <c r="F43">
        <v>164.91900000000001</v>
      </c>
      <c r="G43">
        <v>40.99</v>
      </c>
      <c r="H43">
        <v>37.92</v>
      </c>
      <c r="I43">
        <v>11.965999999999999</v>
      </c>
      <c r="J43">
        <v>0</v>
      </c>
      <c r="K43">
        <v>0</v>
      </c>
      <c r="L43">
        <v>1</v>
      </c>
      <c r="M43">
        <v>126.999</v>
      </c>
      <c r="N43">
        <v>9.4221214340270407E-2</v>
      </c>
      <c r="O43">
        <v>0</v>
      </c>
      <c r="P43">
        <v>86.009</v>
      </c>
      <c r="Q43">
        <f>G43-57.746</f>
        <v>-16.756</v>
      </c>
      <c r="R43">
        <f t="shared" si="0"/>
        <v>9.4221214340270407E-2</v>
      </c>
      <c r="S43">
        <f t="shared" ref="S43:S54" si="4">O43-0.059482</f>
        <v>-5.9482E-2</v>
      </c>
      <c r="T43">
        <v>44.991500000000002</v>
      </c>
    </row>
    <row r="44" spans="1:20" x14ac:dyDescent="0.45">
      <c r="A44">
        <v>4</v>
      </c>
      <c r="B44" t="s">
        <v>15</v>
      </c>
      <c r="C44">
        <v>1</v>
      </c>
      <c r="D44">
        <v>21</v>
      </c>
      <c r="E44">
        <v>46.671999999999997</v>
      </c>
      <c r="F44">
        <v>94.186999999999998</v>
      </c>
      <c r="G44">
        <v>47.515000000000001</v>
      </c>
      <c r="H44">
        <v>39.673000000000002</v>
      </c>
      <c r="I44">
        <v>0</v>
      </c>
      <c r="J44">
        <v>0</v>
      </c>
      <c r="K44">
        <v>0</v>
      </c>
      <c r="L44">
        <v>1</v>
      </c>
      <c r="M44">
        <v>54.514000000000003</v>
      </c>
      <c r="N44">
        <v>0</v>
      </c>
      <c r="O44">
        <v>0</v>
      </c>
      <c r="P44">
        <v>6.9989999999999997</v>
      </c>
      <c r="Q44">
        <f>G44-57.746</f>
        <v>-10.231000000000002</v>
      </c>
      <c r="R44">
        <f t="shared" si="0"/>
        <v>0</v>
      </c>
      <c r="S44">
        <f t="shared" si="4"/>
        <v>-5.9482E-2</v>
      </c>
      <c r="T44">
        <v>-34.018499999999996</v>
      </c>
    </row>
    <row r="45" spans="1:20" x14ac:dyDescent="0.45">
      <c r="A45">
        <v>4</v>
      </c>
      <c r="B45" t="s">
        <v>15</v>
      </c>
      <c r="C45">
        <v>2</v>
      </c>
      <c r="D45">
        <v>44</v>
      </c>
      <c r="E45">
        <v>82.158000000000001</v>
      </c>
      <c r="F45">
        <v>121.413</v>
      </c>
      <c r="G45">
        <v>39.255000000000003</v>
      </c>
      <c r="H45">
        <v>17.658999999999999</v>
      </c>
      <c r="I45">
        <v>5.7089999999999996</v>
      </c>
      <c r="J45">
        <v>0</v>
      </c>
      <c r="K45">
        <v>2.0030000000000001</v>
      </c>
      <c r="L45">
        <v>1</v>
      </c>
      <c r="M45">
        <v>103.754</v>
      </c>
      <c r="N45">
        <v>5.50243846020394E-2</v>
      </c>
      <c r="O45">
        <v>5.1025347089542698E-2</v>
      </c>
      <c r="P45">
        <v>64.498999999999995</v>
      </c>
      <c r="Q45">
        <f>G45-57.746</f>
        <v>-18.491</v>
      </c>
      <c r="R45">
        <f t="shared" si="0"/>
        <v>5.50243846020394E-2</v>
      </c>
      <c r="S45">
        <f t="shared" si="4"/>
        <v>-8.4566529104573018E-3</v>
      </c>
      <c r="T45">
        <v>23.481499999999997</v>
      </c>
    </row>
    <row r="46" spans="1:20" x14ac:dyDescent="0.45">
      <c r="A46">
        <v>4</v>
      </c>
      <c r="B46" t="s">
        <v>15</v>
      </c>
      <c r="C46">
        <v>2</v>
      </c>
      <c r="D46">
        <v>73</v>
      </c>
      <c r="E46">
        <v>226.416</v>
      </c>
      <c r="F46">
        <v>254.673</v>
      </c>
      <c r="G46">
        <v>28.257000000000001</v>
      </c>
      <c r="H46">
        <v>78.412999999999997</v>
      </c>
      <c r="I46">
        <v>13.499000000000001</v>
      </c>
      <c r="J46">
        <v>0</v>
      </c>
      <c r="K46">
        <v>0</v>
      </c>
      <c r="L46">
        <v>3</v>
      </c>
      <c r="M46">
        <v>176.26</v>
      </c>
      <c r="N46">
        <v>7.6585725632588197E-2</v>
      </c>
      <c r="O46">
        <v>0</v>
      </c>
      <c r="P46">
        <v>148.00299999999999</v>
      </c>
      <c r="Q46">
        <f>G46-57.746</f>
        <v>-29.489000000000001</v>
      </c>
      <c r="R46">
        <f t="shared" si="0"/>
        <v>7.6585725632588197E-2</v>
      </c>
      <c r="S46">
        <f t="shared" si="4"/>
        <v>-5.9482E-2</v>
      </c>
      <c r="T46">
        <v>106.98549999999999</v>
      </c>
    </row>
    <row r="47" spans="1:20" x14ac:dyDescent="0.45">
      <c r="A47">
        <v>4</v>
      </c>
      <c r="B47" t="s">
        <v>15</v>
      </c>
      <c r="C47">
        <v>2</v>
      </c>
      <c r="D47">
        <v>87</v>
      </c>
      <c r="E47">
        <v>213.68600000000001</v>
      </c>
      <c r="F47">
        <v>260.423</v>
      </c>
      <c r="G47">
        <v>46.737000000000002</v>
      </c>
      <c r="H47">
        <v>52.433</v>
      </c>
      <c r="I47">
        <v>0</v>
      </c>
      <c r="J47">
        <v>0</v>
      </c>
      <c r="K47">
        <v>15.263999999999999</v>
      </c>
      <c r="L47">
        <v>2</v>
      </c>
      <c r="M47">
        <v>207.99</v>
      </c>
      <c r="N47">
        <v>0</v>
      </c>
      <c r="O47">
        <v>0.32659349123820502</v>
      </c>
      <c r="P47">
        <v>161.25299999999999</v>
      </c>
      <c r="Q47">
        <f>G47-57.746</f>
        <v>-11.009</v>
      </c>
      <c r="R47">
        <f t="shared" si="0"/>
        <v>0</v>
      </c>
      <c r="S47">
        <f t="shared" si="4"/>
        <v>0.26711149123820505</v>
      </c>
      <c r="T47">
        <v>120.23549999999999</v>
      </c>
    </row>
    <row r="48" spans="1:20" x14ac:dyDescent="0.45">
      <c r="A48">
        <v>4</v>
      </c>
      <c r="B48" t="s">
        <v>15</v>
      </c>
      <c r="C48">
        <v>2</v>
      </c>
      <c r="D48">
        <v>92</v>
      </c>
      <c r="E48">
        <v>48.676000000000002</v>
      </c>
      <c r="F48">
        <v>72.909000000000006</v>
      </c>
      <c r="G48">
        <v>24.233000000000001</v>
      </c>
      <c r="H48">
        <v>9.41</v>
      </c>
      <c r="I48">
        <v>4.76</v>
      </c>
      <c r="J48">
        <v>0</v>
      </c>
      <c r="K48">
        <v>4.4720000000000004</v>
      </c>
      <c r="L48">
        <v>1</v>
      </c>
      <c r="M48">
        <v>63.499000000000002</v>
      </c>
      <c r="N48">
        <v>7.4961810422211395E-2</v>
      </c>
      <c r="O48">
        <v>0.18454174060165901</v>
      </c>
      <c r="P48">
        <v>39.265999999999998</v>
      </c>
      <c r="Q48">
        <f>G48-57.746</f>
        <v>-33.513000000000005</v>
      </c>
      <c r="R48">
        <f t="shared" si="0"/>
        <v>7.4961810422211395E-2</v>
      </c>
      <c r="S48">
        <f t="shared" si="4"/>
        <v>0.125059740601659</v>
      </c>
      <c r="T48">
        <v>-1.7515000000000001</v>
      </c>
    </row>
    <row r="49" spans="1:20" x14ac:dyDescent="0.45">
      <c r="A49">
        <v>4</v>
      </c>
      <c r="B49" t="s">
        <v>15</v>
      </c>
      <c r="C49">
        <v>1</v>
      </c>
      <c r="D49">
        <v>100</v>
      </c>
      <c r="E49">
        <v>58.686999999999998</v>
      </c>
      <c r="F49">
        <v>100.68899999999999</v>
      </c>
      <c r="G49">
        <v>42.002000000000002</v>
      </c>
      <c r="H49">
        <v>53.408999999999999</v>
      </c>
      <c r="I49">
        <v>0</v>
      </c>
      <c r="J49">
        <v>0</v>
      </c>
      <c r="K49">
        <v>0</v>
      </c>
      <c r="L49">
        <v>1</v>
      </c>
      <c r="M49">
        <v>47.28</v>
      </c>
      <c r="N49">
        <v>0</v>
      </c>
      <c r="O49">
        <v>0</v>
      </c>
      <c r="P49">
        <v>5.2779999999999996</v>
      </c>
      <c r="Q49">
        <f>G49-57.746</f>
        <v>-15.744</v>
      </c>
      <c r="R49">
        <f t="shared" si="0"/>
        <v>0</v>
      </c>
      <c r="S49">
        <f t="shared" si="4"/>
        <v>-5.9482E-2</v>
      </c>
      <c r="T49">
        <v>-35.7395</v>
      </c>
    </row>
    <row r="50" spans="1:20" x14ac:dyDescent="0.45">
      <c r="A50">
        <v>4</v>
      </c>
      <c r="B50" t="s">
        <v>15</v>
      </c>
      <c r="C50">
        <v>1</v>
      </c>
      <c r="D50">
        <v>117</v>
      </c>
      <c r="E50">
        <v>99.418000000000006</v>
      </c>
      <c r="F50">
        <v>141.17099999999999</v>
      </c>
      <c r="G50">
        <v>41.753</v>
      </c>
      <c r="H50">
        <v>28.670999999999999</v>
      </c>
      <c r="I50">
        <v>3.0059999999999998</v>
      </c>
      <c r="J50">
        <v>12.253</v>
      </c>
      <c r="K50">
        <v>0.75800000000000001</v>
      </c>
      <c r="L50">
        <v>1</v>
      </c>
      <c r="M50">
        <v>112.5</v>
      </c>
      <c r="N50">
        <v>0.13563555555555601</v>
      </c>
      <c r="O50">
        <v>1.8154384116111401E-2</v>
      </c>
      <c r="P50">
        <v>70.747</v>
      </c>
      <c r="Q50">
        <f>G50-57.746</f>
        <v>-15.993000000000002</v>
      </c>
      <c r="R50">
        <f t="shared" si="0"/>
        <v>0.13563555555555601</v>
      </c>
      <c r="S50">
        <f t="shared" si="4"/>
        <v>-4.1327615883888599E-2</v>
      </c>
      <c r="T50">
        <v>29.729500000000002</v>
      </c>
    </row>
    <row r="51" spans="1:20" x14ac:dyDescent="0.45">
      <c r="A51">
        <v>4</v>
      </c>
      <c r="B51" t="s">
        <v>15</v>
      </c>
      <c r="C51">
        <v>1</v>
      </c>
      <c r="D51">
        <v>132</v>
      </c>
      <c r="E51">
        <v>148.40799999999999</v>
      </c>
      <c r="F51">
        <v>195.16499999999999</v>
      </c>
      <c r="G51">
        <v>46.756999999999998</v>
      </c>
      <c r="H51">
        <v>19.414000000000001</v>
      </c>
      <c r="I51">
        <v>4.5010000000000003</v>
      </c>
      <c r="J51">
        <v>0</v>
      </c>
      <c r="K51">
        <v>1.996</v>
      </c>
      <c r="L51">
        <v>2</v>
      </c>
      <c r="M51">
        <v>175.751</v>
      </c>
      <c r="N51">
        <v>2.5610096101871399E-2</v>
      </c>
      <c r="O51">
        <v>4.2688795260602701E-2</v>
      </c>
      <c r="P51">
        <v>128.994</v>
      </c>
      <c r="Q51">
        <f>G51-57.746</f>
        <v>-10.989000000000004</v>
      </c>
      <c r="R51">
        <f t="shared" si="0"/>
        <v>2.5610096101871399E-2</v>
      </c>
      <c r="S51">
        <f t="shared" si="4"/>
        <v>-1.6793204739397299E-2</v>
      </c>
      <c r="T51">
        <v>87.976500000000001</v>
      </c>
    </row>
    <row r="52" spans="1:20" x14ac:dyDescent="0.45">
      <c r="A52">
        <v>4</v>
      </c>
      <c r="B52" t="s">
        <v>15</v>
      </c>
      <c r="C52">
        <v>1</v>
      </c>
      <c r="D52">
        <v>142</v>
      </c>
      <c r="E52">
        <v>346.661</v>
      </c>
      <c r="F52">
        <v>373.161</v>
      </c>
      <c r="G52">
        <v>26.5</v>
      </c>
      <c r="H52">
        <v>16.914999999999999</v>
      </c>
      <c r="I52">
        <v>16.257000000000001</v>
      </c>
      <c r="J52">
        <v>0</v>
      </c>
      <c r="K52">
        <v>0</v>
      </c>
      <c r="L52">
        <v>14</v>
      </c>
      <c r="M52">
        <v>356.24599999999998</v>
      </c>
      <c r="N52">
        <v>4.56341965944881E-2</v>
      </c>
      <c r="O52">
        <v>0</v>
      </c>
      <c r="P52">
        <v>329.74599999999998</v>
      </c>
      <c r="Q52">
        <f>G52-57.746</f>
        <v>-31.246000000000002</v>
      </c>
      <c r="R52">
        <f t="shared" si="0"/>
        <v>4.56341965944881E-2</v>
      </c>
      <c r="S52">
        <f t="shared" si="4"/>
        <v>-5.9482E-2</v>
      </c>
      <c r="T52">
        <v>288.7285</v>
      </c>
    </row>
    <row r="53" spans="1:20" x14ac:dyDescent="0.45">
      <c r="A53">
        <v>4</v>
      </c>
      <c r="B53" t="s">
        <v>15</v>
      </c>
      <c r="C53">
        <v>1</v>
      </c>
      <c r="D53">
        <v>148</v>
      </c>
      <c r="E53">
        <v>128.43700000000001</v>
      </c>
      <c r="F53">
        <v>194.935</v>
      </c>
      <c r="G53">
        <v>66.498000000000005</v>
      </c>
      <c r="H53">
        <v>32.423000000000002</v>
      </c>
      <c r="I53">
        <v>8.01</v>
      </c>
      <c r="J53">
        <v>0</v>
      </c>
      <c r="K53">
        <v>1.2529999999999999</v>
      </c>
      <c r="L53">
        <v>7</v>
      </c>
      <c r="M53">
        <v>162.512</v>
      </c>
      <c r="N53">
        <v>4.9288667913754101E-2</v>
      </c>
      <c r="O53">
        <v>1.8842671960058899E-2</v>
      </c>
      <c r="P53">
        <v>96.013999999999996</v>
      </c>
      <c r="Q53">
        <f>G53-57.746</f>
        <v>8.7520000000000024</v>
      </c>
      <c r="R53">
        <f t="shared" si="0"/>
        <v>4.9288667913754101E-2</v>
      </c>
      <c r="S53">
        <f t="shared" si="4"/>
        <v>-4.0639328039941101E-2</v>
      </c>
      <c r="T53">
        <v>54.996499999999997</v>
      </c>
    </row>
    <row r="54" spans="1:20" x14ac:dyDescent="0.45">
      <c r="A54">
        <v>4</v>
      </c>
      <c r="B54" t="s">
        <v>15</v>
      </c>
      <c r="C54">
        <v>1</v>
      </c>
      <c r="D54">
        <v>158</v>
      </c>
      <c r="E54">
        <v>192.93700000000001</v>
      </c>
      <c r="F54">
        <v>227.66900000000001</v>
      </c>
      <c r="G54">
        <v>34.731999999999999</v>
      </c>
      <c r="H54">
        <v>12.661</v>
      </c>
      <c r="I54">
        <v>7.5030000000000001</v>
      </c>
      <c r="J54">
        <v>0</v>
      </c>
      <c r="K54">
        <v>0</v>
      </c>
      <c r="L54">
        <v>3</v>
      </c>
      <c r="M54">
        <v>215.00800000000001</v>
      </c>
      <c r="N54">
        <v>3.4896375948801898E-2</v>
      </c>
      <c r="O54">
        <v>0</v>
      </c>
      <c r="P54">
        <v>180.27600000000001</v>
      </c>
      <c r="Q54">
        <f>G54-57.746</f>
        <v>-23.014000000000003</v>
      </c>
      <c r="R54">
        <f t="shared" si="0"/>
        <v>3.4896375948801898E-2</v>
      </c>
      <c r="S54">
        <f t="shared" si="4"/>
        <v>-5.9482E-2</v>
      </c>
      <c r="T54">
        <v>139.25850000000003</v>
      </c>
    </row>
    <row r="55" spans="1:20" x14ac:dyDescent="0.45">
      <c r="A55">
        <v>5</v>
      </c>
      <c r="B55" t="s">
        <v>15</v>
      </c>
      <c r="C55">
        <v>2</v>
      </c>
      <c r="D55">
        <v>14</v>
      </c>
      <c r="E55">
        <v>78.906000000000006</v>
      </c>
      <c r="F55">
        <v>137.43100000000001</v>
      </c>
      <c r="G55">
        <v>58.524999999999999</v>
      </c>
      <c r="H55">
        <v>29.167000000000002</v>
      </c>
      <c r="I55">
        <v>0</v>
      </c>
      <c r="J55">
        <v>0</v>
      </c>
      <c r="K55">
        <v>14.752000000000001</v>
      </c>
      <c r="L55">
        <v>2</v>
      </c>
      <c r="M55">
        <v>108.264</v>
      </c>
      <c r="N55">
        <v>0</v>
      </c>
      <c r="O55">
        <v>0.25206322084579202</v>
      </c>
      <c r="P55">
        <v>49.738999999999997</v>
      </c>
      <c r="Q55">
        <f>G55-57.497</f>
        <v>1.0279999999999987</v>
      </c>
      <c r="R55">
        <f t="shared" si="0"/>
        <v>0</v>
      </c>
      <c r="S55">
        <f>O55-0.112603</f>
        <v>0.13946022084579202</v>
      </c>
      <c r="T55">
        <v>-0.76650000000000063</v>
      </c>
    </row>
    <row r="56" spans="1:20" x14ac:dyDescent="0.45">
      <c r="A56">
        <v>5</v>
      </c>
      <c r="B56" t="s">
        <v>15</v>
      </c>
      <c r="C56">
        <v>1</v>
      </c>
      <c r="D56">
        <v>17</v>
      </c>
      <c r="E56">
        <v>43.329000000000001</v>
      </c>
      <c r="F56">
        <v>71.947999999999993</v>
      </c>
      <c r="G56">
        <v>28.619</v>
      </c>
      <c r="H56">
        <v>8.8390000000000004</v>
      </c>
      <c r="I56">
        <v>1.534</v>
      </c>
      <c r="J56">
        <v>0</v>
      </c>
      <c r="K56">
        <v>2.101</v>
      </c>
      <c r="L56">
        <v>1</v>
      </c>
      <c r="M56">
        <v>63.109000000000002</v>
      </c>
      <c r="N56">
        <v>2.43071511194917E-2</v>
      </c>
      <c r="O56">
        <v>7.34127677417101E-2</v>
      </c>
      <c r="P56">
        <v>34.49</v>
      </c>
      <c r="Q56">
        <f>G56-57.497</f>
        <v>-28.878</v>
      </c>
      <c r="R56">
        <f t="shared" si="0"/>
        <v>2.43071511194917E-2</v>
      </c>
      <c r="S56">
        <f t="shared" ref="S56:S67" si="5">O56-0.112603</f>
        <v>-3.9190232258289895E-2</v>
      </c>
      <c r="T56">
        <v>-16.015499999999996</v>
      </c>
    </row>
    <row r="57" spans="1:20" x14ac:dyDescent="0.45">
      <c r="A57">
        <v>5</v>
      </c>
      <c r="B57" t="s">
        <v>15</v>
      </c>
      <c r="C57">
        <v>2</v>
      </c>
      <c r="D57">
        <v>24</v>
      </c>
      <c r="E57">
        <v>72.403000000000006</v>
      </c>
      <c r="F57">
        <v>106.175</v>
      </c>
      <c r="G57">
        <v>33.771999999999998</v>
      </c>
      <c r="H57">
        <v>42.762</v>
      </c>
      <c r="I57">
        <v>2.3159999999999998</v>
      </c>
      <c r="J57">
        <v>0</v>
      </c>
      <c r="K57">
        <v>0</v>
      </c>
      <c r="L57">
        <v>1</v>
      </c>
      <c r="M57">
        <v>63.412999999999997</v>
      </c>
      <c r="N57">
        <v>3.6522479617743998E-2</v>
      </c>
      <c r="O57">
        <v>0</v>
      </c>
      <c r="P57">
        <v>29.640999999999998</v>
      </c>
      <c r="Q57">
        <f>G57-57.497</f>
        <v>-23.725000000000001</v>
      </c>
      <c r="R57">
        <f t="shared" si="0"/>
        <v>3.6522479617743998E-2</v>
      </c>
      <c r="S57">
        <f t="shared" si="5"/>
        <v>-0.11260299999999999</v>
      </c>
      <c r="T57">
        <v>-20.8645</v>
      </c>
    </row>
    <row r="58" spans="1:20" x14ac:dyDescent="0.45">
      <c r="A58">
        <v>5</v>
      </c>
      <c r="B58" t="s">
        <v>15</v>
      </c>
      <c r="C58">
        <v>1</v>
      </c>
      <c r="D58">
        <v>26</v>
      </c>
      <c r="E58">
        <v>109.925</v>
      </c>
      <c r="F58">
        <v>132.672</v>
      </c>
      <c r="G58">
        <v>22.747</v>
      </c>
      <c r="H58">
        <v>24.683</v>
      </c>
      <c r="I58">
        <v>2.101</v>
      </c>
      <c r="J58">
        <v>0</v>
      </c>
      <c r="K58">
        <v>12.993</v>
      </c>
      <c r="L58">
        <v>1</v>
      </c>
      <c r="M58">
        <v>107.989</v>
      </c>
      <c r="N58">
        <v>1.9455685301280699E-2</v>
      </c>
      <c r="O58">
        <v>0.57119620169692698</v>
      </c>
      <c r="P58">
        <v>85.242000000000004</v>
      </c>
      <c r="Q58">
        <f>G58-57.497</f>
        <v>-34.75</v>
      </c>
      <c r="R58">
        <f t="shared" si="0"/>
        <v>1.9455685301280699E-2</v>
      </c>
      <c r="S58">
        <f t="shared" si="5"/>
        <v>0.45859320169692697</v>
      </c>
      <c r="T58">
        <v>34.736500000000007</v>
      </c>
    </row>
    <row r="59" spans="1:20" x14ac:dyDescent="0.45">
      <c r="A59">
        <v>5</v>
      </c>
      <c r="B59" t="s">
        <v>15</v>
      </c>
      <c r="C59">
        <v>2</v>
      </c>
      <c r="D59">
        <v>34</v>
      </c>
      <c r="E59">
        <v>48.679000000000002</v>
      </c>
      <c r="F59">
        <v>88.683000000000007</v>
      </c>
      <c r="G59">
        <v>40.003999999999998</v>
      </c>
      <c r="H59">
        <v>22.164999999999999</v>
      </c>
      <c r="I59">
        <v>1.2549999999999999</v>
      </c>
      <c r="J59">
        <v>0</v>
      </c>
      <c r="K59">
        <v>0</v>
      </c>
      <c r="L59">
        <v>1</v>
      </c>
      <c r="M59">
        <v>66.518000000000001</v>
      </c>
      <c r="N59">
        <v>1.8867073574070199E-2</v>
      </c>
      <c r="O59">
        <v>0</v>
      </c>
      <c r="P59">
        <v>26.513999999999999</v>
      </c>
      <c r="Q59">
        <f>G59-57.497</f>
        <v>-17.493000000000002</v>
      </c>
      <c r="R59">
        <f t="shared" si="0"/>
        <v>1.8867073574070199E-2</v>
      </c>
      <c r="S59">
        <f t="shared" si="5"/>
        <v>-0.11260299999999999</v>
      </c>
      <c r="T59">
        <v>-23.991499999999998</v>
      </c>
    </row>
    <row r="60" spans="1:20" x14ac:dyDescent="0.45">
      <c r="A60">
        <v>5</v>
      </c>
      <c r="B60" t="s">
        <v>15</v>
      </c>
      <c r="C60">
        <v>1</v>
      </c>
      <c r="D60">
        <v>35</v>
      </c>
      <c r="E60">
        <v>1166.42</v>
      </c>
      <c r="F60">
        <v>1202.1759999999999</v>
      </c>
      <c r="G60">
        <v>35.756</v>
      </c>
      <c r="H60">
        <v>25.419</v>
      </c>
      <c r="I60">
        <v>1.4970000000000001</v>
      </c>
      <c r="J60">
        <v>0</v>
      </c>
      <c r="K60">
        <v>2.2530000000000001</v>
      </c>
      <c r="L60">
        <v>3</v>
      </c>
      <c r="M60">
        <v>1176.7570000000001</v>
      </c>
      <c r="N60">
        <v>1.27214029744459E-3</v>
      </c>
      <c r="O60">
        <v>6.3010403848305196E-2</v>
      </c>
      <c r="P60">
        <v>1141.001</v>
      </c>
      <c r="Q60">
        <f>G60-57.497</f>
        <v>-21.741</v>
      </c>
      <c r="R60">
        <f t="shared" si="0"/>
        <v>1.27214029744459E-3</v>
      </c>
      <c r="S60">
        <f t="shared" si="5"/>
        <v>-4.9592596151694798E-2</v>
      </c>
      <c r="T60">
        <v>1090.4955</v>
      </c>
    </row>
    <row r="61" spans="1:20" x14ac:dyDescent="0.45">
      <c r="A61">
        <v>5</v>
      </c>
      <c r="B61" t="s">
        <v>15</v>
      </c>
      <c r="C61">
        <v>1</v>
      </c>
      <c r="D61">
        <v>40</v>
      </c>
      <c r="E61">
        <v>101.928</v>
      </c>
      <c r="F61">
        <v>144.173</v>
      </c>
      <c r="G61">
        <v>42.244999999999997</v>
      </c>
      <c r="H61">
        <v>15.911</v>
      </c>
      <c r="I61">
        <v>11.513999999999999</v>
      </c>
      <c r="J61">
        <v>0</v>
      </c>
      <c r="K61">
        <v>0</v>
      </c>
      <c r="L61">
        <v>2</v>
      </c>
      <c r="M61">
        <v>128.262</v>
      </c>
      <c r="N61">
        <v>8.9769378303784397E-2</v>
      </c>
      <c r="O61">
        <v>0</v>
      </c>
      <c r="P61">
        <v>86.016999999999996</v>
      </c>
      <c r="Q61">
        <f>G61-57.497</f>
        <v>-15.252000000000002</v>
      </c>
      <c r="R61">
        <f t="shared" si="0"/>
        <v>8.9769378303784397E-2</v>
      </c>
      <c r="S61">
        <f t="shared" si="5"/>
        <v>-0.11260299999999999</v>
      </c>
      <c r="T61">
        <v>35.511499999999998</v>
      </c>
    </row>
    <row r="62" spans="1:20" x14ac:dyDescent="0.45">
      <c r="A62">
        <v>5</v>
      </c>
      <c r="B62" t="s">
        <v>15</v>
      </c>
      <c r="C62">
        <v>1</v>
      </c>
      <c r="D62">
        <v>59</v>
      </c>
      <c r="E62">
        <v>132.94</v>
      </c>
      <c r="F62">
        <v>248.916</v>
      </c>
      <c r="G62">
        <v>115.976</v>
      </c>
      <c r="H62">
        <v>21.414000000000001</v>
      </c>
      <c r="I62">
        <v>8.51</v>
      </c>
      <c r="J62">
        <v>0</v>
      </c>
      <c r="K62">
        <v>77.510000000000005</v>
      </c>
      <c r="L62">
        <v>2</v>
      </c>
      <c r="M62">
        <v>227.50200000000001</v>
      </c>
      <c r="N62">
        <v>3.7406264560311597E-2</v>
      </c>
      <c r="O62">
        <v>0.668327929916535</v>
      </c>
      <c r="P62">
        <v>111.526</v>
      </c>
      <c r="Q62">
        <f>G62-57.497</f>
        <v>58.478999999999999</v>
      </c>
      <c r="R62">
        <f t="shared" si="0"/>
        <v>3.7406264560311597E-2</v>
      </c>
      <c r="S62">
        <f t="shared" si="5"/>
        <v>0.55572492991653499</v>
      </c>
      <c r="T62">
        <v>61.020499999999998</v>
      </c>
    </row>
    <row r="63" spans="1:20" x14ac:dyDescent="0.45">
      <c r="A63">
        <v>5</v>
      </c>
      <c r="B63" t="s">
        <v>15</v>
      </c>
      <c r="C63">
        <v>2</v>
      </c>
      <c r="D63">
        <v>101</v>
      </c>
      <c r="E63">
        <v>336.91399999999999</v>
      </c>
      <c r="F63">
        <v>383.66399999999999</v>
      </c>
      <c r="G63">
        <v>46.75</v>
      </c>
      <c r="H63">
        <v>22.164999999999999</v>
      </c>
      <c r="I63">
        <v>2.0019999999999998</v>
      </c>
      <c r="J63">
        <v>21.751000000000001</v>
      </c>
      <c r="K63">
        <v>16.257000000000001</v>
      </c>
      <c r="L63">
        <v>1</v>
      </c>
      <c r="M63">
        <v>361.49900000000002</v>
      </c>
      <c r="N63">
        <v>6.5706959078724994E-2</v>
      </c>
      <c r="O63">
        <v>0.34774331550802101</v>
      </c>
      <c r="P63">
        <v>314.74900000000002</v>
      </c>
      <c r="Q63">
        <f>G63-57.497</f>
        <v>-10.747</v>
      </c>
      <c r="R63">
        <f t="shared" si="0"/>
        <v>6.5706959078724994E-2</v>
      </c>
      <c r="S63">
        <f t="shared" si="5"/>
        <v>0.235140315508021</v>
      </c>
      <c r="T63">
        <v>264.24350000000004</v>
      </c>
    </row>
    <row r="64" spans="1:20" x14ac:dyDescent="0.45">
      <c r="A64">
        <v>5</v>
      </c>
      <c r="B64" t="s">
        <v>15</v>
      </c>
      <c r="C64">
        <v>2</v>
      </c>
      <c r="D64">
        <v>120</v>
      </c>
      <c r="E64">
        <v>32.42</v>
      </c>
      <c r="F64">
        <v>50.423999999999999</v>
      </c>
      <c r="G64">
        <v>18.004000000000001</v>
      </c>
      <c r="H64">
        <v>29.92</v>
      </c>
      <c r="I64">
        <v>0</v>
      </c>
      <c r="J64">
        <v>0</v>
      </c>
      <c r="K64">
        <v>0</v>
      </c>
      <c r="L64">
        <v>1</v>
      </c>
      <c r="M64">
        <v>20.504000000000001</v>
      </c>
      <c r="N64">
        <v>0</v>
      </c>
      <c r="O64">
        <v>0</v>
      </c>
      <c r="P64">
        <v>2.5</v>
      </c>
      <c r="Q64">
        <f>G64-57.497</f>
        <v>-39.492999999999995</v>
      </c>
      <c r="R64">
        <f t="shared" si="0"/>
        <v>0</v>
      </c>
      <c r="S64">
        <f t="shared" si="5"/>
        <v>-0.11260299999999999</v>
      </c>
      <c r="T64">
        <v>-48.005499999999998</v>
      </c>
    </row>
    <row r="65" spans="1:20" x14ac:dyDescent="0.45">
      <c r="A65">
        <v>5</v>
      </c>
      <c r="B65" t="s">
        <v>15</v>
      </c>
      <c r="C65">
        <v>1</v>
      </c>
      <c r="D65">
        <v>128</v>
      </c>
      <c r="E65">
        <v>39.671999999999997</v>
      </c>
      <c r="F65">
        <v>71.174000000000007</v>
      </c>
      <c r="G65">
        <v>31.501999999999999</v>
      </c>
      <c r="H65">
        <v>29.92</v>
      </c>
      <c r="I65">
        <v>0.253</v>
      </c>
      <c r="J65">
        <v>0</v>
      </c>
      <c r="K65">
        <v>3.9980000000000002</v>
      </c>
      <c r="L65">
        <v>3</v>
      </c>
      <c r="M65">
        <v>41.253999999999998</v>
      </c>
      <c r="N65">
        <v>6.1327386435254799E-3</v>
      </c>
      <c r="O65">
        <v>0.12691257697923899</v>
      </c>
      <c r="P65">
        <v>9.7520000000000007</v>
      </c>
      <c r="Q65">
        <f>G65-57.497</f>
        <v>-25.995000000000001</v>
      </c>
      <c r="R65">
        <f t="shared" si="0"/>
        <v>6.1327386435254799E-3</v>
      </c>
      <c r="S65">
        <f t="shared" si="5"/>
        <v>1.4309576979239E-2</v>
      </c>
      <c r="T65">
        <v>-40.753499999999995</v>
      </c>
    </row>
    <row r="66" spans="1:20" x14ac:dyDescent="0.45">
      <c r="A66">
        <v>5</v>
      </c>
      <c r="B66" t="s">
        <v>15</v>
      </c>
      <c r="C66">
        <v>2</v>
      </c>
      <c r="D66">
        <v>137</v>
      </c>
      <c r="E66">
        <v>126.432</v>
      </c>
      <c r="F66">
        <v>169.93799999999999</v>
      </c>
      <c r="G66">
        <v>43.506</v>
      </c>
      <c r="H66">
        <v>27.917000000000002</v>
      </c>
      <c r="I66">
        <v>6.7679999999999998</v>
      </c>
      <c r="J66">
        <v>0</v>
      </c>
      <c r="K66">
        <v>0.50800000000000001</v>
      </c>
      <c r="L66">
        <v>2</v>
      </c>
      <c r="M66">
        <v>142.02099999999999</v>
      </c>
      <c r="N66">
        <v>4.76549242717626E-2</v>
      </c>
      <c r="O66">
        <v>1.16765503608698E-2</v>
      </c>
      <c r="P66">
        <v>98.515000000000001</v>
      </c>
      <c r="Q66">
        <f>G66-57.497</f>
        <v>-13.991</v>
      </c>
      <c r="R66">
        <f t="shared" si="0"/>
        <v>4.76549242717626E-2</v>
      </c>
      <c r="S66">
        <f t="shared" si="5"/>
        <v>-0.10092644963913019</v>
      </c>
      <c r="T66">
        <v>48.009500000000003</v>
      </c>
    </row>
    <row r="67" spans="1:20" x14ac:dyDescent="0.45">
      <c r="A67">
        <v>5</v>
      </c>
      <c r="B67" t="s">
        <v>15</v>
      </c>
      <c r="C67">
        <v>1</v>
      </c>
      <c r="D67">
        <v>152</v>
      </c>
      <c r="E67">
        <v>77.936000000000007</v>
      </c>
      <c r="F67">
        <v>103.19199999999999</v>
      </c>
      <c r="G67">
        <v>25.256</v>
      </c>
      <c r="H67">
        <v>49.420999999999999</v>
      </c>
      <c r="I67">
        <v>0</v>
      </c>
      <c r="J67">
        <v>0</v>
      </c>
      <c r="K67">
        <v>0</v>
      </c>
      <c r="L67">
        <v>1</v>
      </c>
      <c r="M67">
        <v>53.771000000000001</v>
      </c>
      <c r="N67">
        <v>0</v>
      </c>
      <c r="O67">
        <v>0</v>
      </c>
      <c r="P67">
        <v>28.515000000000001</v>
      </c>
      <c r="Q67">
        <f>G67-57.497</f>
        <v>-32.241</v>
      </c>
      <c r="R67">
        <f>N67-0</f>
        <v>0</v>
      </c>
      <c r="S67">
        <f t="shared" si="5"/>
        <v>-0.11260299999999999</v>
      </c>
      <c r="T67">
        <v>-21.990499999999997</v>
      </c>
    </row>
    <row r="68" spans="1:20" x14ac:dyDescent="0.45">
      <c r="A68">
        <v>6</v>
      </c>
      <c r="B68" t="s">
        <v>15</v>
      </c>
      <c r="C68">
        <v>2</v>
      </c>
      <c r="D68">
        <v>18</v>
      </c>
      <c r="E68">
        <v>146.03100000000001</v>
      </c>
      <c r="F68">
        <v>174.75</v>
      </c>
      <c r="G68">
        <v>28.719000000000001</v>
      </c>
      <c r="H68">
        <v>7.6589999999999998</v>
      </c>
      <c r="I68">
        <v>11.305999999999999</v>
      </c>
      <c r="J68">
        <v>0</v>
      </c>
      <c r="K68">
        <v>9.6389999999999993</v>
      </c>
      <c r="L68">
        <v>2</v>
      </c>
      <c r="M68">
        <v>167.09100000000001</v>
      </c>
      <c r="N68">
        <v>6.7663728148134802E-2</v>
      </c>
      <c r="O68">
        <v>0.33563146349106898</v>
      </c>
      <c r="P68">
        <v>138.37200000000001</v>
      </c>
      <c r="Q68">
        <f>G68-75.251</f>
        <v>-46.532000000000004</v>
      </c>
      <c r="R68">
        <f>N68-0.003078</f>
        <v>6.4585728148134805E-2</v>
      </c>
      <c r="S68">
        <f>O68-0.04322</f>
        <v>0.292411463491069</v>
      </c>
      <c r="T68">
        <v>3.4990000000000236</v>
      </c>
    </row>
    <row r="69" spans="1:20" x14ac:dyDescent="0.45">
      <c r="A69">
        <v>6</v>
      </c>
      <c r="B69" t="s">
        <v>15</v>
      </c>
      <c r="C69">
        <v>2</v>
      </c>
      <c r="D69">
        <v>29</v>
      </c>
      <c r="E69">
        <v>528.18700000000001</v>
      </c>
      <c r="F69">
        <v>629.94000000000005</v>
      </c>
      <c r="G69">
        <v>101.753</v>
      </c>
      <c r="H69">
        <v>12.414999999999999</v>
      </c>
      <c r="I69">
        <v>10.795999999999999</v>
      </c>
      <c r="J69">
        <v>0</v>
      </c>
      <c r="K69">
        <v>49.491</v>
      </c>
      <c r="L69">
        <v>10</v>
      </c>
      <c r="M69">
        <v>617.52499999999998</v>
      </c>
      <c r="N69">
        <v>1.74826930083802E-2</v>
      </c>
      <c r="O69">
        <v>0.48638369384686397</v>
      </c>
      <c r="P69">
        <v>515.77200000000005</v>
      </c>
      <c r="Q69">
        <f>G69-75.251</f>
        <v>26.501999999999995</v>
      </c>
      <c r="R69">
        <f t="shared" ref="R69:R80" si="6">N69-0.003078</f>
        <v>1.4404693008380199E-2</v>
      </c>
      <c r="S69">
        <f t="shared" ref="S69:S80" si="7">O69-0.04322</f>
        <v>0.44316369384686399</v>
      </c>
      <c r="T69">
        <v>380.89900000000006</v>
      </c>
    </row>
    <row r="70" spans="1:20" x14ac:dyDescent="0.45">
      <c r="A70">
        <v>6</v>
      </c>
      <c r="B70" t="s">
        <v>15</v>
      </c>
      <c r="C70">
        <v>2</v>
      </c>
      <c r="D70">
        <v>41</v>
      </c>
      <c r="E70">
        <v>68.435000000000002</v>
      </c>
      <c r="F70">
        <v>99.924999999999997</v>
      </c>
      <c r="G70">
        <v>31.49</v>
      </c>
      <c r="H70">
        <v>22.92</v>
      </c>
      <c r="I70">
        <v>2.0009999999999999</v>
      </c>
      <c r="J70">
        <v>0</v>
      </c>
      <c r="K70">
        <v>6.5039999999999996</v>
      </c>
      <c r="L70">
        <v>1</v>
      </c>
      <c r="M70">
        <v>77.004999999999995</v>
      </c>
      <c r="N70">
        <v>2.5985325628206001E-2</v>
      </c>
      <c r="O70">
        <v>0.206541759288663</v>
      </c>
      <c r="P70">
        <v>45.515000000000001</v>
      </c>
      <c r="Q70">
        <f>G70-75.251</f>
        <v>-43.76100000000001</v>
      </c>
      <c r="R70">
        <f t="shared" si="6"/>
        <v>2.2907325628206E-2</v>
      </c>
      <c r="S70">
        <f t="shared" si="7"/>
        <v>0.16332175928866299</v>
      </c>
      <c r="T70">
        <v>-89.35799999999999</v>
      </c>
    </row>
    <row r="71" spans="1:20" x14ac:dyDescent="0.45">
      <c r="A71">
        <v>6</v>
      </c>
      <c r="B71" t="s">
        <v>15</v>
      </c>
      <c r="C71">
        <v>2</v>
      </c>
      <c r="D71">
        <v>42</v>
      </c>
      <c r="E71">
        <v>125.43600000000001</v>
      </c>
      <c r="F71">
        <v>168.691</v>
      </c>
      <c r="G71">
        <v>43.255000000000003</v>
      </c>
      <c r="H71">
        <v>28.414999999999999</v>
      </c>
      <c r="I71">
        <v>4.7460000000000004</v>
      </c>
      <c r="J71">
        <v>0</v>
      </c>
      <c r="K71">
        <v>12.997</v>
      </c>
      <c r="L71">
        <v>1</v>
      </c>
      <c r="M71">
        <v>140.27600000000001</v>
      </c>
      <c r="N71">
        <v>3.3833300065584999E-2</v>
      </c>
      <c r="O71">
        <v>0.30047393364928898</v>
      </c>
      <c r="P71">
        <v>97.021000000000001</v>
      </c>
      <c r="Q71">
        <f>G71-75.251</f>
        <v>-31.996000000000002</v>
      </c>
      <c r="R71">
        <f t="shared" si="6"/>
        <v>3.0755300065584999E-2</v>
      </c>
      <c r="S71">
        <f t="shared" si="7"/>
        <v>0.257253933649289</v>
      </c>
      <c r="T71">
        <v>-37.85199999999999</v>
      </c>
    </row>
    <row r="72" spans="1:20" x14ac:dyDescent="0.45">
      <c r="A72">
        <v>6</v>
      </c>
      <c r="B72" t="s">
        <v>15</v>
      </c>
      <c r="C72">
        <v>1</v>
      </c>
      <c r="D72">
        <v>49</v>
      </c>
      <c r="E72">
        <v>1018.17</v>
      </c>
      <c r="F72">
        <v>1049.6759999999999</v>
      </c>
      <c r="G72">
        <v>31.506</v>
      </c>
      <c r="H72">
        <v>27.166</v>
      </c>
      <c r="I72">
        <v>11.021000000000001</v>
      </c>
      <c r="J72">
        <v>0</v>
      </c>
      <c r="K72">
        <v>2.504</v>
      </c>
      <c r="L72">
        <v>18</v>
      </c>
      <c r="M72">
        <v>1022.51</v>
      </c>
      <c r="N72">
        <v>1.0778378695562901E-2</v>
      </c>
      <c r="O72">
        <v>7.9476925030152995E-2</v>
      </c>
      <c r="P72">
        <v>991.00400000000002</v>
      </c>
      <c r="Q72">
        <f>G72-75.251</f>
        <v>-43.745000000000005</v>
      </c>
      <c r="R72">
        <f t="shared" si="6"/>
        <v>7.7003786955629006E-3</v>
      </c>
      <c r="S72">
        <f t="shared" si="7"/>
        <v>3.6256925030152994E-2</v>
      </c>
      <c r="T72">
        <v>856.13100000000009</v>
      </c>
    </row>
    <row r="73" spans="1:20" x14ac:dyDescent="0.45">
      <c r="A73">
        <v>6</v>
      </c>
      <c r="B73" t="s">
        <v>15</v>
      </c>
      <c r="C73">
        <v>2</v>
      </c>
      <c r="D73">
        <v>53</v>
      </c>
      <c r="E73">
        <v>238.17500000000001</v>
      </c>
      <c r="F73">
        <v>286.66199999999998</v>
      </c>
      <c r="G73">
        <v>48.487000000000002</v>
      </c>
      <c r="H73">
        <v>41.427999999999997</v>
      </c>
      <c r="I73">
        <v>1</v>
      </c>
      <c r="J73">
        <v>0</v>
      </c>
      <c r="K73">
        <v>0</v>
      </c>
      <c r="L73">
        <v>5</v>
      </c>
      <c r="M73">
        <v>245.23400000000001</v>
      </c>
      <c r="N73">
        <v>4.0777379971782103E-3</v>
      </c>
      <c r="O73">
        <v>0</v>
      </c>
      <c r="P73">
        <v>196.74700000000001</v>
      </c>
      <c r="Q73">
        <f>G73-75.251</f>
        <v>-26.764000000000003</v>
      </c>
      <c r="R73">
        <f t="shared" si="6"/>
        <v>9.9973799717821034E-4</v>
      </c>
      <c r="S73">
        <f t="shared" si="7"/>
        <v>-4.3220000000000001E-2</v>
      </c>
      <c r="T73">
        <v>61.874000000000024</v>
      </c>
    </row>
    <row r="74" spans="1:20" x14ac:dyDescent="0.45">
      <c r="A74">
        <v>6</v>
      </c>
      <c r="B74" t="s">
        <v>15</v>
      </c>
      <c r="C74">
        <v>2</v>
      </c>
      <c r="D74">
        <v>88</v>
      </c>
      <c r="E74">
        <v>646.18100000000004</v>
      </c>
      <c r="F74">
        <v>668.93399999999997</v>
      </c>
      <c r="G74">
        <v>22.753</v>
      </c>
      <c r="H74">
        <v>29.914999999999999</v>
      </c>
      <c r="I74">
        <v>14.000999999999999</v>
      </c>
      <c r="J74">
        <v>0</v>
      </c>
      <c r="K74">
        <v>0</v>
      </c>
      <c r="L74">
        <v>11</v>
      </c>
      <c r="M74">
        <v>639.01900000000001</v>
      </c>
      <c r="N74">
        <v>2.1910146646656799E-2</v>
      </c>
      <c r="O74">
        <v>0</v>
      </c>
      <c r="P74">
        <v>616.26599999999996</v>
      </c>
      <c r="Q74">
        <f>G74-75.251</f>
        <v>-52.498000000000005</v>
      </c>
      <c r="R74">
        <f t="shared" si="6"/>
        <v>1.8832146646656799E-2</v>
      </c>
      <c r="S74">
        <f t="shared" si="7"/>
        <v>-4.3220000000000001E-2</v>
      </c>
      <c r="T74">
        <v>481.39299999999997</v>
      </c>
    </row>
    <row r="75" spans="1:20" x14ac:dyDescent="0.45">
      <c r="A75">
        <v>6</v>
      </c>
      <c r="B75" t="s">
        <v>15</v>
      </c>
      <c r="C75">
        <v>1</v>
      </c>
      <c r="D75">
        <v>111</v>
      </c>
      <c r="E75">
        <v>252.43</v>
      </c>
      <c r="F75">
        <v>286.93900000000002</v>
      </c>
      <c r="G75">
        <v>34.509</v>
      </c>
      <c r="H75">
        <v>20.169</v>
      </c>
      <c r="I75">
        <v>11.266</v>
      </c>
      <c r="J75">
        <v>0</v>
      </c>
      <c r="K75">
        <v>12.000999999999999</v>
      </c>
      <c r="L75">
        <v>3</v>
      </c>
      <c r="M75">
        <v>266.77</v>
      </c>
      <c r="N75">
        <v>4.2231135435018899E-2</v>
      </c>
      <c r="O75">
        <v>0.34776435132863898</v>
      </c>
      <c r="P75">
        <v>232.261</v>
      </c>
      <c r="Q75">
        <f>G75-75.251</f>
        <v>-40.742000000000004</v>
      </c>
      <c r="R75">
        <f t="shared" si="6"/>
        <v>3.9153135435018901E-2</v>
      </c>
      <c r="S75">
        <f t="shared" si="7"/>
        <v>0.304544351328639</v>
      </c>
      <c r="T75">
        <v>97.388000000000005</v>
      </c>
    </row>
    <row r="76" spans="1:20" x14ac:dyDescent="0.45">
      <c r="A76">
        <v>6</v>
      </c>
      <c r="B76" t="s">
        <v>15</v>
      </c>
      <c r="C76">
        <v>1</v>
      </c>
      <c r="D76">
        <v>112</v>
      </c>
      <c r="E76">
        <v>671.66</v>
      </c>
      <c r="F76">
        <v>700.66200000000003</v>
      </c>
      <c r="G76">
        <v>29.001999999999999</v>
      </c>
      <c r="H76">
        <v>34.921999999999997</v>
      </c>
      <c r="I76">
        <v>6.2460000000000004</v>
      </c>
      <c r="J76">
        <v>0</v>
      </c>
      <c r="K76">
        <v>1.2490000000000001</v>
      </c>
      <c r="L76">
        <v>4</v>
      </c>
      <c r="M76">
        <v>665.74</v>
      </c>
      <c r="N76">
        <v>9.3820410370414904E-3</v>
      </c>
      <c r="O76">
        <v>4.30659954485898E-2</v>
      </c>
      <c r="P76">
        <v>636.73800000000006</v>
      </c>
      <c r="Q76">
        <f>G76-75.251</f>
        <v>-46.249000000000009</v>
      </c>
      <c r="R76">
        <f t="shared" si="6"/>
        <v>6.3040410370414903E-3</v>
      </c>
      <c r="S76">
        <f t="shared" si="7"/>
        <v>-1.5400455141020147E-4</v>
      </c>
      <c r="T76">
        <v>501.86500000000007</v>
      </c>
    </row>
    <row r="77" spans="1:20" x14ac:dyDescent="0.45">
      <c r="A77">
        <v>6</v>
      </c>
      <c r="B77" t="s">
        <v>15</v>
      </c>
      <c r="C77">
        <v>1</v>
      </c>
      <c r="D77">
        <v>115</v>
      </c>
      <c r="E77">
        <v>123.432</v>
      </c>
      <c r="F77">
        <v>166.69300000000001</v>
      </c>
      <c r="G77">
        <v>43.261000000000003</v>
      </c>
      <c r="H77">
        <v>116.68</v>
      </c>
      <c r="I77">
        <v>0</v>
      </c>
      <c r="J77">
        <v>0</v>
      </c>
      <c r="K77">
        <v>12.009</v>
      </c>
      <c r="L77">
        <v>1</v>
      </c>
      <c r="M77">
        <v>50.012999999999998</v>
      </c>
      <c r="N77">
        <v>0</v>
      </c>
      <c r="O77">
        <v>0.27759413790712201</v>
      </c>
      <c r="P77">
        <v>6.7519999999999998</v>
      </c>
      <c r="Q77">
        <f>G77-75.251</f>
        <v>-31.990000000000002</v>
      </c>
      <c r="R77">
        <f t="shared" si="6"/>
        <v>-3.078E-3</v>
      </c>
      <c r="S77">
        <f t="shared" si="7"/>
        <v>0.234374137907122</v>
      </c>
      <c r="T77">
        <v>-128.12099999999998</v>
      </c>
    </row>
    <row r="78" spans="1:20" x14ac:dyDescent="0.45">
      <c r="A78">
        <v>6</v>
      </c>
      <c r="B78" t="s">
        <v>15</v>
      </c>
      <c r="C78">
        <v>1</v>
      </c>
      <c r="D78">
        <v>135</v>
      </c>
      <c r="E78">
        <v>162.91900000000001</v>
      </c>
      <c r="F78">
        <v>221.172</v>
      </c>
      <c r="G78">
        <v>58.253</v>
      </c>
      <c r="H78">
        <v>40.433</v>
      </c>
      <c r="I78">
        <v>2.0019999999999998</v>
      </c>
      <c r="J78">
        <v>21.507000000000001</v>
      </c>
      <c r="K78">
        <v>48.999000000000002</v>
      </c>
      <c r="L78">
        <v>1</v>
      </c>
      <c r="M78">
        <v>180.739</v>
      </c>
      <c r="N78">
        <v>0.13007153962343501</v>
      </c>
      <c r="O78">
        <v>0.84114122877791697</v>
      </c>
      <c r="P78">
        <v>122.486</v>
      </c>
      <c r="Q78">
        <f>G78-75.251</f>
        <v>-16.998000000000005</v>
      </c>
      <c r="R78">
        <f t="shared" si="6"/>
        <v>0.12699353962343501</v>
      </c>
      <c r="S78">
        <f t="shared" si="7"/>
        <v>0.79792122877791694</v>
      </c>
      <c r="T78">
        <v>-12.386999999999986</v>
      </c>
    </row>
    <row r="79" spans="1:20" x14ac:dyDescent="0.45">
      <c r="A79">
        <v>6</v>
      </c>
      <c r="B79" t="s">
        <v>15</v>
      </c>
      <c r="C79">
        <v>1</v>
      </c>
      <c r="D79">
        <v>144</v>
      </c>
      <c r="E79" t="s">
        <v>16</v>
      </c>
      <c r="F79" t="s">
        <v>16</v>
      </c>
      <c r="G79" t="s">
        <v>16</v>
      </c>
      <c r="H79">
        <v>32.414000000000001</v>
      </c>
      <c r="I79">
        <v>65.536000000000001</v>
      </c>
      <c r="J79">
        <v>0</v>
      </c>
      <c r="K79">
        <v>0</v>
      </c>
      <c r="L79">
        <v>12</v>
      </c>
      <c r="M79">
        <v>1200</v>
      </c>
      <c r="N79">
        <v>5.4613333333333298E-2</v>
      </c>
      <c r="O79" t="s">
        <v>16</v>
      </c>
      <c r="P79" t="s">
        <v>16</v>
      </c>
      <c r="Q79" t="s">
        <v>16</v>
      </c>
      <c r="R79">
        <f t="shared" si="6"/>
        <v>5.1535333333333301E-2</v>
      </c>
      <c r="S79" t="s">
        <v>16</v>
      </c>
      <c r="T79" t="s">
        <v>16</v>
      </c>
    </row>
    <row r="80" spans="1:20" x14ac:dyDescent="0.45">
      <c r="A80">
        <v>6</v>
      </c>
      <c r="B80" t="s">
        <v>15</v>
      </c>
      <c r="C80">
        <v>1</v>
      </c>
      <c r="D80">
        <v>163</v>
      </c>
      <c r="E80">
        <v>87.903000000000006</v>
      </c>
      <c r="F80">
        <v>109.666</v>
      </c>
      <c r="G80">
        <v>21.763000000000002</v>
      </c>
      <c r="H80" t="s">
        <v>16</v>
      </c>
      <c r="I80">
        <v>7.4989999999999997</v>
      </c>
      <c r="J80">
        <v>0</v>
      </c>
      <c r="K80">
        <v>3.5070000000000001</v>
      </c>
      <c r="L80">
        <v>3</v>
      </c>
      <c r="M80">
        <v>1200</v>
      </c>
      <c r="N80">
        <v>6.2491666666666702E-3</v>
      </c>
      <c r="O80">
        <v>0.16114506272113199</v>
      </c>
      <c r="P80" t="s">
        <v>16</v>
      </c>
      <c r="Q80">
        <f>G80-75.251</f>
        <v>-53.488</v>
      </c>
      <c r="R80">
        <f t="shared" si="6"/>
        <v>3.1711666666666702E-3</v>
      </c>
      <c r="S80">
        <f t="shared" si="7"/>
        <v>0.11792506272113198</v>
      </c>
      <c r="T8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 Yan</dc:creator>
  <cp:lastModifiedBy>Janice Yan</cp:lastModifiedBy>
  <dcterms:created xsi:type="dcterms:W3CDTF">2022-09-08T17:21:34Z</dcterms:created>
  <dcterms:modified xsi:type="dcterms:W3CDTF">2022-09-12T15:53:53Z</dcterms:modified>
</cp:coreProperties>
</file>