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omments9.xml" ContentType="application/vnd.openxmlformats-officedocument.spreadsheetml.comments+xml"/>
  <Override PartName="/xl/drawings/drawing13.xml" ContentType="application/vnd.openxmlformats-officedocument.drawing+xml"/>
  <Override PartName="/xl/comments10.xml" ContentType="application/vnd.openxmlformats-officedocument.spreadsheetml.comments+xml"/>
  <Override PartName="/xl/comments11.xml" ContentType="application/vnd.openxmlformats-officedocument.spreadsheetml.comments+xml"/>
  <Override PartName="/xl/drawings/drawing14.xml" ContentType="application/vnd.openxmlformats-officedocument.drawing+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showInkAnnotation="0"/>
  <mc:AlternateContent xmlns:mc="http://schemas.openxmlformats.org/markup-compatibility/2006">
    <mc:Choice Requires="x15">
      <x15ac:absPath xmlns:x15ac="http://schemas.microsoft.com/office/spreadsheetml/2010/11/ac" url="C:\Users\Dima\Desktop\IPMAD\"/>
    </mc:Choice>
  </mc:AlternateContent>
  <xr:revisionPtr revIDLastSave="0" documentId="13_ncr:1_{9A9B4600-1AC3-46F7-A4ED-53162DFC0E27}" xr6:coauthVersionLast="45" xr6:coauthVersionMax="45" xr10:uidLastSave="{00000000-0000-0000-0000-000000000000}"/>
  <bookViews>
    <workbookView xWindow="28680" yWindow="-120" windowWidth="29040" windowHeight="17640" activeTab="2" xr2:uid="{00000000-000D-0000-FFFF-FFFF00000000}"/>
  </bookViews>
  <sheets>
    <sheet name="Übersicht" sheetId="15" r:id="rId1"/>
    <sheet name="Steckbrief" sheetId="1" r:id="rId2"/>
    <sheet name="Ziele" sheetId="13" r:id="rId3"/>
    <sheet name="Umfeld" sheetId="16" r:id="rId4"/>
    <sheet name="Stakeholder" sheetId="22" r:id="rId5"/>
    <sheet name="Risiken" sheetId="27" r:id="rId6"/>
    <sheet name="Chancen" sheetId="18" r:id="rId7"/>
    <sheet name="Informationsbedarfsmatrix" sheetId="26" r:id="rId8"/>
    <sheet name="Phasenplanung Vorlage Report" sheetId="28" r:id="rId9"/>
    <sheet name="Arbeitspaket" sheetId="23" r:id="rId10"/>
    <sheet name="Arbeitspaket-Statusbericht" sheetId="36" r:id="rId11"/>
    <sheet name="Einsatzmittelganglinie" sheetId="33" r:id="rId12"/>
    <sheet name="Kostentabelle" sheetId="34" r:id="rId13"/>
    <sheet name="Änderungsmanagement" sheetId="9" r:id="rId14"/>
    <sheet name="Claimmanagement" sheetId="25" r:id="rId15"/>
    <sheet name="Lessons Learned" sheetId="32" r:id="rId16"/>
    <sheet name="LOP" sheetId="7" r:id="rId17"/>
    <sheet name="Tabelle1" sheetId="21" r:id="rId18"/>
  </sheets>
  <externalReferences>
    <externalReference r:id="rId19"/>
    <externalReference r:id="rId20"/>
    <externalReference r:id="rId21"/>
    <externalReference r:id="rId22"/>
    <externalReference r:id="rId23"/>
  </externalReferences>
  <definedNames>
    <definedName name="_xlnm.Print_Area" localSheetId="13">Änderungsmanagement!$A$1:$N$47</definedName>
    <definedName name="_xlnm.Print_Area" localSheetId="9">Arbeitspaket!$A$1:$J$79</definedName>
    <definedName name="_xlnm.Print_Area" localSheetId="6">Chancen!$B$1:$W$41</definedName>
    <definedName name="_xlnm.Print_Area" localSheetId="14">Claimmanagement!$A$1:$N$47</definedName>
    <definedName name="_xlnm.Print_Area" localSheetId="7">Informationsbedarfsmatrix!$B$1:$S$23</definedName>
    <definedName name="_xlnm.Print_Area" localSheetId="16">LOP!$A$1:$L$35</definedName>
    <definedName name="_xlnm.Print_Area" localSheetId="5">Risiken!$B$1:$W$41</definedName>
    <definedName name="_xlnm.Print_Area" localSheetId="4">Stakeholder!$B$1:$T$35</definedName>
    <definedName name="_xlnm.Print_Area" localSheetId="1">Steckbrief!$A$1:$J$108</definedName>
    <definedName name="_xlnm.Print_Area" localSheetId="0">Übersicht!$A$1:$K$26</definedName>
    <definedName name="_xlnm.Print_Area" localSheetId="3">Umfeld!$A$1:$E$11</definedName>
    <definedName name="_xlnm.Print_Area" localSheetId="2">Ziele!$B$1:$S$39</definedName>
    <definedName name="egal">[1]Übersicht!$D$6</definedName>
    <definedName name="Hase">[1]Übersicht!$D$6</definedName>
    <definedName name="Kunde" localSheetId="7">[2]Übersicht!$D$5</definedName>
    <definedName name="Kunde" localSheetId="8">[3]Übersicht!$D$5</definedName>
    <definedName name="Kunde" localSheetId="4">[2]Übersicht!$D$5</definedName>
    <definedName name="Kunde">Übersicht!$D$5</definedName>
    <definedName name="Kunde_Firmenname">[4]Projektstamm!$F$6</definedName>
    <definedName name="Kunde_Projektverantwortlicher">[4]Projektstamm!$F$16</definedName>
    <definedName name="Kundennummer" localSheetId="7">[2]Übersicht!$D$6</definedName>
    <definedName name="Kundennummer" localSheetId="8">[3]Übersicht!$D$6</definedName>
    <definedName name="Kundennummer" localSheetId="4">[2]Übersicht!$D$6</definedName>
    <definedName name="Kundennummer">Übersicht!$D$6</definedName>
    <definedName name="lbl_Projektname">[4]Projektsteckbrief!$B$7</definedName>
    <definedName name="Projekt_Projektleiter">[4]Projektstamm!$F$21</definedName>
    <definedName name="Projekt_Projektname">[4]Projektstamm!$F$19</definedName>
    <definedName name="Projekt_Projektnummer">[4]Projektstamm!$F$20</definedName>
    <definedName name="Projekt_Start_Kalenderwoche">[4]Projektsteckbrief!$L$71</definedName>
    <definedName name="Projekt_Starttermin">[4]Projektsteckbrief!$F$70</definedName>
    <definedName name="Projekt_Stellvertretender_Projektleiter">[4]Projektstamm!$F$22</definedName>
    <definedName name="Projekt_Teilprojekteiter_Eins">[4]Projektstamm!$D$25</definedName>
    <definedName name="Projekt_Teilprojektleiter_Drei">[4]Projektstamm!$D$27</definedName>
    <definedName name="Projekt_Teilprojektleiter_Fuenf">[4]Projektstamm!$D$29</definedName>
    <definedName name="Projekt_Teilprojektleiter_Sechs">[4]Projektstamm!$D$30</definedName>
    <definedName name="Projekt_Teilprojektleiter_Vier">[4]Projektstamm!$D$28</definedName>
    <definedName name="Projekt_Teilprojektleiter_Zwei">[4]Projektstamm!$D$26</definedName>
    <definedName name="Projektleiter" localSheetId="7">[2]Übersicht!$D$8</definedName>
    <definedName name="Projektleiter" localSheetId="8">[3]Übersicht!$D$8</definedName>
    <definedName name="Projektleiter" localSheetId="4">[2]Übersicht!$D$8</definedName>
    <definedName name="Projektleiter">Übersicht!$D$8</definedName>
    <definedName name="Projektleiter_Stellvertreter" localSheetId="7">[2]Übersicht!$D$9</definedName>
    <definedName name="Projektleiter_Stellvertreter" localSheetId="8">[3]Übersicht!#REF!</definedName>
    <definedName name="Projektleiter_Stellvertreter" localSheetId="4">[2]Übersicht!$D$9</definedName>
    <definedName name="Projektleiter_Stellvertreter">Übersicht!$D$9</definedName>
    <definedName name="Projektname" localSheetId="7">[2]Übersicht!$D$3</definedName>
    <definedName name="Projektname" localSheetId="8">[3]Übersicht!$D$3</definedName>
    <definedName name="Projektname" localSheetId="4">[2]Übersicht!$D$3</definedName>
    <definedName name="Projektname">Übersicht!$D$3</definedName>
    <definedName name="Projektnummer">Übersicht!$D$4</definedName>
    <definedName name="ProjektVerantwortKunde" localSheetId="7">[2]Übersicht!$D$7</definedName>
    <definedName name="ProjektVerantwortKunde" localSheetId="8">[3]Übersicht!$D$7</definedName>
    <definedName name="ProjektVerantwortKunde" localSheetId="4">[2]Übersicht!$D$7</definedName>
    <definedName name="ProjektVerantwortKunde">Übersicht!$D$7</definedName>
    <definedName name="Strategisches_Ziel_Eins">[4]Projektsteckbrief!$B$27</definedName>
    <definedName name="Strategisches_Ziel_Zwei">[4]Projektsteckbrief!$B$28</definedName>
    <definedName name="Teilprojektleiter">Übersicht!$D$15</definedName>
    <definedName name="www">Übersicht!$D$6</definedName>
    <definedName name="wwww">Übersicht!$D$8</definedName>
    <definedName name="xx">[5]Projektsteckbrief!$B$30</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I2" i="28" l="1"/>
  <c r="Z2" i="28"/>
  <c r="AA2" i="28"/>
  <c r="AB2" i="28"/>
  <c r="AC2" i="28"/>
  <c r="AD2" i="28"/>
  <c r="AE2" i="28"/>
  <c r="AF2" i="28"/>
  <c r="AG2" i="28"/>
  <c r="AH2" i="28"/>
  <c r="AI2" i="28"/>
  <c r="AJ2" i="28"/>
  <c r="AK2" i="28"/>
  <c r="AL2" i="28"/>
  <c r="AM2" i="28"/>
  <c r="AN2" i="28"/>
  <c r="AO2" i="28"/>
  <c r="AP2" i="28"/>
  <c r="AQ2" i="28"/>
  <c r="AR2" i="28"/>
  <c r="AS2" i="28"/>
  <c r="AT2" i="28"/>
  <c r="AU2" i="28"/>
  <c r="AV2" i="28"/>
  <c r="AW2" i="28"/>
  <c r="AX2" i="28"/>
  <c r="AY2" i="28"/>
  <c r="AZ2" i="28"/>
  <c r="BA2" i="28"/>
  <c r="BB2" i="28"/>
  <c r="BC2" i="28"/>
  <c r="BD2" i="28"/>
  <c r="BE2" i="28"/>
  <c r="BF2" i="28"/>
  <c r="BG2" i="28"/>
  <c r="P12" i="18"/>
  <c r="P13" i="18"/>
  <c r="P14" i="18"/>
  <c r="E12" i="13"/>
  <c r="D4" i="1"/>
  <c r="D8" i="1"/>
  <c r="D6" i="1"/>
  <c r="F30" i="34"/>
  <c r="F29" i="34"/>
  <c r="B29" i="34"/>
  <c r="F28" i="34"/>
  <c r="B28" i="34"/>
  <c r="F27" i="34"/>
  <c r="B27" i="34"/>
  <c r="F26" i="34"/>
  <c r="B26" i="34"/>
  <c r="F25" i="34"/>
  <c r="B25" i="34"/>
  <c r="F24" i="34"/>
  <c r="B24" i="34"/>
  <c r="F23" i="34"/>
  <c r="B23" i="34"/>
  <c r="F22" i="34"/>
  <c r="F31" i="34"/>
  <c r="B22" i="34"/>
  <c r="K12" i="33"/>
  <c r="J12" i="33"/>
  <c r="I12" i="33"/>
  <c r="H12" i="33"/>
  <c r="G12" i="33"/>
  <c r="F12" i="33"/>
  <c r="E12" i="33"/>
  <c r="A8" i="32"/>
  <c r="A9" i="32"/>
  <c r="A10" i="32"/>
  <c r="A11" i="32"/>
  <c r="A12" i="32"/>
  <c r="A13" i="32"/>
  <c r="D2" i="28"/>
  <c r="E2" i="28"/>
  <c r="F2" i="28"/>
  <c r="G2" i="28"/>
  <c r="I2" i="28"/>
  <c r="J2" i="28"/>
  <c r="K2" i="28"/>
  <c r="L2" i="28"/>
  <c r="M2" i="28"/>
  <c r="N2" i="28"/>
  <c r="O2" i="28"/>
  <c r="P2" i="28"/>
  <c r="Q2" i="28"/>
  <c r="R2" i="28"/>
  <c r="S2" i="28"/>
  <c r="T2" i="28"/>
  <c r="U2" i="28"/>
  <c r="V2" i="28"/>
  <c r="W2" i="28"/>
  <c r="X2" i="28"/>
  <c r="Y2" i="28"/>
  <c r="T34" i="13"/>
  <c r="T33" i="13"/>
  <c r="T32" i="13"/>
  <c r="T31" i="13"/>
  <c r="T30" i="13"/>
  <c r="Z30" i="13"/>
  <c r="Z33" i="13"/>
  <c r="Z32" i="13"/>
  <c r="Z31" i="13"/>
  <c r="B13" i="27"/>
  <c r="B14" i="27"/>
  <c r="B15" i="27"/>
  <c r="B16" i="27"/>
  <c r="B17" i="27"/>
  <c r="B18" i="27"/>
  <c r="B19" i="27"/>
  <c r="B20" i="27"/>
  <c r="B21" i="27"/>
  <c r="B22" i="27"/>
  <c r="B23" i="27"/>
  <c r="B24" i="27"/>
  <c r="B25" i="27"/>
  <c r="P24" i="27"/>
  <c r="P23" i="27"/>
  <c r="P22" i="27"/>
  <c r="P21" i="27"/>
  <c r="P20" i="27"/>
  <c r="P19" i="27"/>
  <c r="P18" i="27"/>
  <c r="P17" i="27"/>
  <c r="P16" i="27"/>
  <c r="P15" i="27"/>
  <c r="P14" i="27"/>
  <c r="P13" i="27"/>
  <c r="P12" i="27"/>
  <c r="P25" i="27"/>
  <c r="AB10" i="27"/>
  <c r="AA10" i="27"/>
  <c r="Z10" i="27"/>
  <c r="Y10" i="27"/>
  <c r="AB9" i="27"/>
  <c r="AA9" i="27"/>
  <c r="Z9" i="27"/>
  <c r="Y9" i="27"/>
  <c r="D9" i="27"/>
  <c r="AB8" i="27"/>
  <c r="AA8" i="27"/>
  <c r="Z8" i="27"/>
  <c r="Y8" i="27"/>
  <c r="D8" i="27"/>
  <c r="AB7" i="27"/>
  <c r="AA7" i="27"/>
  <c r="Z7" i="27"/>
  <c r="Y7" i="27"/>
  <c r="O7" i="27"/>
  <c r="D7" i="27"/>
  <c r="AB6" i="27"/>
  <c r="AA6" i="27"/>
  <c r="Z6" i="27"/>
  <c r="Y6" i="27"/>
  <c r="O6" i="27"/>
  <c r="D6" i="27"/>
  <c r="AB5" i="27"/>
  <c r="AA5" i="27"/>
  <c r="Z5" i="27"/>
  <c r="Y5" i="27"/>
  <c r="O5" i="27"/>
  <c r="D5" i="27"/>
  <c r="AB4" i="27"/>
  <c r="AA4" i="27"/>
  <c r="Z4" i="27"/>
  <c r="Y4" i="27"/>
  <c r="O4" i="27"/>
  <c r="D4" i="27"/>
  <c r="O3" i="27"/>
  <c r="D3" i="27"/>
  <c r="Y2" i="27"/>
  <c r="D8" i="26"/>
  <c r="G7" i="26"/>
  <c r="D7" i="1"/>
  <c r="D7" i="26"/>
  <c r="G6" i="26"/>
  <c r="D6" i="26"/>
  <c r="D12" i="1"/>
  <c r="G5" i="26"/>
  <c r="D5" i="1"/>
  <c r="D5" i="22"/>
  <c r="D11" i="1"/>
  <c r="G4" i="26"/>
  <c r="D4" i="26"/>
  <c r="D10" i="1"/>
  <c r="G3" i="22"/>
  <c r="G3" i="26"/>
  <c r="D3" i="1"/>
  <c r="D3" i="26"/>
  <c r="A13" i="25"/>
  <c r="A14"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15" i="25"/>
  <c r="A16" i="25"/>
  <c r="A17" i="25"/>
  <c r="A18" i="25"/>
  <c r="D8" i="25"/>
  <c r="K7" i="25"/>
  <c r="D7" i="25"/>
  <c r="K6" i="25"/>
  <c r="D6" i="25"/>
  <c r="K5" i="25"/>
  <c r="D5" i="25"/>
  <c r="K4" i="25"/>
  <c r="D4" i="25"/>
  <c r="K3" i="25"/>
  <c r="D3" i="25"/>
  <c r="C3" i="7"/>
  <c r="D15" i="23"/>
  <c r="D14" i="23"/>
  <c r="D13" i="23"/>
  <c r="D12" i="23"/>
  <c r="D11" i="23"/>
  <c r="D8" i="23"/>
  <c r="D7" i="23"/>
  <c r="D6" i="23"/>
  <c r="D4" i="23"/>
  <c r="D3" i="2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Z34" i="13"/>
  <c r="D9" i="18"/>
  <c r="D8" i="18"/>
  <c r="D7" i="18"/>
  <c r="D6" i="18"/>
  <c r="D5" i="18"/>
  <c r="D4" i="18"/>
  <c r="W10" i="22"/>
  <c r="W9" i="22"/>
  <c r="W8" i="22"/>
  <c r="W7" i="22"/>
  <c r="W6" i="22"/>
  <c r="W5" i="22"/>
  <c r="AB10" i="18"/>
  <c r="AA10" i="18"/>
  <c r="Z10" i="18"/>
  <c r="AB9" i="18"/>
  <c r="AA9" i="18"/>
  <c r="Z9" i="18"/>
  <c r="AB8" i="18"/>
  <c r="AA8" i="18"/>
  <c r="Z8" i="18"/>
  <c r="AB7" i="18"/>
  <c r="AA7" i="18"/>
  <c r="Z7" i="18"/>
  <c r="AB6" i="18"/>
  <c r="AA6" i="18"/>
  <c r="Z6" i="18"/>
  <c r="G7" i="22"/>
  <c r="G6" i="22"/>
  <c r="G5" i="22"/>
  <c r="G4" i="22"/>
  <c r="D8" i="22"/>
  <c r="T29" i="13"/>
  <c r="T28" i="13"/>
  <c r="T27" i="13"/>
  <c r="Z29" i="13"/>
  <c r="Z28" i="13"/>
  <c r="Z27" i="13"/>
  <c r="Z26" i="13"/>
  <c r="T26" i="13"/>
  <c r="AB4" i="18"/>
  <c r="AA4" i="18"/>
  <c r="Z4" i="18"/>
  <c r="Y4" i="18"/>
  <c r="Z5" i="18"/>
  <c r="AA5" i="18"/>
  <c r="AB5" i="18"/>
  <c r="Y5" i="18"/>
  <c r="Y6" i="18"/>
  <c r="Y7" i="18"/>
  <c r="Y8" i="18"/>
  <c r="Y9" i="18"/>
  <c r="Y10" i="18"/>
  <c r="Y2" i="18"/>
  <c r="O7" i="18"/>
  <c r="O6" i="18"/>
  <c r="O5" i="18"/>
  <c r="O4" i="18"/>
  <c r="O3" i="18"/>
  <c r="D3" i="18"/>
  <c r="D8" i="13"/>
  <c r="D7" i="13"/>
  <c r="D6" i="13"/>
  <c r="D4" i="13"/>
  <c r="D5" i="13"/>
  <c r="D3" i="13"/>
  <c r="P24" i="18"/>
  <c r="P23" i="18"/>
  <c r="P22" i="18"/>
  <c r="P21" i="18"/>
  <c r="P20" i="18"/>
  <c r="P19" i="18"/>
  <c r="P18" i="18"/>
  <c r="P17" i="18"/>
  <c r="P16" i="18"/>
  <c r="P15" i="18"/>
  <c r="P25" i="18"/>
  <c r="B13" i="18"/>
  <c r="B14" i="18"/>
  <c r="B15" i="18"/>
  <c r="B16" i="18"/>
  <c r="B17" i="18"/>
  <c r="B18" i="18"/>
  <c r="B19" i="18"/>
  <c r="B20" i="18"/>
  <c r="B21" i="18"/>
  <c r="B22" i="18"/>
  <c r="B23" i="18"/>
  <c r="B24" i="18"/>
  <c r="B25" i="18"/>
  <c r="K7" i="9"/>
  <c r="K6" i="9"/>
  <c r="K5" i="9"/>
  <c r="K4" i="9"/>
  <c r="K3" i="9"/>
  <c r="D8" i="9"/>
  <c r="D7" i="9"/>
  <c r="D6" i="9"/>
  <c r="D5" i="9"/>
  <c r="D4" i="9"/>
  <c r="D3" i="9"/>
  <c r="G7" i="13"/>
  <c r="G6" i="13"/>
  <c r="G5" i="13"/>
  <c r="G4" i="13"/>
  <c r="G3" i="13"/>
  <c r="A13" i="9"/>
  <c r="A14" i="9"/>
  <c r="A19" i="9"/>
  <c r="A20" i="9"/>
  <c r="A21" i="9"/>
  <c r="A22" i="9"/>
  <c r="A23" i="9"/>
  <c r="A24" i="9"/>
  <c r="A25" i="9"/>
  <c r="A26" i="9"/>
  <c r="A27" i="9"/>
  <c r="A28" i="9"/>
  <c r="A29" i="9"/>
  <c r="A30" i="9"/>
  <c r="A31" i="9"/>
  <c r="A32" i="9"/>
  <c r="A33" i="9"/>
  <c r="A34" i="9"/>
  <c r="A35" i="9"/>
  <c r="A36" i="9"/>
  <c r="A37" i="9"/>
  <c r="A38" i="9"/>
  <c r="A39" i="9"/>
  <c r="A40" i="9"/>
  <c r="A41" i="9"/>
  <c r="A42" i="9"/>
  <c r="A43" i="9"/>
  <c r="A44" i="9"/>
  <c r="A45" i="9"/>
  <c r="A8" i="7"/>
  <c r="A9" i="7"/>
  <c r="A10" i="7"/>
  <c r="A11" i="7"/>
  <c r="A12" i="7"/>
  <c r="A13" i="7"/>
  <c r="A14" i="7"/>
  <c r="A15" i="7"/>
  <c r="A16" i="7"/>
  <c r="A17" i="7"/>
  <c r="A18" i="7"/>
  <c r="A19" i="7"/>
  <c r="A20" i="7"/>
  <c r="A21" i="7"/>
  <c r="A22" i="7"/>
  <c r="A23" i="7"/>
  <c r="A24" i="7"/>
  <c r="A25" i="7"/>
  <c r="A26" i="7"/>
  <c r="A27" i="7"/>
  <c r="A28" i="7"/>
  <c r="A29" i="7"/>
  <c r="A30" i="7"/>
  <c r="A31" i="7"/>
  <c r="A15" i="9"/>
  <c r="A16" i="9"/>
  <c r="A17" i="9"/>
  <c r="A18" i="9"/>
  <c r="D3" i="22"/>
  <c r="D4" i="22"/>
  <c r="D6" i="22"/>
  <c r="D7" i="22"/>
  <c r="D5"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D10" authorId="0" shapeId="0" xr:uid="{00000000-0006-0000-0000-000001000000}">
      <text>
        <r>
          <rPr>
            <sz val="10"/>
            <color indexed="81"/>
            <rFont val="Calibri"/>
            <family val="2"/>
          </rPr>
          <t>Aktuelles Datum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Werner</author>
  </authors>
  <commentList>
    <comment ref="D9" authorId="0" shapeId="0" xr:uid="{00000000-0006-0000-0E00-000001000000}">
      <text>
        <r>
          <rPr>
            <b/>
            <sz val="9"/>
            <color indexed="81"/>
            <rFont val="Tahoma"/>
            <family val="2"/>
          </rPr>
          <t>Datum der letzten Bearbeitung</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T1" authorId="0" shapeId="0" xr:uid="{00000000-0006-0000-0F00-000001000000}">
      <text>
        <r>
          <rPr>
            <b/>
            <sz val="9"/>
            <color indexed="81"/>
            <rFont val="Tahoma"/>
            <family val="2"/>
          </rPr>
          <t>Autor:</t>
        </r>
        <r>
          <rPr>
            <sz val="9"/>
            <color indexed="81"/>
            <rFont val="Tahoma"/>
            <family val="2"/>
          </rPr>
          <t xml:space="preserve">
erstellt: A. Schestag
geprüft:
freigegeben:
Version: 01</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J3" authorId="0" shapeId="0" xr:uid="{00000000-0006-0000-1000-000001000000}">
      <text>
        <r>
          <rPr>
            <sz val="10"/>
            <color indexed="81"/>
            <rFont val="Calibri"/>
            <family val="2"/>
          </rPr>
          <t>Aktuelles Datum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Werner</author>
  </authors>
  <commentList>
    <comment ref="D9" authorId="0" shapeId="0" xr:uid="{00000000-0006-0000-0100-000001000000}">
      <text>
        <r>
          <rPr>
            <sz val="10"/>
            <color indexed="81"/>
            <rFont val="Calibri"/>
            <family val="2"/>
          </rPr>
          <t>Aktuelles Datum</t>
        </r>
      </text>
    </comment>
    <comment ref="B19" authorId="1" shapeId="0" xr:uid="{00000000-0006-0000-0100-000002000000}">
      <text>
        <r>
          <rPr>
            <b/>
            <sz val="9"/>
            <color indexed="81"/>
            <rFont val="Tahoma"/>
            <family val="2"/>
          </rPr>
          <t>Projektname, hier ohne Meßgröße und Zielwert zur Orientierung</t>
        </r>
        <r>
          <rPr>
            <sz val="9"/>
            <color indexed="81"/>
            <rFont val="Tahoma"/>
            <family val="2"/>
          </rPr>
          <t xml:space="preserve">
</t>
        </r>
      </text>
    </comment>
    <comment ref="B26" authorId="1" shapeId="0" xr:uid="{00000000-0006-0000-0100-000003000000}">
      <text>
        <r>
          <rPr>
            <b/>
            <sz val="9"/>
            <color indexed="81"/>
            <rFont val="Tahoma"/>
            <family val="2"/>
          </rPr>
          <t>Welche Ziele werden mit dem Projekt verfolgt?</t>
        </r>
      </text>
    </comment>
    <comment ref="G26" authorId="1" shapeId="0" xr:uid="{00000000-0006-0000-0100-000004000000}">
      <text>
        <r>
          <rPr>
            <b/>
            <sz val="9"/>
            <color indexed="81"/>
            <rFont val="Tahoma"/>
            <family val="2"/>
          </rPr>
          <t>hoch oder gering</t>
        </r>
      </text>
    </comment>
    <comment ref="B38" authorId="1" shapeId="0" xr:uid="{00000000-0006-0000-0100-000005000000}">
      <text>
        <r>
          <rPr>
            <b/>
            <sz val="9"/>
            <color indexed="81"/>
            <rFont val="Tahoma"/>
            <family val="2"/>
          </rPr>
          <t>Welchen Nutzen hat der Kunde wenn das Projekt erfolgreich umgesetzt wird?</t>
        </r>
      </text>
    </comment>
    <comment ref="C48" authorId="1" shapeId="0" xr:uid="{00000000-0006-0000-0100-000006000000}">
      <text>
        <r>
          <rPr>
            <b/>
            <sz val="9"/>
            <color indexed="81"/>
            <rFont val="Tahoma"/>
            <family val="2"/>
          </rPr>
          <t>Betroffene oder Beteiligte die das Projekt (negativ) beeinflussen können</t>
        </r>
        <r>
          <rPr>
            <sz val="9"/>
            <color indexed="81"/>
            <rFont val="Tahoma"/>
            <family val="2"/>
          </rPr>
          <t xml:space="preserve">
</t>
        </r>
      </text>
    </comment>
    <comment ref="C58" authorId="1" shapeId="0" xr:uid="{00000000-0006-0000-0100-000007000000}">
      <text>
        <r>
          <rPr>
            <b/>
            <sz val="9"/>
            <color indexed="81"/>
            <rFont val="Tahoma"/>
            <family val="2"/>
          </rPr>
          <t>Erste Erfassung der möglichen Risken und Chancen</t>
        </r>
        <r>
          <rPr>
            <sz val="9"/>
            <color indexed="81"/>
            <rFont val="Tahoma"/>
            <family val="2"/>
          </rPr>
          <t xml:space="preserve">
</t>
        </r>
      </text>
    </comment>
    <comment ref="B68" authorId="1" shapeId="0" xr:uid="{00000000-0006-0000-0100-000008000000}">
      <text>
        <r>
          <rPr>
            <b/>
            <sz val="9"/>
            <color indexed="81"/>
            <rFont val="Tahoma"/>
            <family val="2"/>
          </rPr>
          <t>Was wollen wir explizit aus dem Projekt ausschliessen und dies auch kommunizieren?</t>
        </r>
        <r>
          <rPr>
            <sz val="9"/>
            <color indexed="81"/>
            <rFont val="Tahoma"/>
            <family val="2"/>
          </rPr>
          <t xml:space="preserve">
</t>
        </r>
      </text>
    </comment>
    <comment ref="B73" authorId="1" shapeId="0" xr:uid="{00000000-0006-0000-0100-000009000000}">
      <text>
        <r>
          <rPr>
            <b/>
            <sz val="9"/>
            <color indexed="81"/>
            <rFont val="Tahoma"/>
            <family val="2"/>
          </rPr>
          <t>Welche Einflussfaktoren können das Projekt stören?</t>
        </r>
      </text>
    </comment>
    <comment ref="B78" authorId="1" shapeId="0" xr:uid="{00000000-0006-0000-0100-00000A000000}">
      <text>
        <r>
          <rPr>
            <sz val="9"/>
            <color indexed="81"/>
            <rFont val="Tahoma"/>
            <family val="2"/>
          </rPr>
          <t>Wieviel Budget steht für dieses Projekt zur Verfügung?
Wie könnte hier ein Gewinn erzeilt werden?</t>
        </r>
      </text>
    </comment>
    <comment ref="B79" authorId="1" shapeId="0" xr:uid="{00000000-0006-0000-0100-00000B000000}">
      <text>
        <r>
          <rPr>
            <b/>
            <sz val="9"/>
            <color indexed="81"/>
            <rFont val="Tahoma"/>
            <family val="2"/>
          </rPr>
          <t>Welches Gesamtbudget soll zur Verfügung gestellt werden?
Budget [T€] / Personentage [PT]</t>
        </r>
        <r>
          <rPr>
            <sz val="9"/>
            <color indexed="81"/>
            <rFont val="Tahoma"/>
            <family val="2"/>
          </rPr>
          <t xml:space="preserve">
</t>
        </r>
      </text>
    </comment>
    <comment ref="E79" authorId="1" shapeId="0" xr:uid="{00000000-0006-0000-0100-00000C000000}">
      <text>
        <r>
          <rPr>
            <b/>
            <sz val="9"/>
            <color indexed="81"/>
            <rFont val="Tahoma"/>
            <family val="2"/>
          </rPr>
          <t xml:space="preserve">Welches Budget soll intern verwendet werden?  
Budget [T€] / Personentage [PT]
</t>
        </r>
      </text>
    </comment>
    <comment ref="H79" authorId="1" shapeId="0" xr:uid="{00000000-0006-0000-0100-00000D000000}">
      <text>
        <r>
          <rPr>
            <b/>
            <sz val="9"/>
            <color indexed="81"/>
            <rFont val="Tahoma"/>
            <family val="2"/>
          </rPr>
          <t xml:space="preserve">Welches Budget soll nach extern vergeben werden?  
Budget [T€] / Personentage [PT]
</t>
        </r>
      </text>
    </comment>
    <comment ref="B82" authorId="1" shapeId="0" xr:uid="{00000000-0006-0000-0100-00000E000000}">
      <text>
        <r>
          <rPr>
            <sz val="9"/>
            <color indexed="81"/>
            <rFont val="Tahoma"/>
            <family val="2"/>
          </rPr>
          <t xml:space="preserve">Wann soll das Projekt starten?
Bis wann soll es umgesetzt sein?
Wie lange soll es dauern?
Gibt es ggf. Zwischentermine?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Werner</author>
    <author>Ein Microsoft Office-Anwender</author>
  </authors>
  <commentList>
    <comment ref="D9" authorId="0" shapeId="0" xr:uid="{00000000-0006-0000-0200-000001000000}">
      <text>
        <r>
          <rPr>
            <b/>
            <sz val="9"/>
            <color indexed="81"/>
            <rFont val="Tahoma"/>
            <family val="2"/>
          </rPr>
          <t>Datum der letzten Bearbeitung</t>
        </r>
      </text>
    </comment>
    <comment ref="C11" authorId="1" shapeId="0" xr:uid="{00000000-0006-0000-0200-000002000000}">
      <text>
        <r>
          <rPr>
            <sz val="10"/>
            <color indexed="81"/>
            <rFont val="Calibri"/>
            <family val="2"/>
          </rPr>
          <t>Ergebnisziele oder auch Projektgegenstands- bzw. Aufgabenziele definieren die Qualität des Produktes und/oder Prozesses. 
Vorgehensziele oder auch Ablauf- bzw. Prozessziele definieren die Qualität des Projektmanagements.
Nicht-Ziele: was mit dem Projekt nicht erreicht werden soll</t>
        </r>
      </text>
    </comment>
    <comment ref="Q11" authorId="1" shapeId="0" xr:uid="{00000000-0006-0000-0200-000003000000}">
      <text>
        <r>
          <rPr>
            <b/>
            <sz val="10"/>
            <color indexed="81"/>
            <rFont val="Calibri"/>
            <family val="2"/>
          </rPr>
          <t xml:space="preserve">Die Priorisierung erfolgt über die Kategorien muss – soll – kann. 
</t>
        </r>
        <r>
          <rPr>
            <sz val="10"/>
            <color indexed="81"/>
            <rFont val="Calibri"/>
            <family val="2"/>
          </rPr>
          <t xml:space="preserve">
Erläuterung der Kategorien: 
</t>
        </r>
        <r>
          <rPr>
            <b/>
            <sz val="10"/>
            <color indexed="81"/>
            <rFont val="Calibri"/>
            <family val="2"/>
          </rPr>
          <t>Muss-Ziele</t>
        </r>
        <r>
          <rPr>
            <sz val="10"/>
            <color indexed="81"/>
            <rFont val="Calibri"/>
            <family val="2"/>
          </rPr>
          <t xml:space="preserve"> haben eine direkte Auswirkung auf den Projekterfolg. Wird ein Muss-Ziel nicht erreicht, gilt das Projekt als gescheitert. 
</t>
        </r>
        <r>
          <rPr>
            <b/>
            <sz val="10"/>
            <color indexed="81"/>
            <rFont val="Calibri"/>
            <family val="2"/>
          </rPr>
          <t>Soll-Ziele</t>
        </r>
        <r>
          <rPr>
            <sz val="10"/>
            <color indexed="81"/>
            <rFont val="Calibri"/>
            <family val="2"/>
          </rPr>
          <t xml:space="preserve"> stellen den Projekterfolg nicht direkt in Frage, steigern aber die Kundenzufrie- denheit bzw. den wirtschaftlichen Erfolg des Projekts. 
</t>
        </r>
        <r>
          <rPr>
            <b/>
            <sz val="10"/>
            <color indexed="81"/>
            <rFont val="Calibri"/>
            <family val="2"/>
          </rPr>
          <t xml:space="preserve">Kann-Ziele </t>
        </r>
        <r>
          <rPr>
            <sz val="10"/>
            <color indexed="81"/>
            <rFont val="Calibri"/>
            <family val="2"/>
          </rPr>
          <t xml:space="preserve">verursachen kleinere Vorteile, sie sollten jedoch nur angestrebt werden, wenn sie ohne oder mit geringem Aufwand realisierbar sind und keines der anderen Ziele gefährden. Die Erreichung von Soll- und Kann-Zeilen darf Muss-Ziele nicht gefährden, d.h. die Erreichung der Muss-Ziele hat stets Priorität über den anderen Zielen. </t>
        </r>
      </text>
    </comment>
    <comment ref="Z26" authorId="0" shapeId="0" xr:uid="{00000000-0006-0000-0200-000004000000}">
      <text>
        <r>
          <rPr>
            <b/>
            <sz val="9"/>
            <color indexed="81"/>
            <rFont val="Tahoma"/>
            <family val="2"/>
          </rPr>
          <t xml:space="preserve">
hoch oder gering</t>
        </r>
      </text>
    </comment>
    <comment ref="Z27" authorId="0" shapeId="0" xr:uid="{00000000-0006-0000-0200-000005000000}">
      <text>
        <r>
          <rPr>
            <b/>
            <sz val="9"/>
            <color indexed="81"/>
            <rFont val="Tahoma"/>
            <family val="2"/>
          </rPr>
          <t xml:space="preserve">
hoch oder gering</t>
        </r>
      </text>
    </comment>
    <comment ref="Z28" authorId="0" shapeId="0" xr:uid="{00000000-0006-0000-0200-000006000000}">
      <text>
        <r>
          <rPr>
            <b/>
            <sz val="9"/>
            <color indexed="81"/>
            <rFont val="Tahoma"/>
            <family val="2"/>
          </rPr>
          <t xml:space="preserve">
hoch oder gering</t>
        </r>
      </text>
    </comment>
    <comment ref="Z29" authorId="0" shapeId="0" xr:uid="{00000000-0006-0000-0200-000007000000}">
      <text>
        <r>
          <rPr>
            <b/>
            <sz val="9"/>
            <color indexed="81"/>
            <rFont val="Tahoma"/>
            <family val="2"/>
          </rPr>
          <t xml:space="preserve">
hoch oder gering</t>
        </r>
      </text>
    </comment>
    <comment ref="Z30" authorId="0" shapeId="0" xr:uid="{00000000-0006-0000-0200-000008000000}">
      <text>
        <r>
          <rPr>
            <b/>
            <sz val="9"/>
            <color indexed="81"/>
            <rFont val="Tahoma"/>
            <family val="2"/>
          </rPr>
          <t xml:space="preserve">
hoch oder gering</t>
        </r>
      </text>
    </comment>
    <comment ref="Z31" authorId="0" shapeId="0" xr:uid="{00000000-0006-0000-0200-000009000000}">
      <text>
        <r>
          <rPr>
            <b/>
            <sz val="9"/>
            <color indexed="81"/>
            <rFont val="Tahoma"/>
            <family val="2"/>
          </rPr>
          <t xml:space="preserve">
hoch oder gering</t>
        </r>
      </text>
    </comment>
    <comment ref="Z32" authorId="0" shapeId="0" xr:uid="{00000000-0006-0000-0200-00000A000000}">
      <text>
        <r>
          <rPr>
            <b/>
            <sz val="9"/>
            <color indexed="81"/>
            <rFont val="Tahoma"/>
            <family val="2"/>
          </rPr>
          <t xml:space="preserve">
hoch oder gering</t>
        </r>
      </text>
    </comment>
    <comment ref="Z33" authorId="0" shapeId="0" xr:uid="{00000000-0006-0000-0200-00000B000000}">
      <text>
        <r>
          <rPr>
            <b/>
            <sz val="9"/>
            <color indexed="81"/>
            <rFont val="Tahoma"/>
            <family val="2"/>
          </rPr>
          <t xml:space="preserve">
hoch oder gering</t>
        </r>
      </text>
    </comment>
    <comment ref="Z34" authorId="0" shapeId="0" xr:uid="{00000000-0006-0000-0200-00000C000000}">
      <text>
        <r>
          <rPr>
            <b/>
            <sz val="9"/>
            <color indexed="81"/>
            <rFont val="Tahoma"/>
            <family val="2"/>
          </rPr>
          <t xml:space="preserve">
hoch oder gering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Werner</author>
    <author>Ein Microsoft Office-Anwender</author>
  </authors>
  <commentList>
    <comment ref="W4" authorId="0" shapeId="0" xr:uid="{00000000-0006-0000-0400-000001000000}">
      <text>
        <r>
          <rPr>
            <b/>
            <sz val="9"/>
            <color indexed="81"/>
            <rFont val="Tahoma"/>
            <family val="2"/>
          </rPr>
          <t>Betroffene oder Beteiligte die das Projekt (negativ) beeinflussen können</t>
        </r>
        <r>
          <rPr>
            <sz val="9"/>
            <color indexed="81"/>
            <rFont val="Tahoma"/>
            <family val="2"/>
          </rPr>
          <t xml:space="preserve">
</t>
        </r>
      </text>
    </comment>
    <comment ref="D9" authorId="1" shapeId="0" xr:uid="{00000000-0006-0000-0400-000002000000}">
      <text>
        <r>
          <rPr>
            <sz val="10"/>
            <color indexed="81"/>
            <rFont val="Calibri"/>
            <family val="2"/>
          </rPr>
          <t>Aktuelles Datum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C11" authorId="0" shapeId="0" xr:uid="{00000000-0006-0000-0500-000001000000}">
      <text>
        <r>
          <rPr>
            <sz val="10"/>
            <color indexed="81"/>
            <rFont val="Calibri"/>
            <family val="2"/>
          </rPr>
          <t xml:space="preserve">Ein Risiko ist ein Ereignis, das - falls es eintritt - Projektziele gefährden kann.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C11" authorId="0" shapeId="0" xr:uid="{00000000-0006-0000-0600-000001000000}">
      <text>
        <r>
          <rPr>
            <sz val="10"/>
            <color indexed="81"/>
            <rFont val="Calibri"/>
            <family val="2"/>
          </rPr>
          <t xml:space="preserve">Eine Chance ist ein ungeplantes Ereignis, mit positiven Auswirkungen auf das Projekt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D9" authorId="0" shapeId="0" xr:uid="{00000000-0006-0000-0700-000001000000}">
      <text>
        <r>
          <rPr>
            <sz val="10"/>
            <color indexed="81"/>
            <rFont val="Calibri"/>
            <family val="2"/>
          </rPr>
          <t>Aktuelles Datum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Werner</author>
  </authors>
  <commentList>
    <comment ref="D9" authorId="0" shapeId="0" xr:uid="{00000000-0006-0000-0900-000001000000}">
      <text>
        <r>
          <rPr>
            <b/>
            <sz val="9"/>
            <color indexed="81"/>
            <rFont val="Tahoma"/>
            <family val="2"/>
          </rPr>
          <t>Wer verantwortet die Ergebnisse dieses Arbeitspakets; wer ist Stellvertreter?</t>
        </r>
      </text>
    </comment>
    <comment ref="D10" authorId="0" shapeId="0" xr:uid="{00000000-0006-0000-0900-000002000000}">
      <text>
        <r>
          <rPr>
            <b/>
            <sz val="9"/>
            <color indexed="81"/>
            <rFont val="Tahoma"/>
            <family val="2"/>
          </rPr>
          <t>Datum der letzten Bearbeitung</t>
        </r>
      </text>
    </comment>
    <comment ref="B20" authorId="0" shapeId="0" xr:uid="{00000000-0006-0000-0900-000003000000}">
      <text>
        <r>
          <rPr>
            <b/>
            <sz val="9"/>
            <color indexed="81"/>
            <rFont val="Tahoma"/>
            <family val="2"/>
          </rPr>
          <t>Projektname, hier ohne Meßgröße und Zielwert zur Orientierung</t>
        </r>
        <r>
          <rPr>
            <sz val="9"/>
            <color indexed="81"/>
            <rFont val="Tahoma"/>
            <family val="2"/>
          </rPr>
          <t xml:space="preserve">
</t>
        </r>
      </text>
    </comment>
    <comment ref="B27" authorId="0" shapeId="0" xr:uid="{00000000-0006-0000-0900-000004000000}">
      <text>
        <r>
          <rPr>
            <b/>
            <sz val="9"/>
            <color indexed="81"/>
            <rFont val="Tahoma"/>
            <family val="2"/>
          </rPr>
          <t>Welche Ziele werden mit dem Projekt verfolgt?</t>
        </r>
      </text>
    </comment>
    <comment ref="G27" authorId="0" shapeId="0" xr:uid="{00000000-0006-0000-0900-000005000000}">
      <text>
        <r>
          <rPr>
            <b/>
            <sz val="9"/>
            <color indexed="81"/>
            <rFont val="Tahoma"/>
            <family val="2"/>
          </rPr>
          <t>hoch oder gering</t>
        </r>
      </text>
    </comment>
    <comment ref="B37" authorId="0" shapeId="0" xr:uid="{00000000-0006-0000-0900-000006000000}">
      <text>
        <r>
          <rPr>
            <b/>
            <sz val="9"/>
            <color indexed="81"/>
            <rFont val="Tahoma"/>
            <family val="2"/>
          </rPr>
          <t>Welche Ergebnisse liefert der Arbeitspaket-verantwortliche an das Gesamtprojekt? Wann wird geliefert?</t>
        </r>
      </text>
    </comment>
    <comment ref="C44" authorId="0" shapeId="0" xr:uid="{00000000-0006-0000-0900-000007000000}">
      <text>
        <r>
          <rPr>
            <b/>
            <sz val="9"/>
            <color indexed="81"/>
            <rFont val="Tahoma"/>
            <family val="2"/>
          </rPr>
          <t>Erste Erfassung der möglichen Risken und Chancen</t>
        </r>
        <r>
          <rPr>
            <sz val="9"/>
            <color indexed="81"/>
            <rFont val="Tahoma"/>
            <family val="2"/>
          </rPr>
          <t xml:space="preserve">
</t>
        </r>
      </text>
    </comment>
    <comment ref="B52" authorId="0" shapeId="0" xr:uid="{00000000-0006-0000-0900-000008000000}">
      <text>
        <r>
          <rPr>
            <b/>
            <sz val="9"/>
            <color indexed="81"/>
            <rFont val="Tahoma"/>
            <family val="2"/>
          </rPr>
          <t>Was wollen wir explizit aus dem Projekt ausschliessen und dies auch kommunizieren?</t>
        </r>
        <r>
          <rPr>
            <sz val="9"/>
            <color indexed="81"/>
            <rFont val="Tahoma"/>
            <family val="2"/>
          </rPr>
          <t xml:space="preserve">
</t>
        </r>
      </text>
    </comment>
    <comment ref="B57" authorId="0" shapeId="0" xr:uid="{00000000-0006-0000-0900-000009000000}">
      <text>
        <r>
          <rPr>
            <b/>
            <sz val="9"/>
            <color indexed="81"/>
            <rFont val="Tahoma"/>
            <family val="2"/>
          </rPr>
          <t>Wie wird der FGR ermittelt?</t>
        </r>
      </text>
    </comment>
    <comment ref="B62" authorId="0" shapeId="0" xr:uid="{00000000-0006-0000-0900-00000A000000}">
      <text>
        <r>
          <rPr>
            <sz val="9"/>
            <color indexed="81"/>
            <rFont val="Tahoma"/>
            <family val="2"/>
          </rPr>
          <t>Wieviel Budget steht für dieses Projekt zur Verfügung?
Wie könnte hier ein Gewinn erzeilt werden?</t>
        </r>
      </text>
    </comment>
    <comment ref="B63" authorId="0" shapeId="0" xr:uid="{00000000-0006-0000-0900-00000B000000}">
      <text>
        <r>
          <rPr>
            <b/>
            <sz val="9"/>
            <color indexed="81"/>
            <rFont val="Tahoma"/>
            <family val="2"/>
          </rPr>
          <t>Welches Gesamtbudget soll zur Verfügung gestellt werden?
Budget [T€] / Personentage [PT]</t>
        </r>
        <r>
          <rPr>
            <sz val="9"/>
            <color indexed="81"/>
            <rFont val="Tahoma"/>
            <family val="2"/>
          </rPr>
          <t xml:space="preserve">
</t>
        </r>
      </text>
    </comment>
    <comment ref="E63" authorId="0" shapeId="0" xr:uid="{00000000-0006-0000-0900-00000C000000}">
      <text>
        <r>
          <rPr>
            <b/>
            <sz val="9"/>
            <color indexed="81"/>
            <rFont val="Tahoma"/>
            <family val="2"/>
          </rPr>
          <t xml:space="preserve">Welches Budget soll intern verwendet werden?  
Budget [T€] / Personentage [PT]
</t>
        </r>
      </text>
    </comment>
    <comment ref="H63" authorId="0" shapeId="0" xr:uid="{00000000-0006-0000-0900-00000D000000}">
      <text>
        <r>
          <rPr>
            <b/>
            <sz val="9"/>
            <color indexed="81"/>
            <rFont val="Tahoma"/>
            <family val="2"/>
          </rPr>
          <t xml:space="preserve">Welches Budget soll nach extern vergeben werden?  
Budget [T€] / Personentage [PT]
</t>
        </r>
      </text>
    </comment>
    <comment ref="B65" authorId="0" shapeId="0" xr:uid="{00000000-0006-0000-0900-00000E000000}">
      <text>
        <r>
          <rPr>
            <sz val="9"/>
            <color indexed="81"/>
            <rFont val="Tahoma"/>
            <family val="2"/>
          </rPr>
          <t xml:space="preserve">Wann soll das Projekt starten?
Bis wann soll es umgesetzt sein?
Wie lange soll es dauern?
Gibt es ggf. Zwischentermine?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Werner</author>
  </authors>
  <commentList>
    <comment ref="D9" authorId="0" shapeId="0" xr:uid="{00000000-0006-0000-0D00-000001000000}">
      <text>
        <r>
          <rPr>
            <b/>
            <sz val="9"/>
            <color indexed="81"/>
            <rFont val="Tahoma"/>
            <family val="2"/>
          </rPr>
          <t>Datum der letzten Bearbeitung</t>
        </r>
      </text>
    </comment>
  </commentList>
</comments>
</file>

<file path=xl/sharedStrings.xml><?xml version="1.0" encoding="utf-8"?>
<sst xmlns="http://schemas.openxmlformats.org/spreadsheetml/2006/main" count="749" uniqueCount="410">
  <si>
    <t>Projektname</t>
  </si>
  <si>
    <t>Kundennummer</t>
  </si>
  <si>
    <t>Datum</t>
  </si>
  <si>
    <t>Mitwirkende</t>
  </si>
  <si>
    <t>Projektziele</t>
  </si>
  <si>
    <t>Oberziel / Strategisches Ziel</t>
  </si>
  <si>
    <t>Projektziel</t>
  </si>
  <si>
    <t>Messgröße</t>
  </si>
  <si>
    <t>Priorität</t>
  </si>
  <si>
    <t>Nutzen</t>
  </si>
  <si>
    <t xml:space="preserve">Risikoanalyse </t>
  </si>
  <si>
    <t>Nr.</t>
  </si>
  <si>
    <t>Rahmenbedingungen</t>
  </si>
  <si>
    <t>Was gehört nicht zum Projekt</t>
  </si>
  <si>
    <t>Schnittstellen</t>
  </si>
  <si>
    <t>Funktion</t>
  </si>
  <si>
    <t>Name</t>
  </si>
  <si>
    <t>Vorname</t>
  </si>
  <si>
    <t>Unterschrift Auftraggeber</t>
  </si>
  <si>
    <t>Unterschrift Projektleiter</t>
  </si>
  <si>
    <t>Projektleiter</t>
  </si>
  <si>
    <t>Teilprojektleiter</t>
  </si>
  <si>
    <t>Termin</t>
  </si>
  <si>
    <t>offen</t>
  </si>
  <si>
    <t xml:space="preserve"> </t>
  </si>
  <si>
    <t>erledigt</t>
  </si>
  <si>
    <t>Verantwortlich</t>
  </si>
  <si>
    <t>Stand:</t>
  </si>
  <si>
    <t>Thema</t>
  </si>
  <si>
    <t>Key Word</t>
  </si>
  <si>
    <t>Maßnahme</t>
  </si>
  <si>
    <t>Beteiligte</t>
  </si>
  <si>
    <t xml:space="preserve">Status </t>
  </si>
  <si>
    <t>Fälligkeitstermin</t>
  </si>
  <si>
    <t>Ergebnis / Bemerkung</t>
  </si>
  <si>
    <t>Projekt:</t>
  </si>
  <si>
    <t>Beschreibung</t>
  </si>
  <si>
    <t>Freigabe
Projektleiter</t>
  </si>
  <si>
    <t>Kosten €</t>
  </si>
  <si>
    <t>Freigabe durch Auftraggeber</t>
  </si>
  <si>
    <t>Terminliche Auswirkungen</t>
  </si>
  <si>
    <t>Kostenträger</t>
  </si>
  <si>
    <t>Umsetzung durch</t>
  </si>
  <si>
    <t>Fälligkeit</t>
  </si>
  <si>
    <t>Stakeholder</t>
  </si>
  <si>
    <t>Änderung</t>
  </si>
  <si>
    <t>Verantwortung</t>
  </si>
  <si>
    <t>Zielbeschreibung</t>
  </si>
  <si>
    <t>Zielwert</t>
  </si>
  <si>
    <t>Meßverfahren</t>
  </si>
  <si>
    <t>Ergebnisziel</t>
  </si>
  <si>
    <t>1. Kategorie</t>
  </si>
  <si>
    <t>2. Kategorie</t>
  </si>
  <si>
    <t>Vorgehensziel</t>
  </si>
  <si>
    <t>Finanzziel</t>
  </si>
  <si>
    <t>Leistungsziel</t>
  </si>
  <si>
    <t>Sozialziel</t>
  </si>
  <si>
    <t>Meilenstein</t>
  </si>
  <si>
    <t>Oberziel</t>
  </si>
  <si>
    <t>Kalenderwochen</t>
  </si>
  <si>
    <t>Budgetziel</t>
  </si>
  <si>
    <t>Nichtziel</t>
  </si>
  <si>
    <t>Einzelziele</t>
  </si>
  <si>
    <t>Stakeholderanalyse</t>
  </si>
  <si>
    <t>Kunde/Auftraggeber</t>
  </si>
  <si>
    <t>Projektverantwortlicher des Kunden</t>
  </si>
  <si>
    <t>Stellvertretender Projektleiter</t>
  </si>
  <si>
    <t>soziales Umfeld</t>
  </si>
  <si>
    <t>intern</t>
  </si>
  <si>
    <t>extern</t>
  </si>
  <si>
    <t>Macht/ Einfluß 
[1-10]</t>
  </si>
  <si>
    <t>Eintrittswahr-
scheinlichkeit [%]</t>
  </si>
  <si>
    <t xml:space="preserve">Maßnahmen präventiv     </t>
  </si>
  <si>
    <t>Maßnahmen korrektiv</t>
  </si>
  <si>
    <t>Maßnahme wird umgesetzt</t>
  </si>
  <si>
    <t>Projektnummer</t>
  </si>
  <si>
    <t>Priorisierung</t>
  </si>
  <si>
    <t>Muss-Ziel</t>
  </si>
  <si>
    <t>Konfliktwahr-scheinlichkeit (KW)
[1-10]</t>
  </si>
  <si>
    <t>ja</t>
  </si>
  <si>
    <t>nein</t>
  </si>
  <si>
    <t>_________________________________________</t>
  </si>
  <si>
    <t>Risiko/Chance inkl. Beschreibung</t>
  </si>
  <si>
    <t>Auszug aus dem Steckbrief</t>
  </si>
  <si>
    <t>Davon extern:</t>
  </si>
  <si>
    <t>Gesamt:</t>
  </si>
  <si>
    <t>Davon intern:</t>
  </si>
  <si>
    <t>Geplante Termine</t>
  </si>
  <si>
    <t>Dauer:</t>
  </si>
  <si>
    <t>Ende:</t>
  </si>
  <si>
    <t>Start:</t>
  </si>
  <si>
    <t xml:space="preserve">Grafische Darstellung des Projektumfeldes . 
Erfassen der relevanten projektbezogenen Einflussfaktoren, gegliedert nach sachlichen und sozialen Faktoren. Klassifizierung z.B. nach intern und extern oder direkt und indirekt. Beschreiben und Bewerten der Schnittstellen zwischen Projekt und sachlichem Projektumfeld. Kennzeichnung von Maßnahmen oder Risiken, die sich aus den Faktoren ergeben. </t>
  </si>
  <si>
    <t>sachliches Umfeld</t>
  </si>
  <si>
    <t>Stakeholderanalyse
Erkennen von Widerständen</t>
  </si>
  <si>
    <t>Risikoanalyse
Erkennen von potenziellen Risiken</t>
  </si>
  <si>
    <t>hoch</t>
  </si>
  <si>
    <t>Konflikt-
wahrscheinlichkeit</t>
  </si>
  <si>
    <t xml:space="preserve">Nutzeranleitung:  </t>
  </si>
  <si>
    <t xml:space="preserve">Bitte nur die weißen Felder ausfüllen. </t>
  </si>
  <si>
    <t>Die Projektstammdaten werden auf alle Blätter weiterkopiert</t>
  </si>
  <si>
    <t>Die Datei ist offen und damit jederzeit anzupassen. Bitte ggf an das Projekt anpassen…</t>
  </si>
  <si>
    <t xml:space="preserve">Die Datei ist urheberrechtlich geschützt und darf nur mit Genehmigung der pm33.de Projekt- und Prozessmanagement verwendet </t>
  </si>
  <si>
    <t>oder weitergeleitet werden.</t>
  </si>
  <si>
    <t>Auftraggeber</t>
  </si>
  <si>
    <t>Kontaktdaten</t>
  </si>
  <si>
    <t>geplante Stückzahl</t>
  </si>
  <si>
    <t>Chance auf ROI:</t>
  </si>
  <si>
    <t>Geplantes Budget und Business Case</t>
  </si>
  <si>
    <t>Soll-Ziel</t>
  </si>
  <si>
    <t>Übertrag aus dem Steckbrief</t>
  </si>
  <si>
    <t>Macht/Einfluss</t>
  </si>
  <si>
    <t>Schadenshöhe  [T€]</t>
  </si>
  <si>
    <t>Was gehört nicht zum Arbeitspaket</t>
  </si>
  <si>
    <t>Arbeitspaketverantwortlicher/StV</t>
  </si>
  <si>
    <t>Claim</t>
  </si>
  <si>
    <t>Nachweisführung</t>
  </si>
  <si>
    <t>Anerkennung durch AG</t>
  </si>
  <si>
    <t xml:space="preserve">Ausgleich durch </t>
  </si>
  <si>
    <t>Eigner des Claims</t>
  </si>
  <si>
    <t>Ziel-konflikte</t>
  </si>
  <si>
    <t>Verant-wortung</t>
  </si>
  <si>
    <t>Geplante Meilensteine</t>
  </si>
  <si>
    <t>Zwischentermine (Meilensteine)</t>
  </si>
  <si>
    <t>Projektbeteiligte</t>
  </si>
  <si>
    <t>Voraussichtliche Risiken/Störungen</t>
  </si>
  <si>
    <t xml:space="preserve">Strategie und Maßnahmen zur 
Stakeholder-Steuerung     </t>
  </si>
  <si>
    <t>Interessen und Erwartungen der Stakeholder/Zielgruppen</t>
  </si>
  <si>
    <r>
      <t xml:space="preserve">Eintritts-                              </t>
    </r>
    <r>
      <rPr>
        <b/>
        <sz val="16"/>
        <rFont val="Calibri"/>
        <family val="2"/>
        <scheme val="minor"/>
      </rPr>
      <t xml:space="preserve"> 50</t>
    </r>
    <r>
      <rPr>
        <b/>
        <sz val="16"/>
        <color rgb="FFFF0000"/>
        <rFont val="Calibri"/>
        <family val="2"/>
        <scheme val="minor"/>
      </rPr>
      <t xml:space="preserve">
wahrscheinlichkeit  [%]</t>
    </r>
  </si>
  <si>
    <t>Ersteller</t>
  </si>
  <si>
    <t>Form</t>
  </si>
  <si>
    <t>Zyklus/Häufigkeit</t>
  </si>
  <si>
    <t>Empfängerkreis</t>
  </si>
  <si>
    <t>Geplantes Budget</t>
  </si>
  <si>
    <t>Unterschrift AP-Verantwortlicher</t>
  </si>
  <si>
    <t>PSP-Code</t>
  </si>
  <si>
    <t>18.03.2018</t>
  </si>
  <si>
    <t>Kopieren des orangenen Rahmens für den Report</t>
  </si>
  <si>
    <t>Chance</t>
  </si>
  <si>
    <t>Chancenbeschreibung</t>
  </si>
  <si>
    <t>Gewinn 
[€]</t>
  </si>
  <si>
    <t>Chancenwert
[€]</t>
  </si>
  <si>
    <t>Risiko</t>
  </si>
  <si>
    <t>Risikobeschreibung</t>
  </si>
  <si>
    <t>Risikowert
[€]</t>
  </si>
  <si>
    <t>Information, Berichtsart</t>
  </si>
  <si>
    <t>Eintritts-wahr-
scheinlich-keit [%]</t>
  </si>
  <si>
    <t>Schadens-höhe
[€]</t>
  </si>
  <si>
    <r>
      <t xml:space="preserve">Eintritts-                                 </t>
    </r>
    <r>
      <rPr>
        <sz val="16"/>
        <rFont val="Calibri"/>
        <family val="2"/>
        <scheme val="minor"/>
      </rPr>
      <t>25</t>
    </r>
    <r>
      <rPr>
        <b/>
        <sz val="14"/>
        <color rgb="FFFF0000"/>
        <rFont val="Calibri"/>
        <family val="2"/>
        <scheme val="minor"/>
      </rPr>
      <t xml:space="preserve">
wahrscheinlichkeit  [%]</t>
    </r>
  </si>
  <si>
    <t>Phasenplanung</t>
  </si>
  <si>
    <t>◊</t>
  </si>
  <si>
    <t>Lieferobjekte</t>
  </si>
  <si>
    <t>Arbeitspaketziele</t>
  </si>
  <si>
    <t>Methode der Fortschrittsgradmessung und aktueller FGR</t>
  </si>
  <si>
    <t>Auslieferung</t>
  </si>
  <si>
    <t>Einsatzmittelganglinie</t>
  </si>
  <si>
    <t>Bezeichnung des Arbeitspakets</t>
  </si>
  <si>
    <t>Vorgang</t>
  </si>
  <si>
    <t>Engineeringstunden</t>
  </si>
  <si>
    <t>Gesamtbedarf</t>
  </si>
  <si>
    <t>Kapazität</t>
  </si>
  <si>
    <t>Kapazitätsgrenze</t>
  </si>
  <si>
    <t>Projektwochen</t>
  </si>
  <si>
    <t>Kalenderwoche</t>
  </si>
  <si>
    <t>Kosten und Finanzierung</t>
  </si>
  <si>
    <t>Kostenarten im Projekt</t>
  </si>
  <si>
    <t>Personalkosten</t>
  </si>
  <si>
    <t>inkl. 17% Vertriebs,- Verwaltungs- und Gemeinkosten</t>
  </si>
  <si>
    <t>Materialkosten</t>
  </si>
  <si>
    <t>inkl. 5% Materialgemeinkosten</t>
  </si>
  <si>
    <t>Kostenstellen im Projekt</t>
  </si>
  <si>
    <t>Ermittlung der Projektkosten</t>
  </si>
  <si>
    <t>Aufwand je</t>
  </si>
  <si>
    <t>Kostensatz je</t>
  </si>
  <si>
    <t>Gesamtkosten</t>
  </si>
  <si>
    <t>Ressource</t>
  </si>
  <si>
    <t>je Ressource</t>
  </si>
  <si>
    <t>*</t>
  </si>
  <si>
    <t>[h]= hours (Stunden)</t>
  </si>
  <si>
    <t>Summe</t>
  </si>
  <si>
    <t>Terminziel</t>
  </si>
  <si>
    <t>MS Projektabschluss</t>
  </si>
  <si>
    <t>optional</t>
  </si>
  <si>
    <t>Die Datei ist kompatibel zu Z01D V7 vom 20.03.2019</t>
  </si>
  <si>
    <t>Lösungsansätze</t>
  </si>
  <si>
    <t>Ansprechpartner</t>
  </si>
  <si>
    <t>Aktivitäten</t>
  </si>
  <si>
    <t xml:space="preserve">Wann </t>
  </si>
  <si>
    <t>Problem erkannt</t>
  </si>
  <si>
    <t>Lfd. Nr.</t>
  </si>
  <si>
    <t>Projektname:</t>
  </si>
  <si>
    <t>Arbeitpaket-Statusbericht</t>
  </si>
  <si>
    <t>Statusdatum = Erstelldatum</t>
  </si>
  <si>
    <t>23.06.2018</t>
  </si>
  <si>
    <t>Bezeichnung des Arbeitspaketes</t>
  </si>
  <si>
    <t>AP-Verantwortlicher</t>
  </si>
  <si>
    <t>n</t>
  </si>
  <si>
    <t>Einschätzung</t>
  </si>
  <si>
    <t>Status Termin</t>
  </si>
  <si>
    <t>Status Leistung</t>
  </si>
  <si>
    <t>Status Kosten</t>
  </si>
  <si>
    <t xml:space="preserve">Erläuterung, </t>
  </si>
  <si>
    <t>Gesamtstatus</t>
  </si>
  <si>
    <t>Erreichte Ergebnisse</t>
  </si>
  <si>
    <t>Anstehende Aufgaben</t>
  </si>
  <si>
    <t>Entscheidungsbedarf</t>
  </si>
  <si>
    <t>Geplanter Aufwand</t>
  </si>
  <si>
    <t>Ist-Aufwand</t>
  </si>
  <si>
    <t>Erwarteter Restaufwand</t>
  </si>
  <si>
    <t>Gesamtaufand progn.</t>
  </si>
  <si>
    <t>Geplanter Starttermin</t>
  </si>
  <si>
    <t>Geplanter Endtermin</t>
  </si>
  <si>
    <t>Fortschrittsgrad aktuell</t>
  </si>
  <si>
    <t>Bemerkungen</t>
  </si>
  <si>
    <t>Kunde</t>
  </si>
  <si>
    <t>Anbindung von Fremdmaschinen in das Uhlmann SCADA System</t>
  </si>
  <si>
    <t>Pharmazeutischer Konzern spezialisiert auf Insulin</t>
  </si>
  <si>
    <t>503703186</t>
  </si>
  <si>
    <t>Herr Merk</t>
  </si>
  <si>
    <t>Herr Braun</t>
  </si>
  <si>
    <t>Herr Janzen (Automatisierung)</t>
  </si>
  <si>
    <t>Herr Eckert (Uhlmann Maschinen)</t>
  </si>
  <si>
    <t>Herr Oliver (Pester Maschinen)</t>
  </si>
  <si>
    <t>Formatverwaltung, Fehleransicht, Auftragsverwaltung, Audit-Trail und Einstellungen über das Uhlmann SCADA System</t>
  </si>
  <si>
    <t>Auftragsdaten werden über das ERP System (SAP) zur Verfügung gestellt</t>
  </si>
  <si>
    <t>Die Fremdmaschinenschnittstellen muss über eine globale Standardschnittstelle integriert werden</t>
  </si>
  <si>
    <t>Wichtige Zähler müssen an das ERP System weiter gegeben werden</t>
  </si>
  <si>
    <t>mittel</t>
  </si>
  <si>
    <t xml:space="preserve">Durch die Verwaltung vom ERP System über das Uhlmann SCADA System, kann sichergestellt werden, dass Auftragsdaten (z.B. Herstellungsdatum) </t>
  </si>
  <si>
    <t xml:space="preserve">Herr Eckert </t>
  </si>
  <si>
    <t>30.11.2019</t>
  </si>
  <si>
    <t>Bedienung und Verwaltung muss gleich der Uhlmann Maschinen sein</t>
  </si>
  <si>
    <t>Zu diesem Teilprojekt (Anbindung der Fremdmaschinen) gehört nicht eine Schnittstelle, die 100% alle Fremdmaschinen anbinden kann. Der Fokus liegt auf die Pestermaschinen.</t>
  </si>
  <si>
    <t>Mögliche Risiken sind, verpäteter "Design Freeze" für Konstruktion der Maschinen und der Software.
Oder die Verschiebung der Fertigstellung der Maschine bis zur Integration.</t>
  </si>
  <si>
    <t>30.11.2016</t>
  </si>
  <si>
    <t>14 Monate</t>
  </si>
  <si>
    <t>Projektleiter Kunde (Herr Merk) &lt;-&gt; Projektleiter Uhlmann (Herr Braun)</t>
  </si>
  <si>
    <t>Projektleiter Uhlmann (Braun) &lt;-&gt; Projektleiter Pester (Oliver)</t>
  </si>
  <si>
    <t>Teilprojektleiter Uhlmann Automatisierung (Janzen) &lt;-&gt; Projektleiter Uhlmann (Braun)</t>
  </si>
  <si>
    <t>Entwickler Uhlmann</t>
  </si>
  <si>
    <t>Kramer</t>
  </si>
  <si>
    <t>Max</t>
  </si>
  <si>
    <t>Mail &amp; Telefon</t>
  </si>
  <si>
    <t>Arand</t>
  </si>
  <si>
    <t>Oliver</t>
  </si>
  <si>
    <t>Automation Engineer (Uhlmann Maschinen)</t>
  </si>
  <si>
    <t xml:space="preserve"> Teilprojektleiter &amp; Automation Engineer</t>
  </si>
  <si>
    <t>Janzen</t>
  </si>
  <si>
    <t>Dimitri</t>
  </si>
  <si>
    <t>Projektleiter Pester Maschinen</t>
  </si>
  <si>
    <t>Alfons</t>
  </si>
  <si>
    <t>Projektleiter Uhlmann</t>
  </si>
  <si>
    <t>Braun</t>
  </si>
  <si>
    <t>Stefan</t>
  </si>
  <si>
    <t>Projektleiter Kunde</t>
  </si>
  <si>
    <t>Merk</t>
  </si>
  <si>
    <t>Soren</t>
  </si>
  <si>
    <t>Projektleiter Uhlmann Maschinen</t>
  </si>
  <si>
    <t>Eckert</t>
  </si>
  <si>
    <t>Steffen</t>
  </si>
  <si>
    <t>Anbindung von Fremdmaschinen in das Uhlmann SCADA System bis zum 30.01.2018 und unter Einhaltung des Budgets von 310.000€</t>
  </si>
  <si>
    <t>MS1: 
Design Freeze
28.02.2017</t>
  </si>
  <si>
    <t>MS2:  Entwicklung
28.08.2017</t>
  </si>
  <si>
    <t>MS 4:
Testläufe
27.11.2017</t>
  </si>
  <si>
    <t>MS5:
Abnahme
16.12.2017</t>
  </si>
  <si>
    <t>Einhaltung des Budgets von 310.000€</t>
  </si>
  <si>
    <t>Siehe Projekt ausgaben
 in SAP</t>
  </si>
  <si>
    <t>kleiner 310.000€</t>
  </si>
  <si>
    <t>Zentrale Formatverwaltung</t>
  </si>
  <si>
    <t>Zentrale Ereignisansicht</t>
  </si>
  <si>
    <t>Zentrale Fehleransicht</t>
  </si>
  <si>
    <t>Zentrale Auftragsverwaltung</t>
  </si>
  <si>
    <t>Auftragsdaten werden durch das Kunden System geladen</t>
  </si>
  <si>
    <t>Alle Maschinenzähler werden an das Kundensystem weitergeleitet</t>
  </si>
  <si>
    <t>Wichtige Software Ansichten müssen Uhlmann HMI spezifisch sein</t>
  </si>
  <si>
    <t>Spezifikation</t>
  </si>
  <si>
    <t xml:space="preserve">Fehleransicht, 
Ereignisansicht, 
</t>
  </si>
  <si>
    <t>MS3:
Maschinenintegration
28.09.2017</t>
  </si>
  <si>
    <t>Nicht Einbindung der Uhlmann Maschinen</t>
  </si>
  <si>
    <t>Schnittstelle mit nicht allen Fremdmaschinenlieferanten prüfen</t>
  </si>
  <si>
    <t>Gewinn von mindestens 5% des Umsatzes</t>
  </si>
  <si>
    <t>Einhaltung der Planung Meilenstein 1</t>
  </si>
  <si>
    <t>Einhaltung der Planung
Meilenstein 2</t>
  </si>
  <si>
    <t>Einhaltung der Planung
Meilenstein 3</t>
  </si>
  <si>
    <t>Einhaltung der Planung
Meilenstein 4</t>
  </si>
  <si>
    <t>Einhaltung der Planung
Meilenstein 5</t>
  </si>
  <si>
    <t>bis 28.02.2017</t>
  </si>
  <si>
    <t>bis 28.08.2017</t>
  </si>
  <si>
    <t>Software liegt samt 
Spezifikation ab</t>
  </si>
  <si>
    <t>Unterschrift 
Spezifikation</t>
  </si>
  <si>
    <t>bis 28.09.2017</t>
  </si>
  <si>
    <t>Pester Maschinen 
sind Integriert</t>
  </si>
  <si>
    <t>bis 27.11.2017</t>
  </si>
  <si>
    <t>Alle Testläufe 
(4 Formare) ohne 
Fehler durchlaufen</t>
  </si>
  <si>
    <t>bis 16.12.2017</t>
  </si>
  <si>
    <t>Abnahmeprotokoll 
unterschrieben</t>
  </si>
  <si>
    <t>Abnahmeprotokoll</t>
  </si>
  <si>
    <t>Bedienung an der 
Hauptanzeige</t>
  </si>
  <si>
    <t>Das Team darf während dem Projekt nicht ausgetauscht werden</t>
  </si>
  <si>
    <t>Definierten 
Projektmitglieder</t>
  </si>
  <si>
    <t>Am Anfang bis Ende 
arbeiten die gleichen 
Personen mit</t>
  </si>
  <si>
    <t xml:space="preserve">Gesamtprojektleiter (Braun)
PJM Uhlmann Maschine (Eckert)
Uhlmann Treiber/Software- entwickler
Abteilungsleiter Automation
</t>
  </si>
  <si>
    <t xml:space="preserve">Lieferant Lizenzen (Bechtle)
PJM Kunde (Merk)
internes technisches Projektteam Kunde
externe technische Berater (Kunde)
</t>
  </si>
  <si>
    <t xml:space="preserve">Interne Entwicklungsrichtlinien
Computerumgebung
</t>
  </si>
  <si>
    <t xml:space="preserve">Pester Steuerung (Testsystem)
Richtlinie 21 CFR Part 11 (Anforderungen an die elektronischen Aufzeichnungen und Unterschriften)
</t>
  </si>
  <si>
    <t>Umfeldanalyse</t>
  </si>
  <si>
    <t>Braun (Gesamt-PJM)</t>
  </si>
  <si>
    <t>Gute Umsatz und Gewinnzahlen,
Gute Zusammenarbeit im Team, Lieferanten und Kunden</t>
  </si>
  <si>
    <t>Ehrlich und Zuverlässig handeln.
Kommunikationsstrategie: Partizipativ</t>
  </si>
  <si>
    <t>Eckert (PJM Uhlmann Maschine)</t>
  </si>
  <si>
    <t>Gute Kommunkation, damit die eigenen Leistungen nicht benachteiligt werden</t>
  </si>
  <si>
    <t>Muss nur die Schnittstellen kennen.
Kommunikationsstrategie: Restriktiv</t>
  </si>
  <si>
    <t>Kramer (Softwareentwickler)</t>
  </si>
  <si>
    <t>Herr Kramer liebt neue Möglichkeiten, deshalb ist er positiv eingestellt</t>
  </si>
  <si>
    <t>Muss in fachliche Entscheidungen einbezogen werden, damit er sie mit besten gewissen vertritt
Kommunikationsstrategie: Diskursiv</t>
  </si>
  <si>
    <t>Abteilungsleiter Automation</t>
  </si>
  <si>
    <t>Möchte das Team flexibel einsetzen, um die Auslastung zu erhöhen.</t>
  </si>
  <si>
    <t>Lieferant Lizenzen</t>
  </si>
  <si>
    <t>Möchte Software und Hardware verkaufen</t>
  </si>
  <si>
    <t>Vorab alternative Liefranten suchen</t>
  </si>
  <si>
    <t>Merk (PJM Kunde)</t>
  </si>
  <si>
    <t>Vorher schriftlich die Bedingungen klären, damit das Team über die Projektdauer gleich bleibt.
Kommunikationsstrategie: Repressiv</t>
  </si>
  <si>
    <t>Möchte für das geplante Budget und Zeit, größtmöglichen Umfang und Qualität erhalten</t>
  </si>
  <si>
    <t>Kommunikationsstrategie: Partizipativ</t>
  </si>
  <si>
    <t>internes technisches Projektteam Kunde</t>
  </si>
  <si>
    <t>externe technische Berater Kunde (Consultant)</t>
  </si>
  <si>
    <t xml:space="preserve">Möchten die eigenen Unternehmensziele durchsetzen. </t>
  </si>
  <si>
    <t>Möchten den Kunden unterstützen und Geld verdienen</t>
  </si>
  <si>
    <t>Frühzeitig in das Systemdesign einbinden und die Verantwortlichkeiten (intern/extern) klären</t>
  </si>
  <si>
    <t>Interne Entwicklungsrichtlinien</t>
  </si>
  <si>
    <t>Interne Entwicklungsrichtlinien können einen höheren Aufwand bedeuten, da die Fremdmaschinenarchitektur sich stark zu der Uhlmann Architektur (Maschinen Steuerung) unterscheiden kann</t>
  </si>
  <si>
    <t>Computerumgebung</t>
  </si>
  <si>
    <t>Die eigene Entwicklerumgebung könnte für die Testszenarien nicht ausreichen oder sehr langsam werden. Dadurch müssen zusätzliche Computer gekauft werden.</t>
  </si>
  <si>
    <t>Pester Steuerung (Testsystem)</t>
  </si>
  <si>
    <t>Vorab die Architekturen vergleichen</t>
  </si>
  <si>
    <t>Richtlinie 21 CFR Part 11</t>
  </si>
  <si>
    <t xml:space="preserve">Computer kaufen.
</t>
  </si>
  <si>
    <t>Da für die Entwicklung ein definiertes Testsystem vorhanden sein muss, kann es zu verzögerungen kommen, falls dies nicht vorhanden ist.</t>
  </si>
  <si>
    <t>Lieferzeitpunkt und wichtig der  Zustand vorab mit Enwtickler und Pester definieren</t>
  </si>
  <si>
    <t>21 CFR Part 11 beschreibt wie Detailiert und in welcher Form Ereignisse und Daten protokolliert werden müssen. Zusätzlich muss es möglich sein Änderungen und Ereignisse signieren zu müssen.
Uhlmann hat sich darauf spezialisiert, jedoch muss die Schnittstelle auf beiden Seiten (Uhlmann / Pester) dies beachten. 
Dies kann indirekt erhöhten Aufwand für Uhlmann bedeuten</t>
  </si>
  <si>
    <t>Inhalt und Verantwortlichkeiten klar definieren und Verständnis für diese Richtlinie von Pester schriftlich bestätigen lassen.</t>
  </si>
  <si>
    <t>Schadenshöhe  [€]</t>
  </si>
  <si>
    <t>Einfache Anbindung weiterer Anlagen durch eine möglichst standardisierte Schnittstelle</t>
  </si>
  <si>
    <t>Die Entwicklung einer Standardschnittstelle, kann zu vielen weiteren Aufträgen führen und einen deutlich Mehrwert für die Uhlmann SCADA Systeme.
Aktuelle Fremdmaschinen beim Kunden: 10
Möglicher Verkaufwert: 50000</t>
  </si>
  <si>
    <t>Während der Entwicklung auf eine möglichst flexible Architektur achten</t>
  </si>
  <si>
    <t>Nach Projektabschluss mit dem 
Entwicklung, Verkauf und Automation 
Gruppe die mögliche Verkaufsposition definieren und umsetzen</t>
  </si>
  <si>
    <t>Gesamtstatusbericht</t>
  </si>
  <si>
    <t>PJM Kunde</t>
  </si>
  <si>
    <t>alle 14 Tage, Donnerstags</t>
  </si>
  <si>
    <t>Formblatt Uhlmann</t>
  </si>
  <si>
    <t>Statusbericht Pester</t>
  </si>
  <si>
    <t>PJM Kunde, Braun, Eckert, Janzen</t>
  </si>
  <si>
    <t>PJM Kunde, internes technisches Projektteam Kunde</t>
  </si>
  <si>
    <t>Statusbericht Uhlmann Maschine</t>
  </si>
  <si>
    <t>Formblatt Pester</t>
  </si>
  <si>
    <t>alle 14 Tage, Mittwoch</t>
  </si>
  <si>
    <t>Statusbericht Uhlmann Automation Software</t>
  </si>
  <si>
    <t>Entwicklungsfortschritt</t>
  </si>
  <si>
    <t>Braun, Abteilungsleiter Automation</t>
  </si>
  <si>
    <t>wöchentlich, Mittwoch</t>
  </si>
  <si>
    <t>kurzes Gespräch, Zusammenfassung per Mail (formlos)</t>
  </si>
  <si>
    <t>Formblatt Kunde</t>
  </si>
  <si>
    <t>wöchentlich, Montag</t>
  </si>
  <si>
    <t>Kalenderwochen 2016/2018</t>
  </si>
  <si>
    <t>MS Projektstart (Auftragsbestätigung)</t>
  </si>
  <si>
    <t>Detail Design Definition</t>
  </si>
  <si>
    <t>MS Freigabe Design (Design Freeze)</t>
  </si>
  <si>
    <t>Entwicklung</t>
  </si>
  <si>
    <t>MS Freigabe Entwicklung</t>
  </si>
  <si>
    <t>Maschinenintegration</t>
  </si>
  <si>
    <t>MS Maschinenintegration</t>
  </si>
  <si>
    <t>Testläufe</t>
  </si>
  <si>
    <t>MS Testläufe abgeschlossen</t>
  </si>
  <si>
    <t>Abnahmetests</t>
  </si>
  <si>
    <t>MS Abnahme abgeschlossen (Protokoll unterschrieben)</t>
  </si>
  <si>
    <t>503703186.2.1</t>
  </si>
  <si>
    <t>Herr Kramer</t>
  </si>
  <si>
    <t>Aufbau des Testsystems für die Entwicklung der Software, zur Anbindung einer Fremdmaschine (Pester), mit der vereinbarten Definition</t>
  </si>
  <si>
    <t>Pester Steuerung organisieren</t>
  </si>
  <si>
    <t>Computerarbeitsplatz organisieren</t>
  </si>
  <si>
    <t>Software installieren</t>
  </si>
  <si>
    <t>Lizenzen beschaffen</t>
  </si>
  <si>
    <t>Anbindung testen mit den Hersteller Applikationen</t>
  </si>
  <si>
    <t>Es ist eine Entwicklungsumgebung vorhanden, mit einer Maschinen Steuerung von Pester, einem Computerarbeitsplatz (3GHz Dual Core, 16GB RAM, 500GB SSD, 2 Monitore 24 Zoll, und den dazu gehörigen Lizenzen).
Zusätzlich ist das lesen und schreiben der Maschinensteuerung möglich.</t>
  </si>
  <si>
    <t>Die Entwicklung der Schnittstelle.
Das Programmieren der Steuerung (Verantwortlichkeit Pester)</t>
  </si>
  <si>
    <t>Anhand von den Einzelzielen</t>
  </si>
  <si>
    <t>3 Wochen</t>
  </si>
  <si>
    <t>Einkauf</t>
  </si>
  <si>
    <t>Die Beschaffung der Hardware und Software verzögert sich.</t>
  </si>
  <si>
    <t>1- Risiko</t>
  </si>
  <si>
    <t>2-Chance</t>
  </si>
  <si>
    <t>Lizenzen können in Zukunft weiter genutzt werden. (Zukünftige Projekte)</t>
  </si>
  <si>
    <t>18.12.2016</t>
  </si>
  <si>
    <t>Entwicklungsstunden</t>
  </si>
  <si>
    <t>503703186.4.1</t>
  </si>
  <si>
    <t>Definition schreiben</t>
  </si>
  <si>
    <t>Entwicklung Uhlmann</t>
  </si>
  <si>
    <t>Programmierer Pester</t>
  </si>
  <si>
    <t>48-49</t>
  </si>
  <si>
    <t>50-51</t>
  </si>
  <si>
    <t>01-02</t>
  </si>
  <si>
    <t>03-04</t>
  </si>
  <si>
    <t>05-06</t>
  </si>
  <si>
    <t>07-08</t>
  </si>
  <si>
    <t>09-10</t>
  </si>
  <si>
    <t>Einkauf des Testequipments &amp; Lizenzen</t>
  </si>
  <si>
    <t>IT</t>
  </si>
  <si>
    <t>Projektleitung</t>
  </si>
  <si>
    <t>Projekt und Teilprojektleitung</t>
  </si>
  <si>
    <t>Die Softwareentwicklung</t>
  </si>
  <si>
    <t>Interne IT Abteilung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</si>
</sst>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0\ &quot;€&quot;;[Red]\-#,##0\ &quot;€&quot;"/>
    <numFmt numFmtId="164" formatCode="_-* #,##0.00\ _€_-;\-* #,##0.00\ _€_-;_-* &quot;-&quot;??\ _€_-;_-@_-"/>
    <numFmt numFmtId="165" formatCode="d/m/yy"/>
    <numFmt numFmtId="166" formatCode="dd/mm/yy;@"/>
    <numFmt numFmtId="167" formatCode="#,##0.00\ &quot;€&quot;"/>
    <numFmt numFmtId="168" formatCode="&quot;Ja&quot;;&quot;Ja&quot;;&quot;Nein&quot;"/>
  </numFmts>
  <fonts count="70">
    <font>
      <sz val="11"/>
      <color theme="1"/>
      <name val="Calibri"/>
      <family val="2"/>
      <scheme val="minor"/>
    </font>
    <font>
      <sz val="11"/>
      <color theme="1"/>
      <name val="Calibri"/>
      <family val="2"/>
      <scheme val="minor"/>
    </font>
    <font>
      <sz val="11"/>
      <color indexed="8"/>
      <name val="Calibri"/>
      <family val="2"/>
    </font>
    <font>
      <b/>
      <sz val="11"/>
      <color indexed="8"/>
      <name val="Calibri"/>
      <family val="2"/>
    </font>
    <font>
      <sz val="11"/>
      <color indexed="51"/>
      <name val="Calibri"/>
      <family val="2"/>
    </font>
    <font>
      <b/>
      <sz val="9"/>
      <color indexed="81"/>
      <name val="Tahoma"/>
      <family val="2"/>
    </font>
    <font>
      <sz val="9"/>
      <color indexed="81"/>
      <name val="Tahoma"/>
      <family val="2"/>
    </font>
    <font>
      <sz val="10"/>
      <name val="Times New Roman"/>
      <family val="1"/>
    </font>
    <font>
      <sz val="10"/>
      <name val="Arial"/>
      <family val="2"/>
    </font>
    <font>
      <sz val="11"/>
      <name val="Calibri"/>
      <family val="2"/>
    </font>
    <font>
      <sz val="11"/>
      <color indexed="9"/>
      <name val="Calibri"/>
      <family val="2"/>
    </font>
    <font>
      <sz val="10"/>
      <name val="Calibri"/>
      <family val="2"/>
    </font>
    <font>
      <b/>
      <sz val="12"/>
      <name val="Calibri"/>
      <family val="2"/>
    </font>
    <font>
      <b/>
      <sz val="10"/>
      <name val="Calibri"/>
      <family val="2"/>
    </font>
    <font>
      <sz val="8"/>
      <name val="Calibri"/>
      <family val="2"/>
    </font>
    <font>
      <b/>
      <u/>
      <sz val="12"/>
      <name val="Calibri"/>
      <family val="2"/>
    </font>
    <font>
      <sz val="12"/>
      <name val="Calibri"/>
      <family val="2"/>
    </font>
    <font>
      <u/>
      <sz val="12"/>
      <name val="Calibri"/>
      <family val="2"/>
    </font>
    <font>
      <b/>
      <sz val="11"/>
      <name val="Calibri"/>
      <family val="2"/>
    </font>
    <font>
      <b/>
      <sz val="8"/>
      <name val="Calibri"/>
      <family val="2"/>
    </font>
    <font>
      <b/>
      <sz val="9"/>
      <name val="Calibri"/>
      <family val="2"/>
    </font>
    <font>
      <b/>
      <u/>
      <sz val="11"/>
      <color theme="9" tint="-0.249977111117893"/>
      <name val="Calibri"/>
      <family val="2"/>
    </font>
    <font>
      <b/>
      <sz val="14"/>
      <color theme="1"/>
      <name val="Calibri"/>
      <family val="2"/>
      <scheme val="minor"/>
    </font>
    <font>
      <b/>
      <sz val="14"/>
      <color indexed="8"/>
      <name val="Calibri"/>
      <family val="2"/>
    </font>
    <font>
      <b/>
      <sz val="16"/>
      <color theme="1"/>
      <name val="Calibri"/>
      <family val="2"/>
      <scheme val="minor"/>
    </font>
    <font>
      <b/>
      <sz val="11"/>
      <color theme="1"/>
      <name val="Calibri"/>
      <family val="2"/>
      <scheme val="minor"/>
    </font>
    <font>
      <sz val="10"/>
      <color indexed="81"/>
      <name val="Calibri"/>
      <family val="2"/>
    </font>
    <font>
      <b/>
      <sz val="10"/>
      <color indexed="81"/>
      <name val="Calibri"/>
      <family val="2"/>
    </font>
    <font>
      <u/>
      <sz val="11"/>
      <color theme="10"/>
      <name val="Calibri"/>
      <family val="2"/>
      <scheme val="minor"/>
    </font>
    <font>
      <u/>
      <sz val="11"/>
      <color theme="11"/>
      <name val="Calibri"/>
      <family val="2"/>
      <scheme val="minor"/>
    </font>
    <font>
      <sz val="11"/>
      <color theme="1"/>
      <name val="Arial"/>
      <family val="2"/>
    </font>
    <font>
      <sz val="11"/>
      <color theme="1"/>
      <name val="Arial,Bold"/>
    </font>
    <font>
      <sz val="8"/>
      <name val="Calibri"/>
      <family val="2"/>
      <scheme val="minor"/>
    </font>
    <font>
      <u/>
      <sz val="11"/>
      <color indexed="8"/>
      <name val="Calibri"/>
      <family val="2"/>
    </font>
    <font>
      <b/>
      <sz val="11"/>
      <color rgb="FFFF0000"/>
      <name val="Calibri"/>
      <family val="2"/>
      <scheme val="minor"/>
    </font>
    <font>
      <b/>
      <sz val="24"/>
      <color theme="1"/>
      <name val="Calibri"/>
      <family val="2"/>
      <scheme val="minor"/>
    </font>
    <font>
      <sz val="14"/>
      <color indexed="8"/>
      <name val="Calibri"/>
      <family val="2"/>
    </font>
    <font>
      <sz val="14"/>
      <color theme="1"/>
      <name val="Calibri"/>
      <family val="2"/>
      <scheme val="minor"/>
    </font>
    <font>
      <sz val="16"/>
      <color indexed="8"/>
      <name val="Calibri"/>
      <family val="2"/>
    </font>
    <font>
      <sz val="16"/>
      <color theme="1"/>
      <name val="Calibri"/>
      <family val="2"/>
      <scheme val="minor"/>
    </font>
    <font>
      <b/>
      <sz val="16"/>
      <color rgb="FFFF0000"/>
      <name val="Calibri"/>
      <family val="2"/>
      <scheme val="minor"/>
    </font>
    <font>
      <b/>
      <sz val="16"/>
      <name val="Calibri"/>
      <family val="2"/>
      <scheme val="minor"/>
    </font>
    <font>
      <b/>
      <sz val="14"/>
      <color rgb="FFFF0000"/>
      <name val="Calibri"/>
      <family val="2"/>
      <scheme val="minor"/>
    </font>
    <font>
      <b/>
      <sz val="14"/>
      <color indexed="12"/>
      <name val="Calibri"/>
      <family val="2"/>
    </font>
    <font>
      <b/>
      <u/>
      <sz val="14"/>
      <color theme="9" tint="-0.249977111117893"/>
      <name val="Calibri"/>
      <family val="2"/>
    </font>
    <font>
      <sz val="14"/>
      <color indexed="51"/>
      <name val="Calibri"/>
      <family val="2"/>
    </font>
    <font>
      <b/>
      <sz val="12"/>
      <color indexed="8"/>
      <name val="Calibri"/>
      <family val="2"/>
    </font>
    <font>
      <sz val="12"/>
      <color indexed="8"/>
      <name val="Calibri"/>
      <family val="2"/>
    </font>
    <font>
      <sz val="12"/>
      <color theme="1"/>
      <name val="Calibri"/>
      <family val="2"/>
      <scheme val="minor"/>
    </font>
    <font>
      <b/>
      <sz val="12"/>
      <color theme="1"/>
      <name val="Calibri"/>
      <family val="2"/>
      <scheme val="minor"/>
    </font>
    <font>
      <b/>
      <sz val="16"/>
      <color indexed="8"/>
      <name val="Calibri"/>
      <family val="2"/>
    </font>
    <font>
      <sz val="16"/>
      <name val="Calibri"/>
      <family val="2"/>
      <scheme val="minor"/>
    </font>
    <font>
      <b/>
      <sz val="18"/>
      <color indexed="8"/>
      <name val="Calibri"/>
      <family val="2"/>
    </font>
    <font>
      <sz val="18"/>
      <color indexed="8"/>
      <name val="Calibri"/>
      <family val="2"/>
    </font>
    <font>
      <sz val="18"/>
      <color theme="1"/>
      <name val="Calibri"/>
      <family val="2"/>
      <scheme val="minor"/>
    </font>
    <font>
      <b/>
      <sz val="18"/>
      <color theme="1"/>
      <name val="Calibri"/>
      <family val="2"/>
      <scheme val="minor"/>
    </font>
    <font>
      <sz val="11"/>
      <color theme="4" tint="-0.499984740745262"/>
      <name val="Calibri"/>
      <family val="2"/>
    </font>
    <font>
      <sz val="11"/>
      <color theme="1"/>
      <name val="Calibri"/>
      <family val="2"/>
    </font>
    <font>
      <b/>
      <sz val="16"/>
      <color theme="5"/>
      <name val="Calibri"/>
      <family val="2"/>
      <scheme val="minor"/>
    </font>
    <font>
      <b/>
      <sz val="11"/>
      <color theme="5"/>
      <name val="Calibri"/>
      <family val="2"/>
      <scheme val="minor"/>
    </font>
    <font>
      <b/>
      <sz val="11"/>
      <name val="Calibri"/>
      <family val="2"/>
      <scheme val="minor"/>
    </font>
    <font>
      <sz val="8"/>
      <color theme="1"/>
      <name val="Calibri"/>
      <family val="2"/>
      <scheme val="minor"/>
    </font>
    <font>
      <b/>
      <sz val="22"/>
      <color indexed="8"/>
      <name val="Calibri"/>
      <family val="2"/>
    </font>
    <font>
      <b/>
      <sz val="22"/>
      <color theme="1"/>
      <name val="Calibri"/>
      <family val="2"/>
      <scheme val="minor"/>
    </font>
    <font>
      <b/>
      <sz val="10"/>
      <color indexed="8"/>
      <name val="Calibri"/>
      <family val="2"/>
    </font>
    <font>
      <b/>
      <u/>
      <sz val="10"/>
      <name val="Calibri"/>
      <family val="2"/>
    </font>
    <font>
      <b/>
      <sz val="10"/>
      <name val="Arial"/>
      <family val="2"/>
    </font>
    <font>
      <sz val="10"/>
      <name val="Webdings"/>
      <family val="1"/>
      <charset val="2"/>
    </font>
    <font>
      <sz val="10"/>
      <color rgb="FF92D050"/>
      <name val="Webdings"/>
      <family val="1"/>
      <charset val="2"/>
    </font>
    <font>
      <b/>
      <sz val="14"/>
      <color theme="9"/>
      <name val="Calibri"/>
      <family val="2"/>
      <scheme val="minor"/>
    </font>
  </fonts>
  <fills count="2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9" tint="0.59999389629810485"/>
        <bgColor indexed="64"/>
      </patternFill>
    </fill>
    <fill>
      <patternFill patternType="lightTrellis">
        <bgColor theme="0" tint="-0.14999847407452621"/>
      </patternFill>
    </fill>
    <fill>
      <patternFill patternType="solid">
        <fgColor theme="3" tint="0.39997558519241921"/>
        <bgColor indexed="64"/>
      </patternFill>
    </fill>
    <fill>
      <patternFill patternType="solid">
        <fgColor theme="7" tint="0.79998168889431442"/>
        <bgColor indexed="64"/>
      </patternFill>
    </fill>
    <fill>
      <patternFill patternType="lightUp">
        <bgColor theme="0" tint="-0.14996795556505021"/>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indexed="22"/>
        <bgColor indexed="64"/>
      </patternFill>
    </fill>
    <fill>
      <patternFill patternType="solid">
        <fgColor rgb="FFBFBFBF"/>
        <bgColor rgb="FF000000"/>
      </patternFill>
    </fill>
    <fill>
      <patternFill patternType="solid">
        <fgColor rgb="FFD9D9D9"/>
        <bgColor rgb="FF000000"/>
      </patternFill>
    </fill>
    <fill>
      <patternFill patternType="solid">
        <fgColor rgb="FF595959"/>
        <bgColor rgb="FF000000"/>
      </patternFill>
    </fill>
  </fills>
  <borders count="8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theme="0"/>
      </bottom>
      <diagonal/>
    </border>
    <border>
      <left/>
      <right/>
      <top style="thin">
        <color auto="1"/>
      </top>
      <bottom style="thin">
        <color theme="0"/>
      </bottom>
      <diagonal/>
    </border>
    <border>
      <left/>
      <right style="thin">
        <color auto="1"/>
      </right>
      <top style="thin">
        <color auto="1"/>
      </top>
      <bottom style="thin">
        <color them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theme="0"/>
      </top>
      <bottom/>
      <diagonal/>
    </border>
    <border>
      <left/>
      <right/>
      <top style="thin">
        <color theme="0"/>
      </top>
      <bottom/>
      <diagonal/>
    </border>
    <border>
      <left style="medium">
        <color theme="9" tint="-0.24994659260841701"/>
      </left>
      <right style="hair">
        <color rgb="FFFFC000"/>
      </right>
      <top style="medium">
        <color theme="9" tint="-0.24994659260841701"/>
      </top>
      <bottom style="hair">
        <color rgb="FFFFC000"/>
      </bottom>
      <diagonal/>
    </border>
    <border>
      <left style="hair">
        <color rgb="FFFFC000"/>
      </left>
      <right style="medium">
        <color theme="9" tint="-0.24994659260841701"/>
      </right>
      <top style="medium">
        <color theme="9" tint="-0.24994659260841701"/>
      </top>
      <bottom style="hair">
        <color rgb="FFFFC000"/>
      </bottom>
      <diagonal/>
    </border>
    <border>
      <left style="medium">
        <color theme="9" tint="-0.24994659260841701"/>
      </left>
      <right style="hair">
        <color rgb="FFFFC000"/>
      </right>
      <top style="hair">
        <color rgb="FFFFC000"/>
      </top>
      <bottom style="medium">
        <color theme="9" tint="-0.24994659260841701"/>
      </bottom>
      <diagonal/>
    </border>
    <border>
      <left style="hair">
        <color rgb="FFFFC000"/>
      </left>
      <right style="medium">
        <color theme="9" tint="-0.24994659260841701"/>
      </right>
      <top style="hair">
        <color rgb="FFFFC000"/>
      </top>
      <bottom style="medium">
        <color theme="9" tint="-0.2499465926084170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medium">
        <color rgb="FFFFC000"/>
      </left>
      <right/>
      <top style="medium">
        <color rgb="FFFFC000"/>
      </top>
      <bottom style="thin">
        <color theme="0"/>
      </bottom>
      <diagonal/>
    </border>
    <border>
      <left/>
      <right/>
      <top style="medium">
        <color rgb="FFFFC000"/>
      </top>
      <bottom style="thin">
        <color theme="0"/>
      </bottom>
      <diagonal/>
    </border>
    <border>
      <left/>
      <right style="medium">
        <color rgb="FFFFC000"/>
      </right>
      <top style="medium">
        <color rgb="FFFFC000"/>
      </top>
      <bottom style="thin">
        <color theme="0"/>
      </bottom>
      <diagonal/>
    </border>
    <border>
      <left style="medium">
        <color rgb="FFFFC000"/>
      </left>
      <right/>
      <top/>
      <bottom/>
      <diagonal/>
    </border>
    <border>
      <left/>
      <right style="medium">
        <color rgb="FFFFC000"/>
      </right>
      <top/>
      <bottom/>
      <diagonal/>
    </border>
    <border>
      <left style="medium">
        <color rgb="FFFFC000"/>
      </left>
      <right/>
      <top/>
      <bottom style="medium">
        <color rgb="FFFFC000"/>
      </bottom>
      <diagonal/>
    </border>
    <border>
      <left/>
      <right/>
      <top/>
      <bottom style="medium">
        <color rgb="FFFFC000"/>
      </bottom>
      <diagonal/>
    </border>
    <border>
      <left/>
      <right style="medium">
        <color rgb="FFFFC000"/>
      </right>
      <top/>
      <bottom style="medium">
        <color rgb="FFFFC000"/>
      </bottom>
      <diagonal/>
    </border>
    <border>
      <left style="medium">
        <color rgb="FFFFC000"/>
      </left>
      <right/>
      <top style="medium">
        <color rgb="FFFFC000"/>
      </top>
      <bottom/>
      <diagonal/>
    </border>
    <border>
      <left/>
      <right/>
      <top style="medium">
        <color rgb="FFFFC000"/>
      </top>
      <bottom/>
      <diagonal/>
    </border>
    <border>
      <left/>
      <right style="medium">
        <color rgb="FFFFC000"/>
      </right>
      <top style="medium">
        <color rgb="FFFFC000"/>
      </top>
      <bottom/>
      <diagonal/>
    </border>
    <border>
      <left style="double">
        <color rgb="FFFFC000"/>
      </left>
      <right/>
      <top/>
      <bottom/>
      <diagonal/>
    </border>
    <border>
      <left style="medium">
        <color rgb="FFFFC000"/>
      </left>
      <right/>
      <top style="medium">
        <color rgb="FFFFC000"/>
      </top>
      <bottom style="medium">
        <color rgb="FFFFC000"/>
      </bottom>
      <diagonal/>
    </border>
    <border>
      <left/>
      <right style="medium">
        <color rgb="FFFFC000"/>
      </right>
      <top style="medium">
        <color rgb="FFFFC000"/>
      </top>
      <bottom style="medium">
        <color rgb="FFFFC000"/>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theme="3"/>
      </right>
      <top style="medium">
        <color rgb="FFFFC000"/>
      </top>
      <bottom style="thin">
        <color theme="0"/>
      </bottom>
      <diagonal/>
    </border>
    <border>
      <left/>
      <right style="thin">
        <color theme="3"/>
      </right>
      <top/>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style="thin">
        <color auto="1"/>
      </left>
      <right/>
      <top/>
      <bottom style="medium">
        <color theme="3"/>
      </bottom>
      <diagonal/>
    </border>
    <border>
      <left/>
      <right/>
      <top/>
      <bottom style="medium">
        <color theme="3"/>
      </bottom>
      <diagonal/>
    </border>
    <border>
      <left/>
      <right style="medium">
        <color theme="3"/>
      </right>
      <top/>
      <bottom style="medium">
        <color theme="3"/>
      </bottom>
      <diagonal/>
    </border>
    <border>
      <left/>
      <right/>
      <top style="thick">
        <color theme="3"/>
      </top>
      <bottom/>
      <diagonal/>
    </border>
    <border>
      <left style="medium">
        <color theme="3"/>
      </left>
      <right style="thin">
        <color auto="1"/>
      </right>
      <top/>
      <bottom style="medium">
        <color theme="3"/>
      </bottom>
      <diagonal/>
    </border>
    <border>
      <left style="medium">
        <color indexed="64"/>
      </left>
      <right/>
      <top/>
      <bottom style="mediumDashed">
        <color indexed="64"/>
      </bottom>
      <diagonal/>
    </border>
    <border>
      <left/>
      <right/>
      <top/>
      <bottom style="mediumDashed">
        <color indexed="64"/>
      </bottom>
      <diagonal/>
    </border>
    <border>
      <left style="medium">
        <color indexed="64"/>
      </left>
      <right/>
      <top style="medium">
        <color indexed="64"/>
      </top>
      <bottom style="thin">
        <color theme="0"/>
      </bottom>
      <diagonal/>
    </border>
    <border>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thin">
        <color auto="1"/>
      </bottom>
      <diagonal/>
    </border>
    <border>
      <left style="medium">
        <color theme="3"/>
      </left>
      <right/>
      <top/>
      <bottom style="thin">
        <color auto="1"/>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2">
    <xf numFmtId="0" fontId="0" fillId="0" borderId="0"/>
    <xf numFmtId="0" fontId="7" fillId="0" borderId="0"/>
    <xf numFmtId="0" fontId="1" fillId="0" borderId="0"/>
    <xf numFmtId="0" fontId="8" fillId="0" borderId="0"/>
    <xf numFmtId="0" fontId="8" fillId="0" borderId="0"/>
    <xf numFmtId="0" fontId="1" fillId="0" borderId="0"/>
    <xf numFmtId="164" fontId="1"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9" fontId="1" fillId="0" borderId="0" applyFont="0" applyFill="0" applyBorder="0" applyAlignment="0" applyProtection="0"/>
  </cellStyleXfs>
  <cellXfs count="778">
    <xf numFmtId="0" fontId="0" fillId="0" borderId="0" xfId="0"/>
    <xf numFmtId="0" fontId="14" fillId="0" borderId="0" xfId="3" applyFont="1"/>
    <xf numFmtId="0" fontId="11" fillId="0" borderId="0" xfId="3" applyFont="1"/>
    <xf numFmtId="0" fontId="11" fillId="0" borderId="0" xfId="1" applyFont="1"/>
    <xf numFmtId="0" fontId="11" fillId="0" borderId="0" xfId="3" applyFont="1" applyBorder="1"/>
    <xf numFmtId="14" fontId="14" fillId="0" borderId="3" xfId="3" applyNumberFormat="1" applyFont="1" applyBorder="1" applyAlignment="1">
      <alignment horizontal="center" vertical="center" wrapText="1"/>
    </xf>
    <xf numFmtId="0" fontId="14" fillId="0" borderId="3" xfId="3" applyNumberFormat="1" applyFont="1" applyBorder="1" applyAlignment="1">
      <alignment horizontal="left" vertical="center" wrapText="1"/>
    </xf>
    <xf numFmtId="0" fontId="20" fillId="0" borderId="3" xfId="3" applyNumberFormat="1" applyFont="1" applyBorder="1" applyAlignment="1">
      <alignment horizontal="center" vertical="center" wrapText="1"/>
    </xf>
    <xf numFmtId="49" fontId="14" fillId="0" borderId="3" xfId="3" applyNumberFormat="1" applyFont="1" applyBorder="1" applyAlignment="1">
      <alignment horizontal="left" vertical="center" wrapText="1"/>
    </xf>
    <xf numFmtId="0" fontId="14" fillId="0" borderId="3" xfId="3" applyNumberFormat="1" applyFont="1" applyBorder="1" applyAlignment="1">
      <alignment horizontal="center" vertical="center" wrapText="1"/>
    </xf>
    <xf numFmtId="0" fontId="14" fillId="0" borderId="3" xfId="3" applyNumberFormat="1" applyFont="1" applyBorder="1" applyAlignment="1">
      <alignment horizontal="center" vertical="center"/>
    </xf>
    <xf numFmtId="14" fontId="14" fillId="0" borderId="3" xfId="3" applyNumberFormat="1" applyFont="1" applyBorder="1" applyAlignment="1">
      <alignment horizontal="center" vertical="center"/>
    </xf>
    <xf numFmtId="0" fontId="12" fillId="0" borderId="3" xfId="3" applyNumberFormat="1" applyFont="1" applyBorder="1" applyAlignment="1">
      <alignment horizontal="center" vertical="center" wrapText="1"/>
    </xf>
    <xf numFmtId="166" fontId="14" fillId="0" borderId="3" xfId="3" applyNumberFormat="1" applyFont="1" applyBorder="1" applyAlignment="1">
      <alignment horizontal="center" vertical="center" wrapText="1"/>
    </xf>
    <xf numFmtId="167" fontId="14" fillId="0" borderId="3" xfId="3" applyNumberFormat="1" applyFont="1" applyBorder="1" applyAlignment="1">
      <alignment horizontal="center" vertical="center" wrapText="1"/>
    </xf>
    <xf numFmtId="0" fontId="13" fillId="0" borderId="3" xfId="4" applyFont="1" applyFill="1" applyBorder="1" applyAlignment="1">
      <alignment horizontal="center" wrapText="1"/>
    </xf>
    <xf numFmtId="0" fontId="0" fillId="3" borderId="0" xfId="0" applyFill="1"/>
    <xf numFmtId="0" fontId="23" fillId="0" borderId="3" xfId="2" applyFont="1" applyBorder="1" applyAlignment="1">
      <alignment horizontal="center" vertical="center" wrapText="1"/>
    </xf>
    <xf numFmtId="0" fontId="0" fillId="0" borderId="0" xfId="0" applyFill="1" applyBorder="1"/>
    <xf numFmtId="2" fontId="2" fillId="0" borderId="0" xfId="0" applyNumberFormat="1" applyFont="1" applyFill="1" applyBorder="1" applyAlignment="1">
      <alignment horizontal="left" vertical="center" wrapText="1"/>
    </xf>
    <xf numFmtId="0" fontId="0" fillId="0" borderId="0" xfId="0" applyFill="1" applyBorder="1" applyAlignment="1"/>
    <xf numFmtId="0" fontId="16" fillId="0" borderId="0" xfId="3" applyFont="1" applyFill="1" applyBorder="1"/>
    <xf numFmtId="0" fontId="14" fillId="0" borderId="0" xfId="3" applyFont="1" applyFill="1" applyBorder="1"/>
    <xf numFmtId="0" fontId="15" fillId="0" borderId="0" xfId="1" applyFont="1" applyFill="1" applyBorder="1" applyAlignment="1">
      <alignment horizontal="left" vertical="center"/>
    </xf>
    <xf numFmtId="0" fontId="17" fillId="0" borderId="0" xfId="1" applyFont="1" applyFill="1" applyBorder="1"/>
    <xf numFmtId="0" fontId="16" fillId="0" borderId="0" xfId="1" applyFont="1" applyFill="1" applyBorder="1"/>
    <xf numFmtId="1" fontId="16" fillId="0" borderId="0" xfId="1" applyNumberFormat="1" applyFont="1" applyFill="1" applyBorder="1" applyAlignment="1">
      <alignment horizontal="left" vertical="center"/>
    </xf>
    <xf numFmtId="0" fontId="11" fillId="0" borderId="0" xfId="3" applyFont="1" applyFill="1" applyBorder="1"/>
    <xf numFmtId="0" fontId="16" fillId="0" borderId="0" xfId="1" applyFont="1" applyFill="1" applyBorder="1" applyAlignment="1">
      <alignment horizontal="left" vertical="center"/>
    </xf>
    <xf numFmtId="0" fontId="9" fillId="0" borderId="0" xfId="1" applyFont="1" applyFill="1" applyBorder="1"/>
    <xf numFmtId="0" fontId="11" fillId="0" borderId="0" xfId="1" applyFont="1" applyFill="1" applyBorder="1"/>
    <xf numFmtId="0" fontId="16" fillId="0" borderId="0" xfId="1" applyFont="1" applyFill="1" applyBorder="1" applyAlignment="1">
      <alignment horizontal="right" vertical="center"/>
    </xf>
    <xf numFmtId="14" fontId="16" fillId="0" borderId="0" xfId="1" applyNumberFormat="1" applyFont="1" applyFill="1" applyBorder="1" applyAlignment="1">
      <alignment horizontal="center" vertical="center"/>
    </xf>
    <xf numFmtId="0" fontId="16" fillId="0" borderId="0" xfId="1" applyNumberFormat="1" applyFont="1" applyFill="1" applyBorder="1" applyAlignment="1">
      <alignment horizontal="left" vertical="center"/>
    </xf>
    <xf numFmtId="0" fontId="14" fillId="0" borderId="0" xfId="3" applyFont="1" applyFill="1" applyBorder="1" applyAlignment="1"/>
    <xf numFmtId="0" fontId="16" fillId="0" borderId="0" xfId="1" applyFont="1" applyFill="1" applyBorder="1" applyAlignment="1">
      <alignment horizontal="left"/>
    </xf>
    <xf numFmtId="49" fontId="16" fillId="0" borderId="0" xfId="1" applyNumberFormat="1" applyFont="1" applyFill="1" applyBorder="1" applyAlignment="1">
      <alignment horizontal="left" vertical="center"/>
    </xf>
    <xf numFmtId="0" fontId="1" fillId="0" borderId="0" xfId="2" applyFont="1"/>
    <xf numFmtId="3" fontId="25" fillId="0" borderId="3" xfId="2" applyNumberFormat="1" applyFont="1" applyBorder="1" applyAlignment="1">
      <alignment horizontal="center" wrapText="1"/>
    </xf>
    <xf numFmtId="0" fontId="25" fillId="0" borderId="3" xfId="2" applyFont="1" applyBorder="1" applyAlignment="1">
      <alignment horizontal="center"/>
    </xf>
    <xf numFmtId="3" fontId="1" fillId="0" borderId="0" xfId="2" applyNumberFormat="1" applyFont="1" applyAlignment="1">
      <alignment horizontal="right"/>
    </xf>
    <xf numFmtId="0" fontId="0" fillId="3" borderId="0" xfId="0" applyFill="1" applyBorder="1"/>
    <xf numFmtId="0" fontId="2" fillId="0" borderId="3" xfId="0" applyFont="1" applyBorder="1" applyAlignment="1">
      <alignment vertical="center" wrapText="1"/>
    </xf>
    <xf numFmtId="0" fontId="0" fillId="9" borderId="11" xfId="0" applyFill="1" applyBorder="1"/>
    <xf numFmtId="0" fontId="0" fillId="9" borderId="8" xfId="0" applyFill="1" applyBorder="1"/>
    <xf numFmtId="0" fontId="0" fillId="9" borderId="9" xfId="0" applyFill="1" applyBorder="1"/>
    <xf numFmtId="0" fontId="0" fillId="9" borderId="0" xfId="0" applyFill="1" applyBorder="1"/>
    <xf numFmtId="0" fontId="3" fillId="7" borderId="3" xfId="2" applyFont="1" applyFill="1" applyBorder="1" applyAlignment="1">
      <alignment horizontal="center" vertical="top" wrapText="1"/>
    </xf>
    <xf numFmtId="0" fontId="25" fillId="7" borderId="3" xfId="2" applyFont="1" applyFill="1" applyBorder="1" applyAlignment="1">
      <alignment horizontal="center" vertical="top" wrapText="1"/>
    </xf>
    <xf numFmtId="3" fontId="25" fillId="7" borderId="3" xfId="2" applyNumberFormat="1" applyFont="1" applyFill="1" applyBorder="1" applyAlignment="1">
      <alignment horizontal="center" vertical="top" wrapText="1"/>
    </xf>
    <xf numFmtId="0" fontId="0" fillId="9" borderId="12" xfId="0" applyFill="1" applyBorder="1"/>
    <xf numFmtId="0" fontId="0" fillId="9" borderId="7" xfId="0" applyFill="1" applyBorder="1"/>
    <xf numFmtId="0" fontId="12" fillId="0" borderId="13" xfId="3" applyNumberFormat="1" applyFont="1" applyBorder="1" applyAlignment="1">
      <alignment horizontal="center" vertical="center" wrapText="1"/>
    </xf>
    <xf numFmtId="14" fontId="14" fillId="0" borderId="13" xfId="3" applyNumberFormat="1" applyFont="1" applyBorder="1" applyAlignment="1">
      <alignment horizontal="center" vertical="center" wrapText="1"/>
    </xf>
    <xf numFmtId="0" fontId="14" fillId="0" borderId="13" xfId="3" applyNumberFormat="1" applyFont="1" applyBorder="1" applyAlignment="1">
      <alignment horizontal="center" vertical="center" wrapText="1"/>
    </xf>
    <xf numFmtId="0" fontId="20" fillId="0" borderId="13" xfId="3" applyNumberFormat="1" applyFont="1" applyBorder="1" applyAlignment="1">
      <alignment horizontal="center" vertical="center" wrapText="1"/>
    </xf>
    <xf numFmtId="166" fontId="14" fillId="0" borderId="13" xfId="3" applyNumberFormat="1" applyFont="1" applyBorder="1" applyAlignment="1">
      <alignment horizontal="center" vertical="center" wrapText="1"/>
    </xf>
    <xf numFmtId="167" fontId="14" fillId="0" borderId="13" xfId="3" applyNumberFormat="1" applyFont="1" applyBorder="1" applyAlignment="1">
      <alignment horizontal="center" vertical="center" wrapText="1"/>
    </xf>
    <xf numFmtId="0" fontId="19" fillId="7" borderId="3" xfId="3" applyFont="1" applyFill="1" applyBorder="1" applyAlignment="1">
      <alignment horizontal="center" vertical="center" wrapText="1"/>
    </xf>
    <xf numFmtId="1" fontId="19" fillId="7" borderId="3" xfId="3" applyNumberFormat="1" applyFont="1" applyFill="1" applyBorder="1" applyAlignment="1">
      <alignment horizontal="center" vertical="center" wrapText="1"/>
    </xf>
    <xf numFmtId="165" fontId="19" fillId="7" borderId="3" xfId="3" applyNumberFormat="1" applyFont="1" applyFill="1" applyBorder="1" applyAlignment="1">
      <alignment horizontal="center" vertical="center" wrapText="1"/>
    </xf>
    <xf numFmtId="14" fontId="19" fillId="7" borderId="3" xfId="3" applyNumberFormat="1" applyFont="1" applyFill="1" applyBorder="1" applyAlignment="1">
      <alignment horizontal="center" vertical="center" wrapText="1"/>
    </xf>
    <xf numFmtId="0" fontId="18" fillId="9" borderId="0" xfId="3" applyFont="1" applyFill="1" applyBorder="1" applyAlignment="1">
      <alignment vertical="center"/>
    </xf>
    <xf numFmtId="0" fontId="9" fillId="9" borderId="0" xfId="3" applyFont="1" applyFill="1" applyBorder="1"/>
    <xf numFmtId="0" fontId="9" fillId="9" borderId="0" xfId="3" applyFont="1" applyFill="1" applyBorder="1" applyAlignment="1">
      <alignment vertical="top" wrapText="1"/>
    </xf>
    <xf numFmtId="0" fontId="18" fillId="9" borderId="0" xfId="3" applyFont="1" applyFill="1" applyBorder="1" applyAlignment="1">
      <alignment horizontal="right" vertical="center" wrapText="1"/>
    </xf>
    <xf numFmtId="0" fontId="18" fillId="9" borderId="0" xfId="3" applyFont="1" applyFill="1" applyBorder="1" applyAlignment="1">
      <alignment vertical="center" wrapText="1"/>
    </xf>
    <xf numFmtId="0" fontId="18" fillId="9" borderId="0" xfId="3" applyFont="1" applyFill="1" applyBorder="1" applyAlignment="1">
      <alignment horizontal="center" wrapText="1"/>
    </xf>
    <xf numFmtId="14" fontId="9" fillId="9" borderId="0" xfId="3" applyNumberFormat="1" applyFont="1" applyFill="1" applyBorder="1" applyAlignment="1">
      <alignment horizontal="left" wrapText="1"/>
    </xf>
    <xf numFmtId="0" fontId="11" fillId="2" borderId="3" xfId="1" applyFont="1" applyFill="1" applyBorder="1" applyAlignment="1">
      <alignment wrapText="1"/>
    </xf>
    <xf numFmtId="0" fontId="0" fillId="9" borderId="15" xfId="0" applyFill="1" applyBorder="1"/>
    <xf numFmtId="0" fontId="0" fillId="9" borderId="16" xfId="0" applyFill="1" applyBorder="1"/>
    <xf numFmtId="0" fontId="2" fillId="3" borderId="0" xfId="0" applyFont="1" applyFill="1" applyBorder="1"/>
    <xf numFmtId="0" fontId="3" fillId="9" borderId="1" xfId="0" applyFont="1" applyFill="1" applyBorder="1" applyAlignment="1">
      <alignment vertical="center" wrapText="1"/>
    </xf>
    <xf numFmtId="0" fontId="30" fillId="0" borderId="0" xfId="0" applyFont="1"/>
    <xf numFmtId="0" fontId="31" fillId="0" borderId="0" xfId="0" applyFont="1"/>
    <xf numFmtId="0" fontId="25" fillId="9" borderId="14" xfId="0" applyFont="1" applyFill="1" applyBorder="1"/>
    <xf numFmtId="0" fontId="25" fillId="9" borderId="7" xfId="0" applyFont="1" applyFill="1" applyBorder="1"/>
    <xf numFmtId="49" fontId="2" fillId="9" borderId="12" xfId="0" applyNumberFormat="1" applyFont="1" applyFill="1" applyBorder="1" applyAlignment="1">
      <alignment horizontal="left" vertical="center" wrapText="1" indent="1"/>
    </xf>
    <xf numFmtId="0" fontId="18" fillId="9" borderId="7" xfId="3" applyFont="1" applyFill="1" applyBorder="1" applyAlignment="1">
      <alignment vertical="center" wrapText="1"/>
    </xf>
    <xf numFmtId="0" fontId="33" fillId="0" borderId="0" xfId="0" applyFont="1" applyFill="1" applyBorder="1" applyAlignment="1">
      <alignment vertical="center"/>
    </xf>
    <xf numFmtId="0" fontId="33" fillId="0" borderId="0" xfId="0" applyFont="1" applyFill="1" applyBorder="1"/>
    <xf numFmtId="0" fontId="33" fillId="3" borderId="0" xfId="0" applyFont="1" applyFill="1" applyBorder="1" applyAlignment="1">
      <alignment vertical="center"/>
    </xf>
    <xf numFmtId="0" fontId="33" fillId="3" borderId="0" xfId="0" applyFont="1" applyFill="1" applyBorder="1"/>
    <xf numFmtId="0" fontId="25" fillId="5" borderId="0" xfId="0" applyFont="1" applyFill="1" applyBorder="1"/>
    <xf numFmtId="0" fontId="0" fillId="5" borderId="0" xfId="0" applyFill="1" applyBorder="1"/>
    <xf numFmtId="0" fontId="0" fillId="3" borderId="1" xfId="0" applyFill="1" applyBorder="1"/>
    <xf numFmtId="0" fontId="0" fillId="3" borderId="4" xfId="0" applyFill="1" applyBorder="1"/>
    <xf numFmtId="9" fontId="2" fillId="0" borderId="3" xfId="0" applyNumberFormat="1" applyFont="1" applyBorder="1" applyAlignment="1">
      <alignment horizontal="center" vertical="top"/>
    </xf>
    <xf numFmtId="0" fontId="0" fillId="0" borderId="22" xfId="0" applyBorder="1" applyAlignment="1">
      <alignment horizontal="center" vertical="center" wrapText="1"/>
    </xf>
    <xf numFmtId="0" fontId="36" fillId="0" borderId="3" xfId="2" applyFont="1" applyBorder="1" applyAlignment="1">
      <alignment horizontal="center" vertical="center"/>
    </xf>
    <xf numFmtId="14" fontId="36" fillId="0" borderId="3" xfId="2" applyNumberFormat="1" applyFont="1" applyBorder="1" applyAlignment="1">
      <alignment horizontal="center" vertical="center"/>
    </xf>
    <xf numFmtId="0" fontId="0" fillId="0" borderId="3" xfId="2" applyFont="1" applyBorder="1" applyAlignment="1">
      <alignment horizontal="left" wrapText="1"/>
    </xf>
    <xf numFmtId="0" fontId="1" fillId="0" borderId="3" xfId="2" applyFont="1" applyBorder="1" applyAlignment="1">
      <alignment horizontal="left" wrapText="1"/>
    </xf>
    <xf numFmtId="0" fontId="25" fillId="3" borderId="25" xfId="2" applyFont="1" applyFill="1" applyBorder="1" applyAlignment="1">
      <alignment horizontal="right"/>
    </xf>
    <xf numFmtId="0" fontId="25" fillId="3" borderId="26" xfId="2" applyFont="1" applyFill="1" applyBorder="1" applyAlignment="1">
      <alignment horizontal="right"/>
    </xf>
    <xf numFmtId="0" fontId="1" fillId="0" borderId="27" xfId="2" applyFont="1" applyBorder="1"/>
    <xf numFmtId="0" fontId="1" fillId="3" borderId="25" xfId="2" applyFont="1" applyFill="1" applyBorder="1"/>
    <xf numFmtId="0" fontId="1" fillId="3" borderId="26" xfId="2" applyFont="1" applyFill="1" applyBorder="1"/>
    <xf numFmtId="0" fontId="1" fillId="3" borderId="27" xfId="2" applyFont="1" applyFill="1" applyBorder="1"/>
    <xf numFmtId="0" fontId="1" fillId="3" borderId="28" xfId="2" applyFont="1" applyFill="1" applyBorder="1"/>
    <xf numFmtId="0" fontId="1" fillId="3" borderId="29" xfId="2" applyFont="1" applyFill="1" applyBorder="1"/>
    <xf numFmtId="0" fontId="1" fillId="3" borderId="30" xfId="2" applyFont="1" applyFill="1" applyBorder="1"/>
    <xf numFmtId="0" fontId="0" fillId="3" borderId="7" xfId="0" applyFill="1" applyBorder="1"/>
    <xf numFmtId="0" fontId="0" fillId="3" borderId="0" xfId="0" applyFill="1" applyBorder="1" applyAlignment="1">
      <alignment horizontal="right" textRotation="90"/>
    </xf>
    <xf numFmtId="3" fontId="36" fillId="0" borderId="3" xfId="2" applyNumberFormat="1" applyFont="1" applyBorder="1" applyAlignment="1">
      <alignment horizontal="center" vertical="center"/>
    </xf>
    <xf numFmtId="164" fontId="36" fillId="0" borderId="3" xfId="6" applyFont="1" applyBorder="1" applyAlignment="1">
      <alignment vertical="center"/>
    </xf>
    <xf numFmtId="0" fontId="37" fillId="0" borderId="0" xfId="0" applyFont="1"/>
    <xf numFmtId="0" fontId="23" fillId="7" borderId="3" xfId="2" applyFont="1" applyFill="1" applyBorder="1" applyAlignment="1">
      <alignment horizontal="center" vertical="top"/>
    </xf>
    <xf numFmtId="49" fontId="23" fillId="7" borderId="3" xfId="2" applyNumberFormat="1" applyFont="1" applyFill="1" applyBorder="1" applyAlignment="1">
      <alignment horizontal="center" vertical="top" wrapText="1"/>
    </xf>
    <xf numFmtId="3" fontId="23" fillId="7" borderId="3" xfId="2" applyNumberFormat="1" applyFont="1" applyFill="1" applyBorder="1" applyAlignment="1">
      <alignment horizontal="center" vertical="top" wrapText="1"/>
    </xf>
    <xf numFmtId="0" fontId="23" fillId="7" borderId="3" xfId="2" applyFont="1" applyFill="1" applyBorder="1" applyAlignment="1">
      <alignment horizontal="center" vertical="top" wrapText="1"/>
    </xf>
    <xf numFmtId="0" fontId="37" fillId="0" borderId="3" xfId="2" applyFont="1" applyBorder="1" applyAlignment="1">
      <alignment horizontal="left" vertical="center" wrapText="1"/>
    </xf>
    <xf numFmtId="0" fontId="36" fillId="0" borderId="3" xfId="2" applyFont="1" applyBorder="1" applyAlignment="1">
      <alignment horizontal="left" vertical="center" wrapText="1"/>
    </xf>
    <xf numFmtId="164" fontId="36" fillId="0" borderId="3" xfId="6" applyFont="1" applyBorder="1" applyAlignment="1">
      <alignment horizontal="center" vertical="center"/>
    </xf>
    <xf numFmtId="0" fontId="36" fillId="0" borderId="3" xfId="2" applyFont="1" applyBorder="1" applyAlignment="1">
      <alignment horizontal="left" vertical="top" wrapText="1"/>
    </xf>
    <xf numFmtId="3" fontId="36" fillId="0" borderId="3" xfId="2" applyNumberFormat="1" applyFont="1" applyBorder="1" applyAlignment="1">
      <alignment horizontal="left" vertical="top"/>
    </xf>
    <xf numFmtId="0" fontId="36" fillId="0" borderId="3" xfId="2" applyFont="1" applyBorder="1" applyAlignment="1">
      <alignment horizontal="left" vertical="top"/>
    </xf>
    <xf numFmtId="2" fontId="2" fillId="9" borderId="3" xfId="0" applyNumberFormat="1" applyFont="1" applyFill="1" applyBorder="1" applyAlignment="1">
      <alignment horizontal="left" vertical="center" wrapText="1" indent="1"/>
    </xf>
    <xf numFmtId="0" fontId="16" fillId="0" borderId="0" xfId="1" applyFont="1" applyFill="1" applyBorder="1" applyAlignment="1">
      <alignment horizontal="right" vertical="center"/>
    </xf>
    <xf numFmtId="14" fontId="16" fillId="0" borderId="0" xfId="1" applyNumberFormat="1" applyFont="1" applyFill="1" applyBorder="1" applyAlignment="1">
      <alignment horizontal="center" vertical="center"/>
    </xf>
    <xf numFmtId="49" fontId="2" fillId="0" borderId="3" xfId="0" applyNumberFormat="1" applyFont="1" applyBorder="1" applyAlignment="1">
      <alignment horizontal="left" vertical="top" wrapText="1"/>
    </xf>
    <xf numFmtId="0" fontId="25" fillId="0" borderId="1" xfId="2" applyFont="1" applyBorder="1" applyAlignment="1">
      <alignment horizontal="center" wrapText="1"/>
    </xf>
    <xf numFmtId="0" fontId="25" fillId="0" borderId="4" xfId="2" applyFont="1" applyBorder="1" applyAlignment="1">
      <alignment horizontal="center" wrapText="1"/>
    </xf>
    <xf numFmtId="0" fontId="36" fillId="0" borderId="3" xfId="0" applyFont="1" applyBorder="1" applyAlignment="1">
      <alignment vertical="center" wrapText="1"/>
    </xf>
    <xf numFmtId="164" fontId="36" fillId="0" borderId="3" xfId="6" applyFont="1" applyBorder="1" applyAlignment="1">
      <alignment horizontal="left" vertical="top" wrapText="1"/>
    </xf>
    <xf numFmtId="0" fontId="36" fillId="0" borderId="3" xfId="0" applyFont="1" applyFill="1" applyBorder="1" applyAlignment="1">
      <alignment horizontal="left" vertical="top" wrapText="1"/>
    </xf>
    <xf numFmtId="49" fontId="36" fillId="0" borderId="3" xfId="0" applyNumberFormat="1" applyFont="1" applyBorder="1" applyAlignment="1">
      <alignment horizontal="left" vertical="top" wrapText="1"/>
    </xf>
    <xf numFmtId="9" fontId="36" fillId="0" borderId="3" xfId="0" applyNumberFormat="1" applyFont="1" applyBorder="1" applyAlignment="1">
      <alignment horizontal="center" vertical="top"/>
    </xf>
    <xf numFmtId="0" fontId="0" fillId="0" borderId="42" xfId="0" applyBorder="1"/>
    <xf numFmtId="0" fontId="0" fillId="0" borderId="43" xfId="0" applyBorder="1"/>
    <xf numFmtId="0" fontId="0" fillId="0" borderId="44" xfId="0" applyBorder="1"/>
    <xf numFmtId="0" fontId="1" fillId="0" borderId="45" xfId="2" applyFont="1" applyBorder="1" applyAlignment="1">
      <alignment horizontal="center"/>
    </xf>
    <xf numFmtId="0" fontId="1" fillId="0" borderId="46" xfId="2" applyFont="1" applyBorder="1" applyAlignment="1">
      <alignment horizontal="center"/>
    </xf>
    <xf numFmtId="0" fontId="1" fillId="0" borderId="47" xfId="2" applyFont="1" applyBorder="1" applyAlignment="1">
      <alignment horizontal="center"/>
    </xf>
    <xf numFmtId="0" fontId="49" fillId="7" borderId="3" xfId="2" applyFont="1" applyFill="1" applyBorder="1" applyAlignment="1">
      <alignment horizontal="center" vertical="top" wrapText="1"/>
    </xf>
    <xf numFmtId="3" fontId="49" fillId="7" borderId="3" xfId="2" applyNumberFormat="1" applyFont="1" applyFill="1" applyBorder="1" applyAlignment="1">
      <alignment horizontal="center" vertical="top" wrapText="1"/>
    </xf>
    <xf numFmtId="0" fontId="48" fillId="0" borderId="3" xfId="2" applyFont="1" applyBorder="1" applyAlignment="1">
      <alignment horizontal="left" wrapText="1"/>
    </xf>
    <xf numFmtId="3" fontId="49" fillId="0" borderId="3" xfId="2" applyNumberFormat="1" applyFont="1" applyBorder="1" applyAlignment="1">
      <alignment horizontal="center" wrapText="1"/>
    </xf>
    <xf numFmtId="14" fontId="48" fillId="0" borderId="3" xfId="2" applyNumberFormat="1" applyFont="1" applyBorder="1" applyAlignment="1">
      <alignment horizontal="center" wrapText="1"/>
    </xf>
    <xf numFmtId="0" fontId="48" fillId="0" borderId="3" xfId="2" applyFont="1" applyBorder="1" applyAlignment="1">
      <alignment horizontal="center" wrapText="1"/>
    </xf>
    <xf numFmtId="0" fontId="49" fillId="0" borderId="1" xfId="2" applyFont="1" applyBorder="1" applyAlignment="1">
      <alignment horizontal="center" wrapText="1"/>
    </xf>
    <xf numFmtId="0" fontId="49" fillId="0" borderId="4" xfId="2" applyFont="1" applyBorder="1" applyAlignment="1">
      <alignment horizontal="center" wrapText="1"/>
    </xf>
    <xf numFmtId="0" fontId="49" fillId="7" borderId="4" xfId="2" applyFont="1" applyFill="1" applyBorder="1" applyAlignment="1">
      <alignment horizontal="center" vertical="top" wrapText="1"/>
    </xf>
    <xf numFmtId="0" fontId="48" fillId="0" borderId="4" xfId="2" applyFont="1" applyBorder="1" applyAlignment="1">
      <alignment wrapText="1"/>
    </xf>
    <xf numFmtId="0" fontId="0" fillId="0" borderId="0" xfId="0" applyBorder="1"/>
    <xf numFmtId="0" fontId="0" fillId="0" borderId="67" xfId="0" applyBorder="1"/>
    <xf numFmtId="0" fontId="23" fillId="7" borderId="4" xfId="2" applyFont="1" applyFill="1" applyBorder="1" applyAlignment="1">
      <alignment horizontal="center" vertical="top" wrapText="1"/>
    </xf>
    <xf numFmtId="168" fontId="36" fillId="0" borderId="4" xfId="2" applyNumberFormat="1" applyFont="1" applyBorder="1" applyAlignment="1">
      <alignment horizontal="center" vertical="center"/>
    </xf>
    <xf numFmtId="0" fontId="50" fillId="7" borderId="3" xfId="2" applyFont="1" applyFill="1" applyBorder="1" applyAlignment="1">
      <alignment horizontal="center" vertical="top"/>
    </xf>
    <xf numFmtId="49" fontId="50" fillId="7" borderId="3" xfId="2" applyNumberFormat="1" applyFont="1" applyFill="1" applyBorder="1" applyAlignment="1">
      <alignment horizontal="center" vertical="top" wrapText="1"/>
    </xf>
    <xf numFmtId="3" fontId="50" fillId="7" borderId="3" xfId="2" applyNumberFormat="1" applyFont="1" applyFill="1" applyBorder="1" applyAlignment="1">
      <alignment horizontal="center" vertical="top" wrapText="1"/>
    </xf>
    <xf numFmtId="0" fontId="50" fillId="7" borderId="3" xfId="2" applyFont="1" applyFill="1" applyBorder="1" applyAlignment="1">
      <alignment horizontal="center" vertical="top" wrapText="1"/>
    </xf>
    <xf numFmtId="0" fontId="52" fillId="7" borderId="4" xfId="2" applyFont="1" applyFill="1" applyBorder="1" applyAlignment="1">
      <alignment horizontal="center" vertical="center" wrapText="1"/>
    </xf>
    <xf numFmtId="0" fontId="52" fillId="7" borderId="3" xfId="2" applyFont="1" applyFill="1" applyBorder="1" applyAlignment="1">
      <alignment horizontal="center" vertical="center" wrapText="1"/>
    </xf>
    <xf numFmtId="0" fontId="52" fillId="7" borderId="3" xfId="2" applyFont="1" applyFill="1" applyBorder="1" applyAlignment="1">
      <alignment horizontal="center" vertical="center"/>
    </xf>
    <xf numFmtId="0" fontId="53" fillId="0" borderId="4" xfId="2" applyFont="1" applyBorder="1" applyAlignment="1">
      <alignment horizontal="center" vertical="center"/>
    </xf>
    <xf numFmtId="0" fontId="53" fillId="0" borderId="3" xfId="2" applyFont="1" applyBorder="1" applyAlignment="1">
      <alignment horizontal="center" vertical="center"/>
    </xf>
    <xf numFmtId="14" fontId="53" fillId="0" borderId="3" xfId="2" applyNumberFormat="1" applyFont="1" applyBorder="1" applyAlignment="1">
      <alignment horizontal="center" vertical="center"/>
    </xf>
    <xf numFmtId="0" fontId="53" fillId="10" borderId="4" xfId="2" applyFont="1" applyFill="1" applyBorder="1" applyAlignment="1">
      <alignment horizontal="center" vertical="center"/>
    </xf>
    <xf numFmtId="0" fontId="53" fillId="10" borderId="3" xfId="2" applyFont="1" applyFill="1" applyBorder="1" applyAlignment="1">
      <alignment horizontal="center" vertical="center"/>
    </xf>
    <xf numFmtId="14" fontId="53" fillId="10" borderId="3" xfId="2" applyNumberFormat="1" applyFont="1" applyFill="1" applyBorder="1" applyAlignment="1">
      <alignment horizontal="center" vertical="center"/>
    </xf>
    <xf numFmtId="0" fontId="52" fillId="0" borderId="3" xfId="2" applyFont="1" applyBorder="1" applyAlignment="1">
      <alignment horizontal="center" vertical="center" wrapText="1"/>
    </xf>
    <xf numFmtId="0" fontId="54" fillId="0" borderId="3" xfId="0" applyFont="1" applyBorder="1" applyAlignment="1">
      <alignment vertical="center"/>
    </xf>
    <xf numFmtId="0" fontId="55" fillId="5" borderId="3" xfId="2" applyFont="1" applyFill="1" applyBorder="1" applyAlignment="1">
      <alignment horizontal="center" vertical="center" wrapText="1"/>
    </xf>
    <xf numFmtId="0" fontId="53" fillId="0" borderId="2" xfId="2" applyFont="1" applyBorder="1" applyAlignment="1">
      <alignment horizontal="center" vertical="center" wrapText="1"/>
    </xf>
    <xf numFmtId="0" fontId="52" fillId="4" borderId="3" xfId="2" applyFont="1" applyFill="1" applyBorder="1" applyAlignment="1">
      <alignment horizontal="center" vertical="center" wrapText="1"/>
    </xf>
    <xf numFmtId="0" fontId="52" fillId="6" borderId="3" xfId="2" applyFont="1" applyFill="1" applyBorder="1" applyAlignment="1">
      <alignment horizontal="center" vertical="center" wrapText="1"/>
    </xf>
    <xf numFmtId="0" fontId="52" fillId="10" borderId="3" xfId="2" applyFont="1" applyFill="1" applyBorder="1" applyAlignment="1">
      <alignment horizontal="center" vertical="center" wrapText="1"/>
    </xf>
    <xf numFmtId="0" fontId="54" fillId="10" borderId="3" xfId="0" applyFont="1" applyFill="1" applyBorder="1" applyAlignment="1">
      <alignment vertical="center"/>
    </xf>
    <xf numFmtId="0" fontId="25" fillId="0" borderId="9" xfId="0" applyFont="1" applyBorder="1"/>
    <xf numFmtId="0" fontId="25" fillId="3" borderId="9" xfId="0" applyFont="1" applyFill="1" applyBorder="1"/>
    <xf numFmtId="0" fontId="2" fillId="7" borderId="0" xfId="0" applyFont="1" applyFill="1" applyBorder="1" applyAlignment="1">
      <alignment vertical="center"/>
    </xf>
    <xf numFmtId="0" fontId="2" fillId="7" borderId="0" xfId="0" applyFont="1" applyFill="1" applyBorder="1"/>
    <xf numFmtId="0" fontId="0" fillId="7" borderId="0" xfId="0" applyFill="1" applyBorder="1"/>
    <xf numFmtId="0" fontId="0" fillId="7" borderId="0" xfId="0" applyFill="1"/>
    <xf numFmtId="0" fontId="0" fillId="0" borderId="9" xfId="0" applyFill="1" applyBorder="1"/>
    <xf numFmtId="0" fontId="2" fillId="0" borderId="0" xfId="0" applyFont="1" applyBorder="1" applyAlignment="1">
      <alignment horizontal="center" vertical="center" wrapText="1"/>
    </xf>
    <xf numFmtId="0" fontId="0" fillId="0" borderId="9" xfId="0" applyBorder="1"/>
    <xf numFmtId="0" fontId="2" fillId="0" borderId="9" xfId="0" applyFont="1" applyBorder="1" applyAlignment="1">
      <alignment horizontal="center" vertical="center" wrapText="1"/>
    </xf>
    <xf numFmtId="0" fontId="0" fillId="7" borderId="55" xfId="0" applyFill="1" applyBorder="1"/>
    <xf numFmtId="0" fontId="0" fillId="7" borderId="51" xfId="0" applyFill="1" applyBorder="1"/>
    <xf numFmtId="0" fontId="0" fillId="7" borderId="69" xfId="0" applyFill="1" applyBorder="1"/>
    <xf numFmtId="0" fontId="0" fillId="7" borderId="70" xfId="0" applyFill="1" applyBorder="1"/>
    <xf numFmtId="0" fontId="0" fillId="13" borderId="0" xfId="0" applyFill="1" applyBorder="1"/>
    <xf numFmtId="0" fontId="0" fillId="7" borderId="54" xfId="0" applyFill="1" applyBorder="1"/>
    <xf numFmtId="0" fontId="0" fillId="13" borderId="54" xfId="0" applyFill="1" applyBorder="1"/>
    <xf numFmtId="0" fontId="25" fillId="7" borderId="0" xfId="0" applyFont="1" applyFill="1"/>
    <xf numFmtId="0" fontId="25" fillId="0" borderId="6" xfId="0" applyFont="1" applyBorder="1"/>
    <xf numFmtId="0" fontId="25" fillId="0" borderId="10" xfId="0" applyFont="1" applyBorder="1"/>
    <xf numFmtId="0" fontId="25" fillId="0" borderId="11" xfId="0" applyFont="1" applyBorder="1"/>
    <xf numFmtId="0" fontId="0" fillId="0" borderId="6" xfId="0" applyNumberFormat="1" applyBorder="1"/>
    <xf numFmtId="167" fontId="0" fillId="0" borderId="0" xfId="0" applyNumberFormat="1" applyBorder="1"/>
    <xf numFmtId="167" fontId="0" fillId="0" borderId="12" xfId="0" applyNumberFormat="1" applyBorder="1"/>
    <xf numFmtId="0" fontId="0" fillId="0" borderId="0" xfId="0" applyNumberFormat="1" applyBorder="1"/>
    <xf numFmtId="0" fontId="0" fillId="0" borderId="0" xfId="0" applyNumberFormat="1" applyFill="1" applyBorder="1"/>
    <xf numFmtId="0" fontId="0" fillId="0" borderId="9" xfId="0" applyNumberFormat="1" applyBorder="1"/>
    <xf numFmtId="167" fontId="0" fillId="0" borderId="9" xfId="0" applyNumberFormat="1" applyBorder="1"/>
    <xf numFmtId="0" fontId="25" fillId="0" borderId="8" xfId="0" applyFont="1" applyFill="1" applyBorder="1" applyAlignment="1">
      <alignment horizontal="right"/>
    </xf>
    <xf numFmtId="167" fontId="25" fillId="0" borderId="4" xfId="0" applyNumberFormat="1" applyFont="1" applyFill="1" applyBorder="1"/>
    <xf numFmtId="0" fontId="36" fillId="7" borderId="0" xfId="0" applyFont="1" applyFill="1" applyBorder="1" applyAlignment="1">
      <alignment vertical="center"/>
    </xf>
    <xf numFmtId="0" fontId="36" fillId="7" borderId="0" xfId="0" applyFont="1" applyFill="1" applyBorder="1"/>
    <xf numFmtId="0" fontId="0" fillId="7" borderId="14" xfId="0" applyFill="1" applyBorder="1"/>
    <xf numFmtId="0" fontId="0" fillId="7" borderId="15" xfId="0" applyFill="1" applyBorder="1"/>
    <xf numFmtId="0" fontId="0" fillId="7" borderId="16" xfId="0" applyFill="1" applyBorder="1"/>
    <xf numFmtId="0" fontId="43" fillId="7" borderId="0" xfId="0" applyFont="1" applyFill="1" applyBorder="1" applyAlignment="1">
      <alignment vertical="center"/>
    </xf>
    <xf numFmtId="0" fontId="21" fillId="7" borderId="0" xfId="0" applyFont="1" applyFill="1" applyBorder="1" applyAlignment="1">
      <alignment vertical="center"/>
    </xf>
    <xf numFmtId="0" fontId="36" fillId="7" borderId="0" xfId="0" applyFont="1" applyFill="1" applyBorder="1" applyAlignment="1">
      <alignment vertical="center" wrapText="1"/>
    </xf>
    <xf numFmtId="0" fontId="4" fillId="7" borderId="0" xfId="0" applyFont="1" applyFill="1" applyBorder="1" applyAlignment="1">
      <alignment vertical="center"/>
    </xf>
    <xf numFmtId="0" fontId="44" fillId="7" borderId="0" xfId="0" applyFont="1" applyFill="1" applyBorder="1" applyAlignment="1">
      <alignment vertical="center"/>
    </xf>
    <xf numFmtId="0" fontId="0" fillId="7" borderId="9" xfId="0" applyFill="1" applyBorder="1"/>
    <xf numFmtId="0" fontId="0" fillId="7" borderId="11" xfId="0" applyFill="1" applyBorder="1"/>
    <xf numFmtId="0" fontId="36" fillId="7" borderId="0" xfId="0" applyFont="1" applyFill="1" applyBorder="1" applyAlignment="1">
      <alignment horizontal="center" vertical="center" wrapText="1"/>
    </xf>
    <xf numFmtId="0" fontId="36" fillId="7" borderId="3" xfId="0" applyFont="1" applyFill="1" applyBorder="1" applyAlignment="1">
      <alignment horizontal="left" vertical="top" wrapText="1"/>
    </xf>
    <xf numFmtId="0" fontId="23" fillId="7" borderId="3" xfId="0" applyFont="1" applyFill="1" applyBorder="1" applyAlignment="1">
      <alignment horizontal="center" vertical="center" wrapText="1"/>
    </xf>
    <xf numFmtId="0" fontId="36" fillId="7" borderId="3" xfId="0" applyFont="1" applyFill="1" applyBorder="1" applyAlignment="1">
      <alignment vertical="center" wrapText="1"/>
    </xf>
    <xf numFmtId="0" fontId="36" fillId="14" borderId="3" xfId="2" applyFont="1" applyFill="1" applyBorder="1" applyAlignment="1">
      <alignment horizontal="center" vertical="center"/>
    </xf>
    <xf numFmtId="3" fontId="36" fillId="14" borderId="3" xfId="2" applyNumberFormat="1" applyFont="1" applyFill="1" applyBorder="1" applyAlignment="1">
      <alignment horizontal="center" vertical="center"/>
    </xf>
    <xf numFmtId="0" fontId="36" fillId="14" borderId="3" xfId="2" applyFont="1" applyFill="1" applyBorder="1" applyAlignment="1">
      <alignment horizontal="left" vertical="top" wrapText="1"/>
    </xf>
    <xf numFmtId="0" fontId="36" fillId="14" borderId="3" xfId="2" applyFont="1" applyFill="1" applyBorder="1" applyAlignment="1">
      <alignment horizontal="left" vertical="top"/>
    </xf>
    <xf numFmtId="168" fontId="36" fillId="14" borderId="4" xfId="2" applyNumberFormat="1" applyFont="1" applyFill="1" applyBorder="1" applyAlignment="1">
      <alignment horizontal="center" vertical="center"/>
    </xf>
    <xf numFmtId="14" fontId="36" fillId="14" borderId="3" xfId="2" applyNumberFormat="1" applyFont="1" applyFill="1" applyBorder="1" applyAlignment="1">
      <alignment horizontal="center" vertical="center"/>
    </xf>
    <xf numFmtId="0" fontId="52" fillId="0" borderId="3" xfId="2" applyFont="1" applyBorder="1" applyAlignment="1">
      <alignment horizontal="left" vertical="center" wrapText="1"/>
    </xf>
    <xf numFmtId="0" fontId="36" fillId="15" borderId="3" xfId="2" applyFont="1" applyFill="1" applyBorder="1" applyAlignment="1">
      <alignment horizontal="center" vertical="center"/>
    </xf>
    <xf numFmtId="3" fontId="36" fillId="15" borderId="3" xfId="2" applyNumberFormat="1" applyFont="1" applyFill="1" applyBorder="1" applyAlignment="1">
      <alignment horizontal="center" vertical="center"/>
    </xf>
    <xf numFmtId="0" fontId="36" fillId="15" borderId="3" xfId="2" applyFont="1" applyFill="1" applyBorder="1" applyAlignment="1">
      <alignment horizontal="left" vertical="top" wrapText="1"/>
    </xf>
    <xf numFmtId="0" fontId="36" fillId="15" borderId="3" xfId="2" applyFont="1" applyFill="1" applyBorder="1" applyAlignment="1">
      <alignment horizontal="left" vertical="top"/>
    </xf>
    <xf numFmtId="0" fontId="0" fillId="15" borderId="0" xfId="0" applyFill="1"/>
    <xf numFmtId="0" fontId="0" fillId="15" borderId="15" xfId="0" applyFill="1" applyBorder="1"/>
    <xf numFmtId="0" fontId="0" fillId="15" borderId="16" xfId="0" applyFill="1" applyBorder="1"/>
    <xf numFmtId="0" fontId="14" fillId="15" borderId="0" xfId="3" applyFont="1" applyFill="1" applyBorder="1"/>
    <xf numFmtId="0" fontId="14" fillId="15" borderId="12" xfId="3" applyFont="1" applyFill="1" applyBorder="1"/>
    <xf numFmtId="2" fontId="2" fillId="15" borderId="0" xfId="0" applyNumberFormat="1" applyFont="1" applyFill="1" applyBorder="1" applyAlignment="1">
      <alignment horizontal="left" vertical="center" wrapText="1" indent="2"/>
    </xf>
    <xf numFmtId="0" fontId="0" fillId="15" borderId="12" xfId="0" applyFill="1" applyBorder="1" applyAlignment="1">
      <alignment horizontal="left"/>
    </xf>
    <xf numFmtId="0" fontId="16" fillId="15" borderId="0" xfId="1" applyFont="1" applyFill="1" applyBorder="1" applyAlignment="1">
      <alignment horizontal="right"/>
    </xf>
    <xf numFmtId="0" fontId="16" fillId="15" borderId="12" xfId="1" applyFont="1" applyFill="1" applyBorder="1" applyAlignment="1">
      <alignment horizontal="right"/>
    </xf>
    <xf numFmtId="49" fontId="9" fillId="15" borderId="0" xfId="1" applyNumberFormat="1" applyFont="1" applyFill="1" applyBorder="1" applyAlignment="1">
      <alignment horizontal="left" vertical="center"/>
    </xf>
    <xf numFmtId="0" fontId="15" fillId="15" borderId="0" xfId="1" applyFont="1" applyFill="1" applyBorder="1" applyAlignment="1">
      <alignment horizontal="right" vertical="center"/>
    </xf>
    <xf numFmtId="0" fontId="15" fillId="15" borderId="12" xfId="1" applyFont="1" applyFill="1" applyBorder="1" applyAlignment="1">
      <alignment horizontal="right" vertical="center"/>
    </xf>
    <xf numFmtId="0" fontId="16" fillId="15" borderId="7" xfId="1" applyFont="1" applyFill="1" applyBorder="1" applyAlignment="1">
      <alignment horizontal="right" vertical="center"/>
    </xf>
    <xf numFmtId="0" fontId="16" fillId="15" borderId="0" xfId="1" applyFont="1" applyFill="1" applyBorder="1" applyAlignment="1">
      <alignment horizontal="right" vertical="center"/>
    </xf>
    <xf numFmtId="0" fontId="10" fillId="15" borderId="0" xfId="1" applyNumberFormat="1" applyFont="1" applyFill="1" applyBorder="1" applyAlignment="1">
      <alignment horizontal="left" vertical="center"/>
    </xf>
    <xf numFmtId="0" fontId="25" fillId="15" borderId="14" xfId="0" applyFont="1" applyFill="1" applyBorder="1"/>
    <xf numFmtId="0" fontId="11" fillId="15" borderId="7" xfId="3" applyFont="1" applyFill="1" applyBorder="1" applyAlignment="1">
      <alignment horizontal="left"/>
    </xf>
    <xf numFmtId="0" fontId="11" fillId="15" borderId="0" xfId="3" applyFont="1" applyFill="1" applyBorder="1" applyAlignment="1">
      <alignment horizontal="left"/>
    </xf>
    <xf numFmtId="0" fontId="11" fillId="15" borderId="0" xfId="3" applyFont="1" applyFill="1" applyBorder="1" applyAlignment="1">
      <alignment horizontal="center"/>
    </xf>
    <xf numFmtId="0" fontId="15" fillId="15" borderId="7" xfId="1" applyFont="1" applyFill="1" applyBorder="1" applyAlignment="1"/>
    <xf numFmtId="0" fontId="16" fillId="15" borderId="7" xfId="1" applyFont="1" applyFill="1" applyBorder="1" applyAlignment="1"/>
    <xf numFmtId="0" fontId="16" fillId="15" borderId="7" xfId="1" applyFont="1" applyFill="1" applyBorder="1" applyAlignment="1">
      <alignment horizontal="left" vertical="center"/>
    </xf>
    <xf numFmtId="0" fontId="0" fillId="15" borderId="12" xfId="0" applyFill="1" applyBorder="1"/>
    <xf numFmtId="0" fontId="0" fillId="15" borderId="11" xfId="0" applyFill="1" applyBorder="1"/>
    <xf numFmtId="0" fontId="0" fillId="15" borderId="7" xfId="0" applyFill="1" applyBorder="1"/>
    <xf numFmtId="0" fontId="0" fillId="15" borderId="0" xfId="0" applyFill="1" applyBorder="1"/>
    <xf numFmtId="0" fontId="0" fillId="15" borderId="8" xfId="0" applyFill="1" applyBorder="1"/>
    <xf numFmtId="0" fontId="0" fillId="15" borderId="9" xfId="0" applyFill="1" applyBorder="1"/>
    <xf numFmtId="0" fontId="0" fillId="7" borderId="71" xfId="0" applyFill="1" applyBorder="1"/>
    <xf numFmtId="0" fontId="0" fillId="7" borderId="72" xfId="0" applyFill="1" applyBorder="1"/>
    <xf numFmtId="0" fontId="0" fillId="7" borderId="73" xfId="0" applyFill="1" applyBorder="1"/>
    <xf numFmtId="0" fontId="2" fillId="7" borderId="51" xfId="0" applyFont="1" applyFill="1" applyBorder="1"/>
    <xf numFmtId="0" fontId="2" fillId="7" borderId="52" xfId="0" applyFont="1" applyFill="1" applyBorder="1"/>
    <xf numFmtId="0" fontId="2" fillId="7" borderId="51" xfId="0" applyFont="1" applyFill="1" applyBorder="1" applyAlignment="1">
      <alignment wrapText="1"/>
    </xf>
    <xf numFmtId="0" fontId="2" fillId="7" borderId="52" xfId="0" applyFont="1" applyFill="1" applyBorder="1" applyAlignment="1">
      <alignment wrapText="1"/>
    </xf>
    <xf numFmtId="0" fontId="0" fillId="7" borderId="53" xfId="0" applyFill="1" applyBorder="1"/>
    <xf numFmtId="0" fontId="24" fillId="3" borderId="48" xfId="0" applyFont="1" applyFill="1" applyBorder="1"/>
    <xf numFmtId="0" fontId="0" fillId="3" borderId="49" xfId="0" applyFill="1" applyBorder="1"/>
    <xf numFmtId="0" fontId="25" fillId="3" borderId="74" xfId="0" applyFont="1" applyFill="1" applyBorder="1"/>
    <xf numFmtId="0" fontId="0" fillId="11" borderId="0" xfId="0" applyFill="1" applyBorder="1"/>
    <xf numFmtId="2" fontId="2" fillId="7" borderId="0" xfId="0" applyNumberFormat="1" applyFont="1" applyFill="1" applyBorder="1" applyAlignment="1">
      <alignment horizontal="left" vertical="center" wrapText="1" indent="1"/>
    </xf>
    <xf numFmtId="0" fontId="2" fillId="7" borderId="0" xfId="2" applyFont="1" applyFill="1" applyBorder="1"/>
    <xf numFmtId="0" fontId="0" fillId="7" borderId="12" xfId="0" applyFill="1" applyBorder="1"/>
    <xf numFmtId="0" fontId="3" fillId="7" borderId="3" xfId="0" applyFont="1" applyFill="1" applyBorder="1" applyAlignment="1">
      <alignment horizontal="right" vertical="center" wrapText="1"/>
    </xf>
    <xf numFmtId="2" fontId="2" fillId="7" borderId="3" xfId="0" applyNumberFormat="1" applyFont="1" applyFill="1" applyBorder="1" applyAlignment="1">
      <alignment horizontal="left" vertical="center" wrapText="1" indent="1"/>
    </xf>
    <xf numFmtId="0" fontId="2" fillId="7" borderId="3" xfId="0" applyNumberFormat="1" applyFont="1" applyFill="1" applyBorder="1" applyAlignment="1">
      <alignment horizontal="left" vertical="center" wrapText="1" indent="1"/>
    </xf>
    <xf numFmtId="0" fontId="2" fillId="7" borderId="0" xfId="2" applyFont="1" applyFill="1" applyBorder="1" applyAlignment="1"/>
    <xf numFmtId="0" fontId="3" fillId="7" borderId="17" xfId="0" applyFont="1" applyFill="1" applyBorder="1" applyAlignment="1">
      <alignment horizontal="right" vertical="center" wrapText="1"/>
    </xf>
    <xf numFmtId="2" fontId="53" fillId="7" borderId="58" xfId="0" applyNumberFormat="1" applyFont="1" applyFill="1" applyBorder="1" applyAlignment="1">
      <alignment horizontal="left" vertical="center" wrapText="1" indent="1"/>
    </xf>
    <xf numFmtId="0" fontId="53" fillId="7" borderId="59" xfId="2" applyFont="1" applyFill="1" applyBorder="1"/>
    <xf numFmtId="0" fontId="53" fillId="7" borderId="59" xfId="0" applyFont="1" applyFill="1" applyBorder="1"/>
    <xf numFmtId="0" fontId="54" fillId="7" borderId="59" xfId="0" applyFont="1" applyFill="1" applyBorder="1"/>
    <xf numFmtId="0" fontId="54" fillId="7" borderId="60" xfId="0" applyFont="1" applyFill="1" applyBorder="1"/>
    <xf numFmtId="0" fontId="2" fillId="7" borderId="0" xfId="0" applyNumberFormat="1" applyFont="1" applyFill="1" applyBorder="1" applyAlignment="1">
      <alignment horizontal="left" vertical="center" wrapText="1" indent="1"/>
    </xf>
    <xf numFmtId="0" fontId="23" fillId="7" borderId="0" xfId="2" applyFont="1" applyFill="1" applyBorder="1" applyAlignment="1">
      <alignment horizontal="center" vertical="center"/>
    </xf>
    <xf numFmtId="14" fontId="2" fillId="7" borderId="0" xfId="2" applyNumberFormat="1" applyFont="1" applyFill="1" applyBorder="1" applyAlignment="1">
      <alignment horizontal="center" vertical="center"/>
    </xf>
    <xf numFmtId="0" fontId="35" fillId="7" borderId="0" xfId="0" applyFont="1" applyFill="1" applyBorder="1"/>
    <xf numFmtId="2" fontId="53" fillId="7" borderId="61" xfId="0" applyNumberFormat="1" applyFont="1" applyFill="1" applyBorder="1" applyAlignment="1">
      <alignment horizontal="left" vertical="center" wrapText="1" indent="1"/>
    </xf>
    <xf numFmtId="0" fontId="54" fillId="7" borderId="7" xfId="0" applyFont="1" applyFill="1" applyBorder="1"/>
    <xf numFmtId="0" fontId="54" fillId="7" borderId="0" xfId="0" applyFont="1" applyFill="1" applyBorder="1"/>
    <xf numFmtId="0" fontId="54" fillId="7" borderId="62" xfId="0" applyFont="1" applyFill="1" applyBorder="1"/>
    <xf numFmtId="2" fontId="53" fillId="7" borderId="68" xfId="0" applyNumberFormat="1" applyFont="1" applyFill="1" applyBorder="1" applyAlignment="1">
      <alignment horizontal="left" vertical="center" wrapText="1" indent="1"/>
    </xf>
    <xf numFmtId="0" fontId="54" fillId="7" borderId="64" xfId="0" applyFont="1" applyFill="1" applyBorder="1"/>
    <xf numFmtId="0" fontId="54" fillId="7" borderId="65" xfId="0" applyFont="1" applyFill="1" applyBorder="1"/>
    <xf numFmtId="0" fontId="54" fillId="7" borderId="66" xfId="0" applyFont="1" applyFill="1" applyBorder="1"/>
    <xf numFmtId="0" fontId="54" fillId="7" borderId="61" xfId="0" applyFont="1" applyFill="1" applyBorder="1"/>
    <xf numFmtId="2" fontId="53" fillId="7" borderId="62" xfId="0" applyNumberFormat="1" applyFont="1" applyFill="1" applyBorder="1" applyAlignment="1">
      <alignment horizontal="left" vertical="center" wrapText="1" indent="1"/>
    </xf>
    <xf numFmtId="0" fontId="1" fillId="7" borderId="0" xfId="2" applyFont="1" applyFill="1" applyBorder="1"/>
    <xf numFmtId="0" fontId="2" fillId="7" borderId="0" xfId="2" applyFont="1" applyFill="1" applyBorder="1" applyAlignment="1">
      <alignment horizontal="right"/>
    </xf>
    <xf numFmtId="2" fontId="2" fillId="7" borderId="0" xfId="0" applyNumberFormat="1" applyFont="1" applyFill="1" applyBorder="1" applyAlignment="1">
      <alignment vertical="center" wrapText="1"/>
    </xf>
    <xf numFmtId="0" fontId="0" fillId="7" borderId="0" xfId="2" applyFont="1" applyFill="1" applyBorder="1" applyAlignment="1">
      <alignment horizontal="right" vertical="center"/>
    </xf>
    <xf numFmtId="49" fontId="2" fillId="7" borderId="0" xfId="0" applyNumberFormat="1" applyFont="1" applyFill="1" applyBorder="1" applyAlignment="1">
      <alignment horizontal="left" vertical="center" wrapText="1" indent="1"/>
    </xf>
    <xf numFmtId="49" fontId="2" fillId="7" borderId="0" xfId="0" applyNumberFormat="1" applyFont="1" applyFill="1" applyBorder="1" applyAlignment="1">
      <alignment vertical="center" wrapText="1"/>
    </xf>
    <xf numFmtId="0" fontId="1" fillId="7" borderId="58" xfId="2" applyFont="1" applyFill="1" applyBorder="1"/>
    <xf numFmtId="0" fontId="2" fillId="7" borderId="59" xfId="2" applyFont="1" applyFill="1" applyBorder="1"/>
    <xf numFmtId="0" fontId="2" fillId="7" borderId="59" xfId="2" applyFont="1" applyFill="1" applyBorder="1" applyAlignment="1">
      <alignment vertical="center"/>
    </xf>
    <xf numFmtId="0" fontId="2" fillId="7" borderId="59" xfId="2" applyFont="1" applyFill="1" applyBorder="1" applyAlignment="1"/>
    <xf numFmtId="0" fontId="2" fillId="7" borderId="60" xfId="2" applyFont="1" applyFill="1" applyBorder="1" applyAlignment="1">
      <alignment vertical="center"/>
    </xf>
    <xf numFmtId="0" fontId="2" fillId="7" borderId="62" xfId="2" applyFont="1" applyFill="1" applyBorder="1"/>
    <xf numFmtId="0" fontId="2" fillId="7" borderId="62" xfId="2" applyFont="1" applyFill="1" applyBorder="1" applyAlignment="1">
      <alignment vertical="center"/>
    </xf>
    <xf numFmtId="0" fontId="0" fillId="7" borderId="66" xfId="0" applyFill="1" applyBorder="1"/>
    <xf numFmtId="0" fontId="37" fillId="7" borderId="12" xfId="0" applyFont="1" applyFill="1" applyBorder="1"/>
    <xf numFmtId="0" fontId="1" fillId="7" borderId="61" xfId="2" applyFont="1" applyFill="1" applyBorder="1"/>
    <xf numFmtId="0" fontId="1" fillId="7" borderId="63" xfId="2" applyFont="1" applyFill="1" applyBorder="1"/>
    <xf numFmtId="0" fontId="0" fillId="7" borderId="65" xfId="0" applyFill="1" applyBorder="1"/>
    <xf numFmtId="3" fontId="42" fillId="7" borderId="0" xfId="2" applyNumberFormat="1" applyFont="1" applyFill="1" applyBorder="1" applyAlignment="1">
      <alignment horizontal="left" vertical="top" wrapText="1"/>
    </xf>
    <xf numFmtId="3" fontId="39" fillId="7" borderId="0" xfId="2" applyNumberFormat="1" applyFont="1" applyFill="1" applyBorder="1" applyAlignment="1">
      <alignment horizontal="right" vertical="top"/>
    </xf>
    <xf numFmtId="3" fontId="1" fillId="7" borderId="0" xfId="2" applyNumberFormat="1" applyFont="1" applyFill="1" applyAlignment="1">
      <alignment horizontal="right"/>
    </xf>
    <xf numFmtId="0" fontId="1" fillId="7" borderId="0" xfId="2" applyFont="1" applyFill="1"/>
    <xf numFmtId="0" fontId="0" fillId="7" borderId="0" xfId="0" applyFill="1" applyBorder="1" applyAlignment="1">
      <alignment horizontal="right" textRotation="90"/>
    </xf>
    <xf numFmtId="0" fontId="42" fillId="7" borderId="0" xfId="2" applyFont="1" applyFill="1"/>
    <xf numFmtId="0" fontId="1" fillId="7" borderId="7" xfId="2" applyFont="1" applyFill="1" applyBorder="1"/>
    <xf numFmtId="3" fontId="40" fillId="7" borderId="0" xfId="2" applyNumberFormat="1" applyFont="1" applyFill="1" applyBorder="1" applyAlignment="1">
      <alignment horizontal="left" vertical="top" wrapText="1"/>
    </xf>
    <xf numFmtId="0" fontId="8" fillId="7" borderId="0" xfId="3" applyFill="1" applyBorder="1" applyAlignment="1">
      <alignment horizontal="right"/>
    </xf>
    <xf numFmtId="0" fontId="7" fillId="7" borderId="0" xfId="1" applyFill="1" applyBorder="1" applyAlignment="1"/>
    <xf numFmtId="0" fontId="1" fillId="7" borderId="12" xfId="2" applyFont="1" applyFill="1" applyBorder="1"/>
    <xf numFmtId="2" fontId="2" fillId="7" borderId="12" xfId="0" applyNumberFormat="1" applyFont="1" applyFill="1" applyBorder="1" applyAlignment="1">
      <alignment vertical="center" wrapText="1"/>
    </xf>
    <xf numFmtId="0" fontId="1" fillId="7" borderId="59" xfId="2" applyFont="1" applyFill="1" applyBorder="1"/>
    <xf numFmtId="0" fontId="8" fillId="7" borderId="59" xfId="3" applyFill="1" applyBorder="1" applyAlignment="1">
      <alignment horizontal="right"/>
    </xf>
    <xf numFmtId="0" fontId="7" fillId="7" borderId="59" xfId="1" applyFill="1" applyBorder="1" applyAlignment="1"/>
    <xf numFmtId="3" fontId="22" fillId="7" borderId="59" xfId="2" applyNumberFormat="1" applyFont="1" applyFill="1" applyBorder="1" applyAlignment="1">
      <alignment horizontal="right"/>
    </xf>
    <xf numFmtId="0" fontId="1" fillId="7" borderId="60" xfId="2" applyFont="1" applyFill="1" applyBorder="1"/>
    <xf numFmtId="49" fontId="2" fillId="3" borderId="17" xfId="0" applyNumberFormat="1" applyFont="1" applyFill="1" applyBorder="1" applyAlignment="1">
      <alignment horizontal="left" vertical="center" wrapText="1" indent="1"/>
    </xf>
    <xf numFmtId="0" fontId="1" fillId="7" borderId="64" xfId="2" applyFont="1" applyFill="1" applyBorder="1"/>
    <xf numFmtId="0" fontId="1" fillId="7" borderId="65" xfId="2" applyFont="1" applyFill="1" applyBorder="1"/>
    <xf numFmtId="3" fontId="1" fillId="7" borderId="65" xfId="2" applyNumberFormat="1" applyFont="1" applyFill="1" applyBorder="1" applyAlignment="1">
      <alignment horizontal="right"/>
    </xf>
    <xf numFmtId="2" fontId="2" fillId="7" borderId="65" xfId="0" applyNumberFormat="1" applyFont="1" applyFill="1" applyBorder="1" applyAlignment="1">
      <alignment vertical="center" wrapText="1"/>
    </xf>
    <xf numFmtId="0" fontId="1" fillId="7" borderId="66" xfId="2" applyFont="1" applyFill="1" applyBorder="1"/>
    <xf numFmtId="0" fontId="1" fillId="7" borderId="62" xfId="2" applyFont="1" applyFill="1" applyBorder="1"/>
    <xf numFmtId="0" fontId="0" fillId="7" borderId="31" xfId="0" applyFill="1" applyBorder="1"/>
    <xf numFmtId="0" fontId="0" fillId="7" borderId="32" xfId="0" applyFill="1" applyBorder="1"/>
    <xf numFmtId="0" fontId="0" fillId="7" borderId="56" xfId="0" applyFill="1" applyBorder="1"/>
    <xf numFmtId="0" fontId="1" fillId="7" borderId="57" xfId="2" applyFont="1" applyFill="1" applyBorder="1"/>
    <xf numFmtId="0" fontId="46" fillId="7" borderId="3" xfId="0" applyFont="1" applyFill="1" applyBorder="1" applyAlignment="1">
      <alignment horizontal="right" vertical="center" wrapText="1"/>
    </xf>
    <xf numFmtId="2" fontId="47" fillId="7" borderId="3" xfId="0" applyNumberFormat="1" applyFont="1" applyFill="1" applyBorder="1" applyAlignment="1">
      <alignment horizontal="left" vertical="center" wrapText="1" indent="1"/>
    </xf>
    <xf numFmtId="2" fontId="47" fillId="7" borderId="0" xfId="0" applyNumberFormat="1" applyFont="1" applyFill="1" applyBorder="1" applyAlignment="1">
      <alignment horizontal="left" vertical="center" wrapText="1" indent="1"/>
    </xf>
    <xf numFmtId="2" fontId="2" fillId="7" borderId="57" xfId="0" applyNumberFormat="1" applyFont="1" applyFill="1" applyBorder="1" applyAlignment="1">
      <alignment vertical="center" wrapText="1"/>
    </xf>
    <xf numFmtId="0" fontId="48" fillId="7" borderId="0" xfId="2" applyFont="1" applyFill="1" applyBorder="1"/>
    <xf numFmtId="0" fontId="46" fillId="7" borderId="17" xfId="0" applyFont="1" applyFill="1" applyBorder="1" applyAlignment="1">
      <alignment horizontal="right" vertical="center" wrapText="1"/>
    </xf>
    <xf numFmtId="49" fontId="47" fillId="7" borderId="17" xfId="0" applyNumberFormat="1" applyFont="1" applyFill="1" applyBorder="1" applyAlignment="1">
      <alignment horizontal="left" vertical="center" wrapText="1" indent="1"/>
    </xf>
    <xf numFmtId="49" fontId="47" fillId="7" borderId="0" xfId="0" applyNumberFormat="1" applyFont="1" applyFill="1" applyBorder="1" applyAlignment="1">
      <alignment horizontal="left" vertical="center" wrapText="1" indent="1"/>
    </xf>
    <xf numFmtId="0" fontId="1" fillId="7" borderId="48" xfId="2" applyFont="1" applyFill="1" applyBorder="1"/>
    <xf numFmtId="0" fontId="1" fillId="7" borderId="49" xfId="2" applyFont="1" applyFill="1" applyBorder="1"/>
    <xf numFmtId="0" fontId="8" fillId="7" borderId="49" xfId="3" applyFill="1" applyBorder="1" applyAlignment="1">
      <alignment horizontal="right"/>
    </xf>
    <xf numFmtId="0" fontId="7" fillId="7" borderId="49" xfId="1" applyFill="1" applyBorder="1" applyAlignment="1"/>
    <xf numFmtId="3" fontId="22" fillId="7" borderId="49" xfId="2" applyNumberFormat="1" applyFont="1" applyFill="1" applyBorder="1" applyAlignment="1">
      <alignment horizontal="right"/>
    </xf>
    <xf numFmtId="3" fontId="22" fillId="7" borderId="50" xfId="2" applyNumberFormat="1" applyFont="1" applyFill="1" applyBorder="1" applyAlignment="1">
      <alignment horizontal="right"/>
    </xf>
    <xf numFmtId="3" fontId="22" fillId="7" borderId="0" xfId="2" applyNumberFormat="1" applyFont="1" applyFill="1" applyBorder="1" applyAlignment="1">
      <alignment horizontal="right"/>
    </xf>
    <xf numFmtId="0" fontId="1" fillId="7" borderId="51" xfId="2" applyFont="1" applyFill="1" applyBorder="1"/>
    <xf numFmtId="0" fontId="1" fillId="7" borderId="53" xfId="2" applyFont="1" applyFill="1" applyBorder="1"/>
    <xf numFmtId="2" fontId="2" fillId="7" borderId="52" xfId="0" applyNumberFormat="1" applyFont="1" applyFill="1" applyBorder="1" applyAlignment="1">
      <alignment vertical="center" wrapText="1"/>
    </xf>
    <xf numFmtId="0" fontId="1" fillId="7" borderId="55" xfId="2" applyFont="1" applyFill="1" applyBorder="1"/>
    <xf numFmtId="0" fontId="1" fillId="7" borderId="54" xfId="2" applyFont="1" applyFill="1" applyBorder="1"/>
    <xf numFmtId="3" fontId="1" fillId="7" borderId="54" xfId="2" applyNumberFormat="1" applyFont="1" applyFill="1" applyBorder="1" applyAlignment="1">
      <alignment horizontal="right"/>
    </xf>
    <xf numFmtId="3" fontId="34" fillId="7" borderId="0" xfId="2" applyNumberFormat="1" applyFont="1" applyFill="1" applyBorder="1" applyAlignment="1">
      <alignment horizontal="right" vertical="top" wrapText="1"/>
    </xf>
    <xf numFmtId="3" fontId="34" fillId="7" borderId="0" xfId="2" applyNumberFormat="1" applyFont="1" applyFill="1" applyBorder="1" applyAlignment="1">
      <alignment horizontal="left" vertical="top"/>
    </xf>
    <xf numFmtId="3" fontId="1" fillId="7" borderId="0" xfId="2" applyNumberFormat="1" applyFont="1" applyFill="1" applyBorder="1" applyAlignment="1">
      <alignment horizontal="right"/>
    </xf>
    <xf numFmtId="0" fontId="34" fillId="7" borderId="0" xfId="2" applyFont="1" applyFill="1"/>
    <xf numFmtId="0" fontId="0" fillId="7" borderId="40" xfId="0" applyFill="1" applyBorder="1" applyAlignment="1">
      <alignment horizontal="left" wrapText="1"/>
    </xf>
    <xf numFmtId="0" fontId="0" fillId="7" borderId="41" xfId="0" applyFill="1" applyBorder="1" applyAlignment="1">
      <alignment horizontal="left" wrapText="1"/>
    </xf>
    <xf numFmtId="0" fontId="0" fillId="7" borderId="34" xfId="0" applyFill="1" applyBorder="1"/>
    <xf numFmtId="0" fontId="22" fillId="7" borderId="0" xfId="0" applyFont="1" applyFill="1" applyBorder="1" applyAlignment="1">
      <alignment horizontal="center"/>
    </xf>
    <xf numFmtId="0" fontId="0" fillId="7" borderId="35" xfId="0" applyFill="1" applyBorder="1"/>
    <xf numFmtId="0" fontId="22" fillId="7" borderId="0" xfId="0" applyFont="1" applyFill="1" applyBorder="1" applyAlignment="1">
      <alignment horizontal="center" vertical="center" textRotation="90"/>
    </xf>
    <xf numFmtId="0" fontId="0" fillId="7" borderId="36" xfId="0" applyFill="1" applyBorder="1"/>
    <xf numFmtId="0" fontId="0" fillId="7" borderId="37" xfId="0" applyFill="1" applyBorder="1"/>
    <xf numFmtId="0" fontId="0" fillId="7" borderId="38" xfId="0" applyFill="1" applyBorder="1"/>
    <xf numFmtId="0" fontId="0" fillId="7" borderId="0" xfId="0" applyFill="1" applyBorder="1" applyAlignment="1">
      <alignment horizontal="center" wrapText="1"/>
    </xf>
    <xf numFmtId="0" fontId="0" fillId="7" borderId="33" xfId="0" applyFill="1" applyBorder="1"/>
    <xf numFmtId="0" fontId="2" fillId="7" borderId="34" xfId="0" applyFont="1" applyFill="1" applyBorder="1"/>
    <xf numFmtId="0" fontId="2" fillId="7" borderId="35" xfId="0" applyFont="1" applyFill="1" applyBorder="1"/>
    <xf numFmtId="0" fontId="2" fillId="7" borderId="34" xfId="0" applyFont="1" applyFill="1" applyBorder="1" applyAlignment="1">
      <alignment wrapText="1"/>
    </xf>
    <xf numFmtId="0" fontId="2" fillId="7" borderId="35" xfId="0" applyFont="1" applyFill="1" applyBorder="1" applyAlignment="1">
      <alignment wrapText="1"/>
    </xf>
    <xf numFmtId="0" fontId="45" fillId="7" borderId="0" xfId="0" applyFont="1" applyFill="1" applyBorder="1" applyAlignment="1">
      <alignment vertical="center"/>
    </xf>
    <xf numFmtId="164" fontId="36" fillId="7" borderId="1" xfId="6" applyFont="1" applyFill="1" applyBorder="1" applyAlignment="1">
      <alignment horizontal="left" vertical="top" wrapText="1"/>
    </xf>
    <xf numFmtId="0" fontId="2" fillId="3" borderId="0" xfId="0" applyFont="1" applyFill="1" applyBorder="1" applyAlignment="1"/>
    <xf numFmtId="0" fontId="33" fillId="0" borderId="9" xfId="0" applyFont="1" applyFill="1" applyBorder="1" applyAlignment="1"/>
    <xf numFmtId="0" fontId="2" fillId="3" borderId="9" xfId="0" applyFont="1" applyFill="1" applyBorder="1"/>
    <xf numFmtId="0" fontId="33" fillId="3" borderId="9" xfId="0" applyFont="1" applyFill="1" applyBorder="1" applyAlignment="1">
      <alignment vertical="center"/>
    </xf>
    <xf numFmtId="0" fontId="33" fillId="3" borderId="9" xfId="0" applyFont="1" applyFill="1" applyBorder="1"/>
    <xf numFmtId="0" fontId="33" fillId="0" borderId="9" xfId="0" applyFont="1" applyFill="1" applyBorder="1" applyAlignment="1">
      <alignment vertical="center"/>
    </xf>
    <xf numFmtId="0" fontId="33" fillId="0" borderId="9" xfId="0" applyFont="1" applyFill="1" applyBorder="1"/>
    <xf numFmtId="0" fontId="0" fillId="7" borderId="7" xfId="0" applyFill="1" applyBorder="1"/>
    <xf numFmtId="0" fontId="3" fillId="7" borderId="3" xfId="0" applyFont="1" applyFill="1" applyBorder="1" applyAlignment="1">
      <alignment horizontal="center" vertical="center" wrapText="1"/>
    </xf>
    <xf numFmtId="0" fontId="49" fillId="0" borderId="3" xfId="2" applyFont="1" applyBorder="1" applyAlignment="1">
      <alignment horizontal="center"/>
    </xf>
    <xf numFmtId="0" fontId="57" fillId="0" borderId="0" xfId="0" applyFont="1" applyBorder="1" applyAlignment="1">
      <alignment horizontal="right" indent="2"/>
    </xf>
    <xf numFmtId="0" fontId="24" fillId="3" borderId="49" xfId="0" applyFont="1" applyFill="1" applyBorder="1"/>
    <xf numFmtId="0" fontId="57" fillId="3" borderId="0" xfId="0" applyFont="1" applyFill="1" applyBorder="1" applyAlignment="1">
      <alignment horizontal="right" indent="2"/>
    </xf>
    <xf numFmtId="0" fontId="56" fillId="3" borderId="0" xfId="0" applyFont="1" applyFill="1" applyBorder="1" applyAlignment="1"/>
    <xf numFmtId="0" fontId="57" fillId="3" borderId="0" xfId="0" applyFont="1" applyFill="1" applyBorder="1" applyAlignment="1"/>
    <xf numFmtId="0" fontId="0" fillId="3" borderId="54" xfId="0" applyFill="1" applyBorder="1"/>
    <xf numFmtId="0" fontId="0" fillId="3" borderId="51" xfId="0" applyFill="1" applyBorder="1"/>
    <xf numFmtId="0" fontId="0" fillId="3" borderId="53" xfId="0" applyFill="1" applyBorder="1"/>
    <xf numFmtId="0" fontId="0" fillId="0" borderId="0" xfId="0" applyFont="1"/>
    <xf numFmtId="0" fontId="0" fillId="0" borderId="0" xfId="0" applyFont="1" applyBorder="1" applyAlignment="1">
      <alignment wrapText="1"/>
    </xf>
    <xf numFmtId="0" fontId="9" fillId="0" borderId="0" xfId="1" applyFont="1" applyBorder="1" applyAlignment="1">
      <alignment wrapText="1"/>
    </xf>
    <xf numFmtId="0" fontId="33" fillId="0" borderId="0" xfId="0" applyFont="1" applyAlignment="1">
      <alignment horizontal="left" vertical="center"/>
    </xf>
    <xf numFmtId="0" fontId="65" fillId="0" borderId="0" xfId="0" applyFont="1" applyFill="1" applyBorder="1" applyAlignment="1">
      <alignment horizontal="left" vertical="center" wrapText="1"/>
    </xf>
    <xf numFmtId="0" fontId="16" fillId="0" borderId="0" xfId="1" applyFont="1" applyBorder="1"/>
    <xf numFmtId="0" fontId="9" fillId="0" borderId="0" xfId="1" applyFont="1" applyBorder="1"/>
    <xf numFmtId="0" fontId="16" fillId="0" borderId="0" xfId="1" applyFont="1" applyBorder="1" applyAlignment="1">
      <alignment horizontal="left" vertical="center"/>
    </xf>
    <xf numFmtId="49" fontId="9" fillId="0" borderId="0" xfId="1" applyNumberFormat="1" applyFont="1" applyBorder="1" applyAlignment="1">
      <alignment horizontal="left" vertical="center"/>
    </xf>
    <xf numFmtId="0" fontId="60" fillId="0" borderId="1" xfId="0" applyFont="1" applyFill="1" applyBorder="1" applyAlignment="1">
      <alignment horizontal="left"/>
    </xf>
    <xf numFmtId="0" fontId="60" fillId="0" borderId="2" xfId="0" applyFont="1" applyFill="1" applyBorder="1" applyAlignment="1">
      <alignment horizontal="left"/>
    </xf>
    <xf numFmtId="0" fontId="58" fillId="7" borderId="48" xfId="0" applyFont="1" applyFill="1" applyBorder="1" applyAlignment="1">
      <alignment horizontal="left" vertical="center"/>
    </xf>
    <xf numFmtId="0" fontId="58" fillId="7" borderId="49" xfId="0" applyFont="1" applyFill="1" applyBorder="1" applyAlignment="1">
      <alignment horizontal="left" vertical="center"/>
    </xf>
    <xf numFmtId="0" fontId="2" fillId="7" borderId="49" xfId="0" applyFont="1" applyFill="1" applyBorder="1" applyAlignment="1">
      <alignment vertical="center"/>
    </xf>
    <xf numFmtId="0" fontId="2" fillId="7" borderId="50" xfId="0" applyFont="1" applyFill="1" applyBorder="1"/>
    <xf numFmtId="0" fontId="59" fillId="7" borderId="0" xfId="0" applyFont="1" applyFill="1" applyBorder="1" applyAlignment="1">
      <alignment horizontal="left"/>
    </xf>
    <xf numFmtId="0" fontId="0" fillId="12" borderId="0" xfId="0" applyFill="1" applyBorder="1"/>
    <xf numFmtId="0" fontId="0" fillId="7" borderId="52" xfId="0" applyFill="1" applyBorder="1"/>
    <xf numFmtId="0" fontId="61" fillId="7" borderId="0" xfId="0" applyFont="1" applyFill="1" applyBorder="1"/>
    <xf numFmtId="9" fontId="61" fillId="7" borderId="54" xfId="21" applyFont="1" applyFill="1" applyBorder="1"/>
    <xf numFmtId="0" fontId="58" fillId="7" borderId="39" xfId="0" applyFont="1" applyFill="1" applyBorder="1" applyAlignment="1">
      <alignment horizontal="left" vertical="center"/>
    </xf>
    <xf numFmtId="0" fontId="58" fillId="7" borderId="40" xfId="0" applyFont="1" applyFill="1" applyBorder="1" applyAlignment="1">
      <alignment horizontal="left" vertical="center"/>
    </xf>
    <xf numFmtId="0" fontId="2" fillId="7" borderId="40" xfId="0" applyFont="1" applyFill="1" applyBorder="1" applyAlignment="1">
      <alignment vertical="center"/>
    </xf>
    <xf numFmtId="0" fontId="2" fillId="7" borderId="40" xfId="0" applyFont="1" applyFill="1" applyBorder="1"/>
    <xf numFmtId="0" fontId="0" fillId="7" borderId="40" xfId="0" applyFill="1" applyBorder="1"/>
    <xf numFmtId="0" fontId="0" fillId="7" borderId="41" xfId="0" applyFill="1" applyBorder="1"/>
    <xf numFmtId="49" fontId="0" fillId="12" borderId="0" xfId="0" applyNumberFormat="1" applyFill="1" applyBorder="1"/>
    <xf numFmtId="0" fontId="25" fillId="0" borderId="0" xfId="0" applyFont="1" applyBorder="1" applyAlignment="1">
      <alignment horizontal="center"/>
    </xf>
    <xf numFmtId="0" fontId="0" fillId="7" borderId="0" xfId="0" applyFill="1" applyBorder="1" applyAlignment="1">
      <alignment horizontal="center"/>
    </xf>
    <xf numFmtId="0" fontId="25" fillId="7" borderId="0" xfId="0" applyFont="1" applyFill="1" applyBorder="1"/>
    <xf numFmtId="0" fontId="11" fillId="15" borderId="0" xfId="3" applyFont="1" applyFill="1" applyBorder="1" applyAlignment="1"/>
    <xf numFmtId="49" fontId="0" fillId="0" borderId="9" xfId="0" applyNumberFormat="1" applyFill="1" applyBorder="1" applyAlignment="1">
      <alignment vertical="center"/>
    </xf>
    <xf numFmtId="49" fontId="0" fillId="15" borderId="9" xfId="0" applyNumberFormat="1" applyFill="1" applyBorder="1" applyAlignment="1">
      <alignment vertical="center"/>
    </xf>
    <xf numFmtId="0" fontId="8" fillId="15" borderId="6" xfId="3" applyFill="1" applyBorder="1"/>
    <xf numFmtId="0" fontId="8" fillId="0" borderId="3" xfId="3" applyBorder="1" applyAlignment="1">
      <alignment horizontal="right"/>
    </xf>
    <xf numFmtId="14" fontId="8" fillId="0" borderId="3" xfId="3" applyNumberFormat="1" applyBorder="1" applyAlignment="1">
      <alignment horizontal="right"/>
    </xf>
    <xf numFmtId="9" fontId="8" fillId="0" borderId="3" xfId="3" applyNumberFormat="1" applyBorder="1" applyAlignment="1">
      <alignment horizontal="right"/>
    </xf>
    <xf numFmtId="0" fontId="8" fillId="0" borderId="0" xfId="3" applyFont="1" applyFill="1" applyBorder="1"/>
    <xf numFmtId="0" fontId="8" fillId="19" borderId="0" xfId="3" applyFont="1" applyFill="1" applyBorder="1"/>
    <xf numFmtId="0" fontId="8" fillId="19" borderId="5" xfId="3" applyFont="1" applyFill="1" applyBorder="1"/>
    <xf numFmtId="0" fontId="8" fillId="0" borderId="5" xfId="3" applyFont="1" applyFill="1" applyBorder="1"/>
    <xf numFmtId="0" fontId="8" fillId="0" borderId="6" xfId="3" applyFont="1" applyFill="1" applyBorder="1"/>
    <xf numFmtId="0" fontId="8" fillId="0" borderId="10" xfId="3" applyFont="1" applyFill="1" applyBorder="1"/>
    <xf numFmtId="0" fontId="8" fillId="19" borderId="6" xfId="3" applyFont="1" applyFill="1" applyBorder="1"/>
    <xf numFmtId="0" fontId="66" fillId="19" borderId="7" xfId="3" applyFont="1" applyFill="1" applyBorder="1"/>
    <xf numFmtId="0" fontId="66" fillId="0" borderId="7" xfId="3" applyFont="1" applyFill="1" applyBorder="1"/>
    <xf numFmtId="0" fontId="67" fillId="20" borderId="0" xfId="3" applyFont="1" applyFill="1" applyBorder="1" applyAlignment="1">
      <alignment horizontal="center" vertical="center"/>
    </xf>
    <xf numFmtId="0" fontId="8" fillId="0" borderId="12" xfId="3" applyFont="1" applyFill="1" applyBorder="1"/>
    <xf numFmtId="0" fontId="8" fillId="19" borderId="7" xfId="3" applyFont="1" applyFill="1" applyBorder="1"/>
    <xf numFmtId="0" fontId="8" fillId="0" borderId="7" xfId="3" applyFont="1" applyFill="1" applyBorder="1"/>
    <xf numFmtId="0" fontId="8" fillId="19" borderId="0" xfId="3" applyFont="1" applyFill="1" applyBorder="1" applyAlignment="1">
      <alignment wrapText="1"/>
    </xf>
    <xf numFmtId="0" fontId="68" fillId="20" borderId="0" xfId="3" applyFont="1" applyFill="1" applyBorder="1" applyAlignment="1">
      <alignment horizontal="center" vertical="center"/>
    </xf>
    <xf numFmtId="0" fontId="58" fillId="15" borderId="39" xfId="0" applyFont="1" applyFill="1" applyBorder="1" applyAlignment="1">
      <alignment horizontal="left" vertical="center"/>
    </xf>
    <xf numFmtId="0" fontId="58" fillId="15" borderId="40" xfId="0" applyFont="1" applyFill="1" applyBorder="1" applyAlignment="1">
      <alignment horizontal="left" vertical="center"/>
    </xf>
    <xf numFmtId="0" fontId="11" fillId="15" borderId="40" xfId="3" applyFont="1" applyFill="1" applyBorder="1" applyAlignment="1"/>
    <xf numFmtId="0" fontId="11" fillId="15" borderId="41" xfId="3" applyFont="1" applyFill="1" applyBorder="1" applyAlignment="1"/>
    <xf numFmtId="0" fontId="8" fillId="15" borderId="34" xfId="3" applyFill="1" applyBorder="1"/>
    <xf numFmtId="0" fontId="8" fillId="15" borderId="0" xfId="3" applyFill="1" applyBorder="1"/>
    <xf numFmtId="0" fontId="11" fillId="15" borderId="35" xfId="3" applyFont="1" applyFill="1" applyBorder="1" applyAlignment="1"/>
    <xf numFmtId="0" fontId="8" fillId="15" borderId="35" xfId="3" applyFill="1" applyBorder="1"/>
    <xf numFmtId="0" fontId="8" fillId="18" borderId="34" xfId="3" applyFont="1" applyFill="1" applyBorder="1"/>
    <xf numFmtId="0" fontId="8" fillId="18" borderId="35" xfId="3" applyFont="1" applyFill="1" applyBorder="1"/>
    <xf numFmtId="0" fontId="8" fillId="15" borderId="36" xfId="3" applyFill="1" applyBorder="1"/>
    <xf numFmtId="0" fontId="8" fillId="15" borderId="37" xfId="3" applyFill="1" applyBorder="1"/>
    <xf numFmtId="0" fontId="8" fillId="15" borderId="38" xfId="3" applyFill="1" applyBorder="1"/>
    <xf numFmtId="0" fontId="0" fillId="0" borderId="21" xfId="0" applyBorder="1" applyAlignment="1">
      <alignment horizontal="center" vertical="center" wrapText="1"/>
    </xf>
    <xf numFmtId="0" fontId="0" fillId="0" borderId="24" xfId="0" applyBorder="1" applyAlignment="1">
      <alignment horizontal="center" vertical="center" wrapText="1"/>
    </xf>
    <xf numFmtId="0" fontId="0" fillId="0" borderId="23" xfId="0" applyBorder="1" applyAlignment="1">
      <alignment horizontal="center" vertical="center" wrapText="1"/>
    </xf>
    <xf numFmtId="0" fontId="69" fillId="7" borderId="39" xfId="0" applyFont="1" applyFill="1" applyBorder="1" applyAlignment="1">
      <alignment horizontal="left" wrapText="1"/>
    </xf>
    <xf numFmtId="3" fontId="37" fillId="7" borderId="0" xfId="2" applyNumberFormat="1" applyFont="1" applyFill="1" applyBorder="1" applyAlignment="1">
      <alignment horizontal="right" vertical="top"/>
    </xf>
    <xf numFmtId="0" fontId="48" fillId="5" borderId="3" xfId="2" applyFont="1" applyFill="1" applyBorder="1" applyAlignment="1">
      <alignment horizontal="left" wrapText="1"/>
    </xf>
    <xf numFmtId="0" fontId="0" fillId="3" borderId="9" xfId="0" applyFill="1" applyBorder="1"/>
    <xf numFmtId="0" fontId="57" fillId="3" borderId="54" xfId="0" applyFont="1" applyFill="1" applyBorder="1" applyAlignment="1">
      <alignment horizontal="right" indent="2"/>
    </xf>
    <xf numFmtId="0" fontId="0" fillId="0" borderId="84" xfId="0" applyBorder="1"/>
    <xf numFmtId="0" fontId="25" fillId="0" borderId="85" xfId="0" applyFont="1" applyBorder="1"/>
    <xf numFmtId="0" fontId="0" fillId="0" borderId="85" xfId="0" applyBorder="1"/>
    <xf numFmtId="0" fontId="0" fillId="0" borderId="86" xfId="0" applyBorder="1"/>
    <xf numFmtId="49" fontId="0" fillId="7" borderId="0" xfId="0" applyNumberFormat="1" applyFill="1" applyBorder="1" applyAlignment="1">
      <alignment horizontal="center"/>
    </xf>
    <xf numFmtId="0" fontId="3" fillId="7" borderId="3" xfId="0" applyFont="1" applyFill="1" applyBorder="1" applyAlignment="1">
      <alignment horizontal="right" vertical="center" wrapText="1" indent="1"/>
    </xf>
    <xf numFmtId="0" fontId="2" fillId="0" borderId="4" xfId="0" applyNumberFormat="1" applyFont="1" applyFill="1" applyBorder="1" applyAlignment="1">
      <alignment horizontal="left" vertical="center" wrapText="1"/>
    </xf>
    <xf numFmtId="0" fontId="2" fillId="0" borderId="3" xfId="0" applyNumberFormat="1" applyFont="1" applyFill="1" applyBorder="1" applyAlignment="1">
      <alignment horizontal="left" vertical="center" wrapText="1"/>
    </xf>
    <xf numFmtId="49" fontId="2" fillId="0" borderId="4" xfId="0" applyNumberFormat="1" applyFont="1" applyFill="1" applyBorder="1" applyAlignment="1">
      <alignment horizontal="left" vertical="center" wrapText="1"/>
    </xf>
    <xf numFmtId="0" fontId="3" fillId="7" borderId="5" xfId="0" applyFont="1" applyFill="1" applyBorder="1" applyAlignment="1">
      <alignment horizontal="right" vertical="center" wrapText="1" indent="1"/>
    </xf>
    <xf numFmtId="0" fontId="3" fillId="7" borderId="10" xfId="0" applyFont="1" applyFill="1" applyBorder="1" applyAlignment="1">
      <alignment horizontal="right" vertical="center" wrapText="1" indent="1"/>
    </xf>
    <xf numFmtId="0" fontId="0" fillId="7" borderId="7" xfId="0" applyFill="1" applyBorder="1" applyAlignment="1">
      <alignment horizontal="right" vertical="center" wrapText="1" indent="1"/>
    </xf>
    <xf numFmtId="0" fontId="0" fillId="7" borderId="12" xfId="0" applyFill="1" applyBorder="1" applyAlignment="1">
      <alignment horizontal="right" vertical="center" wrapText="1" indent="1"/>
    </xf>
    <xf numFmtId="0" fontId="0" fillId="7" borderId="8" xfId="0" applyFill="1" applyBorder="1" applyAlignment="1">
      <alignment horizontal="right" vertical="center" wrapText="1" indent="1"/>
    </xf>
    <xf numFmtId="0" fontId="0" fillId="7" borderId="11" xfId="0" applyFill="1" applyBorder="1" applyAlignment="1">
      <alignment horizontal="right" vertical="center" wrapText="1" indent="1"/>
    </xf>
    <xf numFmtId="49" fontId="2" fillId="0" borderId="2" xfId="0" applyNumberFormat="1" applyFont="1" applyFill="1" applyBorder="1" applyAlignment="1">
      <alignment horizontal="left" vertical="center" wrapText="1"/>
    </xf>
    <xf numFmtId="0" fontId="2" fillId="0" borderId="2" xfId="0" applyNumberFormat="1" applyFont="1" applyFill="1" applyBorder="1" applyAlignment="1">
      <alignment horizontal="left" vertical="center" wrapText="1"/>
    </xf>
    <xf numFmtId="0" fontId="23" fillId="7" borderId="1" xfId="0" applyFont="1" applyFill="1" applyBorder="1" applyAlignment="1">
      <alignment horizontal="center" vertical="center" wrapText="1"/>
    </xf>
    <xf numFmtId="0" fontId="37" fillId="7" borderId="2"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6" fillId="0" borderId="1" xfId="0" applyFont="1" applyBorder="1" applyAlignment="1">
      <alignment horizontal="left" vertical="center" wrapText="1"/>
    </xf>
    <xf numFmtId="0" fontId="37" fillId="0" borderId="2" xfId="0" applyFont="1" applyBorder="1" applyAlignment="1">
      <alignment horizontal="left" vertical="center" wrapText="1"/>
    </xf>
    <xf numFmtId="0" fontId="37" fillId="0" borderId="4" xfId="0" applyFont="1" applyBorder="1" applyAlignment="1">
      <alignment horizontal="left" vertical="center" wrapText="1"/>
    </xf>
    <xf numFmtId="0" fontId="36" fillId="7" borderId="1" xfId="0" applyFont="1" applyFill="1" applyBorder="1" applyAlignment="1">
      <alignment horizontal="left" vertical="top" wrapText="1"/>
    </xf>
    <xf numFmtId="0" fontId="37" fillId="7" borderId="2" xfId="0" applyFont="1" applyFill="1" applyBorder="1" applyAlignment="1">
      <alignment horizontal="left" vertical="top" wrapText="1"/>
    </xf>
    <xf numFmtId="0" fontId="37" fillId="7" borderId="4" xfId="0" applyFont="1" applyFill="1" applyBorder="1" applyAlignment="1">
      <alignment horizontal="left" vertical="top" wrapText="1"/>
    </xf>
    <xf numFmtId="0" fontId="23" fillId="7" borderId="3" xfId="0" applyFont="1" applyFill="1" applyBorder="1" applyAlignment="1">
      <alignment horizontal="center" vertical="center" wrapText="1"/>
    </xf>
    <xf numFmtId="0" fontId="36" fillId="0" borderId="1" xfId="0" applyFont="1" applyBorder="1" applyAlignment="1">
      <alignment horizontal="center" vertical="center"/>
    </xf>
    <xf numFmtId="0" fontId="36" fillId="0" borderId="2" xfId="0" applyFont="1" applyBorder="1" applyAlignment="1">
      <alignment horizontal="center" vertical="center"/>
    </xf>
    <xf numFmtId="0" fontId="36" fillId="0" borderId="4" xfId="0" applyFont="1" applyBorder="1" applyAlignment="1">
      <alignment horizontal="center" vertical="center"/>
    </xf>
    <xf numFmtId="0" fontId="36" fillId="7" borderId="1" xfId="0" applyFont="1" applyFill="1" applyBorder="1" applyAlignment="1">
      <alignment horizontal="center" vertical="center" wrapText="1"/>
    </xf>
    <xf numFmtId="0" fontId="37" fillId="7" borderId="2" xfId="0" applyFont="1" applyFill="1" applyBorder="1" applyAlignment="1">
      <alignment wrapText="1"/>
    </xf>
    <xf numFmtId="0" fontId="37" fillId="7" borderId="4" xfId="0" applyFont="1" applyFill="1" applyBorder="1" applyAlignment="1">
      <alignment wrapText="1"/>
    </xf>
    <xf numFmtId="17" fontId="36" fillId="0" borderId="3" xfId="6" applyNumberFormat="1" applyFont="1" applyFill="1" applyBorder="1" applyAlignment="1">
      <alignment horizontal="left" vertical="top" wrapText="1"/>
    </xf>
    <xf numFmtId="0" fontId="37" fillId="0" borderId="3" xfId="0" applyFont="1" applyBorder="1" applyAlignment="1">
      <alignment horizontal="left" vertical="top" wrapText="1"/>
    </xf>
    <xf numFmtId="0" fontId="36" fillId="0" borderId="3" xfId="0" applyFont="1" applyBorder="1" applyAlignment="1">
      <alignment horizontal="center"/>
    </xf>
    <xf numFmtId="0" fontId="36" fillId="0" borderId="1" xfId="6" applyNumberFormat="1" applyFont="1" applyFill="1" applyBorder="1" applyAlignment="1">
      <alignment horizontal="left" vertical="top" wrapText="1"/>
    </xf>
    <xf numFmtId="0" fontId="36" fillId="0" borderId="4" xfId="6" applyNumberFormat="1" applyFont="1" applyFill="1" applyBorder="1" applyAlignment="1">
      <alignment horizontal="left" vertical="top" wrapText="1"/>
    </xf>
    <xf numFmtId="0" fontId="36" fillId="0" borderId="2" xfId="0" applyFont="1" applyFill="1" applyBorder="1" applyAlignment="1">
      <alignment horizontal="left" vertical="top" wrapText="1"/>
    </xf>
    <xf numFmtId="0" fontId="37" fillId="0" borderId="2" xfId="0" applyFont="1" applyBorder="1" applyAlignment="1">
      <alignment horizontal="left" vertical="top" wrapText="1"/>
    </xf>
    <xf numFmtId="0" fontId="37" fillId="0" borderId="4" xfId="0" applyFont="1" applyBorder="1" applyAlignment="1">
      <alignment horizontal="left" vertical="top" wrapText="1"/>
    </xf>
    <xf numFmtId="0" fontId="36" fillId="0" borderId="5" xfId="0" applyFont="1" applyBorder="1" applyAlignment="1">
      <alignment horizontal="left" vertical="top" wrapText="1"/>
    </xf>
    <xf numFmtId="0" fontId="36" fillId="0" borderId="6" xfId="0" applyFont="1" applyBorder="1" applyAlignment="1">
      <alignment horizontal="left" vertical="top" wrapText="1"/>
    </xf>
    <xf numFmtId="0" fontId="36" fillId="0" borderId="10" xfId="0" applyFont="1" applyBorder="1" applyAlignment="1">
      <alignment horizontal="left" vertical="top" wrapText="1"/>
    </xf>
    <xf numFmtId="0" fontId="36" fillId="0" borderId="7" xfId="0" applyFont="1" applyBorder="1" applyAlignment="1">
      <alignment horizontal="left" vertical="top" wrapText="1"/>
    </xf>
    <xf numFmtId="0" fontId="36" fillId="0" borderId="0" xfId="0" applyFont="1" applyBorder="1" applyAlignment="1">
      <alignment horizontal="left" vertical="top" wrapText="1"/>
    </xf>
    <xf numFmtId="0" fontId="36" fillId="0" borderId="12" xfId="0" applyFont="1" applyBorder="1" applyAlignment="1">
      <alignment horizontal="left" vertical="top" wrapText="1"/>
    </xf>
    <xf numFmtId="0" fontId="36" fillId="0" borderId="8" xfId="0" applyFont="1" applyBorder="1" applyAlignment="1">
      <alignment horizontal="left" vertical="top" wrapText="1"/>
    </xf>
    <xf numFmtId="0" fontId="36" fillId="0" borderId="9" xfId="0" applyFont="1" applyBorder="1" applyAlignment="1">
      <alignment horizontal="left" vertical="top" wrapText="1"/>
    </xf>
    <xf numFmtId="0" fontId="36" fillId="0" borderId="11" xfId="0" applyFont="1" applyBorder="1" applyAlignment="1">
      <alignment horizontal="left" vertical="top" wrapText="1"/>
    </xf>
    <xf numFmtId="0" fontId="37" fillId="7" borderId="2" xfId="0" applyFont="1" applyFill="1" applyBorder="1" applyAlignment="1"/>
    <xf numFmtId="0" fontId="37" fillId="7" borderId="4" xfId="0" applyFont="1" applyFill="1" applyBorder="1" applyAlignment="1"/>
    <xf numFmtId="49" fontId="36" fillId="0" borderId="3" xfId="0" applyNumberFormat="1" applyFont="1" applyBorder="1" applyAlignment="1">
      <alignment horizontal="left" vertical="top" wrapText="1"/>
    </xf>
    <xf numFmtId="49" fontId="36" fillId="0" borderId="3" xfId="0" applyNumberFormat="1" applyFont="1" applyBorder="1" applyAlignment="1">
      <alignment horizontal="left" vertical="top"/>
    </xf>
    <xf numFmtId="49" fontId="2" fillId="0" borderId="3" xfId="0" applyNumberFormat="1" applyFont="1" applyBorder="1" applyAlignment="1">
      <alignment horizontal="left" vertical="top" wrapText="1"/>
    </xf>
    <xf numFmtId="49" fontId="2" fillId="0" borderId="3" xfId="0" applyNumberFormat="1" applyFont="1" applyBorder="1" applyAlignment="1">
      <alignment horizontal="left" vertical="top"/>
    </xf>
    <xf numFmtId="0" fontId="36" fillId="0" borderId="3" xfId="0" applyFont="1" applyBorder="1" applyAlignment="1">
      <alignment horizontal="left" vertical="top" wrapText="1"/>
    </xf>
    <xf numFmtId="0" fontId="23" fillId="7" borderId="3" xfId="0" applyFont="1" applyFill="1" applyBorder="1" applyAlignment="1">
      <alignment horizontal="center" vertical="center"/>
    </xf>
    <xf numFmtId="164" fontId="36" fillId="0" borderId="1" xfId="6" applyFont="1" applyFill="1" applyBorder="1" applyAlignment="1">
      <alignment horizontal="left" vertical="top" wrapText="1"/>
    </xf>
    <xf numFmtId="164" fontId="36" fillId="0" borderId="4" xfId="6" applyFont="1" applyFill="1" applyBorder="1" applyAlignment="1">
      <alignment horizontal="left" vertical="top" wrapText="1"/>
    </xf>
    <xf numFmtId="0" fontId="23" fillId="7" borderId="2" xfId="0" applyFont="1" applyFill="1" applyBorder="1" applyAlignment="1">
      <alignment horizontal="center" vertical="center" wrapText="1"/>
    </xf>
    <xf numFmtId="0" fontId="23" fillId="7" borderId="4" xfId="0" applyFont="1" applyFill="1" applyBorder="1" applyAlignment="1">
      <alignment horizontal="center" vertical="center" wrapText="1"/>
    </xf>
    <xf numFmtId="0" fontId="36" fillId="0" borderId="1" xfId="0" applyFont="1" applyBorder="1" applyAlignment="1">
      <alignment horizontal="left" vertical="top" wrapText="1"/>
    </xf>
    <xf numFmtId="0" fontId="36" fillId="0" borderId="2" xfId="0" applyFont="1" applyBorder="1" applyAlignment="1">
      <alignment horizontal="left" vertical="top" wrapText="1"/>
    </xf>
    <xf numFmtId="0" fontId="36" fillId="0" borderId="4" xfId="0" applyFont="1" applyBorder="1" applyAlignment="1">
      <alignment horizontal="left" vertical="top" wrapText="1"/>
    </xf>
    <xf numFmtId="17" fontId="36" fillId="0" borderId="1" xfId="6" applyNumberFormat="1" applyFont="1" applyFill="1" applyBorder="1" applyAlignment="1">
      <alignment horizontal="left" vertical="top" wrapText="1"/>
    </xf>
    <xf numFmtId="0" fontId="36" fillId="0" borderId="2" xfId="0" applyFont="1" applyBorder="1" applyAlignment="1">
      <alignment horizontal="left" vertical="center" wrapText="1"/>
    </xf>
    <xf numFmtId="0" fontId="36" fillId="0" borderId="4" xfId="0" applyFont="1" applyBorder="1" applyAlignment="1">
      <alignment horizontal="left" vertical="center" wrapText="1"/>
    </xf>
    <xf numFmtId="0" fontId="36" fillId="7" borderId="3" xfId="0" applyFont="1" applyFill="1" applyBorder="1" applyAlignment="1">
      <alignment vertical="center" wrapText="1"/>
    </xf>
    <xf numFmtId="0" fontId="36" fillId="7" borderId="3" xfId="0" applyFont="1" applyFill="1" applyBorder="1" applyAlignment="1">
      <alignment horizontal="center" vertical="center" wrapText="1"/>
    </xf>
    <xf numFmtId="0" fontId="36" fillId="7" borderId="3" xfId="0" applyFont="1" applyFill="1" applyBorder="1" applyAlignment="1">
      <alignment horizontal="center"/>
    </xf>
    <xf numFmtId="0" fontId="23" fillId="7" borderId="3" xfId="0" applyFont="1" applyFill="1" applyBorder="1" applyAlignment="1">
      <alignment horizontal="right" vertical="center" wrapText="1" indent="1"/>
    </xf>
    <xf numFmtId="49" fontId="36" fillId="3" borderId="3" xfId="0" applyNumberFormat="1" applyFont="1" applyFill="1" applyBorder="1" applyAlignment="1">
      <alignment horizontal="left" vertical="center" wrapText="1" indent="1"/>
    </xf>
    <xf numFmtId="0" fontId="36" fillId="3" borderId="3" xfId="0" applyNumberFormat="1" applyFont="1" applyFill="1" applyBorder="1" applyAlignment="1">
      <alignment horizontal="left" vertical="center" wrapText="1" indent="1"/>
    </xf>
    <xf numFmtId="0" fontId="23" fillId="7" borderId="5" xfId="0" applyFont="1" applyFill="1" applyBorder="1" applyAlignment="1">
      <alignment horizontal="right" vertical="center" wrapText="1" indent="1"/>
    </xf>
    <xf numFmtId="0" fontId="23" fillId="7" borderId="6" xfId="0" applyFont="1" applyFill="1" applyBorder="1" applyAlignment="1">
      <alignment horizontal="right" vertical="center" wrapText="1" indent="1"/>
    </xf>
    <xf numFmtId="0" fontId="23" fillId="7" borderId="7" xfId="0" applyFont="1" applyFill="1" applyBorder="1" applyAlignment="1">
      <alignment horizontal="right" vertical="center" wrapText="1" indent="1"/>
    </xf>
    <xf numFmtId="0" fontId="23" fillId="7" borderId="0" xfId="0" applyFont="1" applyFill="1" applyBorder="1" applyAlignment="1">
      <alignment horizontal="right" vertical="center" wrapText="1" indent="1"/>
    </xf>
    <xf numFmtId="0" fontId="23" fillId="7" borderId="8" xfId="0" applyFont="1" applyFill="1" applyBorder="1" applyAlignment="1">
      <alignment horizontal="right" vertical="center" wrapText="1" indent="1"/>
    </xf>
    <xf numFmtId="0" fontId="23" fillId="7" borderId="9" xfId="0" applyFont="1" applyFill="1" applyBorder="1" applyAlignment="1">
      <alignment horizontal="right" vertical="center" wrapText="1" indent="1"/>
    </xf>
    <xf numFmtId="2" fontId="36" fillId="7" borderId="3" xfId="0" applyNumberFormat="1" applyFont="1" applyFill="1" applyBorder="1" applyAlignment="1">
      <alignment horizontal="left" vertical="center" wrapText="1" indent="1"/>
    </xf>
    <xf numFmtId="0" fontId="23" fillId="7" borderId="1" xfId="0" applyFont="1" applyFill="1" applyBorder="1" applyAlignment="1">
      <alignment horizontal="right" vertical="center" wrapText="1" indent="1"/>
    </xf>
    <xf numFmtId="0" fontId="23" fillId="7" borderId="2" xfId="0" applyFont="1" applyFill="1" applyBorder="1" applyAlignment="1">
      <alignment horizontal="right" vertical="center" wrapText="1" indent="1"/>
    </xf>
    <xf numFmtId="2" fontId="36" fillId="7" borderId="1" xfId="0" applyNumberFormat="1" applyFont="1" applyFill="1" applyBorder="1" applyAlignment="1">
      <alignment horizontal="left" vertical="center" wrapText="1" indent="1"/>
    </xf>
    <xf numFmtId="2" fontId="36" fillId="7" borderId="2" xfId="0" applyNumberFormat="1" applyFont="1" applyFill="1" applyBorder="1" applyAlignment="1">
      <alignment horizontal="left" vertical="center" wrapText="1" indent="1"/>
    </xf>
    <xf numFmtId="2" fontId="36" fillId="7" borderId="4" xfId="0" applyNumberFormat="1" applyFont="1" applyFill="1" applyBorder="1" applyAlignment="1">
      <alignment horizontal="left" vertical="center" wrapText="1" indent="1"/>
    </xf>
    <xf numFmtId="0" fontId="38" fillId="0" borderId="3" xfId="0" applyFont="1" applyBorder="1" applyAlignment="1">
      <alignment horizontal="center"/>
    </xf>
    <xf numFmtId="0" fontId="38" fillId="0" borderId="3" xfId="0" applyFont="1" applyBorder="1" applyAlignment="1">
      <alignment horizontal="left" vertical="center" wrapText="1"/>
    </xf>
    <xf numFmtId="0" fontId="0" fillId="0" borderId="3" xfId="0" applyBorder="1" applyAlignment="1"/>
    <xf numFmtId="0" fontId="53" fillId="0" borderId="1" xfId="2" applyFont="1" applyBorder="1" applyAlignment="1">
      <alignment horizontal="center" vertical="center" wrapText="1"/>
    </xf>
    <xf numFmtId="0" fontId="53" fillId="0" borderId="2" xfId="2" applyFont="1" applyBorder="1" applyAlignment="1">
      <alignment horizontal="center" vertical="center" wrapText="1"/>
    </xf>
    <xf numFmtId="0" fontId="54" fillId="0" borderId="4" xfId="0" applyFont="1" applyBorder="1" applyAlignment="1">
      <alignment horizontal="center" vertical="center" wrapText="1"/>
    </xf>
    <xf numFmtId="3" fontId="53" fillId="10" borderId="1" xfId="2" applyNumberFormat="1" applyFont="1" applyFill="1" applyBorder="1" applyAlignment="1">
      <alignment vertical="center"/>
    </xf>
    <xf numFmtId="0" fontId="54" fillId="10" borderId="2" xfId="0" applyFont="1" applyFill="1" applyBorder="1" applyAlignment="1">
      <alignment vertical="center"/>
    </xf>
    <xf numFmtId="0" fontId="54" fillId="10" borderId="4" xfId="0" applyFont="1" applyFill="1" applyBorder="1" applyAlignment="1">
      <alignment vertical="center"/>
    </xf>
    <xf numFmtId="3" fontId="53" fillId="0" borderId="1" xfId="2" applyNumberFormat="1" applyFont="1" applyBorder="1" applyAlignment="1">
      <alignment vertical="center"/>
    </xf>
    <xf numFmtId="0" fontId="54" fillId="0" borderId="2" xfId="0" applyFont="1" applyBorder="1" applyAlignment="1">
      <alignment vertical="center"/>
    </xf>
    <xf numFmtId="0" fontId="54" fillId="0" borderId="4" xfId="0" applyFont="1" applyBorder="1" applyAlignment="1">
      <alignment vertical="center"/>
    </xf>
    <xf numFmtId="0" fontId="53" fillId="0" borderId="1" xfId="2" applyFont="1" applyBorder="1" applyAlignment="1">
      <alignment horizontal="center" vertical="center"/>
    </xf>
    <xf numFmtId="0" fontId="54" fillId="0" borderId="4" xfId="0" applyFont="1" applyBorder="1" applyAlignment="1">
      <alignment horizontal="center" vertical="center"/>
    </xf>
    <xf numFmtId="0" fontId="52" fillId="7" borderId="1" xfId="2" applyFont="1" applyFill="1" applyBorder="1" applyAlignment="1">
      <alignment horizontal="center" vertical="center"/>
    </xf>
    <xf numFmtId="0" fontId="52" fillId="7" borderId="2" xfId="2" applyFont="1" applyFill="1" applyBorder="1" applyAlignment="1">
      <alignment horizontal="center" vertical="center"/>
    </xf>
    <xf numFmtId="0" fontId="52" fillId="7" borderId="4" xfId="2" applyFont="1" applyFill="1" applyBorder="1" applyAlignment="1">
      <alignment horizontal="center" vertical="center"/>
    </xf>
    <xf numFmtId="0" fontId="53" fillId="0" borderId="4" xfId="2" applyFont="1" applyBorder="1" applyAlignment="1">
      <alignment horizontal="center" vertical="center" wrapText="1"/>
    </xf>
    <xf numFmtId="49" fontId="2" fillId="0" borderId="5" xfId="0" applyNumberFormat="1" applyFont="1" applyFill="1" applyBorder="1" applyAlignment="1">
      <alignment horizontal="left" vertical="center" wrapText="1" indent="1"/>
    </xf>
    <xf numFmtId="0" fontId="0" fillId="0" borderId="10" xfId="0" applyBorder="1" applyAlignment="1">
      <alignment horizontal="left" vertical="center" wrapText="1" indent="1"/>
    </xf>
    <xf numFmtId="0" fontId="55" fillId="8" borderId="1" xfId="2" applyFont="1" applyFill="1" applyBorder="1" applyAlignment="1">
      <alignment horizontal="center" vertical="center" wrapText="1"/>
    </xf>
    <xf numFmtId="0" fontId="54" fillId="8" borderId="4" xfId="0" applyFont="1" applyFill="1" applyBorder="1" applyAlignment="1">
      <alignment horizontal="center" vertical="center" wrapText="1"/>
    </xf>
    <xf numFmtId="3" fontId="53" fillId="0" borderId="2" xfId="2" applyNumberFormat="1" applyFont="1" applyBorder="1" applyAlignment="1">
      <alignment vertical="center"/>
    </xf>
    <xf numFmtId="3" fontId="53" fillId="0" borderId="4" xfId="2" applyNumberFormat="1" applyFont="1" applyBorder="1" applyAlignment="1">
      <alignment vertical="center"/>
    </xf>
    <xf numFmtId="3" fontId="53" fillId="0" borderId="1" xfId="2" applyNumberFormat="1" applyFont="1" applyBorder="1" applyAlignment="1">
      <alignment vertical="center" wrapText="1"/>
    </xf>
    <xf numFmtId="0" fontId="3" fillId="7" borderId="17" xfId="0" applyFont="1" applyFill="1" applyBorder="1" applyAlignment="1">
      <alignment horizontal="center" vertical="center" wrapText="1"/>
    </xf>
    <xf numFmtId="0" fontId="3" fillId="7" borderId="18" xfId="0" applyFont="1" applyFill="1" applyBorder="1" applyAlignment="1">
      <alignment horizontal="center" vertical="center" wrapText="1"/>
    </xf>
    <xf numFmtId="0" fontId="3" fillId="7" borderId="13" xfId="0" applyFont="1" applyFill="1" applyBorder="1" applyAlignment="1">
      <alignment horizontal="center" vertical="center" wrapText="1"/>
    </xf>
    <xf numFmtId="49" fontId="52" fillId="7" borderId="1" xfId="2" applyNumberFormat="1" applyFont="1" applyFill="1" applyBorder="1" applyAlignment="1">
      <alignment horizontal="center" vertical="center" wrapText="1"/>
    </xf>
    <xf numFmtId="49" fontId="52" fillId="7" borderId="4" xfId="2" applyNumberFormat="1" applyFont="1" applyFill="1" applyBorder="1" applyAlignment="1">
      <alignment horizontal="center" vertical="center" wrapText="1"/>
    </xf>
    <xf numFmtId="0" fontId="52" fillId="7" borderId="1" xfId="2" applyFont="1" applyFill="1" applyBorder="1" applyAlignment="1">
      <alignment horizontal="center" vertical="center" wrapText="1"/>
    </xf>
    <xf numFmtId="0" fontId="52" fillId="7" borderId="2" xfId="2" applyFont="1" applyFill="1" applyBorder="1" applyAlignment="1">
      <alignment horizontal="center" vertical="center" wrapText="1"/>
    </xf>
    <xf numFmtId="0" fontId="52" fillId="7" borderId="4" xfId="2" applyFont="1" applyFill="1" applyBorder="1" applyAlignment="1">
      <alignment horizontal="center" vertical="center" wrapText="1"/>
    </xf>
    <xf numFmtId="0" fontId="53" fillId="0" borderId="4" xfId="2" applyFont="1" applyBorder="1" applyAlignment="1">
      <alignment horizontal="center" vertical="center"/>
    </xf>
    <xf numFmtId="6" fontId="53" fillId="0" borderId="1" xfId="2" applyNumberFormat="1" applyFont="1" applyBorder="1" applyAlignment="1">
      <alignment horizontal="center" vertical="center"/>
    </xf>
    <xf numFmtId="0" fontId="62" fillId="16" borderId="75" xfId="2" applyFont="1" applyFill="1" applyBorder="1" applyAlignment="1">
      <alignment horizontal="center"/>
    </xf>
    <xf numFmtId="0" fontId="63" fillId="0" borderId="9" xfId="0" applyFont="1" applyBorder="1" applyAlignment="1">
      <alignment horizontal="center"/>
    </xf>
    <xf numFmtId="0" fontId="0" fillId="7" borderId="19" xfId="0" applyFill="1" applyBorder="1" applyAlignment="1">
      <alignment horizontal="left" wrapText="1"/>
    </xf>
    <xf numFmtId="0" fontId="0" fillId="7" borderId="20" xfId="0" applyFill="1" applyBorder="1" applyAlignment="1">
      <alignment horizontal="left" wrapText="1"/>
    </xf>
    <xf numFmtId="0" fontId="49" fillId="7" borderId="2" xfId="2" applyFont="1" applyFill="1" applyBorder="1" applyAlignment="1">
      <alignment horizontal="center" vertical="top" wrapText="1"/>
    </xf>
    <xf numFmtId="0" fontId="48" fillId="0" borderId="2" xfId="0" applyFont="1" applyBorder="1" applyAlignment="1">
      <alignment horizontal="center" vertical="top" wrapText="1"/>
    </xf>
    <xf numFmtId="0" fontId="48" fillId="0" borderId="4" xfId="0" applyFont="1" applyBorder="1" applyAlignment="1">
      <alignment horizontal="center" vertical="top" wrapText="1"/>
    </xf>
    <xf numFmtId="2" fontId="47" fillId="7" borderId="3" xfId="0" applyNumberFormat="1" applyFont="1" applyFill="1" applyBorder="1" applyAlignment="1">
      <alignment horizontal="left" vertical="center" wrapText="1"/>
    </xf>
    <xf numFmtId="0" fontId="48" fillId="7" borderId="3" xfId="0" applyFont="1" applyFill="1" applyBorder="1" applyAlignment="1">
      <alignment vertical="center" wrapText="1"/>
    </xf>
    <xf numFmtId="0" fontId="46" fillId="7" borderId="3" xfId="0" applyFont="1" applyFill="1" applyBorder="1" applyAlignment="1">
      <alignment horizontal="center" vertical="center" wrapText="1"/>
    </xf>
    <xf numFmtId="0" fontId="49" fillId="0" borderId="1" xfId="2" applyFont="1" applyBorder="1" applyAlignment="1">
      <alignment horizontal="center" wrapText="1"/>
    </xf>
    <xf numFmtId="0" fontId="49" fillId="0" borderId="4" xfId="2" applyFont="1" applyBorder="1" applyAlignment="1">
      <alignment horizontal="center" wrapText="1"/>
    </xf>
    <xf numFmtId="0" fontId="48" fillId="0" borderId="1" xfId="2" applyFont="1" applyBorder="1" applyAlignment="1">
      <alignment horizontal="left" vertical="top" wrapText="1"/>
    </xf>
    <xf numFmtId="0" fontId="48" fillId="0" borderId="2" xfId="0" applyFont="1" applyBorder="1" applyAlignment="1">
      <alignment horizontal="left" vertical="top" wrapText="1"/>
    </xf>
    <xf numFmtId="0" fontId="7" fillId="7" borderId="49" xfId="1" applyFill="1" applyBorder="1" applyAlignment="1"/>
    <xf numFmtId="49" fontId="49" fillId="7" borderId="1" xfId="2" applyNumberFormat="1" applyFont="1" applyFill="1" applyBorder="1" applyAlignment="1">
      <alignment horizontal="center" vertical="top" wrapText="1"/>
    </xf>
    <xf numFmtId="49" fontId="49" fillId="7" borderId="4" xfId="2" applyNumberFormat="1" applyFont="1" applyFill="1" applyBorder="1" applyAlignment="1">
      <alignment horizontal="center" vertical="top" wrapText="1"/>
    </xf>
    <xf numFmtId="0" fontId="49" fillId="7" borderId="1" xfId="2" applyFont="1" applyFill="1" applyBorder="1" applyAlignment="1">
      <alignment horizontal="center" vertical="top" wrapText="1"/>
    </xf>
    <xf numFmtId="0" fontId="3" fillId="7" borderId="1" xfId="0" applyFont="1" applyFill="1" applyBorder="1" applyAlignment="1">
      <alignment horizontal="center" vertical="center" wrapText="1"/>
    </xf>
    <xf numFmtId="0" fontId="0" fillId="7" borderId="2" xfId="0" applyFill="1" applyBorder="1" applyAlignment="1">
      <alignment horizontal="center" vertical="center" wrapText="1"/>
    </xf>
    <xf numFmtId="0" fontId="0" fillId="7" borderId="2" xfId="0" applyFill="1" applyBorder="1" applyAlignment="1"/>
    <xf numFmtId="0" fontId="0" fillId="7" borderId="4" xfId="0" applyFill="1" applyBorder="1" applyAlignment="1"/>
    <xf numFmtId="0" fontId="2" fillId="0" borderId="1" xfId="0" applyFont="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wrapText="1"/>
    </xf>
    <xf numFmtId="0" fontId="0" fillId="0" borderId="4" xfId="0" applyBorder="1" applyAlignment="1">
      <alignment wrapText="1"/>
    </xf>
    <xf numFmtId="0" fontId="48" fillId="0" borderId="3" xfId="2" applyFont="1" applyBorder="1" applyAlignment="1">
      <alignment horizontal="left" vertical="top" wrapText="1"/>
    </xf>
    <xf numFmtId="0" fontId="48" fillId="0" borderId="3" xfId="0" applyFont="1" applyBorder="1" applyAlignment="1">
      <alignment horizontal="left" vertical="top" wrapText="1"/>
    </xf>
    <xf numFmtId="2" fontId="2" fillId="7" borderId="7" xfId="0" applyNumberFormat="1" applyFont="1" applyFill="1" applyBorder="1" applyAlignment="1">
      <alignment horizontal="left" vertical="center" wrapText="1" indent="1"/>
    </xf>
    <xf numFmtId="0" fontId="0" fillId="7" borderId="0" xfId="0" applyFill="1" applyAlignment="1">
      <alignment horizontal="left" vertical="center" wrapText="1" indent="1"/>
    </xf>
    <xf numFmtId="0" fontId="10" fillId="7" borderId="0" xfId="2" applyFont="1" applyFill="1" applyBorder="1" applyAlignment="1">
      <alignment horizontal="left" vertical="center" indent="1"/>
    </xf>
    <xf numFmtId="0" fontId="0" fillId="7" borderId="4" xfId="0" applyFill="1" applyBorder="1" applyAlignment="1">
      <alignment horizontal="center" vertical="center" wrapText="1"/>
    </xf>
    <xf numFmtId="0" fontId="2" fillId="7" borderId="0" xfId="2" applyFont="1" applyFill="1" applyBorder="1" applyAlignment="1">
      <alignment horizontal="right" vertical="center"/>
    </xf>
    <xf numFmtId="0" fontId="0" fillId="0" borderId="4" xfId="0" applyBorder="1" applyAlignment="1">
      <alignment horizontal="center" vertical="center" wrapText="1"/>
    </xf>
    <xf numFmtId="0" fontId="36" fillId="0" borderId="1" xfId="2" applyFont="1" applyBorder="1" applyAlignment="1">
      <alignment horizontal="left" vertical="top" wrapText="1"/>
    </xf>
    <xf numFmtId="0" fontId="36" fillId="0" borderId="2" xfId="2" applyFont="1" applyBorder="1" applyAlignment="1">
      <alignment horizontal="left" vertical="top" wrapText="1"/>
    </xf>
    <xf numFmtId="0" fontId="36" fillId="0" borderId="4" xfId="2" applyFont="1" applyBorder="1" applyAlignment="1">
      <alignment horizontal="left" vertical="top" wrapText="1"/>
    </xf>
    <xf numFmtId="49" fontId="10" fillId="7" borderId="0" xfId="2" applyNumberFormat="1" applyFont="1" applyFill="1" applyBorder="1" applyAlignment="1">
      <alignment horizontal="left" vertical="center" indent="1"/>
    </xf>
    <xf numFmtId="0" fontId="50" fillId="7" borderId="1" xfId="2" applyFont="1" applyFill="1" applyBorder="1" applyAlignment="1">
      <alignment horizontal="center" vertical="top"/>
    </xf>
    <xf numFmtId="0" fontId="50" fillId="7" borderId="2" xfId="2" applyFont="1" applyFill="1" applyBorder="1" applyAlignment="1">
      <alignment horizontal="center" vertical="top"/>
    </xf>
    <xf numFmtId="0" fontId="50" fillId="7" borderId="4" xfId="2" applyFont="1" applyFill="1" applyBorder="1" applyAlignment="1">
      <alignment horizontal="center" vertical="top"/>
    </xf>
    <xf numFmtId="0" fontId="36" fillId="14" borderId="1" xfId="2" applyFont="1" applyFill="1" applyBorder="1" applyAlignment="1">
      <alignment horizontal="left" vertical="top" wrapText="1"/>
    </xf>
    <xf numFmtId="0" fontId="36" fillId="14" borderId="2" xfId="2" applyFont="1" applyFill="1" applyBorder="1" applyAlignment="1">
      <alignment horizontal="left" vertical="top" wrapText="1"/>
    </xf>
    <xf numFmtId="0" fontId="36" fillId="14" borderId="4" xfId="2" applyFont="1" applyFill="1" applyBorder="1" applyAlignment="1">
      <alignment horizontal="left" vertical="top" wrapText="1"/>
    </xf>
    <xf numFmtId="0" fontId="36" fillId="15" borderId="1" xfId="2" applyFont="1" applyFill="1" applyBorder="1" applyAlignment="1">
      <alignment horizontal="left" vertical="top" wrapText="1"/>
    </xf>
    <xf numFmtId="0" fontId="36" fillId="15" borderId="2" xfId="2" applyFont="1" applyFill="1" applyBorder="1" applyAlignment="1">
      <alignment horizontal="left" vertical="top" wrapText="1"/>
    </xf>
    <xf numFmtId="0" fontId="36" fillId="15" borderId="4" xfId="2" applyFont="1" applyFill="1" applyBorder="1" applyAlignment="1">
      <alignment horizontal="left" vertical="top" wrapText="1"/>
    </xf>
    <xf numFmtId="0" fontId="23" fillId="7" borderId="1" xfId="2" applyFont="1" applyFill="1" applyBorder="1" applyAlignment="1">
      <alignment horizontal="center" vertical="top"/>
    </xf>
    <xf numFmtId="0" fontId="23" fillId="7" borderId="2" xfId="2" applyFont="1" applyFill="1" applyBorder="1" applyAlignment="1">
      <alignment horizontal="center" vertical="top"/>
    </xf>
    <xf numFmtId="0" fontId="23" fillId="7" borderId="4" xfId="2" applyFont="1" applyFill="1" applyBorder="1" applyAlignment="1">
      <alignment horizontal="center" vertical="top"/>
    </xf>
    <xf numFmtId="0" fontId="7" fillId="7" borderId="59" xfId="1" applyFill="1" applyBorder="1" applyAlignment="1"/>
    <xf numFmtId="49" fontId="25" fillId="7" borderId="1" xfId="2" applyNumberFormat="1" applyFont="1" applyFill="1" applyBorder="1" applyAlignment="1">
      <alignment horizontal="center" vertical="top" wrapText="1"/>
    </xf>
    <xf numFmtId="49" fontId="25" fillId="7" borderId="4" xfId="2" applyNumberFormat="1" applyFont="1" applyFill="1" applyBorder="1" applyAlignment="1">
      <alignment horizontal="center" vertical="top" wrapText="1"/>
    </xf>
    <xf numFmtId="0" fontId="25" fillId="7" borderId="1" xfId="2" applyFont="1" applyFill="1" applyBorder="1" applyAlignment="1">
      <alignment horizontal="center" vertical="top" wrapText="1"/>
    </xf>
    <xf numFmtId="0" fontId="0" fillId="0" borderId="2" xfId="0" applyBorder="1" applyAlignment="1">
      <alignment horizontal="center" vertical="top" wrapText="1"/>
    </xf>
    <xf numFmtId="0" fontId="25" fillId="7" borderId="2" xfId="2" applyFont="1" applyFill="1" applyBorder="1" applyAlignment="1">
      <alignment horizontal="center" vertical="top" wrapText="1"/>
    </xf>
    <xf numFmtId="0" fontId="0" fillId="0" borderId="4" xfId="0" applyBorder="1" applyAlignment="1">
      <alignment horizontal="center" vertical="top" wrapText="1"/>
    </xf>
    <xf numFmtId="0" fontId="3" fillId="7" borderId="3" xfId="0" applyFont="1" applyFill="1" applyBorder="1" applyAlignment="1">
      <alignment horizontal="center" vertical="center" wrapText="1"/>
    </xf>
    <xf numFmtId="2" fontId="2" fillId="7" borderId="3" xfId="0" applyNumberFormat="1" applyFont="1" applyFill="1" applyBorder="1" applyAlignment="1">
      <alignment horizontal="left" vertical="center" wrapText="1"/>
    </xf>
    <xf numFmtId="0" fontId="0" fillId="7" borderId="3" xfId="0" applyFill="1" applyBorder="1" applyAlignment="1">
      <alignment vertical="center" wrapText="1"/>
    </xf>
    <xf numFmtId="0" fontId="0" fillId="0" borderId="1" xfId="2" applyFont="1" applyBorder="1" applyAlignment="1">
      <alignment horizontal="left" vertical="top" wrapText="1"/>
    </xf>
    <xf numFmtId="0" fontId="0" fillId="0" borderId="2" xfId="0" applyBorder="1" applyAlignment="1">
      <alignment horizontal="left" vertical="top" wrapText="1"/>
    </xf>
    <xf numFmtId="0" fontId="0" fillId="0" borderId="3" xfId="2" applyFont="1" applyBorder="1" applyAlignment="1">
      <alignment horizontal="left" vertical="top" wrapText="1"/>
    </xf>
    <xf numFmtId="0" fontId="0" fillId="0" borderId="3" xfId="0" applyBorder="1" applyAlignment="1">
      <alignment horizontal="left" vertical="top" wrapText="1"/>
    </xf>
    <xf numFmtId="0" fontId="25" fillId="0" borderId="1" xfId="2" applyFont="1" applyBorder="1" applyAlignment="1">
      <alignment horizontal="center" wrapText="1"/>
    </xf>
    <xf numFmtId="0" fontId="25" fillId="0" borderId="4" xfId="2" applyFont="1" applyBorder="1" applyAlignment="1">
      <alignment horizontal="center" wrapText="1"/>
    </xf>
    <xf numFmtId="2" fontId="36" fillId="3" borderId="1" xfId="0" applyNumberFormat="1" applyFont="1" applyFill="1" applyBorder="1" applyAlignment="1">
      <alignment horizontal="left" vertical="center" wrapText="1" indent="1"/>
    </xf>
    <xf numFmtId="2" fontId="36" fillId="3" borderId="2" xfId="0" applyNumberFormat="1" applyFont="1" applyFill="1" applyBorder="1" applyAlignment="1">
      <alignment horizontal="left" vertical="center" wrapText="1" indent="1"/>
    </xf>
    <xf numFmtId="2" fontId="36" fillId="3" borderId="4" xfId="0" applyNumberFormat="1" applyFont="1" applyFill="1" applyBorder="1" applyAlignment="1">
      <alignment horizontal="left" vertical="center" wrapText="1" indent="1"/>
    </xf>
    <xf numFmtId="49" fontId="36" fillId="0" borderId="3" xfId="0" applyNumberFormat="1" applyFont="1" applyFill="1" applyBorder="1" applyAlignment="1">
      <alignment horizontal="left" vertical="center" wrapText="1" indent="1"/>
    </xf>
    <xf numFmtId="0" fontId="36" fillId="0" borderId="3" xfId="0" applyNumberFormat="1" applyFont="1" applyFill="1" applyBorder="1" applyAlignment="1">
      <alignment horizontal="left" vertical="center" wrapText="1" indent="1"/>
    </xf>
    <xf numFmtId="0" fontId="47" fillId="0" borderId="1" xfId="0" applyFont="1" applyBorder="1" applyAlignment="1">
      <alignment horizontal="left" vertical="center" wrapText="1"/>
    </xf>
    <xf numFmtId="0" fontId="47" fillId="0" borderId="2" xfId="0" applyFont="1" applyBorder="1" applyAlignment="1">
      <alignment horizontal="left" vertical="center" wrapText="1"/>
    </xf>
    <xf numFmtId="0" fontId="47" fillId="0" borderId="4" xfId="0" applyFont="1" applyBorder="1" applyAlignment="1">
      <alignment horizontal="left" vertical="center" wrapText="1"/>
    </xf>
    <xf numFmtId="0" fontId="36" fillId="0" borderId="1" xfId="0" applyFont="1" applyBorder="1" applyAlignment="1">
      <alignment horizontal="center"/>
    </xf>
    <xf numFmtId="0" fontId="36" fillId="0" borderId="2" xfId="0" applyFont="1" applyBorder="1" applyAlignment="1">
      <alignment horizontal="center"/>
    </xf>
    <xf numFmtId="0" fontId="36" fillId="0" borderId="4" xfId="0" applyFont="1" applyBorder="1" applyAlignment="1">
      <alignment horizontal="center"/>
    </xf>
    <xf numFmtId="0" fontId="23" fillId="7" borderId="8" xfId="0" applyFont="1" applyFill="1" applyBorder="1" applyAlignment="1">
      <alignment horizontal="left" vertical="center"/>
    </xf>
    <xf numFmtId="0" fontId="23" fillId="7" borderId="9" xfId="0" applyFont="1" applyFill="1" applyBorder="1" applyAlignment="1">
      <alignment horizontal="left" vertical="center"/>
    </xf>
    <xf numFmtId="0" fontId="0" fillId="7" borderId="9" xfId="0" applyFill="1" applyBorder="1" applyAlignment="1"/>
    <xf numFmtId="2" fontId="36" fillId="3" borderId="3" xfId="0" applyNumberFormat="1" applyFont="1" applyFill="1" applyBorder="1" applyAlignment="1">
      <alignment horizontal="left" vertical="center" wrapText="1" indent="1"/>
    </xf>
    <xf numFmtId="14" fontId="36" fillId="0" borderId="1" xfId="6" applyNumberFormat="1" applyFont="1" applyFill="1" applyBorder="1" applyAlignment="1">
      <alignment horizontal="left" vertical="top" wrapText="1"/>
    </xf>
    <xf numFmtId="14" fontId="36" fillId="0" borderId="4" xfId="6" applyNumberFormat="1" applyFont="1" applyFill="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10" xfId="0" applyFont="1" applyBorder="1" applyAlignment="1">
      <alignment horizontal="left" vertical="top" wrapText="1"/>
    </xf>
    <xf numFmtId="0" fontId="2" fillId="0" borderId="7" xfId="0" applyFont="1" applyBorder="1" applyAlignment="1">
      <alignment horizontal="left" vertical="top" wrapText="1"/>
    </xf>
    <xf numFmtId="0" fontId="2" fillId="0" borderId="0" xfId="0" applyFont="1" applyBorder="1" applyAlignment="1">
      <alignment horizontal="left" vertical="top" wrapText="1"/>
    </xf>
    <xf numFmtId="0" fontId="2" fillId="0" borderId="12"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1" xfId="0" applyFont="1" applyBorder="1" applyAlignment="1">
      <alignment horizontal="left" vertical="top" wrapText="1"/>
    </xf>
    <xf numFmtId="0" fontId="3" fillId="15" borderId="0" xfId="0" applyFont="1" applyFill="1" applyBorder="1" applyAlignment="1">
      <alignment horizontal="right" vertical="center" wrapText="1"/>
    </xf>
    <xf numFmtId="49" fontId="0" fillId="3" borderId="2" xfId="0" applyNumberFormat="1" applyFill="1" applyBorder="1" applyAlignment="1">
      <alignment horizontal="left" vertical="center"/>
    </xf>
    <xf numFmtId="49" fontId="0" fillId="3" borderId="9" xfId="0" applyNumberFormat="1" applyFill="1" applyBorder="1" applyAlignment="1">
      <alignment horizontal="left" vertical="center"/>
    </xf>
    <xf numFmtId="0" fontId="8" fillId="15" borderId="3" xfId="3" applyFill="1" applyBorder="1" applyAlignment="1">
      <alignment horizontal="left"/>
    </xf>
    <xf numFmtId="0" fontId="8" fillId="15" borderId="1" xfId="3" applyFill="1" applyBorder="1" applyAlignment="1">
      <alignment horizontal="left"/>
    </xf>
    <xf numFmtId="0" fontId="8" fillId="15" borderId="4" xfId="3" applyFill="1" applyBorder="1" applyAlignment="1">
      <alignment horizontal="left"/>
    </xf>
    <xf numFmtId="0" fontId="8" fillId="0" borderId="12" xfId="3" applyFont="1" applyFill="1" applyBorder="1" applyAlignment="1">
      <alignment horizontal="left" vertical="top" wrapText="1"/>
    </xf>
    <xf numFmtId="0" fontId="8" fillId="0" borderId="11" xfId="3" applyFont="1" applyFill="1" applyBorder="1" applyAlignment="1">
      <alignment horizontal="left" vertical="top" wrapText="1"/>
    </xf>
    <xf numFmtId="0" fontId="8" fillId="15" borderId="2" xfId="3" applyFill="1" applyBorder="1" applyAlignment="1">
      <alignment horizontal="left"/>
    </xf>
    <xf numFmtId="0" fontId="8" fillId="0" borderId="1" xfId="3" applyBorder="1" applyAlignment="1">
      <alignment horizontal="left"/>
    </xf>
    <xf numFmtId="0" fontId="8" fillId="0" borderId="2" xfId="3" applyBorder="1" applyAlignment="1">
      <alignment horizontal="left"/>
    </xf>
    <xf numFmtId="0" fontId="8" fillId="0" borderId="4" xfId="3" applyBorder="1" applyAlignment="1">
      <alignment horizontal="left"/>
    </xf>
    <xf numFmtId="0" fontId="0" fillId="7" borderId="0" xfId="0" applyFill="1" applyBorder="1" applyAlignment="1">
      <alignment horizontal="center" vertical="center"/>
    </xf>
    <xf numFmtId="0" fontId="0" fillId="12" borderId="0" xfId="0" applyFill="1" applyBorder="1" applyAlignment="1">
      <alignment horizontal="left"/>
    </xf>
    <xf numFmtId="0" fontId="25" fillId="0" borderId="9" xfId="0" applyFont="1" applyBorder="1" applyAlignment="1">
      <alignment horizontal="left"/>
    </xf>
    <xf numFmtId="0" fontId="25" fillId="0" borderId="9" xfId="0" applyFont="1" applyFill="1" applyBorder="1" applyAlignment="1">
      <alignment horizontal="center"/>
    </xf>
    <xf numFmtId="0" fontId="2" fillId="0" borderId="0" xfId="0" applyFont="1" applyBorder="1" applyAlignment="1">
      <alignment horizontal="left" vertical="center"/>
    </xf>
    <xf numFmtId="0" fontId="2" fillId="0" borderId="9" xfId="0" applyFont="1" applyBorder="1" applyAlignment="1">
      <alignment horizontal="left" vertical="center"/>
    </xf>
    <xf numFmtId="0" fontId="3" fillId="0" borderId="0" xfId="0" applyFont="1" applyBorder="1" applyAlignment="1">
      <alignment horizontal="left" vertical="center"/>
    </xf>
    <xf numFmtId="0" fontId="25" fillId="7" borderId="0" xfId="0" applyFont="1" applyFill="1" applyBorder="1" applyAlignment="1">
      <alignment horizontal="right"/>
    </xf>
    <xf numFmtId="0" fontId="25" fillId="7" borderId="0" xfId="0" applyFont="1" applyFill="1" applyBorder="1" applyAlignment="1">
      <alignment horizontal="left" vertical="center"/>
    </xf>
    <xf numFmtId="0" fontId="0" fillId="0" borderId="7" xfId="0" applyFill="1" applyBorder="1" applyAlignment="1">
      <alignment horizontal="left"/>
    </xf>
    <xf numFmtId="0" fontId="0" fillId="0" borderId="0" xfId="0" applyFill="1" applyBorder="1" applyAlignment="1">
      <alignment horizontal="left"/>
    </xf>
    <xf numFmtId="0" fontId="0" fillId="0" borderId="12" xfId="0" applyFill="1" applyBorder="1" applyAlignment="1">
      <alignment horizontal="left"/>
    </xf>
    <xf numFmtId="0" fontId="60" fillId="0" borderId="1" xfId="0" applyFont="1" applyFill="1" applyBorder="1" applyAlignment="1">
      <alignment horizontal="left"/>
    </xf>
    <xf numFmtId="0" fontId="60" fillId="0" borderId="2" xfId="0" applyFont="1" applyFill="1" applyBorder="1" applyAlignment="1">
      <alignment horizontal="left"/>
    </xf>
    <xf numFmtId="0" fontId="25" fillId="0" borderId="2" xfId="0" applyFont="1" applyFill="1" applyBorder="1" applyAlignment="1">
      <alignment horizontal="left"/>
    </xf>
    <xf numFmtId="0" fontId="25" fillId="0" borderId="4" xfId="0" applyFont="1" applyFill="1" applyBorder="1" applyAlignment="1">
      <alignment horizontal="left"/>
    </xf>
    <xf numFmtId="0" fontId="0" fillId="0" borderId="5" xfId="0" applyFill="1" applyBorder="1" applyAlignment="1">
      <alignment horizontal="left"/>
    </xf>
    <xf numFmtId="0" fontId="0" fillId="0" borderId="6" xfId="0" applyFill="1" applyBorder="1" applyAlignment="1">
      <alignment horizontal="left"/>
    </xf>
    <xf numFmtId="0" fontId="0" fillId="0" borderId="10" xfId="0" applyFill="1" applyBorder="1" applyAlignment="1">
      <alignment horizontal="left"/>
    </xf>
    <xf numFmtId="0" fontId="0" fillId="0" borderId="8" xfId="0" applyFill="1" applyBorder="1" applyAlignment="1">
      <alignment horizontal="left"/>
    </xf>
    <xf numFmtId="0" fontId="0" fillId="0" borderId="9" xfId="0" applyFill="1" applyBorder="1" applyAlignment="1">
      <alignment horizontal="left"/>
    </xf>
    <xf numFmtId="0" fontId="0" fillId="0" borderId="11" xfId="0" applyFill="1" applyBorder="1" applyAlignment="1">
      <alignment horizontal="left"/>
    </xf>
    <xf numFmtId="0" fontId="0" fillId="0" borderId="7" xfId="0" applyBorder="1" applyAlignment="1">
      <alignment horizontal="left"/>
    </xf>
    <xf numFmtId="0" fontId="0" fillId="0" borderId="0" xfId="0" applyBorder="1" applyAlignment="1">
      <alignment horizontal="left"/>
    </xf>
    <xf numFmtId="0" fontId="0" fillId="0" borderId="0" xfId="0" applyFont="1" applyFill="1" applyBorder="1" applyAlignment="1">
      <alignment horizontal="left"/>
    </xf>
    <xf numFmtId="0" fontId="0" fillId="0" borderId="12" xfId="0" applyFont="1" applyFill="1" applyBorder="1" applyAlignment="1">
      <alignment horizontal="left"/>
    </xf>
    <xf numFmtId="0" fontId="25" fillId="0" borderId="5" xfId="0" applyFont="1" applyBorder="1" applyAlignment="1">
      <alignment horizontal="left"/>
    </xf>
    <xf numFmtId="0" fontId="25" fillId="0" borderId="6" xfId="0" applyFont="1" applyBorder="1" applyAlignment="1">
      <alignment horizontal="left"/>
    </xf>
    <xf numFmtId="0" fontId="25" fillId="0" borderId="8" xfId="0" applyFont="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16" fillId="0" borderId="0" xfId="1" applyFont="1" applyFill="1" applyBorder="1" applyAlignment="1">
      <alignment horizontal="right" vertical="center"/>
    </xf>
    <xf numFmtId="0" fontId="9" fillId="0" borderId="0" xfId="1" applyFont="1" applyFill="1" applyBorder="1" applyAlignment="1">
      <alignment horizontal="center"/>
    </xf>
    <xf numFmtId="2" fontId="2" fillId="15" borderId="1" xfId="0" applyNumberFormat="1" applyFont="1" applyFill="1" applyBorder="1" applyAlignment="1">
      <alignment horizontal="left" vertical="center" wrapText="1" indent="1"/>
    </xf>
    <xf numFmtId="0" fontId="0" fillId="15" borderId="2" xfId="0" applyFill="1" applyBorder="1" applyAlignment="1">
      <alignment horizontal="left" vertical="center" wrapText="1" indent="1"/>
    </xf>
    <xf numFmtId="0" fontId="0" fillId="15" borderId="4" xfId="0" applyFill="1" applyBorder="1" applyAlignment="1">
      <alignment horizontal="left" vertical="center" wrapText="1" indent="1"/>
    </xf>
    <xf numFmtId="2" fontId="2" fillId="15" borderId="3" xfId="0" applyNumberFormat="1" applyFont="1" applyFill="1" applyBorder="1" applyAlignment="1">
      <alignment horizontal="left" vertical="center" wrapText="1"/>
    </xf>
    <xf numFmtId="0" fontId="0" fillId="15" borderId="3" xfId="0" applyFill="1" applyBorder="1" applyAlignment="1">
      <alignment horizontal="left"/>
    </xf>
    <xf numFmtId="14" fontId="12" fillId="0" borderId="0" xfId="1" applyNumberFormat="1" applyFont="1" applyFill="1" applyBorder="1" applyAlignment="1">
      <alignment horizontal="center" vertical="center"/>
    </xf>
    <xf numFmtId="14" fontId="16" fillId="0" borderId="0" xfId="1" applyNumberFormat="1" applyFont="1" applyFill="1" applyBorder="1" applyAlignment="1">
      <alignment horizontal="center" vertical="center"/>
    </xf>
    <xf numFmtId="0" fontId="3" fillId="15" borderId="1" xfId="0" applyFont="1" applyFill="1" applyBorder="1" applyAlignment="1">
      <alignment horizontal="right" vertical="center" wrapText="1" indent="1"/>
    </xf>
    <xf numFmtId="0" fontId="3" fillId="15" borderId="2" xfId="0" applyFont="1" applyFill="1" applyBorder="1" applyAlignment="1">
      <alignment horizontal="right" vertical="center" wrapText="1" indent="1"/>
    </xf>
    <xf numFmtId="49" fontId="2" fillId="0" borderId="1" xfId="0" applyNumberFormat="1" applyFont="1" applyFill="1" applyBorder="1" applyAlignment="1">
      <alignment horizontal="left" vertical="center" wrapText="1" indent="1"/>
    </xf>
    <xf numFmtId="0" fontId="0" fillId="0" borderId="2" xfId="0" applyBorder="1" applyAlignment="1">
      <alignment horizontal="left" vertical="center" wrapText="1" indent="1"/>
    </xf>
    <xf numFmtId="0" fontId="0" fillId="0" borderId="4" xfId="0" applyBorder="1" applyAlignment="1">
      <alignment horizontal="left" vertical="center" wrapText="1" indent="1"/>
    </xf>
    <xf numFmtId="0" fontId="3" fillId="15" borderId="3" xfId="0" applyFont="1" applyFill="1" applyBorder="1" applyAlignment="1">
      <alignment horizontal="left" vertical="center" wrapText="1"/>
    </xf>
    <xf numFmtId="0" fontId="46" fillId="2" borderId="80" xfId="0" applyFont="1" applyFill="1" applyBorder="1" applyAlignment="1">
      <alignment horizontal="center" vertical="center" wrapText="1"/>
    </xf>
    <xf numFmtId="0" fontId="46" fillId="2" borderId="3" xfId="0" applyFont="1" applyFill="1" applyBorder="1" applyAlignment="1">
      <alignment horizontal="center" vertical="center" wrapText="1"/>
    </xf>
    <xf numFmtId="0" fontId="64" fillId="2" borderId="77" xfId="0" applyFont="1" applyFill="1" applyBorder="1" applyAlignment="1">
      <alignment horizontal="center" vertical="center" wrapText="1"/>
    </xf>
    <xf numFmtId="0" fontId="64" fillId="2" borderId="76" xfId="0" applyFont="1" applyFill="1" applyBorder="1" applyAlignment="1">
      <alignment horizontal="center" vertical="center" wrapText="1"/>
    </xf>
    <xf numFmtId="0" fontId="64" fillId="17" borderId="3" xfId="0" applyFont="1" applyFill="1" applyBorder="1" applyAlignment="1">
      <alignment horizontal="center" vertical="center" wrapText="1"/>
    </xf>
    <xf numFmtId="14" fontId="64" fillId="2" borderId="3" xfId="0" applyNumberFormat="1" applyFont="1" applyFill="1" applyBorder="1" applyAlignment="1">
      <alignment horizontal="center" vertical="center" wrapText="1"/>
    </xf>
    <xf numFmtId="0" fontId="64" fillId="2" borderId="3" xfId="0" applyFont="1" applyFill="1" applyBorder="1" applyAlignment="1">
      <alignment horizontal="center" vertical="center" wrapText="1"/>
    </xf>
    <xf numFmtId="0" fontId="64" fillId="2" borderId="79" xfId="0" applyFont="1" applyFill="1" applyBorder="1" applyAlignment="1">
      <alignment horizontal="center" vertical="center" wrapText="1"/>
    </xf>
    <xf numFmtId="0" fontId="46" fillId="2" borderId="78" xfId="0" applyFont="1" applyFill="1" applyBorder="1" applyAlignment="1">
      <alignment horizontal="center" vertical="center" wrapText="1"/>
    </xf>
    <xf numFmtId="0" fontId="46" fillId="2" borderId="77" xfId="0" applyFont="1" applyFill="1" applyBorder="1" applyAlignment="1">
      <alignment horizontal="center" vertical="center" wrapText="1"/>
    </xf>
    <xf numFmtId="0" fontId="64" fillId="17" borderId="77" xfId="0" applyFont="1" applyFill="1" applyBorder="1" applyAlignment="1">
      <alignment horizontal="center" vertical="center" wrapText="1"/>
    </xf>
    <xf numFmtId="14" fontId="64" fillId="2" borderId="77" xfId="0" applyNumberFormat="1" applyFont="1" applyFill="1" applyBorder="1" applyAlignment="1">
      <alignment horizontal="center" vertical="center" wrapText="1"/>
    </xf>
    <xf numFmtId="0" fontId="18" fillId="0" borderId="0" xfId="0" applyFont="1" applyFill="1" applyBorder="1" applyAlignment="1">
      <alignment horizontal="right" vertical="center" wrapText="1"/>
    </xf>
    <xf numFmtId="0" fontId="10" fillId="0" borderId="2" xfId="1" applyFont="1" applyBorder="1" applyAlignment="1">
      <alignment horizontal="left" vertical="center" wrapText="1" indent="1"/>
    </xf>
    <xf numFmtId="0" fontId="46" fillId="17" borderId="83" xfId="0" applyFont="1" applyFill="1" applyBorder="1" applyAlignment="1">
      <alignment horizontal="center" vertical="center"/>
    </xf>
    <xf numFmtId="0" fontId="46" fillId="17" borderId="82" xfId="0" applyFont="1" applyFill="1" applyBorder="1" applyAlignment="1">
      <alignment horizontal="center" vertical="center"/>
    </xf>
    <xf numFmtId="0" fontId="46" fillId="17" borderId="80" xfId="0" applyFont="1" applyFill="1" applyBorder="1" applyAlignment="1">
      <alignment horizontal="center" vertical="center"/>
    </xf>
    <xf numFmtId="0" fontId="46" fillId="17" borderId="3" xfId="0" applyFont="1" applyFill="1" applyBorder="1" applyAlignment="1">
      <alignment horizontal="center" vertical="center"/>
    </xf>
    <xf numFmtId="0" fontId="46" fillId="17" borderId="82" xfId="0" applyFont="1" applyFill="1" applyBorder="1" applyAlignment="1">
      <alignment horizontal="center" vertical="center" wrapText="1"/>
    </xf>
    <xf numFmtId="0" fontId="46" fillId="17" borderId="3" xfId="0" applyFont="1" applyFill="1" applyBorder="1" applyAlignment="1">
      <alignment horizontal="center" vertical="center" wrapText="1"/>
    </xf>
    <xf numFmtId="0" fontId="3" fillId="0" borderId="0" xfId="0" applyFont="1" applyBorder="1" applyAlignment="1">
      <alignment horizontal="right"/>
    </xf>
    <xf numFmtId="0" fontId="3" fillId="0" borderId="0" xfId="0" applyFont="1" applyAlignment="1">
      <alignment horizontal="right"/>
    </xf>
    <xf numFmtId="0" fontId="10" fillId="0" borderId="2" xfId="0" applyFont="1" applyBorder="1" applyAlignment="1">
      <alignment horizontal="left" vertical="center" indent="1"/>
    </xf>
    <xf numFmtId="0" fontId="0" fillId="0" borderId="0" xfId="0" applyFont="1" applyBorder="1" applyAlignment="1">
      <alignment horizontal="right" vertical="center"/>
    </xf>
    <xf numFmtId="49" fontId="10" fillId="0" borderId="0" xfId="1" applyNumberFormat="1" applyFont="1" applyBorder="1" applyAlignment="1">
      <alignment horizontal="left" vertical="center" wrapText="1" indent="1"/>
    </xf>
    <xf numFmtId="0" fontId="10" fillId="0" borderId="0" xfId="1" applyFont="1" applyBorder="1" applyAlignment="1">
      <alignment horizontal="left" vertical="center" wrapText="1" indent="1"/>
    </xf>
    <xf numFmtId="0" fontId="46" fillId="17" borderId="81" xfId="0" applyFont="1" applyFill="1" applyBorder="1" applyAlignment="1">
      <alignment horizontal="center" vertical="center" wrapText="1"/>
    </xf>
    <xf numFmtId="0" fontId="46" fillId="17" borderId="79" xfId="0" applyFont="1" applyFill="1" applyBorder="1" applyAlignment="1">
      <alignment horizontal="center" vertical="center" wrapText="1"/>
    </xf>
    <xf numFmtId="0" fontId="18" fillId="0" borderId="0" xfId="1" applyFont="1" applyBorder="1" applyAlignment="1">
      <alignment horizontal="right"/>
    </xf>
    <xf numFmtId="0" fontId="10" fillId="0" borderId="0" xfId="1" applyFont="1" applyBorder="1" applyAlignment="1">
      <alignment horizontal="left" vertical="center" indent="1"/>
    </xf>
    <xf numFmtId="49" fontId="2" fillId="0" borderId="1" xfId="0" applyNumberFormat="1" applyFont="1" applyFill="1" applyBorder="1" applyAlignment="1">
      <alignment horizontal="center" vertical="center" wrapText="1"/>
    </xf>
    <xf numFmtId="49" fontId="2" fillId="0" borderId="4" xfId="0" applyNumberFormat="1" applyFont="1" applyFill="1" applyBorder="1" applyAlignment="1">
      <alignment horizontal="center" vertical="center" wrapText="1"/>
    </xf>
  </cellXfs>
  <cellStyles count="22">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Komma" xfId="6" builtinId="3"/>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Prozent" xfId="21" builtinId="5"/>
    <cellStyle name="Standard" xfId="0" builtinId="0"/>
    <cellStyle name="Standard 2" xfId="3" xr:uid="{00000000-0005-0000-0000-000011000000}"/>
    <cellStyle name="Standard 2 2" xfId="4" xr:uid="{00000000-0005-0000-0000-000012000000}"/>
    <cellStyle name="Standard 3" xfId="2" xr:uid="{00000000-0005-0000-0000-000013000000}"/>
    <cellStyle name="Standard 3 2" xfId="5" xr:uid="{00000000-0005-0000-0000-000014000000}"/>
    <cellStyle name="Standard 4" xfId="1" xr:uid="{00000000-0005-0000-0000-000015000000}"/>
  </cellStyles>
  <dxfs count="34">
    <dxf>
      <font>
        <b/>
        <i val="0"/>
        <condense val="0"/>
        <extend val="0"/>
        <color indexed="10"/>
      </font>
    </dxf>
    <dxf>
      <font>
        <condense val="0"/>
        <extend val="0"/>
        <color indexed="17"/>
      </font>
    </dxf>
    <dxf>
      <font>
        <condense val="0"/>
        <extend val="0"/>
        <color indexed="10"/>
      </font>
    </dxf>
    <dxf>
      <font>
        <color theme="1"/>
      </font>
    </dxf>
    <dxf>
      <font>
        <color theme="1"/>
      </font>
    </dxf>
    <dxf>
      <font>
        <b/>
        <i val="0"/>
        <condense val="0"/>
        <extend val="0"/>
        <color indexed="10"/>
      </font>
    </dxf>
    <dxf>
      <font>
        <condense val="0"/>
        <extend val="0"/>
        <color indexed="17"/>
      </font>
    </dxf>
    <dxf>
      <font>
        <condense val="0"/>
        <extend val="0"/>
        <color indexed="10"/>
      </font>
    </dxf>
    <dxf>
      <font>
        <color rgb="FF006100"/>
      </font>
      <fill>
        <patternFill>
          <bgColor rgb="FFC6EFCE"/>
        </patternFill>
      </fill>
    </dxf>
    <dxf>
      <fill>
        <patternFill>
          <bgColor rgb="FF33CC33"/>
        </patternFill>
      </fill>
    </dxf>
    <dxf>
      <font>
        <color theme="1"/>
      </font>
      <fill>
        <patternFill>
          <bgColor rgb="FF00B050"/>
        </patternFill>
      </fill>
    </dxf>
    <dxf>
      <font>
        <color theme="1"/>
      </font>
      <fill>
        <patternFill>
          <bgColor rgb="FFFF0000"/>
        </patternFill>
      </fill>
    </dxf>
    <dxf>
      <font>
        <color theme="1"/>
      </font>
    </dxf>
    <dxf>
      <font>
        <b/>
        <i val="0"/>
        <condense val="0"/>
        <extend val="0"/>
        <color indexed="10"/>
      </font>
    </dxf>
    <dxf>
      <font>
        <condense val="0"/>
        <extend val="0"/>
        <color indexed="17"/>
      </font>
    </dxf>
    <dxf>
      <font>
        <condense val="0"/>
        <extend val="0"/>
        <color indexed="10"/>
      </font>
    </dxf>
    <dxf>
      <font>
        <color rgb="FF006100"/>
      </font>
      <fill>
        <patternFill>
          <bgColor rgb="FFC6EFCE"/>
        </patternFill>
      </fill>
    </dxf>
    <dxf>
      <fill>
        <patternFill>
          <bgColor rgb="FF33CC33"/>
        </patternFill>
      </fill>
    </dxf>
    <dxf>
      <font>
        <color theme="1"/>
      </font>
      <fill>
        <patternFill>
          <bgColor rgb="FF00B050"/>
        </patternFill>
      </fill>
    </dxf>
    <dxf>
      <font>
        <color theme="1"/>
      </font>
      <fill>
        <patternFill>
          <bgColor rgb="FFFF0000"/>
        </patternFill>
      </fill>
    </dxf>
    <dxf>
      <font>
        <color rgb="FF92D050"/>
      </font>
    </dxf>
    <dxf>
      <font>
        <color rgb="FFFFFF00"/>
      </font>
    </dxf>
    <dxf>
      <font>
        <color rgb="FFFF0000"/>
      </font>
    </dxf>
    <dxf>
      <font>
        <color rgb="FF92D050"/>
      </font>
    </dxf>
    <dxf>
      <font>
        <color rgb="FFFFFF00"/>
      </font>
    </dxf>
    <dxf>
      <font>
        <color rgb="FFFF0000"/>
      </font>
    </dxf>
    <dxf>
      <font>
        <color rgb="FF92D050"/>
      </font>
    </dxf>
    <dxf>
      <font>
        <color rgb="FFFFFF00"/>
      </font>
    </dxf>
    <dxf>
      <font>
        <color rgb="FFFF0000"/>
      </font>
    </dxf>
    <dxf>
      <font>
        <color rgb="FF92D050"/>
      </font>
    </dxf>
    <dxf>
      <font>
        <color rgb="FFFFFF00"/>
      </font>
    </dxf>
    <dxf>
      <font>
        <color rgb="FFFF0000"/>
      </font>
    </dxf>
    <dxf>
      <font>
        <color theme="1"/>
      </font>
    </dxf>
    <dxf>
      <font>
        <color theme="1"/>
      </font>
    </dxf>
  </dxfs>
  <tableStyles count="0" defaultTableStyle="TableStyleMedium2" defaultPivotStyle="PivotStyleLight16"/>
  <colors>
    <mruColors>
      <color rgb="FFFFFFCC"/>
      <color rgb="FFD2D6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8.xml.rels><?xml version="1.0" encoding="UTF-8" standalone="yes"?>
<Relationships xmlns="http://schemas.openxmlformats.org/package/2006/relationships"><Relationship Id="rId1" Type="http://schemas.openxmlformats.org/officeDocument/2006/relationships/image" Target="../media/image9.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1171388</xdr:colOff>
      <xdr:row>0</xdr:row>
      <xdr:rowOff>317500</xdr:rowOff>
    </xdr:to>
    <xdr:sp macro="" textlink="">
      <xdr:nvSpPr>
        <xdr:cNvPr id="3" name="Textfeld 2">
          <a:extLst>
            <a:ext uri="{FF2B5EF4-FFF2-40B4-BE49-F238E27FC236}">
              <a16:creationId xmlns:a16="http://schemas.microsoft.com/office/drawing/2014/main" id="{00000000-0008-0000-0000-000003000000}"/>
            </a:ext>
          </a:extLst>
        </xdr:cNvPr>
        <xdr:cNvSpPr txBox="1"/>
      </xdr:nvSpPr>
      <xdr:spPr>
        <a:xfrm>
          <a:off x="0" y="0"/>
          <a:ext cx="3248212" cy="31750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Projektstammdaten</a:t>
          </a:r>
        </a:p>
      </xdr:txBody>
    </xdr:sp>
    <xdr:clientData/>
  </xdr:twoCellAnchor>
  <xdr:twoCellAnchor editAs="oneCell">
    <xdr:from>
      <xdr:col>9</xdr:col>
      <xdr:colOff>705970</xdr:colOff>
      <xdr:row>0</xdr:row>
      <xdr:rowOff>11206</xdr:rowOff>
    </xdr:from>
    <xdr:to>
      <xdr:col>10</xdr:col>
      <xdr:colOff>784411</xdr:colOff>
      <xdr:row>1</xdr:row>
      <xdr:rowOff>11206</xdr:rowOff>
    </xdr:to>
    <xdr:pic>
      <xdr:nvPicPr>
        <xdr:cNvPr id="7" name="Grafik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04411" y="11206"/>
          <a:ext cx="874059" cy="40341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119269</xdr:colOff>
      <xdr:row>1</xdr:row>
      <xdr:rowOff>39756</xdr:rowOff>
    </xdr:from>
    <xdr:to>
      <xdr:col>5</xdr:col>
      <xdr:colOff>649357</xdr:colOff>
      <xdr:row>2</xdr:row>
      <xdr:rowOff>92213</xdr:rowOff>
    </xdr:to>
    <xdr:sp macro="" textlink="">
      <xdr:nvSpPr>
        <xdr:cNvPr id="3" name="Textfeld 2">
          <a:extLst>
            <a:ext uri="{FF2B5EF4-FFF2-40B4-BE49-F238E27FC236}">
              <a16:creationId xmlns:a16="http://schemas.microsoft.com/office/drawing/2014/main" id="{00000000-0008-0000-0A00-000003000000}"/>
            </a:ext>
          </a:extLst>
        </xdr:cNvPr>
        <xdr:cNvSpPr txBox="1"/>
      </xdr:nvSpPr>
      <xdr:spPr>
        <a:xfrm>
          <a:off x="1087009" y="39756"/>
          <a:ext cx="3090408" cy="319157"/>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Arbeitspaket-Statusbericht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0</xdr:colOff>
      <xdr:row>32</xdr:row>
      <xdr:rowOff>0</xdr:rowOff>
    </xdr:from>
    <xdr:to>
      <xdr:col>11</xdr:col>
      <xdr:colOff>360000</xdr:colOff>
      <xdr:row>32</xdr:row>
      <xdr:rowOff>0</xdr:rowOff>
    </xdr:to>
    <xdr:cxnSp macro="">
      <xdr:nvCxnSpPr>
        <xdr:cNvPr id="2" name="Gerade Verbindung mit Pfeil 1">
          <a:extLst>
            <a:ext uri="{FF2B5EF4-FFF2-40B4-BE49-F238E27FC236}">
              <a16:creationId xmlns:a16="http://schemas.microsoft.com/office/drawing/2014/main" id="{00000000-0008-0000-0B00-000002000000}"/>
            </a:ext>
          </a:extLst>
        </xdr:cNvPr>
        <xdr:cNvCxnSpPr/>
      </xdr:nvCxnSpPr>
      <xdr:spPr>
        <a:xfrm>
          <a:off x="5181600" y="6042660"/>
          <a:ext cx="360000" cy="0"/>
        </a:xfrm>
        <a:prstGeom prst="straightConnector1">
          <a:avLst/>
        </a:prstGeom>
        <a:ln w="127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13</xdr:row>
      <xdr:rowOff>20904</xdr:rowOff>
    </xdr:from>
    <xdr:to>
      <xdr:col>4</xdr:col>
      <xdr:colOff>0</xdr:colOff>
      <xdr:row>14</xdr:row>
      <xdr:rowOff>190404</xdr:rowOff>
    </xdr:to>
    <xdr:cxnSp macro="">
      <xdr:nvCxnSpPr>
        <xdr:cNvPr id="3" name="Gerade Verbindung mit Pfeil 2">
          <a:extLst>
            <a:ext uri="{FF2B5EF4-FFF2-40B4-BE49-F238E27FC236}">
              <a16:creationId xmlns:a16="http://schemas.microsoft.com/office/drawing/2014/main" id="{00000000-0008-0000-0B00-000003000000}"/>
            </a:ext>
          </a:extLst>
        </xdr:cNvPr>
        <xdr:cNvCxnSpPr/>
      </xdr:nvCxnSpPr>
      <xdr:spPr>
        <a:xfrm>
          <a:off x="2461260" y="2520264"/>
          <a:ext cx="0" cy="344760"/>
        </a:xfrm>
        <a:prstGeom prst="straightConnector1">
          <a:avLst/>
        </a:prstGeom>
        <a:ln w="12700">
          <a:solidFill>
            <a:sysClr val="windowText" lastClr="000000"/>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25</xdr:row>
      <xdr:rowOff>198665</xdr:rowOff>
    </xdr:from>
    <xdr:to>
      <xdr:col>4</xdr:col>
      <xdr:colOff>0</xdr:colOff>
      <xdr:row>32</xdr:row>
      <xdr:rowOff>0</xdr:rowOff>
    </xdr:to>
    <xdr:cxnSp macro="">
      <xdr:nvCxnSpPr>
        <xdr:cNvPr id="4" name="Gerade Verbindung mit Pfeil 3">
          <a:extLst>
            <a:ext uri="{FF2B5EF4-FFF2-40B4-BE49-F238E27FC236}">
              <a16:creationId xmlns:a16="http://schemas.microsoft.com/office/drawing/2014/main" id="{00000000-0008-0000-0B00-000004000000}"/>
            </a:ext>
          </a:extLst>
        </xdr:cNvPr>
        <xdr:cNvCxnSpPr/>
      </xdr:nvCxnSpPr>
      <xdr:spPr>
        <a:xfrm>
          <a:off x="2461260" y="4923065"/>
          <a:ext cx="0" cy="1119595"/>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17</xdr:row>
      <xdr:rowOff>190500</xdr:rowOff>
    </xdr:from>
    <xdr:to>
      <xdr:col>9</xdr:col>
      <xdr:colOff>0</xdr:colOff>
      <xdr:row>28</xdr:row>
      <xdr:rowOff>47625</xdr:rowOff>
    </xdr:to>
    <xdr:cxnSp macro="">
      <xdr:nvCxnSpPr>
        <xdr:cNvPr id="5" name="Gerade Verbindung mit Pfeil 4">
          <a:extLst>
            <a:ext uri="{FF2B5EF4-FFF2-40B4-BE49-F238E27FC236}">
              <a16:creationId xmlns:a16="http://schemas.microsoft.com/office/drawing/2014/main" id="{00000000-0008-0000-0B00-000005000000}"/>
            </a:ext>
          </a:extLst>
        </xdr:cNvPr>
        <xdr:cNvCxnSpPr/>
      </xdr:nvCxnSpPr>
      <xdr:spPr>
        <a:xfrm>
          <a:off x="6848475" y="3514725"/>
          <a:ext cx="9525" cy="2009775"/>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5443</xdr:colOff>
      <xdr:row>26</xdr:row>
      <xdr:rowOff>5442</xdr:rowOff>
    </xdr:from>
    <xdr:to>
      <xdr:col>5</xdr:col>
      <xdr:colOff>3594</xdr:colOff>
      <xdr:row>26</xdr:row>
      <xdr:rowOff>5442</xdr:rowOff>
    </xdr:to>
    <xdr:cxnSp macro="">
      <xdr:nvCxnSpPr>
        <xdr:cNvPr id="6" name="Gerade Verbindung mit Pfeil 5">
          <a:extLst>
            <a:ext uri="{FF2B5EF4-FFF2-40B4-BE49-F238E27FC236}">
              <a16:creationId xmlns:a16="http://schemas.microsoft.com/office/drawing/2014/main" id="{00000000-0008-0000-0B00-000006000000}"/>
            </a:ext>
          </a:extLst>
        </xdr:cNvPr>
        <xdr:cNvCxnSpPr/>
      </xdr:nvCxnSpPr>
      <xdr:spPr>
        <a:xfrm>
          <a:off x="2466703" y="4927962"/>
          <a:ext cx="386771" cy="0"/>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7780</xdr:colOff>
      <xdr:row>30</xdr:row>
      <xdr:rowOff>9036</xdr:rowOff>
    </xdr:from>
    <xdr:to>
      <xdr:col>7</xdr:col>
      <xdr:colOff>28575</xdr:colOff>
      <xdr:row>30</xdr:row>
      <xdr:rowOff>19050</xdr:rowOff>
    </xdr:to>
    <xdr:cxnSp macro="">
      <xdr:nvCxnSpPr>
        <xdr:cNvPr id="7" name="Gerade Verbindung mit Pfeil 6">
          <a:extLst>
            <a:ext uri="{FF2B5EF4-FFF2-40B4-BE49-F238E27FC236}">
              <a16:creationId xmlns:a16="http://schemas.microsoft.com/office/drawing/2014/main" id="{00000000-0008-0000-0B00-000007000000}"/>
            </a:ext>
          </a:extLst>
        </xdr:cNvPr>
        <xdr:cNvCxnSpPr/>
      </xdr:nvCxnSpPr>
      <xdr:spPr>
        <a:xfrm>
          <a:off x="3817780" y="5876436"/>
          <a:ext cx="1544795" cy="10014"/>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13223</xdr:colOff>
      <xdr:row>18</xdr:row>
      <xdr:rowOff>19050</xdr:rowOff>
    </xdr:from>
    <xdr:to>
      <xdr:col>9</xdr:col>
      <xdr:colOff>0</xdr:colOff>
      <xdr:row>18</xdr:row>
      <xdr:rowOff>21283</xdr:rowOff>
    </xdr:to>
    <xdr:cxnSp macro="">
      <xdr:nvCxnSpPr>
        <xdr:cNvPr id="9" name="Gerade Verbindung mit Pfeil 8">
          <a:extLst>
            <a:ext uri="{FF2B5EF4-FFF2-40B4-BE49-F238E27FC236}">
              <a16:creationId xmlns:a16="http://schemas.microsoft.com/office/drawing/2014/main" id="{00000000-0008-0000-0B00-000009000000}"/>
            </a:ext>
          </a:extLst>
        </xdr:cNvPr>
        <xdr:cNvCxnSpPr/>
      </xdr:nvCxnSpPr>
      <xdr:spPr>
        <a:xfrm flipV="1">
          <a:off x="5347223" y="3543300"/>
          <a:ext cx="1510777" cy="2233"/>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5443</xdr:colOff>
      <xdr:row>18</xdr:row>
      <xdr:rowOff>28575</xdr:rowOff>
    </xdr:from>
    <xdr:to>
      <xdr:col>7</xdr:col>
      <xdr:colOff>19050</xdr:colOff>
      <xdr:row>30</xdr:row>
      <xdr:rowOff>57150</xdr:rowOff>
    </xdr:to>
    <xdr:cxnSp macro="">
      <xdr:nvCxnSpPr>
        <xdr:cNvPr id="10" name="Gerade Verbindung mit Pfeil 9">
          <a:extLst>
            <a:ext uri="{FF2B5EF4-FFF2-40B4-BE49-F238E27FC236}">
              <a16:creationId xmlns:a16="http://schemas.microsoft.com/office/drawing/2014/main" id="{00000000-0008-0000-0B00-00000A000000}"/>
            </a:ext>
          </a:extLst>
        </xdr:cNvPr>
        <xdr:cNvCxnSpPr/>
      </xdr:nvCxnSpPr>
      <xdr:spPr>
        <a:xfrm flipH="1">
          <a:off x="5339443" y="3552825"/>
          <a:ext cx="13607" cy="2371725"/>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9525</xdr:colOff>
      <xdr:row>26</xdr:row>
      <xdr:rowOff>28575</xdr:rowOff>
    </xdr:from>
    <xdr:to>
      <xdr:col>5</xdr:col>
      <xdr:colOff>9525</xdr:colOff>
      <xdr:row>30</xdr:row>
      <xdr:rowOff>62592</xdr:rowOff>
    </xdr:to>
    <xdr:cxnSp macro="">
      <xdr:nvCxnSpPr>
        <xdr:cNvPr id="12" name="Gerade Verbindung mit Pfeil 11">
          <a:extLst>
            <a:ext uri="{FF2B5EF4-FFF2-40B4-BE49-F238E27FC236}">
              <a16:creationId xmlns:a16="http://schemas.microsoft.com/office/drawing/2014/main" id="{00000000-0008-0000-0B00-00000C000000}"/>
            </a:ext>
          </a:extLst>
        </xdr:cNvPr>
        <xdr:cNvCxnSpPr/>
      </xdr:nvCxnSpPr>
      <xdr:spPr>
        <a:xfrm>
          <a:off x="3819525" y="5114925"/>
          <a:ext cx="0" cy="815067"/>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41829</xdr:colOff>
      <xdr:row>28</xdr:row>
      <xdr:rowOff>0</xdr:rowOff>
    </xdr:from>
    <xdr:to>
      <xdr:col>9</xdr:col>
      <xdr:colOff>723900</xdr:colOff>
      <xdr:row>28</xdr:row>
      <xdr:rowOff>828</xdr:rowOff>
    </xdr:to>
    <xdr:cxnSp macro="">
      <xdr:nvCxnSpPr>
        <xdr:cNvPr id="13" name="Gerade Verbindung mit Pfeil 12">
          <a:extLst>
            <a:ext uri="{FF2B5EF4-FFF2-40B4-BE49-F238E27FC236}">
              <a16:creationId xmlns:a16="http://schemas.microsoft.com/office/drawing/2014/main" id="{00000000-0008-0000-0B00-00000D000000}"/>
            </a:ext>
          </a:extLst>
        </xdr:cNvPr>
        <xdr:cNvCxnSpPr/>
      </xdr:nvCxnSpPr>
      <xdr:spPr>
        <a:xfrm flipH="1">
          <a:off x="6899829" y="5476875"/>
          <a:ext cx="682071" cy="828"/>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106022</xdr:colOff>
      <xdr:row>26</xdr:row>
      <xdr:rowOff>106018</xdr:rowOff>
    </xdr:from>
    <xdr:to>
      <xdr:col>1</xdr:col>
      <xdr:colOff>1159569</xdr:colOff>
      <xdr:row>26</xdr:row>
      <xdr:rowOff>112644</xdr:rowOff>
    </xdr:to>
    <xdr:cxnSp macro="">
      <xdr:nvCxnSpPr>
        <xdr:cNvPr id="14" name="Gerade Verbindung mit Pfeil 13">
          <a:extLst>
            <a:ext uri="{FF2B5EF4-FFF2-40B4-BE49-F238E27FC236}">
              <a16:creationId xmlns:a16="http://schemas.microsoft.com/office/drawing/2014/main" id="{00000000-0008-0000-0B00-00000E000000}"/>
            </a:ext>
          </a:extLst>
        </xdr:cNvPr>
        <xdr:cNvCxnSpPr/>
      </xdr:nvCxnSpPr>
      <xdr:spPr>
        <a:xfrm flipH="1" flipV="1">
          <a:off x="288902" y="5028538"/>
          <a:ext cx="1053547" cy="6626"/>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742950</xdr:colOff>
      <xdr:row>28</xdr:row>
      <xdr:rowOff>76200</xdr:rowOff>
    </xdr:from>
    <xdr:to>
      <xdr:col>9</xdr:col>
      <xdr:colOff>742950</xdr:colOff>
      <xdr:row>31</xdr:row>
      <xdr:rowOff>171450</xdr:rowOff>
    </xdr:to>
    <xdr:cxnSp macro="">
      <xdr:nvCxnSpPr>
        <xdr:cNvPr id="24" name="Gerade Verbindung mit Pfeil 23">
          <a:extLst>
            <a:ext uri="{FF2B5EF4-FFF2-40B4-BE49-F238E27FC236}">
              <a16:creationId xmlns:a16="http://schemas.microsoft.com/office/drawing/2014/main" id="{2109B1D2-36C8-4C3C-8CC2-2F14991FE8EE}"/>
            </a:ext>
          </a:extLst>
        </xdr:cNvPr>
        <xdr:cNvCxnSpPr/>
      </xdr:nvCxnSpPr>
      <xdr:spPr>
        <a:xfrm>
          <a:off x="7600950" y="5553075"/>
          <a:ext cx="0" cy="676275"/>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349624</xdr:colOff>
      <xdr:row>0</xdr:row>
      <xdr:rowOff>388470</xdr:rowOff>
    </xdr:to>
    <xdr:sp macro="" textlink="">
      <xdr:nvSpPr>
        <xdr:cNvPr id="5" name="Textfeld 4">
          <a:extLst>
            <a:ext uri="{FF2B5EF4-FFF2-40B4-BE49-F238E27FC236}">
              <a16:creationId xmlns:a16="http://schemas.microsoft.com/office/drawing/2014/main" id="{00000000-0008-0000-0D00-000005000000}"/>
            </a:ext>
          </a:extLst>
        </xdr:cNvPr>
        <xdr:cNvSpPr txBox="1"/>
      </xdr:nvSpPr>
      <xdr:spPr>
        <a:xfrm>
          <a:off x="0" y="0"/>
          <a:ext cx="3040437" cy="388470"/>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Änderungsmanagement</a:t>
          </a:r>
        </a:p>
      </xdr:txBody>
    </xdr:sp>
    <xdr:clientData/>
  </xdr:twoCellAnchor>
  <xdr:twoCellAnchor editAs="oneCell">
    <xdr:from>
      <xdr:col>12</xdr:col>
      <xdr:colOff>678658</xdr:colOff>
      <xdr:row>0</xdr:row>
      <xdr:rowOff>0</xdr:rowOff>
    </xdr:from>
    <xdr:to>
      <xdr:col>14</xdr:col>
      <xdr:colOff>4904</xdr:colOff>
      <xdr:row>1</xdr:row>
      <xdr:rowOff>3362</xdr:rowOff>
    </xdr:to>
    <xdr:pic>
      <xdr:nvPicPr>
        <xdr:cNvPr id="4" name="Grafik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44189" y="0"/>
          <a:ext cx="874059" cy="40341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349624</xdr:colOff>
      <xdr:row>0</xdr:row>
      <xdr:rowOff>388470</xdr:rowOff>
    </xdr:to>
    <xdr:sp macro="" textlink="">
      <xdr:nvSpPr>
        <xdr:cNvPr id="2" name="Textfeld 1">
          <a:extLst>
            <a:ext uri="{FF2B5EF4-FFF2-40B4-BE49-F238E27FC236}">
              <a16:creationId xmlns:a16="http://schemas.microsoft.com/office/drawing/2014/main" id="{00000000-0008-0000-0E00-000002000000}"/>
            </a:ext>
          </a:extLst>
        </xdr:cNvPr>
        <xdr:cNvSpPr txBox="1"/>
      </xdr:nvSpPr>
      <xdr:spPr>
        <a:xfrm>
          <a:off x="0" y="0"/>
          <a:ext cx="3035674" cy="388470"/>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Claimmanagement</a:t>
          </a:r>
        </a:p>
      </xdr:txBody>
    </xdr:sp>
    <xdr:clientData/>
  </xdr:twoCellAnchor>
  <xdr:twoCellAnchor editAs="oneCell">
    <xdr:from>
      <xdr:col>12</xdr:col>
      <xdr:colOff>678657</xdr:colOff>
      <xdr:row>0</xdr:row>
      <xdr:rowOff>0</xdr:rowOff>
    </xdr:from>
    <xdr:to>
      <xdr:col>14</xdr:col>
      <xdr:colOff>4903</xdr:colOff>
      <xdr:row>0</xdr:row>
      <xdr:rowOff>403412</xdr:rowOff>
    </xdr:to>
    <xdr:pic>
      <xdr:nvPicPr>
        <xdr:cNvPr id="4" name="Grafik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13282" y="0"/>
          <a:ext cx="874059" cy="40341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1679389</xdr:colOff>
      <xdr:row>0</xdr:row>
      <xdr:rowOff>317500</xdr:rowOff>
    </xdr:to>
    <xdr:sp macro="" textlink="">
      <xdr:nvSpPr>
        <xdr:cNvPr id="4" name="Textfeld 3">
          <a:extLst>
            <a:ext uri="{FF2B5EF4-FFF2-40B4-BE49-F238E27FC236}">
              <a16:creationId xmlns:a16="http://schemas.microsoft.com/office/drawing/2014/main" id="{00000000-0008-0000-1000-000004000000}"/>
            </a:ext>
          </a:extLst>
        </xdr:cNvPr>
        <xdr:cNvSpPr txBox="1"/>
      </xdr:nvSpPr>
      <xdr:spPr>
        <a:xfrm>
          <a:off x="0" y="0"/>
          <a:ext cx="3322918" cy="317500"/>
        </a:xfrm>
        <a:prstGeom prst="rect">
          <a:avLst/>
        </a:prstGeom>
        <a:solidFill>
          <a:schemeClr val="accent6">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Liste offener Punkte</a:t>
          </a:r>
        </a:p>
      </xdr:txBody>
    </xdr:sp>
    <xdr:clientData/>
  </xdr:twoCellAnchor>
  <xdr:twoCellAnchor editAs="oneCell">
    <xdr:from>
      <xdr:col>10</xdr:col>
      <xdr:colOff>2745441</xdr:colOff>
      <xdr:row>0</xdr:row>
      <xdr:rowOff>0</xdr:rowOff>
    </xdr:from>
    <xdr:to>
      <xdr:col>12</xdr:col>
      <xdr:colOff>0</xdr:colOff>
      <xdr:row>1</xdr:row>
      <xdr:rowOff>0</xdr:rowOff>
    </xdr:to>
    <xdr:pic>
      <xdr:nvPicPr>
        <xdr:cNvPr id="6" name="Grafik 5">
          <a:extLst>
            <a:ext uri="{FF2B5EF4-FFF2-40B4-BE49-F238E27FC236}">
              <a16:creationId xmlns:a16="http://schemas.microsoft.com/office/drawing/2014/main" id="{00000000-0008-0000-1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49617" y="0"/>
          <a:ext cx="874059" cy="4034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364564</xdr:colOff>
      <xdr:row>0</xdr:row>
      <xdr:rowOff>317500</xdr:rowOff>
    </xdr:to>
    <xdr:sp macro="" textlink="">
      <xdr:nvSpPr>
        <xdr:cNvPr id="6" name="Textfeld 5">
          <a:extLst>
            <a:ext uri="{FF2B5EF4-FFF2-40B4-BE49-F238E27FC236}">
              <a16:creationId xmlns:a16="http://schemas.microsoft.com/office/drawing/2014/main" id="{00000000-0008-0000-0100-000006000000}"/>
            </a:ext>
          </a:extLst>
        </xdr:cNvPr>
        <xdr:cNvSpPr txBox="1"/>
      </xdr:nvSpPr>
      <xdr:spPr>
        <a:xfrm>
          <a:off x="0" y="0"/>
          <a:ext cx="3248211" cy="31750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Projektsteckbrief </a:t>
          </a:r>
        </a:p>
      </xdr:txBody>
    </xdr:sp>
    <xdr:clientData/>
  </xdr:twoCellAnchor>
  <xdr:twoCellAnchor editAs="oneCell">
    <xdr:from>
      <xdr:col>8</xdr:col>
      <xdr:colOff>1535206</xdr:colOff>
      <xdr:row>0</xdr:row>
      <xdr:rowOff>0</xdr:rowOff>
    </xdr:from>
    <xdr:to>
      <xdr:col>9</xdr:col>
      <xdr:colOff>201706</xdr:colOff>
      <xdr:row>1</xdr:row>
      <xdr:rowOff>0</xdr:rowOff>
    </xdr:to>
    <xdr:pic>
      <xdr:nvPicPr>
        <xdr:cNvPr id="9" name="Grafik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19982" y="0"/>
          <a:ext cx="934571" cy="4034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19</xdr:col>
      <xdr:colOff>51546</xdr:colOff>
      <xdr:row>6</xdr:row>
      <xdr:rowOff>178175</xdr:rowOff>
    </xdr:from>
    <xdr:to>
      <xdr:col>29</xdr:col>
      <xdr:colOff>372227</xdr:colOff>
      <xdr:row>12</xdr:row>
      <xdr:rowOff>738730</xdr:rowOff>
    </xdr:to>
    <xdr:pic>
      <xdr:nvPicPr>
        <xdr:cNvPr id="54" name="Grafik 53">
          <a:extLst>
            <a:ext uri="{FF2B5EF4-FFF2-40B4-BE49-F238E27FC236}">
              <a16:creationId xmlns:a16="http://schemas.microsoft.com/office/drawing/2014/main" id="{00000000-0008-0000-0200-000036000000}"/>
            </a:ext>
          </a:extLst>
        </xdr:cNvPr>
        <xdr:cNvPicPr>
          <a:picLocks noChangeAspect="1"/>
        </xdr:cNvPicPr>
      </xdr:nvPicPr>
      <xdr:blipFill>
        <a:blip xmlns:r="http://schemas.openxmlformats.org/officeDocument/2006/relationships" r:embed="rId1"/>
        <a:stretch>
          <a:fillRect/>
        </a:stretch>
      </xdr:blipFill>
      <xdr:spPr>
        <a:xfrm>
          <a:off x="16625046" y="1740275"/>
          <a:ext cx="7750181" cy="3863825"/>
        </a:xfrm>
        <a:prstGeom prst="rect">
          <a:avLst/>
        </a:prstGeom>
        <a:solidFill>
          <a:schemeClr val="bg2"/>
        </a:solidFill>
      </xdr:spPr>
    </xdr:pic>
    <xdr:clientData/>
  </xdr:twoCellAnchor>
  <xdr:twoCellAnchor>
    <xdr:from>
      <xdr:col>1</xdr:col>
      <xdr:colOff>0</xdr:colOff>
      <xdr:row>0</xdr:row>
      <xdr:rowOff>0</xdr:rowOff>
    </xdr:from>
    <xdr:to>
      <xdr:col>16</xdr:col>
      <xdr:colOff>104588</xdr:colOff>
      <xdr:row>0</xdr:row>
      <xdr:rowOff>343646</xdr:rowOff>
    </xdr:to>
    <xdr:sp macro="" textlink="">
      <xdr:nvSpPr>
        <xdr:cNvPr id="4" name="Textfeld 3">
          <a:extLst>
            <a:ext uri="{FF2B5EF4-FFF2-40B4-BE49-F238E27FC236}">
              <a16:creationId xmlns:a16="http://schemas.microsoft.com/office/drawing/2014/main" id="{00000000-0008-0000-0200-000004000000}"/>
            </a:ext>
          </a:extLst>
        </xdr:cNvPr>
        <xdr:cNvSpPr txBox="1"/>
      </xdr:nvSpPr>
      <xdr:spPr>
        <a:xfrm>
          <a:off x="0" y="0"/>
          <a:ext cx="15583647" cy="343646"/>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Ziele</a:t>
          </a:r>
          <a:r>
            <a:rPr lang="de-DE" sz="2000" b="1" baseline="0"/>
            <a:t> </a:t>
          </a:r>
          <a:r>
            <a:rPr lang="de-DE" sz="1100" b="0" baseline="0"/>
            <a:t>(Ziele sind SMART zu definieren: spezifisch / messbar / akzeptabel / realistisch / terminiert)</a:t>
          </a:r>
          <a:endParaRPr lang="de-DE" sz="2000" b="1"/>
        </a:p>
      </xdr:txBody>
    </xdr:sp>
    <xdr:clientData/>
  </xdr:twoCellAnchor>
  <xdr:twoCellAnchor editAs="oneCell">
    <xdr:from>
      <xdr:col>26</xdr:col>
      <xdr:colOff>552450</xdr:colOff>
      <xdr:row>0</xdr:row>
      <xdr:rowOff>0</xdr:rowOff>
    </xdr:from>
    <xdr:to>
      <xdr:col>29</xdr:col>
      <xdr:colOff>797859</xdr:colOff>
      <xdr:row>3</xdr:row>
      <xdr:rowOff>151365</xdr:rowOff>
    </xdr:to>
    <xdr:pic>
      <xdr:nvPicPr>
        <xdr:cNvPr id="7" name="Grafik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698200" y="0"/>
          <a:ext cx="2474259" cy="11419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110565</xdr:colOff>
      <xdr:row>0</xdr:row>
      <xdr:rowOff>343647</xdr:rowOff>
    </xdr:to>
    <xdr:sp macro="" textlink="">
      <xdr:nvSpPr>
        <xdr:cNvPr id="3" name="Textfeld 2">
          <a:extLst>
            <a:ext uri="{FF2B5EF4-FFF2-40B4-BE49-F238E27FC236}">
              <a16:creationId xmlns:a16="http://schemas.microsoft.com/office/drawing/2014/main" id="{00000000-0008-0000-0300-000003000000}"/>
            </a:ext>
          </a:extLst>
        </xdr:cNvPr>
        <xdr:cNvSpPr txBox="1"/>
      </xdr:nvSpPr>
      <xdr:spPr>
        <a:xfrm>
          <a:off x="0" y="0"/>
          <a:ext cx="3248212" cy="343647"/>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Umfeldanalyse</a:t>
          </a:r>
        </a:p>
      </xdr:txBody>
    </xdr:sp>
    <xdr:clientData/>
  </xdr:twoCellAnchor>
  <xdr:twoCellAnchor>
    <xdr:from>
      <xdr:col>2</xdr:col>
      <xdr:colOff>1120586</xdr:colOff>
      <xdr:row>8</xdr:row>
      <xdr:rowOff>161378</xdr:rowOff>
    </xdr:from>
    <xdr:to>
      <xdr:col>2</xdr:col>
      <xdr:colOff>1314822</xdr:colOff>
      <xdr:row>9</xdr:row>
      <xdr:rowOff>206201</xdr:rowOff>
    </xdr:to>
    <xdr:sp macro="" textlink="">
      <xdr:nvSpPr>
        <xdr:cNvPr id="8" name="Pfeil nach unten 7">
          <a:extLst>
            <a:ext uri="{FF2B5EF4-FFF2-40B4-BE49-F238E27FC236}">
              <a16:creationId xmlns:a16="http://schemas.microsoft.com/office/drawing/2014/main" id="{00000000-0008-0000-0300-000008000000}"/>
            </a:ext>
          </a:extLst>
        </xdr:cNvPr>
        <xdr:cNvSpPr/>
      </xdr:nvSpPr>
      <xdr:spPr>
        <a:xfrm>
          <a:off x="1766045" y="6624931"/>
          <a:ext cx="194236" cy="224117"/>
        </a:xfrm>
        <a:prstGeom prst="downArrow">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1030940</xdr:colOff>
      <xdr:row>8</xdr:row>
      <xdr:rowOff>146437</xdr:rowOff>
    </xdr:from>
    <xdr:to>
      <xdr:col>3</xdr:col>
      <xdr:colOff>1225176</xdr:colOff>
      <xdr:row>9</xdr:row>
      <xdr:rowOff>206201</xdr:rowOff>
    </xdr:to>
    <xdr:sp macro="" textlink="">
      <xdr:nvSpPr>
        <xdr:cNvPr id="9" name="Pfeil nach unten 8">
          <a:extLst>
            <a:ext uri="{FF2B5EF4-FFF2-40B4-BE49-F238E27FC236}">
              <a16:creationId xmlns:a16="http://schemas.microsoft.com/office/drawing/2014/main" id="{00000000-0008-0000-0300-000009000000}"/>
            </a:ext>
          </a:extLst>
        </xdr:cNvPr>
        <xdr:cNvSpPr/>
      </xdr:nvSpPr>
      <xdr:spPr>
        <a:xfrm>
          <a:off x="3836893" y="6609990"/>
          <a:ext cx="194236" cy="239058"/>
        </a:xfrm>
        <a:prstGeom prst="downArrow">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3</xdr:col>
      <xdr:colOff>1278964</xdr:colOff>
      <xdr:row>0</xdr:row>
      <xdr:rowOff>0</xdr:rowOff>
    </xdr:from>
    <xdr:to>
      <xdr:col>3</xdr:col>
      <xdr:colOff>2144059</xdr:colOff>
      <xdr:row>1</xdr:row>
      <xdr:rowOff>0</xdr:rowOff>
    </xdr:to>
    <xdr:pic>
      <xdr:nvPicPr>
        <xdr:cNvPr id="6" name="Grafik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84917" y="0"/>
          <a:ext cx="930089" cy="40341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0</xdr:rowOff>
    </xdr:from>
    <xdr:to>
      <xdr:col>15</xdr:col>
      <xdr:colOff>573548</xdr:colOff>
      <xdr:row>1</xdr:row>
      <xdr:rowOff>-1</xdr:rowOff>
    </xdr:to>
    <xdr:sp macro="" textlink="">
      <xdr:nvSpPr>
        <xdr:cNvPr id="2" name="Textfeld 1">
          <a:extLst>
            <a:ext uri="{FF2B5EF4-FFF2-40B4-BE49-F238E27FC236}">
              <a16:creationId xmlns:a16="http://schemas.microsoft.com/office/drawing/2014/main" id="{00000000-0008-0000-0400-000002000000}"/>
            </a:ext>
          </a:extLst>
        </xdr:cNvPr>
        <xdr:cNvSpPr txBox="1"/>
      </xdr:nvSpPr>
      <xdr:spPr>
        <a:xfrm>
          <a:off x="0" y="0"/>
          <a:ext cx="9627419" cy="553064"/>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Stakeholder-Management </a:t>
          </a:r>
          <a:r>
            <a:rPr lang="de-DE" sz="1200" b="0"/>
            <a:t>(Einstellung</a:t>
          </a:r>
          <a:r>
            <a:rPr lang="de-DE" sz="1200" b="0" baseline="0"/>
            <a:t> zum Projekt ermitteln / Macht- und Fachpromotor ermitteln / mögliche Verhinderer identifizieren)</a:t>
          </a:r>
          <a:endParaRPr lang="de-DE" sz="1200" b="1"/>
        </a:p>
      </xdr:txBody>
    </xdr:sp>
    <xdr:clientData/>
  </xdr:twoCellAnchor>
  <xdr:twoCellAnchor>
    <xdr:from>
      <xdr:col>15</xdr:col>
      <xdr:colOff>746919</xdr:colOff>
      <xdr:row>23</xdr:row>
      <xdr:rowOff>2620054</xdr:rowOff>
    </xdr:from>
    <xdr:to>
      <xdr:col>15</xdr:col>
      <xdr:colOff>931069</xdr:colOff>
      <xdr:row>23</xdr:row>
      <xdr:rowOff>2857121</xdr:rowOff>
    </xdr:to>
    <xdr:sp macro="" textlink="">
      <xdr:nvSpPr>
        <xdr:cNvPr id="4" name="Abgerundetes Rechteck 3">
          <a:extLst>
            <a:ext uri="{FF2B5EF4-FFF2-40B4-BE49-F238E27FC236}">
              <a16:creationId xmlns:a16="http://schemas.microsoft.com/office/drawing/2014/main" id="{00000000-0008-0000-0400-000004000000}"/>
            </a:ext>
          </a:extLst>
        </xdr:cNvPr>
        <xdr:cNvSpPr/>
      </xdr:nvSpPr>
      <xdr:spPr>
        <a:xfrm>
          <a:off x="10548144" y="4991779"/>
          <a:ext cx="0"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xdr:from>
      <xdr:col>15</xdr:col>
      <xdr:colOff>2055253</xdr:colOff>
      <xdr:row>32</xdr:row>
      <xdr:rowOff>3470410</xdr:rowOff>
    </xdr:from>
    <xdr:to>
      <xdr:col>15</xdr:col>
      <xdr:colOff>2239403</xdr:colOff>
      <xdr:row>32</xdr:row>
      <xdr:rowOff>3707477</xdr:rowOff>
    </xdr:to>
    <xdr:sp macro="" textlink="">
      <xdr:nvSpPr>
        <xdr:cNvPr id="5" name="Abgerundetes Rechteck 4">
          <a:extLst>
            <a:ext uri="{FF2B5EF4-FFF2-40B4-BE49-F238E27FC236}">
              <a16:creationId xmlns:a16="http://schemas.microsoft.com/office/drawing/2014/main" id="{00000000-0008-0000-0400-000005000000}"/>
            </a:ext>
          </a:extLst>
        </xdr:cNvPr>
        <xdr:cNvSpPr/>
      </xdr:nvSpPr>
      <xdr:spPr>
        <a:xfrm>
          <a:off x="10542028" y="9537835"/>
          <a:ext cx="3175"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15</xdr:col>
      <xdr:colOff>1225175</xdr:colOff>
      <xdr:row>23</xdr:row>
      <xdr:rowOff>29882</xdr:rowOff>
    </xdr:from>
    <xdr:to>
      <xdr:col>15</xdr:col>
      <xdr:colOff>1269998</xdr:colOff>
      <xdr:row>23</xdr:row>
      <xdr:rowOff>4796119</xdr:rowOff>
    </xdr:to>
    <xdr:cxnSp macro="">
      <xdr:nvCxnSpPr>
        <xdr:cNvPr id="6" name="Gerade Verbindung 5">
          <a:extLst>
            <a:ext uri="{FF2B5EF4-FFF2-40B4-BE49-F238E27FC236}">
              <a16:creationId xmlns:a16="http://schemas.microsoft.com/office/drawing/2014/main" id="{00000000-0008-0000-0400-000006000000}"/>
            </a:ext>
          </a:extLst>
        </xdr:cNvPr>
        <xdr:cNvCxnSpPr/>
      </xdr:nvCxnSpPr>
      <xdr:spPr>
        <a:xfrm flipH="1" flipV="1">
          <a:off x="10540625" y="4516157"/>
          <a:ext cx="6723" cy="470462"/>
        </a:xfrm>
        <a:prstGeom prst="line">
          <a:avLst/>
        </a:prstGeom>
        <a:ln>
          <a:solidFill>
            <a:schemeClr val="accent6">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488248</xdr:colOff>
      <xdr:row>30</xdr:row>
      <xdr:rowOff>430161</xdr:rowOff>
    </xdr:from>
    <xdr:to>
      <xdr:col>14</xdr:col>
      <xdr:colOff>88608</xdr:colOff>
      <xdr:row>31</xdr:row>
      <xdr:rowOff>165373</xdr:rowOff>
    </xdr:to>
    <xdr:sp macro="" textlink="">
      <xdr:nvSpPr>
        <xdr:cNvPr id="7" name="Abgerundetes Rechteck 6">
          <a:extLst>
            <a:ext uri="{FF2B5EF4-FFF2-40B4-BE49-F238E27FC236}">
              <a16:creationId xmlns:a16="http://schemas.microsoft.com/office/drawing/2014/main" id="{00000000-0008-0000-0400-000007000000}"/>
            </a:ext>
          </a:extLst>
        </xdr:cNvPr>
        <xdr:cNvSpPr/>
      </xdr:nvSpPr>
      <xdr:spPr>
        <a:xfrm>
          <a:off x="9468962" y="12921518"/>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6</xdr:col>
      <xdr:colOff>476776</xdr:colOff>
      <xdr:row>31</xdr:row>
      <xdr:rowOff>374357</xdr:rowOff>
    </xdr:from>
    <xdr:to>
      <xdr:col>7</xdr:col>
      <xdr:colOff>77136</xdr:colOff>
      <xdr:row>32</xdr:row>
      <xdr:rowOff>109568</xdr:rowOff>
    </xdr:to>
    <xdr:sp macro="" textlink="">
      <xdr:nvSpPr>
        <xdr:cNvPr id="8" name="Abgerundetes Rechteck 7">
          <a:extLst>
            <a:ext uri="{FF2B5EF4-FFF2-40B4-BE49-F238E27FC236}">
              <a16:creationId xmlns:a16="http://schemas.microsoft.com/office/drawing/2014/main" id="{00000000-0008-0000-0400-000008000000}"/>
            </a:ext>
          </a:extLst>
        </xdr:cNvPr>
        <xdr:cNvSpPr/>
      </xdr:nvSpPr>
      <xdr:spPr>
        <a:xfrm>
          <a:off x="5361740" y="13369178"/>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editAs="oneCell">
    <xdr:from>
      <xdr:col>27</xdr:col>
      <xdr:colOff>302217</xdr:colOff>
      <xdr:row>0</xdr:row>
      <xdr:rowOff>0</xdr:rowOff>
    </xdr:from>
    <xdr:to>
      <xdr:col>29</xdr:col>
      <xdr:colOff>23980</xdr:colOff>
      <xdr:row>0</xdr:row>
      <xdr:rowOff>542823</xdr:rowOff>
    </xdr:to>
    <xdr:pic>
      <xdr:nvPicPr>
        <xdr:cNvPr id="9" name="Grafik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778669" y="0"/>
          <a:ext cx="1176116" cy="542823"/>
        </a:xfrm>
        <a:prstGeom prst="rect">
          <a:avLst/>
        </a:prstGeom>
      </xdr:spPr>
    </xdr:pic>
    <xdr:clientData/>
  </xdr:twoCellAnchor>
  <xdr:twoCellAnchor editAs="oneCell">
    <xdr:from>
      <xdr:col>17</xdr:col>
      <xdr:colOff>2355645</xdr:colOff>
      <xdr:row>0</xdr:row>
      <xdr:rowOff>0</xdr:rowOff>
    </xdr:from>
    <xdr:to>
      <xdr:col>19</xdr:col>
      <xdr:colOff>36269</xdr:colOff>
      <xdr:row>1</xdr:row>
      <xdr:rowOff>1611</xdr:rowOff>
    </xdr:to>
    <xdr:pic>
      <xdr:nvPicPr>
        <xdr:cNvPr id="10" name="Grafik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245258" y="0"/>
          <a:ext cx="1253012" cy="550579"/>
        </a:xfrm>
        <a:prstGeom prst="rect">
          <a:avLst/>
        </a:prstGeom>
      </xdr:spPr>
    </xdr:pic>
    <xdr:clientData/>
  </xdr:twoCellAnchor>
  <xdr:twoCellAnchor>
    <xdr:from>
      <xdr:col>15</xdr:col>
      <xdr:colOff>503463</xdr:colOff>
      <xdr:row>31</xdr:row>
      <xdr:rowOff>421822</xdr:rowOff>
    </xdr:from>
    <xdr:to>
      <xdr:col>16</xdr:col>
      <xdr:colOff>103823</xdr:colOff>
      <xdr:row>32</xdr:row>
      <xdr:rowOff>157033</xdr:rowOff>
    </xdr:to>
    <xdr:sp macro="" textlink="">
      <xdr:nvSpPr>
        <xdr:cNvPr id="11" name="Abgerundetes Rechteck 7">
          <a:extLst>
            <a:ext uri="{FF2B5EF4-FFF2-40B4-BE49-F238E27FC236}">
              <a16:creationId xmlns:a16="http://schemas.microsoft.com/office/drawing/2014/main" id="{08334DEE-13F4-42B4-A7D9-1015C9BBA6A0}"/>
            </a:ext>
          </a:extLst>
        </xdr:cNvPr>
        <xdr:cNvSpPr/>
      </xdr:nvSpPr>
      <xdr:spPr>
        <a:xfrm>
          <a:off x="10654392" y="13416643"/>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3</a:t>
          </a:r>
        </a:p>
      </xdr:txBody>
    </xdr:sp>
    <xdr:clientData/>
  </xdr:twoCellAnchor>
  <xdr:twoCellAnchor>
    <xdr:from>
      <xdr:col>15</xdr:col>
      <xdr:colOff>489856</xdr:colOff>
      <xdr:row>27</xdr:row>
      <xdr:rowOff>381000</xdr:rowOff>
    </xdr:from>
    <xdr:to>
      <xdr:col>16</xdr:col>
      <xdr:colOff>90216</xdr:colOff>
      <xdr:row>28</xdr:row>
      <xdr:rowOff>116211</xdr:rowOff>
    </xdr:to>
    <xdr:sp macro="" textlink="">
      <xdr:nvSpPr>
        <xdr:cNvPr id="12" name="Abgerundetes Rechteck 6">
          <a:extLst>
            <a:ext uri="{FF2B5EF4-FFF2-40B4-BE49-F238E27FC236}">
              <a16:creationId xmlns:a16="http://schemas.microsoft.com/office/drawing/2014/main" id="{9E9C38A5-D37A-4004-89D9-771758E65C42}"/>
            </a:ext>
          </a:extLst>
        </xdr:cNvPr>
        <xdr:cNvSpPr/>
      </xdr:nvSpPr>
      <xdr:spPr>
        <a:xfrm>
          <a:off x="10640785" y="11361964"/>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4</a:t>
          </a:r>
        </a:p>
      </xdr:txBody>
    </xdr:sp>
    <xdr:clientData/>
  </xdr:twoCellAnchor>
  <xdr:twoCellAnchor>
    <xdr:from>
      <xdr:col>7</xdr:col>
      <xdr:colOff>68036</xdr:colOff>
      <xdr:row>31</xdr:row>
      <xdr:rowOff>381001</xdr:rowOff>
    </xdr:from>
    <xdr:to>
      <xdr:col>7</xdr:col>
      <xdr:colOff>253503</xdr:colOff>
      <xdr:row>32</xdr:row>
      <xdr:rowOff>116212</xdr:rowOff>
    </xdr:to>
    <xdr:sp macro="" textlink="">
      <xdr:nvSpPr>
        <xdr:cNvPr id="13" name="Abgerundetes Rechteck 6">
          <a:extLst>
            <a:ext uri="{FF2B5EF4-FFF2-40B4-BE49-F238E27FC236}">
              <a16:creationId xmlns:a16="http://schemas.microsoft.com/office/drawing/2014/main" id="{7BAD2DE9-3CF2-4990-9E55-E589058B42B9}"/>
            </a:ext>
          </a:extLst>
        </xdr:cNvPr>
        <xdr:cNvSpPr/>
      </xdr:nvSpPr>
      <xdr:spPr>
        <a:xfrm>
          <a:off x="5538107" y="13375822"/>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5</a:t>
          </a:r>
        </a:p>
      </xdr:txBody>
    </xdr:sp>
    <xdr:clientData/>
  </xdr:twoCellAnchor>
  <xdr:twoCellAnchor>
    <xdr:from>
      <xdr:col>15</xdr:col>
      <xdr:colOff>517071</xdr:colOff>
      <xdr:row>31</xdr:row>
      <xdr:rowOff>258536</xdr:rowOff>
    </xdr:from>
    <xdr:to>
      <xdr:col>16</xdr:col>
      <xdr:colOff>117431</xdr:colOff>
      <xdr:row>31</xdr:row>
      <xdr:rowOff>497212</xdr:rowOff>
    </xdr:to>
    <xdr:sp macro="" textlink="">
      <xdr:nvSpPr>
        <xdr:cNvPr id="14" name="Abgerundetes Rechteck 6">
          <a:extLst>
            <a:ext uri="{FF2B5EF4-FFF2-40B4-BE49-F238E27FC236}">
              <a16:creationId xmlns:a16="http://schemas.microsoft.com/office/drawing/2014/main" id="{6E9FDF42-9910-4F55-A037-A0C7441EAA50}"/>
            </a:ext>
          </a:extLst>
        </xdr:cNvPr>
        <xdr:cNvSpPr/>
      </xdr:nvSpPr>
      <xdr:spPr>
        <a:xfrm>
          <a:off x="10668000" y="13253357"/>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6</a:t>
          </a:r>
        </a:p>
      </xdr:txBody>
    </xdr:sp>
    <xdr:clientData/>
  </xdr:twoCellAnchor>
  <xdr:twoCellAnchor>
    <xdr:from>
      <xdr:col>8</xdr:col>
      <xdr:colOff>503463</xdr:colOff>
      <xdr:row>29</xdr:row>
      <xdr:rowOff>435429</xdr:rowOff>
    </xdr:from>
    <xdr:to>
      <xdr:col>9</xdr:col>
      <xdr:colOff>103823</xdr:colOff>
      <xdr:row>30</xdr:row>
      <xdr:rowOff>170641</xdr:rowOff>
    </xdr:to>
    <xdr:sp macro="" textlink="">
      <xdr:nvSpPr>
        <xdr:cNvPr id="15" name="Abgerundetes Rechteck 6">
          <a:extLst>
            <a:ext uri="{FF2B5EF4-FFF2-40B4-BE49-F238E27FC236}">
              <a16:creationId xmlns:a16="http://schemas.microsoft.com/office/drawing/2014/main" id="{E152DBE8-9C0C-4A38-9F6E-1FA79CE3BCC0}"/>
            </a:ext>
          </a:extLst>
        </xdr:cNvPr>
        <xdr:cNvSpPr/>
      </xdr:nvSpPr>
      <xdr:spPr>
        <a:xfrm>
          <a:off x="6558642" y="12423322"/>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7</a:t>
          </a:r>
        </a:p>
      </xdr:txBody>
    </xdr:sp>
    <xdr:clientData/>
  </xdr:twoCellAnchor>
  <xdr:twoCellAnchor>
    <xdr:from>
      <xdr:col>9</xdr:col>
      <xdr:colOff>68036</xdr:colOff>
      <xdr:row>29</xdr:row>
      <xdr:rowOff>285750</xdr:rowOff>
    </xdr:from>
    <xdr:to>
      <xdr:col>9</xdr:col>
      <xdr:colOff>253503</xdr:colOff>
      <xdr:row>30</xdr:row>
      <xdr:rowOff>20962</xdr:rowOff>
    </xdr:to>
    <xdr:sp macro="" textlink="">
      <xdr:nvSpPr>
        <xdr:cNvPr id="16" name="Abgerundetes Rechteck 6">
          <a:extLst>
            <a:ext uri="{FF2B5EF4-FFF2-40B4-BE49-F238E27FC236}">
              <a16:creationId xmlns:a16="http://schemas.microsoft.com/office/drawing/2014/main" id="{2B86994F-E16D-4CCD-BBAD-FD260CBE4C2B}"/>
            </a:ext>
          </a:extLst>
        </xdr:cNvPr>
        <xdr:cNvSpPr/>
      </xdr:nvSpPr>
      <xdr:spPr>
        <a:xfrm>
          <a:off x="6708322" y="12273643"/>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8</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0</xdr:row>
      <xdr:rowOff>0</xdr:rowOff>
    </xdr:from>
    <xdr:to>
      <xdr:col>21</xdr:col>
      <xdr:colOff>29882</xdr:colOff>
      <xdr:row>0</xdr:row>
      <xdr:rowOff>343646</xdr:rowOff>
    </xdr:to>
    <xdr:sp macro="" textlink="">
      <xdr:nvSpPr>
        <xdr:cNvPr id="2" name="Textfeld 1">
          <a:extLst>
            <a:ext uri="{FF2B5EF4-FFF2-40B4-BE49-F238E27FC236}">
              <a16:creationId xmlns:a16="http://schemas.microsoft.com/office/drawing/2014/main" id="{00000000-0008-0000-0500-000002000000}"/>
            </a:ext>
          </a:extLst>
        </xdr:cNvPr>
        <xdr:cNvSpPr txBox="1"/>
      </xdr:nvSpPr>
      <xdr:spPr>
        <a:xfrm>
          <a:off x="0" y="0"/>
          <a:ext cx="17037722" cy="343646"/>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Risiken </a:t>
          </a:r>
          <a:r>
            <a:rPr lang="de-DE" sz="1200" b="0"/>
            <a:t>(Risikoidentifikation / Risikoanalyse und -bewertung / Maßnahmenplanung</a:t>
          </a:r>
          <a:r>
            <a:rPr lang="de-DE" sz="1200" b="0" baseline="0"/>
            <a:t> / Risikocontrolling)</a:t>
          </a:r>
          <a:endParaRPr lang="de-DE" sz="1200" b="0"/>
        </a:p>
      </xdr:txBody>
    </xdr:sp>
    <xdr:clientData/>
  </xdr:twoCellAnchor>
  <xdr:twoCellAnchor>
    <xdr:from>
      <xdr:col>12</xdr:col>
      <xdr:colOff>746919</xdr:colOff>
      <xdr:row>26</xdr:row>
      <xdr:rowOff>2620054</xdr:rowOff>
    </xdr:from>
    <xdr:to>
      <xdr:col>12</xdr:col>
      <xdr:colOff>931069</xdr:colOff>
      <xdr:row>26</xdr:row>
      <xdr:rowOff>2857121</xdr:rowOff>
    </xdr:to>
    <xdr:sp macro="" textlink="">
      <xdr:nvSpPr>
        <xdr:cNvPr id="3" name="Abgerundetes Rechteck 2">
          <a:extLst>
            <a:ext uri="{FF2B5EF4-FFF2-40B4-BE49-F238E27FC236}">
              <a16:creationId xmlns:a16="http://schemas.microsoft.com/office/drawing/2014/main" id="{00000000-0008-0000-0500-000003000000}"/>
            </a:ext>
          </a:extLst>
        </xdr:cNvPr>
        <xdr:cNvSpPr/>
      </xdr:nvSpPr>
      <xdr:spPr>
        <a:xfrm>
          <a:off x="8618379" y="6673894"/>
          <a:ext cx="1270" cy="8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xdr:from>
      <xdr:col>12</xdr:col>
      <xdr:colOff>2055253</xdr:colOff>
      <xdr:row>35</xdr:row>
      <xdr:rowOff>3470410</xdr:rowOff>
    </xdr:from>
    <xdr:to>
      <xdr:col>12</xdr:col>
      <xdr:colOff>2239403</xdr:colOff>
      <xdr:row>35</xdr:row>
      <xdr:rowOff>3707477</xdr:rowOff>
    </xdr:to>
    <xdr:sp macro="" textlink="">
      <xdr:nvSpPr>
        <xdr:cNvPr id="4" name="Abgerundetes Rechteck 3">
          <a:extLst>
            <a:ext uri="{FF2B5EF4-FFF2-40B4-BE49-F238E27FC236}">
              <a16:creationId xmlns:a16="http://schemas.microsoft.com/office/drawing/2014/main" id="{00000000-0008-0000-0500-000004000000}"/>
            </a:ext>
          </a:extLst>
        </xdr:cNvPr>
        <xdr:cNvSpPr/>
      </xdr:nvSpPr>
      <xdr:spPr>
        <a:xfrm>
          <a:off x="8616073" y="11204710"/>
          <a:ext cx="1270"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12</xdr:col>
      <xdr:colOff>1225175</xdr:colOff>
      <xdr:row>26</xdr:row>
      <xdr:rowOff>29882</xdr:rowOff>
    </xdr:from>
    <xdr:to>
      <xdr:col>12</xdr:col>
      <xdr:colOff>1269998</xdr:colOff>
      <xdr:row>26</xdr:row>
      <xdr:rowOff>4796119</xdr:rowOff>
    </xdr:to>
    <xdr:cxnSp macro="">
      <xdr:nvCxnSpPr>
        <xdr:cNvPr id="5" name="Gerade Verbindung 4">
          <a:extLst>
            <a:ext uri="{FF2B5EF4-FFF2-40B4-BE49-F238E27FC236}">
              <a16:creationId xmlns:a16="http://schemas.microsoft.com/office/drawing/2014/main" id="{00000000-0008-0000-0500-000005000000}"/>
            </a:ext>
          </a:extLst>
        </xdr:cNvPr>
        <xdr:cNvCxnSpPr/>
      </xdr:nvCxnSpPr>
      <xdr:spPr>
        <a:xfrm flipH="1" flipV="1">
          <a:off x="8616575" y="6202082"/>
          <a:ext cx="0" cy="476177"/>
        </a:xfrm>
        <a:prstGeom prst="line">
          <a:avLst/>
        </a:prstGeom>
        <a:ln>
          <a:solidFill>
            <a:schemeClr val="accent6">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501855</xdr:colOff>
      <xdr:row>33</xdr:row>
      <xdr:rowOff>430161</xdr:rowOff>
    </xdr:from>
    <xdr:to>
      <xdr:col>10</xdr:col>
      <xdr:colOff>102215</xdr:colOff>
      <xdr:row>34</xdr:row>
      <xdr:rowOff>165373</xdr:rowOff>
    </xdr:to>
    <xdr:sp macro="" textlink="">
      <xdr:nvSpPr>
        <xdr:cNvPr id="6" name="Abgerundetes Rechteck 5">
          <a:extLst>
            <a:ext uri="{FF2B5EF4-FFF2-40B4-BE49-F238E27FC236}">
              <a16:creationId xmlns:a16="http://schemas.microsoft.com/office/drawing/2014/main" id="{00000000-0008-0000-0500-000006000000}"/>
            </a:ext>
          </a:extLst>
        </xdr:cNvPr>
        <xdr:cNvSpPr/>
      </xdr:nvSpPr>
      <xdr:spPr>
        <a:xfrm>
          <a:off x="6742635" y="10122801"/>
          <a:ext cx="194720" cy="2381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6</xdr:col>
      <xdr:colOff>490383</xdr:colOff>
      <xdr:row>31</xdr:row>
      <xdr:rowOff>387964</xdr:rowOff>
    </xdr:from>
    <xdr:to>
      <xdr:col>7</xdr:col>
      <xdr:colOff>90743</xdr:colOff>
      <xdr:row>32</xdr:row>
      <xdr:rowOff>123176</xdr:rowOff>
    </xdr:to>
    <xdr:sp macro="" textlink="">
      <xdr:nvSpPr>
        <xdr:cNvPr id="7" name="Abgerundetes Rechteck 6">
          <a:extLst>
            <a:ext uri="{FF2B5EF4-FFF2-40B4-BE49-F238E27FC236}">
              <a16:creationId xmlns:a16="http://schemas.microsoft.com/office/drawing/2014/main" id="{00000000-0008-0000-0500-000007000000}"/>
            </a:ext>
          </a:extLst>
        </xdr:cNvPr>
        <xdr:cNvSpPr/>
      </xdr:nvSpPr>
      <xdr:spPr>
        <a:xfrm>
          <a:off x="4948083" y="9074764"/>
          <a:ext cx="194720" cy="2381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editAs="oneCell">
    <xdr:from>
      <xdr:col>30</xdr:col>
      <xdr:colOff>685827</xdr:colOff>
      <xdr:row>0</xdr:row>
      <xdr:rowOff>0</xdr:rowOff>
    </xdr:from>
    <xdr:to>
      <xdr:col>32</xdr:col>
      <xdr:colOff>16809</xdr:colOff>
      <xdr:row>1</xdr:row>
      <xdr:rowOff>0</xdr:rowOff>
    </xdr:to>
    <xdr:pic>
      <xdr:nvPicPr>
        <xdr:cNvPr id="8" name="Grafik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269727" y="0"/>
          <a:ext cx="915942" cy="403860"/>
        </a:xfrm>
        <a:prstGeom prst="rect">
          <a:avLst/>
        </a:prstGeom>
      </xdr:spPr>
    </xdr:pic>
    <xdr:clientData/>
  </xdr:twoCellAnchor>
  <xdr:twoCellAnchor editAs="oneCell">
    <xdr:from>
      <xdr:col>21</xdr:col>
      <xdr:colOff>666751</xdr:colOff>
      <xdr:row>0</xdr:row>
      <xdr:rowOff>0</xdr:rowOff>
    </xdr:from>
    <xdr:to>
      <xdr:col>22</xdr:col>
      <xdr:colOff>615525</xdr:colOff>
      <xdr:row>1</xdr:row>
      <xdr:rowOff>8805</xdr:rowOff>
    </xdr:to>
    <xdr:pic>
      <xdr:nvPicPr>
        <xdr:cNvPr id="9" name="Grafik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674591" y="0"/>
          <a:ext cx="959512" cy="41266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0</xdr:row>
      <xdr:rowOff>0</xdr:rowOff>
    </xdr:from>
    <xdr:to>
      <xdr:col>21</xdr:col>
      <xdr:colOff>29882</xdr:colOff>
      <xdr:row>0</xdr:row>
      <xdr:rowOff>343646</xdr:rowOff>
    </xdr:to>
    <xdr:sp macro="" textlink="">
      <xdr:nvSpPr>
        <xdr:cNvPr id="3" name="Textfeld 2">
          <a:extLst>
            <a:ext uri="{FF2B5EF4-FFF2-40B4-BE49-F238E27FC236}">
              <a16:creationId xmlns:a16="http://schemas.microsoft.com/office/drawing/2014/main" id="{00000000-0008-0000-0600-000003000000}"/>
            </a:ext>
          </a:extLst>
        </xdr:cNvPr>
        <xdr:cNvSpPr txBox="1"/>
      </xdr:nvSpPr>
      <xdr:spPr>
        <a:xfrm>
          <a:off x="0" y="0"/>
          <a:ext cx="14453453" cy="343646"/>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Chancen </a:t>
          </a:r>
          <a:r>
            <a:rPr lang="de-DE" sz="1200" b="0"/>
            <a:t>(Chancenidentifikation / Chancenanalyse und -bewertung / Maßnahmenplanung</a:t>
          </a:r>
          <a:r>
            <a:rPr lang="de-DE" sz="1200" b="0" baseline="0"/>
            <a:t> / Controlling)</a:t>
          </a:r>
          <a:endParaRPr lang="de-DE" sz="1200" b="0"/>
        </a:p>
      </xdr:txBody>
    </xdr:sp>
    <xdr:clientData/>
  </xdr:twoCellAnchor>
  <xdr:twoCellAnchor>
    <xdr:from>
      <xdr:col>12</xdr:col>
      <xdr:colOff>746919</xdr:colOff>
      <xdr:row>26</xdr:row>
      <xdr:rowOff>2620054</xdr:rowOff>
    </xdr:from>
    <xdr:to>
      <xdr:col>12</xdr:col>
      <xdr:colOff>931069</xdr:colOff>
      <xdr:row>26</xdr:row>
      <xdr:rowOff>2857121</xdr:rowOff>
    </xdr:to>
    <xdr:sp macro="" textlink="">
      <xdr:nvSpPr>
        <xdr:cNvPr id="15" name="Abgerundetes Rechteck 14">
          <a:extLst>
            <a:ext uri="{FF2B5EF4-FFF2-40B4-BE49-F238E27FC236}">
              <a16:creationId xmlns:a16="http://schemas.microsoft.com/office/drawing/2014/main" id="{00000000-0008-0000-0600-00000F000000}"/>
            </a:ext>
          </a:extLst>
        </xdr:cNvPr>
        <xdr:cNvSpPr/>
      </xdr:nvSpPr>
      <xdr:spPr>
        <a:xfrm>
          <a:off x="10786269" y="5753779"/>
          <a:ext cx="0"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xdr:from>
      <xdr:col>12</xdr:col>
      <xdr:colOff>2055253</xdr:colOff>
      <xdr:row>35</xdr:row>
      <xdr:rowOff>3470410</xdr:rowOff>
    </xdr:from>
    <xdr:to>
      <xdr:col>12</xdr:col>
      <xdr:colOff>2239403</xdr:colOff>
      <xdr:row>35</xdr:row>
      <xdr:rowOff>3707477</xdr:rowOff>
    </xdr:to>
    <xdr:sp macro="" textlink="">
      <xdr:nvSpPr>
        <xdr:cNvPr id="16" name="Abgerundetes Rechteck 15">
          <a:extLst>
            <a:ext uri="{FF2B5EF4-FFF2-40B4-BE49-F238E27FC236}">
              <a16:creationId xmlns:a16="http://schemas.microsoft.com/office/drawing/2014/main" id="{00000000-0008-0000-0600-000010000000}"/>
            </a:ext>
          </a:extLst>
        </xdr:cNvPr>
        <xdr:cNvSpPr/>
      </xdr:nvSpPr>
      <xdr:spPr>
        <a:xfrm>
          <a:off x="10780153" y="10299835"/>
          <a:ext cx="3175"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12</xdr:col>
      <xdr:colOff>1225175</xdr:colOff>
      <xdr:row>26</xdr:row>
      <xdr:rowOff>29882</xdr:rowOff>
    </xdr:from>
    <xdr:to>
      <xdr:col>12</xdr:col>
      <xdr:colOff>1269998</xdr:colOff>
      <xdr:row>26</xdr:row>
      <xdr:rowOff>4796119</xdr:rowOff>
    </xdr:to>
    <xdr:cxnSp macro="">
      <xdr:nvCxnSpPr>
        <xdr:cNvPr id="17" name="Gerade Verbindung 16">
          <a:extLst>
            <a:ext uri="{FF2B5EF4-FFF2-40B4-BE49-F238E27FC236}">
              <a16:creationId xmlns:a16="http://schemas.microsoft.com/office/drawing/2014/main" id="{00000000-0008-0000-0600-000011000000}"/>
            </a:ext>
          </a:extLst>
        </xdr:cNvPr>
        <xdr:cNvCxnSpPr/>
      </xdr:nvCxnSpPr>
      <xdr:spPr>
        <a:xfrm flipH="1" flipV="1">
          <a:off x="10778750" y="5278157"/>
          <a:ext cx="6723" cy="470462"/>
        </a:xfrm>
        <a:prstGeom prst="line">
          <a:avLst/>
        </a:prstGeom>
        <a:ln>
          <a:solidFill>
            <a:schemeClr val="accent6">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501855</xdr:colOff>
      <xdr:row>33</xdr:row>
      <xdr:rowOff>430161</xdr:rowOff>
    </xdr:from>
    <xdr:to>
      <xdr:col>10</xdr:col>
      <xdr:colOff>102215</xdr:colOff>
      <xdr:row>34</xdr:row>
      <xdr:rowOff>165373</xdr:rowOff>
    </xdr:to>
    <xdr:sp macro="" textlink="">
      <xdr:nvSpPr>
        <xdr:cNvPr id="18" name="Abgerundetes Rechteck 17">
          <a:extLst>
            <a:ext uri="{FF2B5EF4-FFF2-40B4-BE49-F238E27FC236}">
              <a16:creationId xmlns:a16="http://schemas.microsoft.com/office/drawing/2014/main" id="{00000000-0008-0000-0600-000012000000}"/>
            </a:ext>
          </a:extLst>
        </xdr:cNvPr>
        <xdr:cNvSpPr/>
      </xdr:nvSpPr>
      <xdr:spPr>
        <a:xfrm>
          <a:off x="8960055" y="9212211"/>
          <a:ext cx="181385" cy="2400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6</xdr:col>
      <xdr:colOff>490383</xdr:colOff>
      <xdr:row>31</xdr:row>
      <xdr:rowOff>387964</xdr:rowOff>
    </xdr:from>
    <xdr:to>
      <xdr:col>7</xdr:col>
      <xdr:colOff>90743</xdr:colOff>
      <xdr:row>32</xdr:row>
      <xdr:rowOff>123176</xdr:rowOff>
    </xdr:to>
    <xdr:sp macro="" textlink="">
      <xdr:nvSpPr>
        <xdr:cNvPr id="19" name="Abgerundetes Rechteck 18">
          <a:extLst>
            <a:ext uri="{FF2B5EF4-FFF2-40B4-BE49-F238E27FC236}">
              <a16:creationId xmlns:a16="http://schemas.microsoft.com/office/drawing/2014/main" id="{00000000-0008-0000-0600-000013000000}"/>
            </a:ext>
          </a:extLst>
        </xdr:cNvPr>
        <xdr:cNvSpPr/>
      </xdr:nvSpPr>
      <xdr:spPr>
        <a:xfrm>
          <a:off x="7205508" y="8160364"/>
          <a:ext cx="181385" cy="2400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editAs="oneCell">
    <xdr:from>
      <xdr:col>30</xdr:col>
      <xdr:colOff>685827</xdr:colOff>
      <xdr:row>0</xdr:row>
      <xdr:rowOff>0</xdr:rowOff>
    </xdr:from>
    <xdr:to>
      <xdr:col>32</xdr:col>
      <xdr:colOff>16808</xdr:colOff>
      <xdr:row>1</xdr:row>
      <xdr:rowOff>0</xdr:rowOff>
    </xdr:to>
    <xdr:pic>
      <xdr:nvPicPr>
        <xdr:cNvPr id="10" name="Grafik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641077" y="0"/>
          <a:ext cx="854982" cy="394607"/>
        </a:xfrm>
        <a:prstGeom prst="rect">
          <a:avLst/>
        </a:prstGeom>
      </xdr:spPr>
    </xdr:pic>
    <xdr:clientData/>
  </xdr:twoCellAnchor>
  <xdr:twoCellAnchor editAs="oneCell">
    <xdr:from>
      <xdr:col>21</xdr:col>
      <xdr:colOff>666751</xdr:colOff>
      <xdr:row>0</xdr:row>
      <xdr:rowOff>0</xdr:rowOff>
    </xdr:from>
    <xdr:to>
      <xdr:col>22</xdr:col>
      <xdr:colOff>316167</xdr:colOff>
      <xdr:row>1</xdr:row>
      <xdr:rowOff>8805</xdr:rowOff>
    </xdr:to>
    <xdr:pic>
      <xdr:nvPicPr>
        <xdr:cNvPr id="11" name="Grafik 10">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281072" y="0"/>
          <a:ext cx="914881" cy="40341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10243</xdr:colOff>
      <xdr:row>0</xdr:row>
      <xdr:rowOff>0</xdr:rowOff>
    </xdr:from>
    <xdr:to>
      <xdr:col>8</xdr:col>
      <xdr:colOff>471130</xdr:colOff>
      <xdr:row>0</xdr:row>
      <xdr:rowOff>409677</xdr:rowOff>
    </xdr:to>
    <xdr:sp macro="" textlink="">
      <xdr:nvSpPr>
        <xdr:cNvPr id="2" name="Textfeld 1">
          <a:extLst>
            <a:ext uri="{FF2B5EF4-FFF2-40B4-BE49-F238E27FC236}">
              <a16:creationId xmlns:a16="http://schemas.microsoft.com/office/drawing/2014/main" id="{00000000-0008-0000-0700-000002000000}"/>
            </a:ext>
          </a:extLst>
        </xdr:cNvPr>
        <xdr:cNvSpPr txBox="1"/>
      </xdr:nvSpPr>
      <xdr:spPr>
        <a:xfrm>
          <a:off x="10243" y="0"/>
          <a:ext cx="5428226" cy="409677"/>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Informationsbedarfsmatrix </a:t>
          </a:r>
          <a:endParaRPr lang="de-DE" sz="1200" b="1"/>
        </a:p>
      </xdr:txBody>
    </xdr:sp>
    <xdr:clientData/>
  </xdr:twoCellAnchor>
  <xdr:twoCellAnchor editAs="oneCell">
    <xdr:from>
      <xdr:col>13</xdr:col>
      <xdr:colOff>271494</xdr:colOff>
      <xdr:row>0</xdr:row>
      <xdr:rowOff>11030</xdr:rowOff>
    </xdr:from>
    <xdr:to>
      <xdr:col>19</xdr:col>
      <xdr:colOff>3495</xdr:colOff>
      <xdr:row>1</xdr:row>
      <xdr:rowOff>10241</xdr:rowOff>
    </xdr:to>
    <xdr:pic>
      <xdr:nvPicPr>
        <xdr:cNvPr id="4" name="Grafik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90365" y="11030"/>
          <a:ext cx="1196598" cy="5522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364564</xdr:colOff>
      <xdr:row>0</xdr:row>
      <xdr:rowOff>317500</xdr:rowOff>
    </xdr:to>
    <xdr:sp macro="" textlink="">
      <xdr:nvSpPr>
        <xdr:cNvPr id="2" name="Textfeld 1">
          <a:extLst>
            <a:ext uri="{FF2B5EF4-FFF2-40B4-BE49-F238E27FC236}">
              <a16:creationId xmlns:a16="http://schemas.microsoft.com/office/drawing/2014/main" id="{00000000-0008-0000-0900-000002000000}"/>
            </a:ext>
          </a:extLst>
        </xdr:cNvPr>
        <xdr:cNvSpPr txBox="1"/>
      </xdr:nvSpPr>
      <xdr:spPr>
        <a:xfrm>
          <a:off x="0" y="0"/>
          <a:ext cx="2641039" cy="31750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Arbeitspaket 1</a:t>
          </a:r>
        </a:p>
      </xdr:txBody>
    </xdr:sp>
    <xdr:clientData/>
  </xdr:twoCellAnchor>
  <xdr:twoCellAnchor editAs="oneCell">
    <xdr:from>
      <xdr:col>8</xdr:col>
      <xdr:colOff>1692087</xdr:colOff>
      <xdr:row>0</xdr:row>
      <xdr:rowOff>35858</xdr:rowOff>
    </xdr:from>
    <xdr:to>
      <xdr:col>10</xdr:col>
      <xdr:colOff>1119</xdr:colOff>
      <xdr:row>1</xdr:row>
      <xdr:rowOff>35858</xdr:rowOff>
    </xdr:to>
    <xdr:pic>
      <xdr:nvPicPr>
        <xdr:cNvPr id="5" name="Grafik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3405" y="35858"/>
          <a:ext cx="945216" cy="4034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Ablage%20Ordner%20wei&#223;\Ordner%2070%20-%20GPM%20IPMA%20Level%20D\01%20Original%20Unterlagen\6%20-%20%20PM-Software\2018%2005%2006%20PM-Basis%20Vorlage%20ICB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pm33/01%20Organisation/Gesch&#228;ftsideen/B&#252;romobil/2016%2004%2030%20Projektplanung%20B&#252;romobi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ropbox/2%20pm33/Laufwerk%20pm33/3%20Seminarunterlagen/USB-%20Stick/USB-Stick%20Level%20D%20Stand%202018%2009%20ICB4/6%20-%20%20PM-Software/2018%2005%2006%20PM-Basis%20Vorlage%20ICB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ropbox/2%20pm33/Laufwerk%20pm33/3%20Seminarunterlagen/12%20Projektmanagement%20Zertifizierung/125%20IPMA%20Basislevel%20und%20Level%20D%20ICB4/1254%20Tools%20und%20Report/Excel%20Blattsammlung%20Beispiel%20TN/Uw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ropbox/2%20pm33/Laufwerk%20pm33/5%20Seminar%20aktiv/FN/2018/2018%2005%2007%20Kurs%2018-366%20Level%20D%20FN-ICB4/07%20Reports/Glossmann%20Uwe/18-366_Uwe_Glossman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Steckbrief"/>
      <sheetName val="Umfeld"/>
      <sheetName val="Stakeholder"/>
      <sheetName val="Informationsbedarfsmatrix"/>
      <sheetName val="Risiken&amp;Chancen"/>
      <sheetName val="Ziele"/>
      <sheetName val="Projektorganisation"/>
      <sheetName val="Phasenplanung"/>
      <sheetName val="Projektstrukturplan"/>
      <sheetName val="Arbeitspaket 1"/>
      <sheetName val="Änderungsmanagement"/>
      <sheetName val="Claimmanagement"/>
      <sheetName val="LOP"/>
      <sheetName val="Tabelle1"/>
    </sheetNames>
    <sheetDataSet>
      <sheetData sheetId="0" refreshError="1">
        <row r="3">
          <cell r="D3" t="str">
            <v>Projekt 0815</v>
          </cell>
        </row>
        <row r="6">
          <cell r="D6" t="str">
            <v>002050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Steckbrief"/>
      <sheetName val="Umfeld"/>
      <sheetName val="Stakeholder"/>
      <sheetName val="Risiken&amp;Chancen"/>
      <sheetName val="Ziele"/>
      <sheetName val="Projektorganisation"/>
      <sheetName val="Phasenplanung"/>
      <sheetName val="Projektstrukturplan"/>
      <sheetName val="Änderungsmanagement"/>
      <sheetName val="LOP"/>
      <sheetName val="Tabelle1"/>
    </sheetNames>
    <sheetDataSet>
      <sheetData sheetId="0">
        <row r="3">
          <cell r="D3" t="str">
            <v>Hotelmobil</v>
          </cell>
        </row>
        <row r="5">
          <cell r="D5" t="str">
            <v>Werner</v>
          </cell>
        </row>
        <row r="6">
          <cell r="D6" t="str">
            <v>Privat und Businesskunden</v>
          </cell>
        </row>
        <row r="7">
          <cell r="D7" t="str">
            <v>keiner</v>
          </cell>
        </row>
        <row r="8">
          <cell r="D8" t="str">
            <v>Werner</v>
          </cell>
        </row>
        <row r="9">
          <cell r="D9" t="str">
            <v>offen</v>
          </cell>
        </row>
      </sheetData>
      <sheetData sheetId="1">
        <row r="51">
          <cell r="B51" t="str">
            <v>Nr.</v>
          </cell>
        </row>
      </sheetData>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Steckbrief"/>
      <sheetName val="Umfeld"/>
      <sheetName val="Stakeholder"/>
      <sheetName val="Informationsbedarfsmatrix"/>
      <sheetName val="Risiken&amp;Chancen"/>
      <sheetName val="Ziele"/>
      <sheetName val="Projektorganisation"/>
      <sheetName val="Phasenplanung Vorlage Report"/>
      <sheetName val="Phasenplanung"/>
      <sheetName val="Projektstrukturplan"/>
      <sheetName val="Arbeitspaket 1"/>
      <sheetName val="Änderungsmanagement"/>
      <sheetName val="Claimmanagement"/>
      <sheetName val="LOP"/>
      <sheetName val="Tabelle1"/>
    </sheetNames>
    <sheetDataSet>
      <sheetData sheetId="0">
        <row r="3">
          <cell r="D3" t="str">
            <v>Projekt 0815</v>
          </cell>
        </row>
        <row r="5">
          <cell r="D5" t="str">
            <v>Kunde X</v>
          </cell>
        </row>
        <row r="6">
          <cell r="D6" t="str">
            <v>002050</v>
          </cell>
        </row>
        <row r="7">
          <cell r="D7" t="str">
            <v>Herr Mustermann</v>
          </cell>
        </row>
        <row r="8">
          <cell r="D8" t="str">
            <v>Herr Schnellschwätzer</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ktstamm"/>
      <sheetName val="Projektsteckbrief"/>
      <sheetName val="Umfeldanalyse"/>
      <sheetName val="Ziele"/>
      <sheetName val="Zielbeziehungen"/>
      <sheetName val="Stakeholder"/>
      <sheetName val="Risiken"/>
      <sheetName val="Chancen"/>
      <sheetName val="Organisation"/>
      <sheetName val="Informationsbedarfsmatrix"/>
      <sheetName val="Phasen, Meilensteine"/>
      <sheetName val="Arbeitspaket"/>
      <sheetName val="AP Statusbericht"/>
      <sheetName val="Einsatzmittelganglinie"/>
      <sheetName val="Kosten und Finanzierung"/>
      <sheetName val="Abnahmekriterien"/>
      <sheetName val="Stammdaten Tabellen"/>
      <sheetName val="Kosten und Finanzierung (2)"/>
    </sheetNames>
    <sheetDataSet>
      <sheetData sheetId="0">
        <row r="6">
          <cell r="F6" t="str">
            <v>Alfred Schuster GmbH</v>
          </cell>
        </row>
        <row r="16">
          <cell r="F16" t="str">
            <v>Wilfried Schümli</v>
          </cell>
        </row>
        <row r="19">
          <cell r="F19" t="str">
            <v>Bandwaage in ATEX 20 für Lebensmittel</v>
          </cell>
        </row>
        <row r="20">
          <cell r="F20">
            <v>4585</v>
          </cell>
        </row>
        <row r="21">
          <cell r="F21" t="str">
            <v>Glossmann, Uwe</v>
          </cell>
        </row>
        <row r="22">
          <cell r="F22" t="str">
            <v>Schreiber, Joachim</v>
          </cell>
        </row>
        <row r="25">
          <cell r="D25" t="str">
            <v>Nowak, Frank</v>
          </cell>
        </row>
        <row r="26">
          <cell r="D26" t="str">
            <v>Schreiber, Joachim</v>
          </cell>
        </row>
        <row r="27">
          <cell r="D27" t="str">
            <v>Lüdtke, Bernd</v>
          </cell>
        </row>
        <row r="28">
          <cell r="D28" t="str">
            <v>Schulte, Susanne</v>
          </cell>
        </row>
        <row r="29">
          <cell r="D29" t="str">
            <v>Bertel, Stefanie</v>
          </cell>
        </row>
        <row r="30">
          <cell r="D30" t="str">
            <v>Richter, Julius</v>
          </cell>
        </row>
      </sheetData>
      <sheetData sheetId="1">
        <row r="7">
          <cell r="B7" t="str">
            <v>Projektname</v>
          </cell>
        </row>
        <row r="27">
          <cell r="B27" t="str">
            <v>Strategisches Ziel / Oberziel</v>
          </cell>
        </row>
        <row r="28">
          <cell r="B28" t="str">
            <v>Entwicklung einer Bandwaage in ATEX 20 Ausführung für den Einsatz im Lebensmittelbereich</v>
          </cell>
        </row>
        <row r="70">
          <cell r="F70">
            <v>0</v>
          </cell>
        </row>
        <row r="71">
          <cell r="L71">
            <v>0</v>
          </cell>
        </row>
      </sheetData>
      <sheetData sheetId="2"/>
      <sheetData sheetId="3"/>
      <sheetData sheetId="4"/>
      <sheetData sheetId="5"/>
      <sheetData sheetId="6"/>
      <sheetData sheetId="7"/>
      <sheetData sheetId="8"/>
      <sheetData sheetId="9"/>
      <sheetData sheetId="10"/>
      <sheetData sheetId="11">
        <row r="6">
          <cell r="E6" t="str">
            <v>4585.2.2</v>
          </cell>
        </row>
      </sheetData>
      <sheetData sheetId="12"/>
      <sheetData sheetId="13"/>
      <sheetData sheetId="14"/>
      <sheetData sheetId="15"/>
      <sheetData sheetId="16"/>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ktstamm"/>
      <sheetName val="Projektsteckbrief"/>
      <sheetName val="Umfeldanalyse"/>
      <sheetName val="Ziele"/>
      <sheetName val="Zielbeziehungen"/>
      <sheetName val="Stakeholder"/>
      <sheetName val="Risiken"/>
      <sheetName val="Chancen"/>
      <sheetName val="Organisation"/>
      <sheetName val="Informationsbedarfsmatrix"/>
      <sheetName val="Phasen, Meilensteine"/>
      <sheetName val="Arbeitspaket"/>
      <sheetName val="AP Statusbericht"/>
      <sheetName val="Einsatzmittelganglinie"/>
      <sheetName val="Kosten und Finanzierung"/>
      <sheetName val="Abnahmekriterien"/>
      <sheetName val="Stammdaten Tabellen"/>
    </sheetNames>
    <sheetDataSet>
      <sheetData sheetId="0"/>
      <sheetData sheetId="1">
        <row r="30">
          <cell r="B30" t="str">
            <v>im Hygienedesign</v>
          </cell>
        </row>
      </sheetData>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Set>
  </externalBook>
</externalLink>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3.xml"/><Relationship Id="rId1" Type="http://schemas.openxmlformats.org/officeDocument/2006/relationships/printerSettings" Target="../printerSettings/printerSettings15.bin"/><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4.xml"/><Relationship Id="rId1" Type="http://schemas.openxmlformats.org/officeDocument/2006/relationships/printerSettings" Target="../printerSettings/printerSettings17.bin"/><Relationship Id="rId4"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6"/>
  <sheetViews>
    <sheetView showGridLines="0" topLeftCell="B1" zoomScale="130" zoomScaleNormal="130" zoomScalePageLayoutView="85" workbookViewId="0">
      <selection activeCell="D6" sqref="D6:I6"/>
    </sheetView>
  </sheetViews>
  <sheetFormatPr baseColWidth="10" defaultColWidth="11.42578125" defaultRowHeight="15" customHeight="1" zeroHeight="1"/>
  <cols>
    <col min="1" max="1" width="11.42578125" customWidth="1"/>
    <col min="2" max="2" width="15.7109375" customWidth="1"/>
    <col min="3" max="3" width="19.7109375" customWidth="1"/>
    <col min="4" max="9" width="11.42578125" customWidth="1"/>
    <col min="10" max="11" width="12" customWidth="1"/>
    <col min="16383" max="16383" width="11.7109375" customWidth="1"/>
  </cols>
  <sheetData>
    <row r="1" spans="1:12" s="41" customFormat="1" ht="32.1" customHeight="1">
      <c r="A1" s="202"/>
      <c r="B1" s="203"/>
      <c r="C1" s="203"/>
      <c r="D1" s="203"/>
      <c r="E1" s="203"/>
      <c r="F1" s="203"/>
      <c r="G1" s="203"/>
      <c r="H1" s="203"/>
      <c r="I1" s="203"/>
      <c r="J1" s="203"/>
      <c r="K1" s="204"/>
      <c r="L1"/>
    </row>
    <row r="2" spans="1:12">
      <c r="A2" s="389"/>
      <c r="B2" s="174"/>
      <c r="C2" s="174"/>
      <c r="D2" s="174"/>
      <c r="E2" s="174"/>
      <c r="F2" s="174"/>
      <c r="G2" s="174"/>
      <c r="H2" s="174"/>
      <c r="I2" s="174"/>
      <c r="J2" s="174"/>
      <c r="K2" s="269"/>
    </row>
    <row r="3" spans="1:12">
      <c r="A3" s="389"/>
      <c r="B3" s="478" t="s">
        <v>0</v>
      </c>
      <c r="C3" s="478"/>
      <c r="D3" s="481" t="s">
        <v>214</v>
      </c>
      <c r="E3" s="480"/>
      <c r="F3" s="480"/>
      <c r="G3" s="480"/>
      <c r="H3" s="480"/>
      <c r="I3" s="480"/>
      <c r="J3" s="174"/>
      <c r="K3" s="269"/>
    </row>
    <row r="4" spans="1:12">
      <c r="A4" s="389"/>
      <c r="B4" s="478" t="s">
        <v>75</v>
      </c>
      <c r="C4" s="478"/>
      <c r="D4" s="481" t="s">
        <v>216</v>
      </c>
      <c r="E4" s="480"/>
      <c r="F4" s="480"/>
      <c r="G4" s="480"/>
      <c r="H4" s="480"/>
      <c r="I4" s="480"/>
      <c r="J4" s="174"/>
      <c r="K4" s="269"/>
    </row>
    <row r="5" spans="1:12" ht="15" customHeight="1">
      <c r="A5" s="389"/>
      <c r="B5" s="478" t="s">
        <v>103</v>
      </c>
      <c r="C5" s="478"/>
      <c r="D5" s="481" t="s">
        <v>215</v>
      </c>
      <c r="E5" s="480"/>
      <c r="F5" s="480"/>
      <c r="G5" s="480"/>
      <c r="H5" s="480"/>
      <c r="I5" s="480"/>
      <c r="J5" s="174"/>
      <c r="K5" s="269"/>
    </row>
    <row r="6" spans="1:12" ht="15" customHeight="1">
      <c r="A6" s="389"/>
      <c r="B6" s="478" t="s">
        <v>75</v>
      </c>
      <c r="C6" s="478"/>
      <c r="D6" s="488" t="s">
        <v>216</v>
      </c>
      <c r="E6" s="489"/>
      <c r="F6" s="489"/>
      <c r="G6" s="489"/>
      <c r="H6" s="489"/>
      <c r="I6" s="479"/>
      <c r="J6" s="174"/>
      <c r="K6" s="269"/>
    </row>
    <row r="7" spans="1:12">
      <c r="A7" s="389"/>
      <c r="B7" s="478" t="s">
        <v>65</v>
      </c>
      <c r="C7" s="478"/>
      <c r="D7" s="479" t="s">
        <v>217</v>
      </c>
      <c r="E7" s="480"/>
      <c r="F7" s="480"/>
      <c r="G7" s="480"/>
      <c r="H7" s="480"/>
      <c r="I7" s="480"/>
      <c r="J7" s="174"/>
      <c r="K7" s="269"/>
    </row>
    <row r="8" spans="1:12">
      <c r="A8" s="389"/>
      <c r="B8" s="478" t="s">
        <v>20</v>
      </c>
      <c r="C8" s="478"/>
      <c r="D8" s="481" t="s">
        <v>218</v>
      </c>
      <c r="E8" s="480"/>
      <c r="F8" s="480"/>
      <c r="G8" s="480"/>
      <c r="H8" s="480"/>
      <c r="I8" s="480"/>
      <c r="J8" s="174"/>
      <c r="K8" s="269"/>
    </row>
    <row r="9" spans="1:12">
      <c r="A9" s="389"/>
      <c r="B9" s="478" t="s">
        <v>66</v>
      </c>
      <c r="C9" s="478"/>
      <c r="D9" s="481" t="s">
        <v>228</v>
      </c>
      <c r="E9" s="480"/>
      <c r="F9" s="480"/>
      <c r="G9" s="480"/>
      <c r="H9" s="480"/>
      <c r="I9" s="480"/>
      <c r="J9" s="174"/>
      <c r="K9" s="269"/>
    </row>
    <row r="10" spans="1:12">
      <c r="A10" s="389"/>
      <c r="B10" s="478" t="s">
        <v>2</v>
      </c>
      <c r="C10" s="478"/>
      <c r="D10" s="481" t="s">
        <v>229</v>
      </c>
      <c r="E10" s="480"/>
      <c r="F10" s="480"/>
      <c r="G10" s="480"/>
      <c r="H10" s="480"/>
      <c r="I10" s="480"/>
      <c r="J10" s="174"/>
      <c r="K10" s="269"/>
    </row>
    <row r="11" spans="1:12">
      <c r="A11" s="389"/>
      <c r="B11" s="482" t="s">
        <v>21</v>
      </c>
      <c r="C11" s="483"/>
      <c r="D11" s="481" t="s">
        <v>219</v>
      </c>
      <c r="E11" s="480"/>
      <c r="F11" s="480"/>
      <c r="G11" s="480"/>
      <c r="H11" s="480"/>
      <c r="I11" s="480"/>
      <c r="J11" s="174"/>
      <c r="K11" s="269"/>
    </row>
    <row r="12" spans="1:12">
      <c r="A12" s="389"/>
      <c r="B12" s="484"/>
      <c r="C12" s="485"/>
      <c r="D12" s="481" t="s">
        <v>220</v>
      </c>
      <c r="E12" s="480"/>
      <c r="F12" s="480"/>
      <c r="G12" s="480"/>
      <c r="H12" s="480"/>
      <c r="I12" s="480"/>
      <c r="J12" s="174"/>
      <c r="K12" s="269"/>
    </row>
    <row r="13" spans="1:12">
      <c r="A13" s="389"/>
      <c r="B13" s="484"/>
      <c r="C13" s="485"/>
      <c r="D13" s="481" t="s">
        <v>221</v>
      </c>
      <c r="E13" s="480"/>
      <c r="F13" s="480"/>
      <c r="G13" s="480"/>
      <c r="H13" s="480"/>
      <c r="I13" s="480"/>
      <c r="J13" s="174"/>
      <c r="K13" s="269"/>
    </row>
    <row r="14" spans="1:12">
      <c r="A14" s="389"/>
      <c r="B14" s="484"/>
      <c r="C14" s="485"/>
      <c r="D14" s="481"/>
      <c r="E14" s="480"/>
      <c r="F14" s="480"/>
      <c r="G14" s="480"/>
      <c r="H14" s="480"/>
      <c r="I14" s="480"/>
      <c r="J14" s="174"/>
      <c r="K14" s="269"/>
    </row>
    <row r="15" spans="1:12">
      <c r="A15" s="389"/>
      <c r="B15" s="486"/>
      <c r="C15" s="487"/>
      <c r="D15" s="481"/>
      <c r="E15" s="480"/>
      <c r="F15" s="480"/>
      <c r="G15" s="480"/>
      <c r="H15" s="480"/>
      <c r="I15" s="480"/>
      <c r="J15" s="174"/>
      <c r="K15" s="269"/>
    </row>
    <row r="16" spans="1:12">
      <c r="A16" s="389"/>
      <c r="B16" s="174"/>
      <c r="C16" s="174"/>
      <c r="D16" s="174"/>
      <c r="E16" s="174"/>
      <c r="F16" s="174"/>
      <c r="G16" s="174"/>
      <c r="H16" s="174"/>
      <c r="I16" s="174"/>
      <c r="J16" s="174"/>
      <c r="K16" s="269"/>
    </row>
    <row r="17" spans="1:11">
      <c r="A17" s="389"/>
      <c r="B17" s="174"/>
      <c r="C17" s="174"/>
      <c r="D17" s="174"/>
      <c r="E17" s="174"/>
      <c r="F17" s="174"/>
      <c r="G17" s="174"/>
      <c r="H17" s="174"/>
      <c r="I17" s="174"/>
      <c r="J17" s="174"/>
      <c r="K17" s="269"/>
    </row>
    <row r="18" spans="1:11" ht="15" customHeight="1">
      <c r="A18" s="389"/>
      <c r="B18" s="187" t="s">
        <v>97</v>
      </c>
      <c r="C18" s="175"/>
      <c r="D18" s="175"/>
      <c r="E18" s="175"/>
      <c r="F18" s="175"/>
      <c r="G18" s="175"/>
      <c r="H18" s="175"/>
      <c r="I18" s="175"/>
      <c r="J18" s="175"/>
      <c r="K18" s="269"/>
    </row>
    <row r="19" spans="1:11" ht="15" customHeight="1">
      <c r="A19" s="389"/>
      <c r="B19" s="86" t="s">
        <v>98</v>
      </c>
      <c r="C19" s="87"/>
      <c r="D19" s="175"/>
      <c r="E19" s="175"/>
      <c r="F19" s="175"/>
      <c r="G19" s="175"/>
      <c r="H19" s="175"/>
      <c r="I19" s="175"/>
      <c r="J19" s="175"/>
      <c r="K19" s="269"/>
    </row>
    <row r="20" spans="1:11" ht="15" customHeight="1">
      <c r="A20" s="174"/>
      <c r="B20" s="175" t="s">
        <v>99</v>
      </c>
      <c r="C20" s="175"/>
      <c r="D20" s="175"/>
      <c r="E20" s="175"/>
      <c r="F20" s="175"/>
      <c r="G20" s="175"/>
      <c r="H20" s="175"/>
      <c r="I20" s="175"/>
      <c r="J20" s="175"/>
      <c r="K20" s="269"/>
    </row>
    <row r="21" spans="1:11" ht="15" customHeight="1">
      <c r="A21" s="175"/>
      <c r="B21" s="175" t="s">
        <v>100</v>
      </c>
      <c r="C21" s="175"/>
      <c r="D21" s="175"/>
      <c r="E21" s="175"/>
      <c r="F21" s="175"/>
      <c r="G21" s="175"/>
      <c r="H21" s="175"/>
      <c r="I21" s="175"/>
      <c r="J21" s="175"/>
      <c r="K21" s="269"/>
    </row>
    <row r="22" spans="1:11" ht="15" customHeight="1">
      <c r="A22" s="175"/>
      <c r="B22" s="175" t="s">
        <v>182</v>
      </c>
      <c r="C22" s="175"/>
      <c r="D22" s="175"/>
      <c r="E22" s="175"/>
      <c r="F22" s="175"/>
      <c r="G22" s="175"/>
      <c r="H22" s="175"/>
      <c r="I22" s="175"/>
      <c r="J22" s="175"/>
      <c r="K22" s="269"/>
    </row>
    <row r="23" spans="1:11" ht="15" customHeight="1">
      <c r="A23" s="175"/>
      <c r="B23" s="175"/>
      <c r="C23" s="175"/>
      <c r="D23" s="175"/>
      <c r="E23" s="175"/>
      <c r="F23" s="175"/>
      <c r="G23" s="175"/>
      <c r="H23" s="175"/>
      <c r="I23" s="175"/>
      <c r="J23" s="175"/>
      <c r="K23" s="269"/>
    </row>
    <row r="24" spans="1:11" ht="15" customHeight="1">
      <c r="A24" s="175"/>
      <c r="B24" s="175" t="s">
        <v>101</v>
      </c>
      <c r="C24" s="175"/>
      <c r="D24" s="175"/>
      <c r="E24" s="175"/>
      <c r="F24" s="175"/>
      <c r="G24" s="175"/>
      <c r="H24" s="175"/>
      <c r="I24" s="175"/>
      <c r="J24" s="175"/>
      <c r="K24" s="269"/>
    </row>
    <row r="25" spans="1:11" ht="15" customHeight="1">
      <c r="A25" s="175"/>
      <c r="B25" s="175" t="s">
        <v>102</v>
      </c>
      <c r="C25" s="175"/>
      <c r="D25" s="175"/>
      <c r="E25" s="175"/>
      <c r="F25" s="175"/>
      <c r="G25" s="175"/>
      <c r="H25" s="175"/>
      <c r="I25" s="175"/>
      <c r="J25" s="175"/>
      <c r="K25" s="269"/>
    </row>
    <row r="26" spans="1:11" ht="15" customHeight="1">
      <c r="A26" s="210"/>
      <c r="B26" s="210"/>
      <c r="C26" s="210"/>
      <c r="D26" s="210"/>
      <c r="E26" s="210"/>
      <c r="F26" s="210"/>
      <c r="G26" s="210"/>
      <c r="H26" s="210"/>
      <c r="I26" s="210"/>
      <c r="J26" s="210"/>
      <c r="K26" s="211"/>
    </row>
  </sheetData>
  <protectedRanges>
    <protectedRange sqref="D7 B3:C4 B7:C15" name="F301"/>
    <protectedRange sqref="B5:C5" name="F301_1"/>
    <protectedRange sqref="B6:C6" name="F301_2"/>
  </protectedRanges>
  <mergeCells count="22">
    <mergeCell ref="B3:C3"/>
    <mergeCell ref="D3:I3"/>
    <mergeCell ref="B5:C5"/>
    <mergeCell ref="D5:I5"/>
    <mergeCell ref="B6:C6"/>
    <mergeCell ref="D6:I6"/>
    <mergeCell ref="B4:C4"/>
    <mergeCell ref="D4:I4"/>
    <mergeCell ref="B7:C7"/>
    <mergeCell ref="D7:I7"/>
    <mergeCell ref="B8:C8"/>
    <mergeCell ref="D8:I8"/>
    <mergeCell ref="D15:I15"/>
    <mergeCell ref="B9:C9"/>
    <mergeCell ref="D9:I9"/>
    <mergeCell ref="B10:C10"/>
    <mergeCell ref="D10:I10"/>
    <mergeCell ref="B11:C15"/>
    <mergeCell ref="D11:I11"/>
    <mergeCell ref="D12:I12"/>
    <mergeCell ref="D13:I13"/>
    <mergeCell ref="D14:I14"/>
  </mergeCells>
  <phoneticPr fontId="32" type="noConversion"/>
  <pageMargins left="0.7" right="0.7" top="0.78740157499999996" bottom="0.78740157499999996" header="0.3" footer="0.3"/>
  <pageSetup paperSize="9" scale="63" orientation="portrait" horizontalDpi="4294967293"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L79"/>
  <sheetViews>
    <sheetView showGridLines="0" zoomScale="85" zoomScaleNormal="85" zoomScalePageLayoutView="85" workbookViewId="0">
      <selection activeCell="D5" sqref="D5:I5"/>
    </sheetView>
  </sheetViews>
  <sheetFormatPr baseColWidth="10" defaultRowHeight="15"/>
  <cols>
    <col min="1" max="1" width="5.7109375" customWidth="1"/>
    <col min="2" max="2" width="22.42578125" customWidth="1"/>
    <col min="3" max="3" width="14.140625" customWidth="1"/>
    <col min="4" max="4" width="10.7109375" customWidth="1"/>
    <col min="5" max="5" width="15.85546875" customWidth="1"/>
    <col min="6" max="6" width="24.7109375" customWidth="1"/>
    <col min="7" max="7" width="12.28515625" customWidth="1"/>
    <col min="8" max="8" width="15" style="16" customWidth="1"/>
    <col min="9" max="9" width="33.140625" customWidth="1"/>
    <col min="10" max="10" width="5.42578125" customWidth="1"/>
  </cols>
  <sheetData>
    <row r="1" spans="1:12" s="41" customFormat="1" ht="32.1" customHeight="1">
      <c r="A1" s="255"/>
      <c r="B1" s="256"/>
      <c r="C1" s="256"/>
      <c r="D1" s="256"/>
      <c r="E1" s="256"/>
      <c r="F1" s="256"/>
      <c r="G1" s="256"/>
      <c r="H1" s="256"/>
      <c r="I1" s="256"/>
      <c r="J1" s="257"/>
      <c r="K1"/>
      <c r="L1"/>
    </row>
    <row r="2" spans="1:12" ht="18.75">
      <c r="A2" s="258"/>
      <c r="B2" s="200"/>
      <c r="C2" s="201"/>
      <c r="D2" s="201"/>
      <c r="E2" s="201"/>
      <c r="F2" s="201"/>
      <c r="G2" s="201"/>
      <c r="H2" s="201"/>
      <c r="I2" s="201"/>
      <c r="J2" s="259"/>
    </row>
    <row r="3" spans="1:12" ht="18.75">
      <c r="A3" s="258"/>
      <c r="B3" s="554" t="s">
        <v>0</v>
      </c>
      <c r="C3" s="555"/>
      <c r="D3" s="553" t="str">
        <f>Projektname</f>
        <v>Anbindung von Fremdmaschinen in das Uhlmann SCADA System</v>
      </c>
      <c r="E3" s="553"/>
      <c r="F3" s="553"/>
      <c r="G3" s="553"/>
      <c r="H3" s="553"/>
      <c r="I3" s="553"/>
      <c r="J3" s="259"/>
    </row>
    <row r="4" spans="1:12" ht="18.75">
      <c r="A4" s="258"/>
      <c r="B4" s="554" t="s">
        <v>64</v>
      </c>
      <c r="C4" s="555"/>
      <c r="D4" s="553" t="str">
        <f>Kunde</f>
        <v>Pharmazeutischer Konzern spezialisiert auf Insulin</v>
      </c>
      <c r="E4" s="553"/>
      <c r="F4" s="553"/>
      <c r="G4" s="553"/>
      <c r="H4" s="553"/>
      <c r="I4" s="553"/>
      <c r="J4" s="259"/>
    </row>
    <row r="5" spans="1:12" ht="18.75">
      <c r="A5" s="258"/>
      <c r="B5" s="554" t="s">
        <v>134</v>
      </c>
      <c r="C5" s="555"/>
      <c r="D5" s="660" t="s">
        <v>374</v>
      </c>
      <c r="E5" s="661"/>
      <c r="F5" s="661"/>
      <c r="G5" s="661"/>
      <c r="H5" s="661"/>
      <c r="I5" s="662"/>
      <c r="J5" s="259"/>
    </row>
    <row r="6" spans="1:12" ht="18.75">
      <c r="A6" s="258"/>
      <c r="B6" s="554" t="s">
        <v>65</v>
      </c>
      <c r="C6" s="555"/>
      <c r="D6" s="553" t="str">
        <f>ProjektVerantwortKunde</f>
        <v>Herr Merk</v>
      </c>
      <c r="E6" s="553"/>
      <c r="F6" s="553"/>
      <c r="G6" s="553"/>
      <c r="H6" s="553"/>
      <c r="I6" s="553"/>
      <c r="J6" s="259"/>
    </row>
    <row r="7" spans="1:12" ht="18.75">
      <c r="A7" s="258"/>
      <c r="B7" s="554" t="s">
        <v>20</v>
      </c>
      <c r="C7" s="555"/>
      <c r="D7" s="553" t="str">
        <f>Projektleiter</f>
        <v>Herr Braun</v>
      </c>
      <c r="E7" s="553"/>
      <c r="F7" s="553"/>
      <c r="G7" s="553"/>
      <c r="H7" s="553"/>
      <c r="I7" s="553"/>
      <c r="J7" s="259"/>
    </row>
    <row r="8" spans="1:12" ht="18.75">
      <c r="A8" s="258"/>
      <c r="B8" s="554" t="s">
        <v>66</v>
      </c>
      <c r="C8" s="555"/>
      <c r="D8" s="553" t="str">
        <f>Übersicht!D9</f>
        <v xml:space="preserve">Herr Eckert </v>
      </c>
      <c r="E8" s="553"/>
      <c r="F8" s="553"/>
      <c r="G8" s="553"/>
      <c r="H8" s="553"/>
      <c r="I8" s="553"/>
      <c r="J8" s="259"/>
    </row>
    <row r="9" spans="1:12" ht="18.75">
      <c r="A9" s="258"/>
      <c r="B9" s="554" t="s">
        <v>113</v>
      </c>
      <c r="C9" s="555"/>
      <c r="D9" s="674" t="s">
        <v>375</v>
      </c>
      <c r="E9" s="674"/>
      <c r="F9" s="674"/>
      <c r="G9" s="674"/>
      <c r="H9" s="674"/>
      <c r="I9" s="674"/>
      <c r="J9" s="259"/>
    </row>
    <row r="10" spans="1:12" ht="15" customHeight="1">
      <c r="A10" s="258"/>
      <c r="B10" s="544" t="s">
        <v>2</v>
      </c>
      <c r="C10" s="544"/>
      <c r="D10" s="663" t="s">
        <v>391</v>
      </c>
      <c r="E10" s="664"/>
      <c r="F10" s="664"/>
      <c r="G10" s="664"/>
      <c r="H10" s="664"/>
      <c r="I10" s="664"/>
      <c r="J10" s="259"/>
    </row>
    <row r="11" spans="1:12" ht="18.75">
      <c r="A11" s="258"/>
      <c r="B11" s="547" t="s">
        <v>3</v>
      </c>
      <c r="C11" s="548"/>
      <c r="D11" s="553" t="str">
        <f>Übersicht!D11</f>
        <v>Herr Janzen (Automatisierung)</v>
      </c>
      <c r="E11" s="553"/>
      <c r="F11" s="553"/>
      <c r="G11" s="553"/>
      <c r="H11" s="553"/>
      <c r="I11" s="553"/>
      <c r="J11" s="259"/>
    </row>
    <row r="12" spans="1:12" ht="18.75">
      <c r="A12" s="258"/>
      <c r="B12" s="549"/>
      <c r="C12" s="550"/>
      <c r="D12" s="553" t="str">
        <f>Übersicht!D12</f>
        <v>Herr Eckert (Uhlmann Maschinen)</v>
      </c>
      <c r="E12" s="553"/>
      <c r="F12" s="553"/>
      <c r="G12" s="553"/>
      <c r="H12" s="553"/>
      <c r="I12" s="553"/>
      <c r="J12" s="259"/>
    </row>
    <row r="13" spans="1:12" ht="18.75">
      <c r="A13" s="258"/>
      <c r="B13" s="549"/>
      <c r="C13" s="550"/>
      <c r="D13" s="553" t="str">
        <f>Übersicht!D13</f>
        <v>Herr Oliver (Pester Maschinen)</v>
      </c>
      <c r="E13" s="553"/>
      <c r="F13" s="553"/>
      <c r="G13" s="553"/>
      <c r="H13" s="553"/>
      <c r="I13" s="553"/>
      <c r="J13" s="259"/>
    </row>
    <row r="14" spans="1:12" ht="18.75">
      <c r="A14" s="258"/>
      <c r="B14" s="549"/>
      <c r="C14" s="550"/>
      <c r="D14" s="553">
        <f>Übersicht!D14</f>
        <v>0</v>
      </c>
      <c r="E14" s="553"/>
      <c r="F14" s="553"/>
      <c r="G14" s="553"/>
      <c r="H14" s="553"/>
      <c r="I14" s="553"/>
      <c r="J14" s="259"/>
    </row>
    <row r="15" spans="1:12" ht="18.75">
      <c r="A15" s="258"/>
      <c r="B15" s="551"/>
      <c r="C15" s="552"/>
      <c r="D15" s="553">
        <f>Übersicht!D15</f>
        <v>0</v>
      </c>
      <c r="E15" s="553"/>
      <c r="F15" s="553"/>
      <c r="G15" s="553"/>
      <c r="H15" s="553"/>
      <c r="I15" s="553"/>
      <c r="J15" s="259"/>
    </row>
    <row r="16" spans="1:12" ht="18.75">
      <c r="A16" s="258"/>
      <c r="B16" s="205"/>
      <c r="C16" s="201"/>
      <c r="D16" s="201"/>
      <c r="E16" s="201"/>
      <c r="F16" s="201"/>
      <c r="G16" s="201"/>
      <c r="H16" s="201"/>
      <c r="I16" s="201"/>
      <c r="J16" s="259"/>
    </row>
    <row r="17" spans="1:10">
      <c r="A17" s="258"/>
      <c r="B17" s="206" t="s">
        <v>151</v>
      </c>
      <c r="C17" s="173"/>
      <c r="D17" s="173"/>
      <c r="E17" s="173"/>
      <c r="F17" s="173"/>
      <c r="G17" s="173"/>
      <c r="H17" s="173"/>
      <c r="I17" s="173"/>
      <c r="J17" s="259"/>
    </row>
    <row r="18" spans="1:10">
      <c r="A18" s="258"/>
      <c r="B18" s="172"/>
      <c r="C18" s="173"/>
      <c r="D18" s="173"/>
      <c r="E18" s="173"/>
      <c r="F18" s="173"/>
      <c r="G18" s="173"/>
      <c r="H18" s="173"/>
      <c r="I18" s="173"/>
      <c r="J18" s="259"/>
    </row>
    <row r="19" spans="1:10" ht="18.75">
      <c r="A19" s="258"/>
      <c r="B19" s="499" t="s">
        <v>5</v>
      </c>
      <c r="C19" s="499"/>
      <c r="D19" s="207"/>
      <c r="E19" s="201"/>
      <c r="F19" s="201"/>
      <c r="G19" s="201"/>
      <c r="H19" s="201"/>
      <c r="I19" s="201"/>
      <c r="J19" s="259"/>
    </row>
    <row r="20" spans="1:10" ht="15.75">
      <c r="A20" s="258"/>
      <c r="B20" s="665" t="s">
        <v>376</v>
      </c>
      <c r="C20" s="666"/>
      <c r="D20" s="666"/>
      <c r="E20" s="666"/>
      <c r="F20" s="666"/>
      <c r="G20" s="666"/>
      <c r="H20" s="666"/>
      <c r="I20" s="667"/>
      <c r="J20" s="259"/>
    </row>
    <row r="21" spans="1:10" ht="18.75">
      <c r="A21" s="258"/>
      <c r="B21" s="200"/>
      <c r="C21" s="201"/>
      <c r="D21" s="201"/>
      <c r="E21" s="201"/>
      <c r="F21" s="201"/>
      <c r="G21" s="201"/>
      <c r="H21" s="201"/>
      <c r="I21" s="201"/>
      <c r="J21" s="259"/>
    </row>
    <row r="22" spans="1:10" ht="18.75" hidden="1">
      <c r="A22" s="258"/>
      <c r="B22" s="214" t="s">
        <v>6</v>
      </c>
      <c r="C22" s="499" t="s">
        <v>7</v>
      </c>
      <c r="D22" s="499"/>
      <c r="E22" s="499"/>
      <c r="F22" s="499"/>
      <c r="G22" s="499" t="s">
        <v>8</v>
      </c>
      <c r="H22" s="499"/>
      <c r="I22" s="499"/>
      <c r="J22" s="259"/>
    </row>
    <row r="23" spans="1:10" hidden="1">
      <c r="A23" s="258"/>
      <c r="B23" s="541"/>
      <c r="C23" s="542"/>
      <c r="D23" s="542"/>
      <c r="E23" s="542"/>
      <c r="F23" s="542"/>
      <c r="G23" s="543"/>
      <c r="H23" s="543"/>
      <c r="I23" s="543"/>
      <c r="J23" s="259"/>
    </row>
    <row r="24" spans="1:10" hidden="1">
      <c r="A24" s="258"/>
      <c r="B24" s="541"/>
      <c r="C24" s="542"/>
      <c r="D24" s="542"/>
      <c r="E24" s="542"/>
      <c r="F24" s="542"/>
      <c r="G24" s="543"/>
      <c r="H24" s="543"/>
      <c r="I24" s="543"/>
      <c r="J24" s="259"/>
    </row>
    <row r="25" spans="1:10" hidden="1">
      <c r="A25" s="258"/>
      <c r="B25" s="541"/>
      <c r="C25" s="542"/>
      <c r="D25" s="542"/>
      <c r="E25" s="542"/>
      <c r="F25" s="542"/>
      <c r="G25" s="543"/>
      <c r="H25" s="543"/>
      <c r="I25" s="543"/>
      <c r="J25" s="259"/>
    </row>
    <row r="26" spans="1:10" ht="18.75" hidden="1">
      <c r="A26" s="258"/>
      <c r="B26" s="200"/>
      <c r="C26" s="201"/>
      <c r="D26" s="201"/>
      <c r="E26" s="201"/>
      <c r="F26" s="201"/>
      <c r="G26" s="201"/>
      <c r="H26" s="201"/>
      <c r="I26" s="201"/>
      <c r="J26" s="259"/>
    </row>
    <row r="27" spans="1:10" ht="18.75">
      <c r="A27" s="258"/>
      <c r="B27" s="490" t="s">
        <v>62</v>
      </c>
      <c r="C27" s="491"/>
      <c r="D27" s="491"/>
      <c r="E27" s="491"/>
      <c r="F27" s="492"/>
      <c r="G27" s="499" t="s">
        <v>8</v>
      </c>
      <c r="H27" s="499"/>
      <c r="I27" s="499"/>
      <c r="J27" s="259"/>
    </row>
    <row r="28" spans="1:10" ht="18.75">
      <c r="A28" s="258"/>
      <c r="B28" s="493" t="s">
        <v>377</v>
      </c>
      <c r="C28" s="494"/>
      <c r="D28" s="494"/>
      <c r="E28" s="494"/>
      <c r="F28" s="495"/>
      <c r="G28" s="668" t="s">
        <v>95</v>
      </c>
      <c r="H28" s="669"/>
      <c r="I28" s="670"/>
      <c r="J28" s="259"/>
    </row>
    <row r="29" spans="1:10" ht="18.75">
      <c r="A29" s="258"/>
      <c r="B29" s="493" t="s">
        <v>378</v>
      </c>
      <c r="C29" s="494"/>
      <c r="D29" s="494"/>
      <c r="E29" s="494"/>
      <c r="F29" s="495"/>
      <c r="G29" s="508" t="s">
        <v>226</v>
      </c>
      <c r="H29" s="508"/>
      <c r="I29" s="508"/>
      <c r="J29" s="259"/>
    </row>
    <row r="30" spans="1:10" ht="18.75">
      <c r="A30" s="258"/>
      <c r="B30" s="493" t="s">
        <v>379</v>
      </c>
      <c r="C30" s="494"/>
      <c r="D30" s="494"/>
      <c r="E30" s="494"/>
      <c r="F30" s="495"/>
      <c r="G30" s="508" t="s">
        <v>226</v>
      </c>
      <c r="H30" s="508"/>
      <c r="I30" s="508"/>
      <c r="J30" s="259"/>
    </row>
    <row r="31" spans="1:10" ht="18.75">
      <c r="A31" s="258"/>
      <c r="B31" s="493" t="s">
        <v>380</v>
      </c>
      <c r="C31" s="494"/>
      <c r="D31" s="494"/>
      <c r="E31" s="494"/>
      <c r="F31" s="495"/>
      <c r="G31" s="508" t="s">
        <v>95</v>
      </c>
      <c r="H31" s="508"/>
      <c r="I31" s="508"/>
      <c r="J31" s="259"/>
    </row>
    <row r="32" spans="1:10" ht="18.75">
      <c r="A32" s="258"/>
      <c r="B32" s="493" t="s">
        <v>381</v>
      </c>
      <c r="C32" s="494"/>
      <c r="D32" s="494"/>
      <c r="E32" s="494"/>
      <c r="F32" s="495"/>
      <c r="G32" s="508" t="s">
        <v>226</v>
      </c>
      <c r="H32" s="508"/>
      <c r="I32" s="508"/>
      <c r="J32" s="259"/>
    </row>
    <row r="33" spans="1:10" ht="9.6" customHeight="1">
      <c r="A33" s="258"/>
      <c r="B33" s="172"/>
      <c r="C33" s="173"/>
      <c r="D33" s="173"/>
      <c r="E33" s="173"/>
      <c r="F33" s="173"/>
      <c r="G33" s="173"/>
      <c r="H33" s="173"/>
      <c r="I33" s="173"/>
      <c r="J33" s="259"/>
    </row>
    <row r="34" spans="1:10">
      <c r="A34" s="258"/>
      <c r="B34" s="206"/>
      <c r="C34" s="173"/>
      <c r="D34" s="173"/>
      <c r="E34" s="173"/>
      <c r="F34" s="173"/>
      <c r="G34" s="173"/>
      <c r="H34" s="173"/>
      <c r="I34" s="173"/>
      <c r="J34" s="259"/>
    </row>
    <row r="35" spans="1:10" ht="7.15" customHeight="1">
      <c r="A35" s="258"/>
      <c r="B35" s="208"/>
      <c r="C35" s="173"/>
      <c r="D35" s="173"/>
      <c r="E35" s="173"/>
      <c r="F35" s="173"/>
      <c r="G35" s="173"/>
      <c r="H35" s="173"/>
      <c r="I35" s="173"/>
      <c r="J35" s="259"/>
    </row>
    <row r="36" spans="1:10" ht="18.75">
      <c r="A36" s="258"/>
      <c r="B36" s="214" t="s">
        <v>150</v>
      </c>
      <c r="C36" s="207"/>
      <c r="D36" s="207"/>
      <c r="E36" s="201"/>
      <c r="F36" s="201"/>
      <c r="G36" s="201"/>
      <c r="H36" s="201"/>
      <c r="I36" s="201"/>
      <c r="J36" s="259"/>
    </row>
    <row r="37" spans="1:10">
      <c r="A37" s="258"/>
      <c r="B37" s="529" t="s">
        <v>382</v>
      </c>
      <c r="C37" s="529"/>
      <c r="D37" s="529"/>
      <c r="E37" s="529"/>
      <c r="F37" s="529"/>
      <c r="G37" s="529"/>
      <c r="H37" s="529"/>
      <c r="I37" s="529"/>
      <c r="J37" s="259"/>
    </row>
    <row r="38" spans="1:10">
      <c r="A38" s="258"/>
      <c r="B38" s="529"/>
      <c r="C38" s="529"/>
      <c r="D38" s="529"/>
      <c r="E38" s="529"/>
      <c r="F38" s="529"/>
      <c r="G38" s="529"/>
      <c r="H38" s="529"/>
      <c r="I38" s="529"/>
      <c r="J38" s="259"/>
    </row>
    <row r="39" spans="1:10">
      <c r="A39" s="258"/>
      <c r="B39" s="529"/>
      <c r="C39" s="529"/>
      <c r="D39" s="529"/>
      <c r="E39" s="529"/>
      <c r="F39" s="529"/>
      <c r="G39" s="529"/>
      <c r="H39" s="529"/>
      <c r="I39" s="529"/>
      <c r="J39" s="259"/>
    </row>
    <row r="40" spans="1:10">
      <c r="A40" s="258"/>
      <c r="B40" s="529"/>
      <c r="C40" s="529"/>
      <c r="D40" s="529"/>
      <c r="E40" s="529"/>
      <c r="F40" s="529"/>
      <c r="G40" s="529"/>
      <c r="H40" s="529"/>
      <c r="I40" s="529"/>
      <c r="J40" s="259"/>
    </row>
    <row r="41" spans="1:10" ht="18.75">
      <c r="A41" s="258"/>
      <c r="B41" s="200"/>
      <c r="C41" s="201"/>
      <c r="D41" s="201"/>
      <c r="E41" s="201"/>
      <c r="F41" s="201"/>
      <c r="G41" s="201"/>
      <c r="H41" s="201"/>
      <c r="I41" s="201"/>
      <c r="J41" s="259"/>
    </row>
    <row r="42" spans="1:10" ht="18.75">
      <c r="A42" s="258"/>
      <c r="B42" s="209" t="s">
        <v>10</v>
      </c>
      <c r="C42" s="201"/>
      <c r="D42" s="201"/>
      <c r="E42" s="201"/>
      <c r="F42" s="201"/>
      <c r="G42" s="201"/>
      <c r="H42" s="201"/>
      <c r="I42" s="201"/>
      <c r="J42" s="259"/>
    </row>
    <row r="43" spans="1:10" ht="18.75">
      <c r="A43" s="258"/>
      <c r="B43" s="200"/>
      <c r="C43" s="201"/>
      <c r="D43" s="201"/>
      <c r="E43" s="201"/>
      <c r="F43" s="201"/>
      <c r="G43" s="201"/>
      <c r="H43" s="201"/>
      <c r="I43" s="201"/>
      <c r="J43" s="259"/>
    </row>
    <row r="44" spans="1:10" ht="18.75">
      <c r="A44" s="258"/>
      <c r="B44" s="214" t="s">
        <v>11</v>
      </c>
      <c r="C44" s="490" t="s">
        <v>82</v>
      </c>
      <c r="D44" s="491"/>
      <c r="E44" s="491"/>
      <c r="F44" s="491"/>
      <c r="G44" s="491"/>
      <c r="H44" s="491"/>
      <c r="I44" s="492"/>
      <c r="J44" s="259"/>
    </row>
    <row r="45" spans="1:10" ht="18.75">
      <c r="A45" s="260"/>
      <c r="B45" s="124" t="s">
        <v>388</v>
      </c>
      <c r="C45" s="535" t="s">
        <v>387</v>
      </c>
      <c r="D45" s="512"/>
      <c r="E45" s="512"/>
      <c r="F45" s="512"/>
      <c r="G45" s="512"/>
      <c r="H45" s="512"/>
      <c r="I45" s="513"/>
      <c r="J45" s="261"/>
    </row>
    <row r="46" spans="1:10" ht="18.75">
      <c r="A46" s="260"/>
      <c r="B46" s="124" t="s">
        <v>389</v>
      </c>
      <c r="C46" s="535" t="s">
        <v>390</v>
      </c>
      <c r="D46" s="512"/>
      <c r="E46" s="512"/>
      <c r="F46" s="512"/>
      <c r="G46" s="512"/>
      <c r="H46" s="512"/>
      <c r="I46" s="513"/>
      <c r="J46" s="261"/>
    </row>
    <row r="47" spans="1:10" ht="18.75">
      <c r="A47" s="260"/>
      <c r="B47" s="124">
        <v>3</v>
      </c>
      <c r="C47" s="535"/>
      <c r="D47" s="512"/>
      <c r="E47" s="512"/>
      <c r="F47" s="512"/>
      <c r="G47" s="512"/>
      <c r="H47" s="512"/>
      <c r="I47" s="513"/>
      <c r="J47" s="261"/>
    </row>
    <row r="48" spans="1:10" ht="18.75">
      <c r="A48" s="260"/>
      <c r="B48" s="124">
        <v>4</v>
      </c>
      <c r="C48" s="535"/>
      <c r="D48" s="512"/>
      <c r="E48" s="512"/>
      <c r="F48" s="512"/>
      <c r="G48" s="512"/>
      <c r="H48" s="512"/>
      <c r="I48" s="513"/>
      <c r="J48" s="261"/>
    </row>
    <row r="49" spans="1:10" ht="18.75">
      <c r="A49" s="258"/>
      <c r="B49" s="200"/>
      <c r="C49" s="201"/>
      <c r="D49" s="201"/>
      <c r="E49" s="201"/>
      <c r="F49" s="201"/>
      <c r="G49" s="201"/>
      <c r="H49" s="201"/>
      <c r="I49" s="201"/>
      <c r="J49" s="259"/>
    </row>
    <row r="50" spans="1:10" ht="18.75">
      <c r="A50" s="258"/>
      <c r="B50" s="209" t="s">
        <v>12</v>
      </c>
      <c r="C50" s="201"/>
      <c r="D50" s="201"/>
      <c r="E50" s="201"/>
      <c r="F50" s="201"/>
      <c r="G50" s="201"/>
      <c r="H50" s="201"/>
      <c r="I50" s="201"/>
      <c r="J50" s="259"/>
    </row>
    <row r="51" spans="1:10" ht="18.75">
      <c r="A51" s="258"/>
      <c r="B51" s="200"/>
      <c r="C51" s="201"/>
      <c r="D51" s="201"/>
      <c r="E51" s="201"/>
      <c r="F51" s="201"/>
      <c r="G51" s="201"/>
      <c r="H51" s="201"/>
      <c r="I51" s="201"/>
      <c r="J51" s="259"/>
    </row>
    <row r="52" spans="1:10" ht="18.75">
      <c r="A52" s="258"/>
      <c r="B52" s="499" t="s">
        <v>112</v>
      </c>
      <c r="C52" s="499"/>
      <c r="D52" s="499"/>
      <c r="E52" s="201"/>
      <c r="F52" s="201"/>
      <c r="G52" s="201"/>
      <c r="H52" s="201"/>
      <c r="I52" s="201"/>
      <c r="J52" s="259"/>
    </row>
    <row r="53" spans="1:10">
      <c r="A53" s="258"/>
      <c r="B53" s="514" t="s">
        <v>383</v>
      </c>
      <c r="C53" s="515"/>
      <c r="D53" s="515"/>
      <c r="E53" s="515"/>
      <c r="F53" s="515"/>
      <c r="G53" s="515"/>
      <c r="H53" s="515"/>
      <c r="I53" s="516"/>
      <c r="J53" s="259"/>
    </row>
    <row r="54" spans="1:10">
      <c r="A54" s="258"/>
      <c r="B54" s="517"/>
      <c r="C54" s="518"/>
      <c r="D54" s="518"/>
      <c r="E54" s="518"/>
      <c r="F54" s="518"/>
      <c r="G54" s="518"/>
      <c r="H54" s="518"/>
      <c r="I54" s="519"/>
      <c r="J54" s="259"/>
    </row>
    <row r="55" spans="1:10">
      <c r="A55" s="258"/>
      <c r="B55" s="520"/>
      <c r="C55" s="521"/>
      <c r="D55" s="521"/>
      <c r="E55" s="521"/>
      <c r="F55" s="521"/>
      <c r="G55" s="521"/>
      <c r="H55" s="521"/>
      <c r="I55" s="522"/>
      <c r="J55" s="259"/>
    </row>
    <row r="56" spans="1:10" ht="18.75">
      <c r="A56" s="258"/>
      <c r="B56" s="200"/>
      <c r="C56" s="201"/>
      <c r="D56" s="201"/>
      <c r="E56" s="201"/>
      <c r="F56" s="201"/>
      <c r="G56" s="201"/>
      <c r="H56" s="201"/>
      <c r="I56" s="201"/>
      <c r="J56" s="259"/>
    </row>
    <row r="57" spans="1:10" ht="18.75">
      <c r="A57" s="258"/>
      <c r="B57" s="671" t="s">
        <v>152</v>
      </c>
      <c r="C57" s="672"/>
      <c r="D57" s="672"/>
      <c r="E57" s="673"/>
      <c r="F57" s="201"/>
      <c r="G57" s="201"/>
      <c r="H57" s="201"/>
      <c r="I57" s="201"/>
      <c r="J57" s="259"/>
    </row>
    <row r="58" spans="1:10">
      <c r="A58" s="258"/>
      <c r="B58" s="677" t="s">
        <v>384</v>
      </c>
      <c r="C58" s="678"/>
      <c r="D58" s="678"/>
      <c r="E58" s="678"/>
      <c r="F58" s="678"/>
      <c r="G58" s="678"/>
      <c r="H58" s="678"/>
      <c r="I58" s="679"/>
      <c r="J58" s="259"/>
    </row>
    <row r="59" spans="1:10">
      <c r="A59" s="258"/>
      <c r="B59" s="680"/>
      <c r="C59" s="681"/>
      <c r="D59" s="681"/>
      <c r="E59" s="681"/>
      <c r="F59" s="681"/>
      <c r="G59" s="681"/>
      <c r="H59" s="681"/>
      <c r="I59" s="682"/>
      <c r="J59" s="259"/>
    </row>
    <row r="60" spans="1:10">
      <c r="A60" s="258"/>
      <c r="B60" s="683"/>
      <c r="C60" s="684"/>
      <c r="D60" s="684"/>
      <c r="E60" s="684"/>
      <c r="F60" s="684"/>
      <c r="G60" s="684"/>
      <c r="H60" s="684"/>
      <c r="I60" s="685"/>
      <c r="J60" s="259"/>
    </row>
    <row r="61" spans="1:10" ht="18.75">
      <c r="A61" s="258"/>
      <c r="B61" s="212"/>
      <c r="C61" s="212"/>
      <c r="D61" s="212"/>
      <c r="E61" s="212"/>
      <c r="F61" s="212"/>
      <c r="G61" s="212"/>
      <c r="H61" s="212"/>
      <c r="I61" s="212"/>
      <c r="J61" s="259"/>
    </row>
    <row r="62" spans="1:10" ht="18.75">
      <c r="A62" s="258"/>
      <c r="B62" s="499" t="s">
        <v>132</v>
      </c>
      <c r="C62" s="499"/>
      <c r="D62" s="499"/>
      <c r="E62" s="201"/>
      <c r="F62" s="201"/>
      <c r="G62" s="201"/>
      <c r="H62" s="201"/>
      <c r="I62" s="201"/>
      <c r="J62" s="259"/>
    </row>
    <row r="63" spans="1:10" ht="37.5">
      <c r="A63" s="258"/>
      <c r="B63" s="213" t="s">
        <v>85</v>
      </c>
      <c r="C63" s="531">
        <v>20000</v>
      </c>
      <c r="D63" s="532"/>
      <c r="E63" s="213" t="s">
        <v>86</v>
      </c>
      <c r="F63" s="531">
        <v>10000</v>
      </c>
      <c r="G63" s="532"/>
      <c r="H63" s="213" t="s">
        <v>84</v>
      </c>
      <c r="I63" s="125">
        <v>10000</v>
      </c>
      <c r="J63" s="259"/>
    </row>
    <row r="64" spans="1:10" ht="15" customHeight="1">
      <c r="A64" s="258"/>
      <c r="B64" s="200"/>
      <c r="C64" s="201"/>
      <c r="D64" s="201"/>
      <c r="E64" s="201"/>
      <c r="F64" s="201"/>
      <c r="G64" s="201"/>
      <c r="H64" s="201"/>
      <c r="I64" s="201"/>
      <c r="J64" s="259"/>
    </row>
    <row r="65" spans="1:10" ht="15" customHeight="1">
      <c r="A65" s="258"/>
      <c r="B65" s="499" t="s">
        <v>87</v>
      </c>
      <c r="C65" s="499"/>
      <c r="D65" s="499"/>
      <c r="E65" s="201"/>
      <c r="F65" s="201"/>
      <c r="G65" s="201"/>
      <c r="H65" s="201"/>
      <c r="I65" s="201"/>
      <c r="J65" s="259"/>
    </row>
    <row r="66" spans="1:10" ht="15" customHeight="1">
      <c r="A66" s="258"/>
      <c r="B66" s="126" t="s">
        <v>90</v>
      </c>
      <c r="C66" s="675">
        <v>42800</v>
      </c>
      <c r="D66" s="676"/>
      <c r="E66" s="126" t="s">
        <v>89</v>
      </c>
      <c r="F66" s="675">
        <v>42818</v>
      </c>
      <c r="G66" s="676"/>
      <c r="H66" s="126" t="s">
        <v>88</v>
      </c>
      <c r="I66" s="125" t="s">
        <v>385</v>
      </c>
      <c r="J66" s="259"/>
    </row>
    <row r="67" spans="1:10" ht="15" customHeight="1">
      <c r="A67" s="258"/>
      <c r="B67" s="200"/>
      <c r="C67" s="201"/>
      <c r="D67" s="201"/>
      <c r="E67" s="201"/>
      <c r="F67" s="201"/>
      <c r="G67" s="201"/>
      <c r="H67" s="201"/>
      <c r="I67" s="201"/>
      <c r="J67" s="259"/>
    </row>
    <row r="68" spans="1:10" ht="15" customHeight="1">
      <c r="A68" s="258"/>
      <c r="B68" s="490" t="s">
        <v>14</v>
      </c>
      <c r="C68" s="533"/>
      <c r="D68" s="534"/>
      <c r="E68" s="201"/>
      <c r="F68" s="201"/>
      <c r="G68" s="201"/>
      <c r="H68" s="201"/>
      <c r="I68" s="201"/>
      <c r="J68" s="259"/>
    </row>
    <row r="69" spans="1:10" ht="18.75">
      <c r="A69" s="258"/>
      <c r="B69" s="535" t="s">
        <v>386</v>
      </c>
      <c r="C69" s="536"/>
      <c r="D69" s="536"/>
      <c r="E69" s="536"/>
      <c r="F69" s="536"/>
      <c r="G69" s="536"/>
      <c r="H69" s="536"/>
      <c r="I69" s="537"/>
      <c r="J69" s="259"/>
    </row>
    <row r="70" spans="1:10" ht="18.75">
      <c r="A70" s="258"/>
      <c r="B70" s="535"/>
      <c r="C70" s="536"/>
      <c r="D70" s="536"/>
      <c r="E70" s="536"/>
      <c r="F70" s="536"/>
      <c r="G70" s="536"/>
      <c r="H70" s="536"/>
      <c r="I70" s="537"/>
      <c r="J70" s="259"/>
    </row>
    <row r="71" spans="1:10" ht="18.75">
      <c r="A71" s="258"/>
      <c r="B71" s="529"/>
      <c r="C71" s="529"/>
      <c r="D71" s="529"/>
      <c r="E71" s="529"/>
      <c r="F71" s="529"/>
      <c r="G71" s="529"/>
      <c r="H71" s="529"/>
      <c r="I71" s="529"/>
      <c r="J71" s="259"/>
    </row>
    <row r="72" spans="1:10" ht="18.75">
      <c r="A72" s="258"/>
      <c r="B72" s="529"/>
      <c r="C72" s="529"/>
      <c r="D72" s="529"/>
      <c r="E72" s="529"/>
      <c r="F72" s="529"/>
      <c r="G72" s="529"/>
      <c r="H72" s="529"/>
      <c r="I72" s="529"/>
      <c r="J72" s="259"/>
    </row>
    <row r="73" spans="1:10" ht="18.75">
      <c r="A73" s="258"/>
      <c r="B73" s="529"/>
      <c r="C73" s="529"/>
      <c r="D73" s="529"/>
      <c r="E73" s="529"/>
      <c r="F73" s="529"/>
      <c r="G73" s="529"/>
      <c r="H73" s="529"/>
      <c r="I73" s="529"/>
      <c r="J73" s="259"/>
    </row>
    <row r="74" spans="1:10">
      <c r="A74" s="258"/>
      <c r="B74" s="172"/>
      <c r="C74" s="173"/>
      <c r="D74" s="173"/>
      <c r="E74" s="173"/>
      <c r="F74" s="173"/>
      <c r="G74" s="173"/>
      <c r="H74" s="173"/>
      <c r="I74" s="173"/>
      <c r="J74" s="259"/>
    </row>
    <row r="75" spans="1:10">
      <c r="A75" s="258"/>
      <c r="B75" s="172"/>
      <c r="C75" s="173"/>
      <c r="D75" s="173"/>
      <c r="E75" s="173"/>
      <c r="F75" s="173"/>
      <c r="G75" s="173"/>
      <c r="H75" s="173"/>
      <c r="I75" s="173"/>
      <c r="J75" s="259"/>
    </row>
    <row r="76" spans="1:10">
      <c r="A76" s="258"/>
      <c r="B76" s="172" t="s">
        <v>133</v>
      </c>
      <c r="C76" s="173"/>
      <c r="D76" s="173"/>
      <c r="E76" s="173"/>
      <c r="F76" s="173"/>
      <c r="G76" s="172" t="s">
        <v>19</v>
      </c>
      <c r="H76" s="173"/>
      <c r="I76" s="173"/>
      <c r="J76" s="259"/>
    </row>
    <row r="77" spans="1:10">
      <c r="A77" s="258"/>
      <c r="B77" s="80"/>
      <c r="C77" s="81"/>
      <c r="D77" s="72"/>
      <c r="E77" s="173"/>
      <c r="F77" s="173"/>
      <c r="G77" s="72"/>
      <c r="H77" s="72"/>
      <c r="I77" s="72"/>
      <c r="J77" s="259"/>
    </row>
    <row r="78" spans="1:10">
      <c r="A78" s="258"/>
      <c r="B78" s="80" t="s">
        <v>81</v>
      </c>
      <c r="C78" s="81"/>
      <c r="D78" s="72"/>
      <c r="E78" s="173"/>
      <c r="F78" s="173"/>
      <c r="G78" s="82" t="s">
        <v>81</v>
      </c>
      <c r="H78" s="83"/>
      <c r="I78" s="81"/>
      <c r="J78" s="259"/>
    </row>
    <row r="79" spans="1:10" ht="15.75" thickBot="1">
      <c r="A79" s="262"/>
      <c r="B79" s="185"/>
      <c r="C79" s="185"/>
      <c r="D79" s="185"/>
      <c r="E79" s="185"/>
      <c r="F79" s="185"/>
      <c r="G79" s="185"/>
      <c r="H79" s="185"/>
      <c r="I79" s="185"/>
      <c r="J79" s="180"/>
    </row>
  </sheetData>
  <protectedRanges>
    <protectedRange sqref="D6 A2:J2 A3:C8 J3:J8 D11:I15 E39:J41 A39:D41 A75:J78 A62:A63 E16:J32 E49:J62 C63:D63 F63:G63 I63:J63 A49:D61 A16:D32 A10:C15 J10:J15 A64:J74 A33:D38 E33:J38 A42:D48 E42:J48" name="F301"/>
    <protectedRange sqref="B62:D62" name="F301_4"/>
    <protectedRange sqref="B63" name="F301_5"/>
    <protectedRange sqref="E63" name="F301_6"/>
    <protectedRange sqref="H63" name="F301_7"/>
    <protectedRange sqref="A9:C9 J9" name="F301_8"/>
    <protectedRange sqref="D10:I10" name="F301_10"/>
  </protectedRanges>
  <mergeCells count="63">
    <mergeCell ref="B9:C9"/>
    <mergeCell ref="D9:I9"/>
    <mergeCell ref="B71:I71"/>
    <mergeCell ref="B72:I72"/>
    <mergeCell ref="B73:I73"/>
    <mergeCell ref="B65:D65"/>
    <mergeCell ref="C66:D66"/>
    <mergeCell ref="F66:G66"/>
    <mergeCell ref="B68:D68"/>
    <mergeCell ref="B69:I69"/>
    <mergeCell ref="B70:I70"/>
    <mergeCell ref="B58:I60"/>
    <mergeCell ref="B62:D62"/>
    <mergeCell ref="C63:D63"/>
    <mergeCell ref="F63:G63"/>
    <mergeCell ref="C48:I48"/>
    <mergeCell ref="B52:D52"/>
    <mergeCell ref="B53:I55"/>
    <mergeCell ref="B57:E57"/>
    <mergeCell ref="C44:I44"/>
    <mergeCell ref="C45:I45"/>
    <mergeCell ref="C46:I46"/>
    <mergeCell ref="C47:I47"/>
    <mergeCell ref="B37:I40"/>
    <mergeCell ref="B30:F30"/>
    <mergeCell ref="G30:I30"/>
    <mergeCell ref="B31:F31"/>
    <mergeCell ref="G31:I31"/>
    <mergeCell ref="B32:F32"/>
    <mergeCell ref="G32:I32"/>
    <mergeCell ref="B27:F27"/>
    <mergeCell ref="G27:I27"/>
    <mergeCell ref="B28:F28"/>
    <mergeCell ref="G28:I28"/>
    <mergeCell ref="B29:F29"/>
    <mergeCell ref="G29:I29"/>
    <mergeCell ref="B19:C19"/>
    <mergeCell ref="B20:I20"/>
    <mergeCell ref="C22:F22"/>
    <mergeCell ref="G22:I22"/>
    <mergeCell ref="B23:B25"/>
    <mergeCell ref="C23:F25"/>
    <mergeCell ref="G23:I25"/>
    <mergeCell ref="B10:C10"/>
    <mergeCell ref="D10:I10"/>
    <mergeCell ref="B11:C15"/>
    <mergeCell ref="D11:I11"/>
    <mergeCell ref="D12:I12"/>
    <mergeCell ref="D13:I13"/>
    <mergeCell ref="D14:I14"/>
    <mergeCell ref="D15:I15"/>
    <mergeCell ref="B6:C6"/>
    <mergeCell ref="D6:I6"/>
    <mergeCell ref="B7:C7"/>
    <mergeCell ref="D7:I7"/>
    <mergeCell ref="B8:C8"/>
    <mergeCell ref="D8:I8"/>
    <mergeCell ref="B3:C3"/>
    <mergeCell ref="D3:I3"/>
    <mergeCell ref="B4:C4"/>
    <mergeCell ref="D4:I4"/>
    <mergeCell ref="B5:C5"/>
    <mergeCell ref="D5:I5"/>
  </mergeCells>
  <pageMargins left="1.1023622047244095" right="0.31496062992125984" top="0.78740157480314965" bottom="0.59055118110236227" header="0.31496062992125984" footer="0.31496062992125984"/>
  <pageSetup paperSize="9" scale="49" orientation="portrait" horizontalDpi="4294967294"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38"/>
  <sheetViews>
    <sheetView workbookViewId="0">
      <selection activeCell="K40" sqref="K40"/>
    </sheetView>
  </sheetViews>
  <sheetFormatPr baseColWidth="10" defaultRowHeight="15"/>
  <cols>
    <col min="1" max="1" width="2.85546875" customWidth="1"/>
    <col min="2" max="2" width="15.7109375" customWidth="1"/>
    <col min="3" max="3" width="4.85546875" customWidth="1"/>
    <col min="5" max="5" width="5.28515625" customWidth="1"/>
    <col min="8" max="8" width="20.28515625" customWidth="1"/>
    <col min="9" max="9" width="3" customWidth="1"/>
  </cols>
  <sheetData>
    <row r="1" spans="1:9" ht="15.75" thickBot="1"/>
    <row r="2" spans="1:9" ht="21">
      <c r="A2" s="452"/>
      <c r="B2" s="453" t="s">
        <v>190</v>
      </c>
      <c r="C2" s="453"/>
      <c r="D2" s="453"/>
      <c r="E2" s="453"/>
      <c r="F2" s="454"/>
      <c r="G2" s="454"/>
      <c r="H2" s="454"/>
      <c r="I2" s="455"/>
    </row>
    <row r="3" spans="1:9">
      <c r="A3" s="456"/>
      <c r="B3" s="457"/>
      <c r="C3" s="457"/>
      <c r="D3" s="457"/>
      <c r="E3" s="457"/>
      <c r="F3" s="430"/>
      <c r="G3" s="430"/>
      <c r="H3" s="430"/>
      <c r="I3" s="458"/>
    </row>
    <row r="4" spans="1:9">
      <c r="A4" s="456"/>
      <c r="B4" s="686" t="s">
        <v>191</v>
      </c>
      <c r="C4" s="686"/>
      <c r="D4" s="686"/>
      <c r="E4" s="686"/>
      <c r="F4" s="431" t="s">
        <v>192</v>
      </c>
      <c r="G4" s="432"/>
      <c r="H4" s="432"/>
      <c r="I4" s="459"/>
    </row>
    <row r="5" spans="1:9">
      <c r="A5" s="456"/>
      <c r="B5" s="686" t="s">
        <v>213</v>
      </c>
      <c r="C5" s="686"/>
      <c r="D5" s="686"/>
      <c r="E5" s="686"/>
      <c r="F5" s="687"/>
      <c r="G5" s="687"/>
      <c r="H5" s="687"/>
      <c r="I5" s="459"/>
    </row>
    <row r="6" spans="1:9">
      <c r="A6" s="456"/>
      <c r="B6" s="686" t="s">
        <v>0</v>
      </c>
      <c r="C6" s="686"/>
      <c r="D6" s="686"/>
      <c r="E6" s="686"/>
      <c r="F6" s="687"/>
      <c r="G6" s="687"/>
      <c r="H6" s="687"/>
      <c r="I6" s="459"/>
    </row>
    <row r="7" spans="1:9">
      <c r="A7" s="456"/>
      <c r="B7" s="686" t="s">
        <v>75</v>
      </c>
      <c r="C7" s="686"/>
      <c r="D7" s="686"/>
      <c r="E7" s="686"/>
      <c r="F7" s="687"/>
      <c r="G7" s="687"/>
      <c r="H7" s="687"/>
      <c r="I7" s="459"/>
    </row>
    <row r="8" spans="1:9" ht="14.45" customHeight="1">
      <c r="A8" s="456"/>
      <c r="B8" s="686" t="s">
        <v>134</v>
      </c>
      <c r="C8" s="686"/>
      <c r="D8" s="686"/>
      <c r="E8" s="686"/>
      <c r="F8" s="688"/>
      <c r="G8" s="688"/>
      <c r="H8" s="688"/>
      <c r="I8" s="459"/>
    </row>
    <row r="9" spans="1:9" ht="14.45" customHeight="1">
      <c r="A9" s="456"/>
      <c r="B9" s="686" t="s">
        <v>193</v>
      </c>
      <c r="C9" s="686"/>
      <c r="D9" s="686"/>
      <c r="E9" s="686"/>
      <c r="F9" s="687"/>
      <c r="G9" s="687"/>
      <c r="H9" s="687"/>
      <c r="I9" s="459"/>
    </row>
    <row r="10" spans="1:9" ht="14.45" customHeight="1">
      <c r="A10" s="456"/>
      <c r="B10" s="686" t="s">
        <v>194</v>
      </c>
      <c r="C10" s="686"/>
      <c r="D10" s="686"/>
      <c r="E10" s="686"/>
      <c r="F10" s="687"/>
      <c r="G10" s="687"/>
      <c r="H10" s="687"/>
      <c r="I10" s="459"/>
    </row>
    <row r="11" spans="1:9">
      <c r="A11" s="456"/>
      <c r="B11" s="457"/>
      <c r="C11" s="457"/>
      <c r="D11" s="457"/>
      <c r="E11" s="457"/>
      <c r="F11" s="457"/>
      <c r="G11" s="457"/>
      <c r="H11" s="457"/>
      <c r="I11" s="459"/>
    </row>
    <row r="12" spans="1:9">
      <c r="A12" s="460"/>
      <c r="B12" s="444"/>
      <c r="C12" s="445"/>
      <c r="D12" s="446" t="s">
        <v>195</v>
      </c>
      <c r="E12" s="447"/>
      <c r="F12" s="438" t="s">
        <v>196</v>
      </c>
      <c r="G12" s="438"/>
      <c r="H12" s="692"/>
      <c r="I12" s="461"/>
    </row>
    <row r="13" spans="1:9">
      <c r="A13" s="460"/>
      <c r="B13" s="444" t="s">
        <v>197</v>
      </c>
      <c r="C13" s="445"/>
      <c r="D13" s="446" t="s">
        <v>195</v>
      </c>
      <c r="E13" s="447"/>
      <c r="F13" s="438" t="s">
        <v>194</v>
      </c>
      <c r="G13" s="438"/>
      <c r="H13" s="692"/>
      <c r="I13" s="461"/>
    </row>
    <row r="14" spans="1:9">
      <c r="A14" s="460"/>
      <c r="B14" s="448"/>
      <c r="C14" s="449"/>
      <c r="D14" s="451" t="s">
        <v>195</v>
      </c>
      <c r="E14" s="447"/>
      <c r="F14" s="438"/>
      <c r="G14" s="438"/>
      <c r="H14" s="692"/>
      <c r="I14" s="461"/>
    </row>
    <row r="15" spans="1:9">
      <c r="A15" s="460"/>
      <c r="B15" s="448"/>
      <c r="C15" s="449"/>
      <c r="D15" s="437"/>
      <c r="E15" s="437"/>
      <c r="F15" s="438"/>
      <c r="G15" s="438"/>
      <c r="H15" s="447"/>
      <c r="I15" s="461"/>
    </row>
    <row r="16" spans="1:9">
      <c r="A16" s="460"/>
      <c r="B16" s="439"/>
      <c r="C16" s="440"/>
      <c r="D16" s="441"/>
      <c r="E16" s="441"/>
      <c r="F16" s="443"/>
      <c r="G16" s="443"/>
      <c r="H16" s="442"/>
      <c r="I16" s="461"/>
    </row>
    <row r="17" spans="1:9">
      <c r="A17" s="460"/>
      <c r="B17" s="444"/>
      <c r="C17" s="445"/>
      <c r="D17" s="446" t="s">
        <v>195</v>
      </c>
      <c r="E17" s="447"/>
      <c r="F17" s="438" t="s">
        <v>196</v>
      </c>
      <c r="G17" s="438"/>
      <c r="H17" s="692"/>
      <c r="I17" s="461"/>
    </row>
    <row r="18" spans="1:9">
      <c r="A18" s="460"/>
      <c r="B18" s="444" t="s">
        <v>198</v>
      </c>
      <c r="C18" s="445"/>
      <c r="D18" s="446" t="s">
        <v>195</v>
      </c>
      <c r="E18" s="447"/>
      <c r="F18" s="438" t="s">
        <v>194</v>
      </c>
      <c r="G18" s="438"/>
      <c r="H18" s="692"/>
      <c r="I18" s="461"/>
    </row>
    <row r="19" spans="1:9">
      <c r="A19" s="460"/>
      <c r="B19" s="448"/>
      <c r="C19" s="449"/>
      <c r="D19" s="446" t="s">
        <v>195</v>
      </c>
      <c r="E19" s="447"/>
      <c r="F19" s="438"/>
      <c r="G19" s="438"/>
      <c r="H19" s="692"/>
      <c r="I19" s="461"/>
    </row>
    <row r="20" spans="1:9">
      <c r="A20" s="460"/>
      <c r="B20" s="448"/>
      <c r="C20" s="449"/>
      <c r="D20" s="437"/>
      <c r="E20" s="437"/>
      <c r="F20" s="438"/>
      <c r="G20" s="438"/>
      <c r="H20" s="447"/>
      <c r="I20" s="461"/>
    </row>
    <row r="21" spans="1:9">
      <c r="A21" s="460"/>
      <c r="B21" s="439"/>
      <c r="C21" s="440"/>
      <c r="D21" s="441"/>
      <c r="E21" s="441"/>
      <c r="F21" s="443"/>
      <c r="G21" s="443"/>
      <c r="H21" s="442"/>
      <c r="I21" s="461"/>
    </row>
    <row r="22" spans="1:9">
      <c r="A22" s="460"/>
      <c r="B22" s="444"/>
      <c r="C22" s="445"/>
      <c r="D22" s="446" t="s">
        <v>195</v>
      </c>
      <c r="E22" s="447"/>
      <c r="F22" s="438" t="s">
        <v>196</v>
      </c>
      <c r="G22" s="438"/>
      <c r="H22" s="692"/>
      <c r="I22" s="461"/>
    </row>
    <row r="23" spans="1:9">
      <c r="A23" s="460"/>
      <c r="B23" s="444" t="s">
        <v>199</v>
      </c>
      <c r="C23" s="445"/>
      <c r="D23" s="446" t="s">
        <v>195</v>
      </c>
      <c r="E23" s="447"/>
      <c r="F23" s="438" t="s">
        <v>194</v>
      </c>
      <c r="G23" s="438"/>
      <c r="H23" s="692"/>
      <c r="I23" s="461"/>
    </row>
    <row r="24" spans="1:9">
      <c r="A24" s="460"/>
      <c r="B24" s="448"/>
      <c r="C24" s="449"/>
      <c r="D24" s="446" t="s">
        <v>195</v>
      </c>
      <c r="E24" s="447"/>
      <c r="F24" s="438"/>
      <c r="G24" s="438"/>
      <c r="H24" s="692"/>
      <c r="I24" s="461"/>
    </row>
    <row r="25" spans="1:9">
      <c r="A25" s="460"/>
      <c r="B25" s="448"/>
      <c r="C25" s="449"/>
      <c r="D25" s="437"/>
      <c r="E25" s="437"/>
      <c r="F25" s="438"/>
      <c r="G25" s="438"/>
      <c r="H25" s="447"/>
      <c r="I25" s="461"/>
    </row>
    <row r="26" spans="1:9">
      <c r="A26" s="460"/>
      <c r="B26" s="439"/>
      <c r="C26" s="440"/>
      <c r="D26" s="441"/>
      <c r="E26" s="441"/>
      <c r="F26" s="443"/>
      <c r="G26" s="443"/>
      <c r="H26" s="442"/>
      <c r="I26" s="461"/>
    </row>
    <row r="27" spans="1:9">
      <c r="A27" s="460"/>
      <c r="B27" s="444"/>
      <c r="C27" s="445"/>
      <c r="D27" s="446" t="s">
        <v>195</v>
      </c>
      <c r="E27" s="447"/>
      <c r="F27" s="450" t="s">
        <v>200</v>
      </c>
      <c r="G27" s="438"/>
      <c r="H27" s="692"/>
      <c r="I27" s="461"/>
    </row>
    <row r="28" spans="1:9">
      <c r="A28" s="460"/>
      <c r="B28" s="444" t="s">
        <v>201</v>
      </c>
      <c r="C28" s="449"/>
      <c r="D28" s="446" t="s">
        <v>195</v>
      </c>
      <c r="E28" s="447"/>
      <c r="F28" s="438"/>
      <c r="G28" s="438"/>
      <c r="H28" s="692"/>
      <c r="I28" s="461"/>
    </row>
    <row r="29" spans="1:9">
      <c r="A29" s="460"/>
      <c r="B29" s="448"/>
      <c r="C29" s="449"/>
      <c r="D29" s="446" t="s">
        <v>195</v>
      </c>
      <c r="E29" s="447"/>
      <c r="F29" s="438"/>
      <c r="G29" s="438"/>
      <c r="H29" s="693"/>
      <c r="I29" s="461"/>
    </row>
    <row r="30" spans="1:9">
      <c r="A30" s="456"/>
      <c r="B30" s="433"/>
      <c r="C30" s="433"/>
      <c r="D30" s="433"/>
      <c r="E30" s="433"/>
      <c r="F30" s="433"/>
      <c r="G30" s="433"/>
      <c r="H30" s="433"/>
      <c r="I30" s="459"/>
    </row>
    <row r="31" spans="1:9">
      <c r="A31" s="456"/>
      <c r="B31" s="690" t="s">
        <v>202</v>
      </c>
      <c r="C31" s="694"/>
      <c r="D31" s="691"/>
      <c r="E31" s="695"/>
      <c r="F31" s="696"/>
      <c r="G31" s="696"/>
      <c r="H31" s="697"/>
      <c r="I31" s="459"/>
    </row>
    <row r="32" spans="1:9">
      <c r="A32" s="456"/>
      <c r="B32" s="690" t="s">
        <v>203</v>
      </c>
      <c r="C32" s="694"/>
      <c r="D32" s="691"/>
      <c r="E32" s="695"/>
      <c r="F32" s="696"/>
      <c r="G32" s="696"/>
      <c r="H32" s="697"/>
      <c r="I32" s="459"/>
    </row>
    <row r="33" spans="1:9">
      <c r="A33" s="456"/>
      <c r="B33" s="690" t="s">
        <v>204</v>
      </c>
      <c r="C33" s="694"/>
      <c r="D33" s="691"/>
      <c r="E33" s="695"/>
      <c r="F33" s="696"/>
      <c r="G33" s="696"/>
      <c r="H33" s="697"/>
      <c r="I33" s="459"/>
    </row>
    <row r="34" spans="1:9">
      <c r="A34" s="456"/>
      <c r="B34" s="689" t="s">
        <v>205</v>
      </c>
      <c r="C34" s="689"/>
      <c r="D34" s="689"/>
      <c r="E34" s="434"/>
      <c r="F34" s="690" t="s">
        <v>206</v>
      </c>
      <c r="G34" s="691"/>
      <c r="H34" s="434"/>
      <c r="I34" s="459"/>
    </row>
    <row r="35" spans="1:9">
      <c r="A35" s="456"/>
      <c r="B35" s="689" t="s">
        <v>207</v>
      </c>
      <c r="C35" s="689"/>
      <c r="D35" s="689"/>
      <c r="E35" s="434"/>
      <c r="F35" s="690" t="s">
        <v>208</v>
      </c>
      <c r="G35" s="691"/>
      <c r="H35" s="434"/>
      <c r="I35" s="459"/>
    </row>
    <row r="36" spans="1:9">
      <c r="A36" s="456"/>
      <c r="B36" s="689" t="s">
        <v>209</v>
      </c>
      <c r="C36" s="689"/>
      <c r="D36" s="689"/>
      <c r="E36" s="435"/>
      <c r="F36" s="690" t="s">
        <v>210</v>
      </c>
      <c r="G36" s="691"/>
      <c r="H36" s="434"/>
      <c r="I36" s="459"/>
    </row>
    <row r="37" spans="1:9">
      <c r="A37" s="456"/>
      <c r="B37" s="689" t="s">
        <v>211</v>
      </c>
      <c r="C37" s="689"/>
      <c r="D37" s="689"/>
      <c r="E37" s="436">
        <v>0</v>
      </c>
      <c r="F37" s="690" t="s">
        <v>212</v>
      </c>
      <c r="G37" s="691"/>
      <c r="H37" s="434"/>
      <c r="I37" s="459"/>
    </row>
    <row r="38" spans="1:9" ht="15.75" thickBot="1">
      <c r="A38" s="462"/>
      <c r="B38" s="463"/>
      <c r="C38" s="463"/>
      <c r="D38" s="463"/>
      <c r="E38" s="463"/>
      <c r="F38" s="463"/>
      <c r="G38" s="463"/>
      <c r="H38" s="463"/>
      <c r="I38" s="464"/>
    </row>
  </sheetData>
  <protectedRanges>
    <protectedRange sqref="B5:C10 E5:E10" name="F301"/>
    <protectedRange sqref="B4:C4 E4" name="F301_4"/>
  </protectedRanges>
  <mergeCells count="31">
    <mergeCell ref="B37:D37"/>
    <mergeCell ref="F37:G37"/>
    <mergeCell ref="B32:D32"/>
    <mergeCell ref="E32:H32"/>
    <mergeCell ref="B33:D33"/>
    <mergeCell ref="E33:H33"/>
    <mergeCell ref="B34:D34"/>
    <mergeCell ref="F34:G34"/>
    <mergeCell ref="B10:E10"/>
    <mergeCell ref="F10:H10"/>
    <mergeCell ref="B35:D35"/>
    <mergeCell ref="F35:G35"/>
    <mergeCell ref="B36:D36"/>
    <mergeCell ref="F36:G36"/>
    <mergeCell ref="H12:H14"/>
    <mergeCell ref="H17:H19"/>
    <mergeCell ref="H22:H24"/>
    <mergeCell ref="H27:H29"/>
    <mergeCell ref="B31:D31"/>
    <mergeCell ref="E31:H31"/>
    <mergeCell ref="B4:E4"/>
    <mergeCell ref="F5:H5"/>
    <mergeCell ref="B8:E8"/>
    <mergeCell ref="F8:H8"/>
    <mergeCell ref="B9:E9"/>
    <mergeCell ref="F9:H9"/>
    <mergeCell ref="B5:E5"/>
    <mergeCell ref="B6:E6"/>
    <mergeCell ref="F6:H6"/>
    <mergeCell ref="B7:E7"/>
    <mergeCell ref="F7:H7"/>
  </mergeCells>
  <conditionalFormatting sqref="D12">
    <cfRule type="expression" dxfId="31" priority="12" stopIfTrue="1">
      <formula>#REF!="Null"</formula>
    </cfRule>
  </conditionalFormatting>
  <conditionalFormatting sqref="D13">
    <cfRule type="expression" dxfId="30" priority="11" stopIfTrue="1">
      <formula>#REF!="Fünfzig"</formula>
    </cfRule>
  </conditionalFormatting>
  <conditionalFormatting sqref="D14">
    <cfRule type="expression" dxfId="29" priority="10" stopIfTrue="1">
      <formula>#REF!="Hundert"</formula>
    </cfRule>
  </conditionalFormatting>
  <conditionalFormatting sqref="D17">
    <cfRule type="expression" dxfId="28" priority="9" stopIfTrue="1">
      <formula>#REF!="Null"</formula>
    </cfRule>
  </conditionalFormatting>
  <conditionalFormatting sqref="D18">
    <cfRule type="expression" dxfId="27" priority="8" stopIfTrue="1">
      <formula>#REF!="Fünfzig"</formula>
    </cfRule>
  </conditionalFormatting>
  <conditionalFormatting sqref="D19">
    <cfRule type="expression" dxfId="26" priority="7" stopIfTrue="1">
      <formula>#REF!="Hundert"</formula>
    </cfRule>
  </conditionalFormatting>
  <conditionalFormatting sqref="D22">
    <cfRule type="expression" dxfId="25" priority="6" stopIfTrue="1">
      <formula>#REF!="Null"</formula>
    </cfRule>
  </conditionalFormatting>
  <conditionalFormatting sqref="D23">
    <cfRule type="expression" dxfId="24" priority="5" stopIfTrue="1">
      <formula>#REF!="Fünfzig"</formula>
    </cfRule>
  </conditionalFormatting>
  <conditionalFormatting sqref="D24">
    <cfRule type="expression" dxfId="23" priority="4" stopIfTrue="1">
      <formula>#REF!="Hundert"</formula>
    </cfRule>
  </conditionalFormatting>
  <conditionalFormatting sqref="D27">
    <cfRule type="expression" dxfId="22" priority="3" stopIfTrue="1">
      <formula>#REF!="Null"</formula>
    </cfRule>
  </conditionalFormatting>
  <conditionalFormatting sqref="D28">
    <cfRule type="expression" dxfId="21" priority="2" stopIfTrue="1">
      <formula>#REF!="Fünfzig"</formula>
    </cfRule>
  </conditionalFormatting>
  <conditionalFormatting sqref="D29">
    <cfRule type="expression" dxfId="20" priority="1" stopIfTrue="1">
      <formula>#REF!="Hundert"</formula>
    </cfRule>
  </conditionalFormatting>
  <pageMargins left="0.7" right="0.7" top="0.78740157499999996" bottom="0.78740157499999996"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35"/>
  <sheetViews>
    <sheetView workbookViewId="0">
      <selection activeCell="B3" sqref="B3:N34"/>
    </sheetView>
  </sheetViews>
  <sheetFormatPr baseColWidth="10" defaultRowHeight="15"/>
  <sheetData>
    <row r="1" spans="1:16" ht="21">
      <c r="A1" s="420"/>
      <c r="B1" s="421" t="s">
        <v>154</v>
      </c>
      <c r="C1" s="422"/>
      <c r="D1" s="423"/>
      <c r="E1" s="423"/>
      <c r="F1" s="423"/>
      <c r="G1" s="423"/>
      <c r="H1" s="423"/>
      <c r="I1" s="423"/>
      <c r="J1" s="423"/>
      <c r="K1" s="423"/>
      <c r="L1" s="423"/>
      <c r="M1" s="423"/>
      <c r="N1" s="424"/>
      <c r="O1" s="424"/>
      <c r="P1" s="425"/>
    </row>
    <row r="2" spans="1:16">
      <c r="A2" s="367"/>
      <c r="B2" s="174"/>
      <c r="C2" s="174"/>
      <c r="D2" s="174"/>
      <c r="E2" s="174"/>
      <c r="F2" s="174"/>
      <c r="G2" s="174"/>
      <c r="H2" s="174"/>
      <c r="I2" s="174"/>
      <c r="J2" s="174"/>
      <c r="K2" s="174"/>
      <c r="L2" s="174"/>
      <c r="M2" s="174"/>
      <c r="N2" s="174"/>
      <c r="O2" s="174"/>
      <c r="P2" s="369"/>
    </row>
    <row r="3" spans="1:16">
      <c r="A3" s="367"/>
      <c r="B3" s="415" t="s">
        <v>134</v>
      </c>
      <c r="C3" s="174"/>
      <c r="D3" s="174"/>
      <c r="E3" s="415" t="s">
        <v>155</v>
      </c>
      <c r="F3" s="174"/>
      <c r="G3" s="174"/>
      <c r="H3" s="174"/>
      <c r="I3" s="174"/>
      <c r="J3" s="174"/>
      <c r="K3" s="174"/>
      <c r="L3" s="174"/>
      <c r="M3" s="174"/>
      <c r="N3" s="174"/>
      <c r="O3" s="174"/>
      <c r="P3" s="369"/>
    </row>
    <row r="4" spans="1:16">
      <c r="A4" s="367"/>
      <c r="B4" s="426" t="s">
        <v>393</v>
      </c>
      <c r="C4" s="174"/>
      <c r="D4" s="174"/>
      <c r="E4" s="699" t="s">
        <v>394</v>
      </c>
      <c r="F4" s="699"/>
      <c r="G4" s="699"/>
      <c r="H4" s="699"/>
      <c r="I4" s="699"/>
      <c r="J4" s="699"/>
      <c r="K4" s="699"/>
      <c r="L4" s="699"/>
      <c r="M4" s="699"/>
      <c r="N4" s="174"/>
      <c r="O4" s="174"/>
      <c r="P4" s="369"/>
    </row>
    <row r="5" spans="1:16">
      <c r="A5" s="367"/>
      <c r="B5" s="174"/>
      <c r="C5" s="174"/>
      <c r="D5" s="174"/>
      <c r="E5" s="174"/>
      <c r="F5" s="174"/>
      <c r="G5" s="174"/>
      <c r="H5" s="174"/>
      <c r="I5" s="174"/>
      <c r="J5" s="174"/>
      <c r="K5" s="174"/>
      <c r="L5" s="174"/>
      <c r="M5" s="174"/>
      <c r="N5" s="174"/>
      <c r="O5" s="174"/>
      <c r="P5" s="369"/>
    </row>
    <row r="6" spans="1:16">
      <c r="A6" s="367"/>
      <c r="B6" s="700" t="s">
        <v>156</v>
      </c>
      <c r="C6" s="700"/>
      <c r="D6" s="176"/>
      <c r="E6" s="701" t="s">
        <v>157</v>
      </c>
      <c r="F6" s="701"/>
      <c r="G6" s="701"/>
      <c r="H6" s="701"/>
      <c r="I6" s="701"/>
      <c r="J6" s="701"/>
      <c r="K6" s="701"/>
      <c r="L6" s="174"/>
      <c r="M6" s="174"/>
      <c r="N6" s="174"/>
      <c r="O6" s="174"/>
      <c r="P6" s="369"/>
    </row>
    <row r="7" spans="1:16">
      <c r="A7" s="367"/>
      <c r="B7" s="702" t="s">
        <v>246</v>
      </c>
      <c r="C7" s="702"/>
      <c r="D7" s="145"/>
      <c r="E7" s="177">
        <v>40</v>
      </c>
      <c r="F7" s="177">
        <v>10</v>
      </c>
      <c r="G7" s="177">
        <v>10</v>
      </c>
      <c r="H7" s="177">
        <v>40</v>
      </c>
      <c r="I7" s="177">
        <v>40</v>
      </c>
      <c r="J7" s="177">
        <v>10</v>
      </c>
      <c r="K7" s="145"/>
      <c r="L7" s="174"/>
      <c r="M7" s="174"/>
      <c r="N7" s="174"/>
      <c r="O7" s="174"/>
      <c r="P7" s="369"/>
    </row>
    <row r="8" spans="1:16">
      <c r="A8" s="367"/>
      <c r="B8" s="702" t="s">
        <v>395</v>
      </c>
      <c r="C8" s="702"/>
      <c r="D8" s="145"/>
      <c r="E8" s="177"/>
      <c r="F8" s="177">
        <v>10</v>
      </c>
      <c r="G8" s="177">
        <v>10</v>
      </c>
      <c r="H8" s="177">
        <v>20</v>
      </c>
      <c r="I8" s="177">
        <v>20</v>
      </c>
      <c r="J8" s="177"/>
      <c r="K8" s="145"/>
      <c r="L8" s="174"/>
      <c r="M8" s="174"/>
      <c r="N8" s="174"/>
      <c r="O8" s="174"/>
      <c r="P8" s="369"/>
    </row>
    <row r="9" spans="1:16">
      <c r="A9" s="367"/>
      <c r="B9" s="702" t="s">
        <v>396</v>
      </c>
      <c r="C9" s="702"/>
      <c r="D9" s="145"/>
      <c r="E9" s="177"/>
      <c r="F9" s="177"/>
      <c r="G9" s="177"/>
      <c r="H9" s="177">
        <v>20</v>
      </c>
      <c r="I9" s="177">
        <v>20</v>
      </c>
      <c r="J9" s="177"/>
      <c r="K9" s="145"/>
      <c r="L9" s="174"/>
      <c r="M9" s="174"/>
      <c r="N9" s="174"/>
      <c r="O9" s="174"/>
      <c r="P9" s="369"/>
    </row>
    <row r="10" spans="1:16">
      <c r="A10" s="367"/>
      <c r="B10" s="702" t="s">
        <v>250</v>
      </c>
      <c r="C10" s="702"/>
      <c r="D10" s="145"/>
      <c r="E10" s="177"/>
      <c r="F10" s="177"/>
      <c r="G10" s="177"/>
      <c r="H10" s="177"/>
      <c r="I10" s="177"/>
      <c r="J10" s="177">
        <v>10</v>
      </c>
      <c r="K10" s="145"/>
      <c r="L10" s="174"/>
      <c r="M10" s="174"/>
      <c r="N10" s="174"/>
      <c r="O10" s="174"/>
      <c r="P10" s="369"/>
    </row>
    <row r="11" spans="1:16">
      <c r="A11" s="367"/>
      <c r="B11" s="703" t="s">
        <v>253</v>
      </c>
      <c r="C11" s="703"/>
      <c r="D11" s="178"/>
      <c r="E11" s="179"/>
      <c r="F11" s="179"/>
      <c r="G11" s="179"/>
      <c r="H11" s="179"/>
      <c r="I11" s="179"/>
      <c r="J11" s="179">
        <v>10</v>
      </c>
      <c r="K11" s="178"/>
      <c r="L11" s="174"/>
      <c r="M11" s="174"/>
      <c r="N11" s="174"/>
      <c r="O11" s="174"/>
      <c r="P11" s="369"/>
    </row>
    <row r="12" spans="1:16">
      <c r="A12" s="367"/>
      <c r="B12" s="704" t="s">
        <v>158</v>
      </c>
      <c r="C12" s="704"/>
      <c r="D12" s="145"/>
      <c r="E12" s="427">
        <f>SUM(E7:E11)</f>
        <v>40</v>
      </c>
      <c r="F12" s="427">
        <f t="shared" ref="F12:K12" si="0">SUM(F7:F11)</f>
        <v>20</v>
      </c>
      <c r="G12" s="427">
        <f t="shared" si="0"/>
        <v>20</v>
      </c>
      <c r="H12" s="427">
        <f t="shared" si="0"/>
        <v>80</v>
      </c>
      <c r="I12" s="427">
        <f t="shared" si="0"/>
        <v>80</v>
      </c>
      <c r="J12" s="427">
        <f t="shared" si="0"/>
        <v>30</v>
      </c>
      <c r="K12" s="427">
        <f t="shared" si="0"/>
        <v>0</v>
      </c>
      <c r="L12" s="174"/>
      <c r="M12" s="174"/>
      <c r="N12" s="174"/>
      <c r="O12" s="174"/>
      <c r="P12" s="369"/>
    </row>
    <row r="13" spans="1:16">
      <c r="A13" s="367"/>
      <c r="B13" s="174"/>
      <c r="C13" s="174"/>
      <c r="D13" s="174"/>
      <c r="E13" s="174"/>
      <c r="F13" s="174"/>
      <c r="G13" s="174"/>
      <c r="H13" s="174"/>
      <c r="I13" s="174"/>
      <c r="J13" s="174"/>
      <c r="K13" s="174"/>
      <c r="L13" s="174"/>
      <c r="M13" s="174"/>
      <c r="N13" s="174"/>
      <c r="O13" s="174"/>
      <c r="P13" s="369"/>
    </row>
    <row r="14" spans="1:16">
      <c r="A14" s="367"/>
      <c r="B14" s="705" t="s">
        <v>159</v>
      </c>
      <c r="C14" s="705"/>
      <c r="D14" s="174"/>
      <c r="E14" s="174"/>
      <c r="F14" s="174"/>
      <c r="G14" s="174"/>
      <c r="H14" s="174"/>
      <c r="I14" s="174"/>
      <c r="J14" s="174"/>
      <c r="K14" s="174"/>
      <c r="L14" s="174"/>
      <c r="M14" s="174"/>
      <c r="N14" s="174"/>
      <c r="O14" s="174"/>
      <c r="P14" s="369"/>
    </row>
    <row r="15" spans="1:16">
      <c r="A15" s="367"/>
      <c r="B15" s="705" t="s">
        <v>392</v>
      </c>
      <c r="C15" s="705"/>
      <c r="D15" s="174"/>
      <c r="E15" s="174"/>
      <c r="F15" s="174"/>
      <c r="G15" s="174"/>
      <c r="H15" s="174"/>
      <c r="I15" s="174"/>
      <c r="J15" s="174"/>
      <c r="K15" s="174"/>
      <c r="L15" s="174"/>
      <c r="M15" s="174"/>
      <c r="N15" s="174"/>
      <c r="O15" s="174"/>
      <c r="P15" s="369"/>
    </row>
    <row r="16" spans="1:16" ht="15.75" thickBot="1">
      <c r="A16" s="367"/>
      <c r="B16" s="174"/>
      <c r="C16" s="698"/>
      <c r="D16" s="180"/>
      <c r="E16" s="181"/>
      <c r="F16" s="174"/>
      <c r="G16" s="174"/>
      <c r="H16" s="174"/>
      <c r="I16" s="174"/>
      <c r="J16" s="174"/>
      <c r="K16" s="174"/>
      <c r="L16" s="174"/>
      <c r="M16" s="174"/>
      <c r="N16" s="174"/>
      <c r="O16" s="174"/>
      <c r="P16" s="369"/>
    </row>
    <row r="17" spans="1:16">
      <c r="A17" s="367"/>
      <c r="B17" s="174"/>
      <c r="C17" s="698"/>
      <c r="D17" s="174"/>
      <c r="E17" s="181"/>
      <c r="F17" s="174"/>
      <c r="G17" s="174"/>
      <c r="H17" s="174"/>
      <c r="I17" s="174"/>
      <c r="J17" s="174"/>
      <c r="K17" s="174"/>
      <c r="L17" s="174"/>
      <c r="M17" s="174"/>
      <c r="N17" s="174"/>
      <c r="O17" s="174"/>
      <c r="P17" s="369"/>
    </row>
    <row r="18" spans="1:16" ht="15.75" thickBot="1">
      <c r="A18" s="367"/>
      <c r="B18" s="174"/>
      <c r="C18" s="698">
        <v>80</v>
      </c>
      <c r="D18" s="180"/>
      <c r="E18" s="182"/>
      <c r="F18" s="183"/>
      <c r="G18" s="183"/>
      <c r="H18" s="183"/>
      <c r="I18" s="183"/>
      <c r="J18" s="183"/>
      <c r="K18" s="706" t="s">
        <v>160</v>
      </c>
      <c r="L18" s="706"/>
      <c r="M18" s="706"/>
      <c r="N18" s="174"/>
      <c r="O18" s="174"/>
      <c r="P18" s="369"/>
    </row>
    <row r="19" spans="1:16">
      <c r="A19" s="367"/>
      <c r="B19" s="174"/>
      <c r="C19" s="698"/>
      <c r="D19" s="174"/>
      <c r="E19" s="181"/>
      <c r="F19" s="174"/>
      <c r="G19" s="174"/>
      <c r="H19" s="184"/>
      <c r="I19" s="184"/>
      <c r="J19" s="174"/>
      <c r="K19" s="706"/>
      <c r="L19" s="706"/>
      <c r="M19" s="706"/>
      <c r="N19" s="174"/>
      <c r="O19" s="174"/>
      <c r="P19" s="369"/>
    </row>
    <row r="20" spans="1:16" ht="15.75" thickBot="1">
      <c r="A20" s="367"/>
      <c r="B20" s="174"/>
      <c r="C20" s="698"/>
      <c r="D20" s="180"/>
      <c r="E20" s="181"/>
      <c r="F20" s="174"/>
      <c r="G20" s="174"/>
      <c r="H20" s="184"/>
      <c r="I20" s="184"/>
      <c r="J20" s="174"/>
      <c r="K20" s="174"/>
      <c r="L20" s="174"/>
      <c r="M20" s="174"/>
      <c r="N20" s="174"/>
      <c r="O20" s="174"/>
      <c r="P20" s="369"/>
    </row>
    <row r="21" spans="1:16">
      <c r="A21" s="367"/>
      <c r="B21" s="174"/>
      <c r="C21" s="698"/>
      <c r="D21" s="174"/>
      <c r="E21" s="181"/>
      <c r="F21" s="174"/>
      <c r="G21" s="174"/>
      <c r="H21" s="184"/>
      <c r="I21" s="184"/>
      <c r="J21" s="174"/>
      <c r="K21" s="174"/>
      <c r="L21" s="174"/>
      <c r="M21" s="174"/>
      <c r="N21" s="174"/>
      <c r="O21" s="174"/>
      <c r="P21" s="369"/>
    </row>
    <row r="22" spans="1:16" ht="15.75" thickBot="1">
      <c r="A22" s="367"/>
      <c r="B22" s="174"/>
      <c r="C22" s="698">
        <v>60</v>
      </c>
      <c r="D22" s="180"/>
      <c r="E22" s="181"/>
      <c r="F22" s="174"/>
      <c r="G22" s="174"/>
      <c r="H22" s="184"/>
      <c r="I22" s="184"/>
      <c r="J22" s="174"/>
      <c r="K22" s="174"/>
      <c r="L22" s="174"/>
      <c r="M22" s="174"/>
      <c r="N22" s="174"/>
      <c r="O22" s="174"/>
      <c r="P22" s="369"/>
    </row>
    <row r="23" spans="1:16">
      <c r="A23" s="367"/>
      <c r="B23" s="174"/>
      <c r="C23" s="698"/>
      <c r="D23" s="174"/>
      <c r="E23" s="181"/>
      <c r="F23" s="174"/>
      <c r="G23" s="174"/>
      <c r="H23" s="184"/>
      <c r="I23" s="184"/>
      <c r="J23" s="174"/>
      <c r="K23" s="174"/>
      <c r="L23" s="174"/>
      <c r="M23" s="174"/>
      <c r="N23" s="174"/>
      <c r="O23" s="174"/>
      <c r="P23" s="369"/>
    </row>
    <row r="24" spans="1:16" ht="15.75" thickBot="1">
      <c r="A24" s="367"/>
      <c r="B24" s="174"/>
      <c r="C24" s="698"/>
      <c r="D24" s="180"/>
      <c r="E24" s="181"/>
      <c r="F24" s="174"/>
      <c r="G24" s="174"/>
      <c r="H24" s="184"/>
      <c r="I24" s="184"/>
      <c r="J24" s="174"/>
      <c r="K24" s="174"/>
      <c r="L24" s="174"/>
      <c r="M24" s="174"/>
      <c r="N24" s="174"/>
      <c r="O24" s="174"/>
      <c r="P24" s="369"/>
    </row>
    <row r="25" spans="1:16">
      <c r="A25" s="367"/>
      <c r="B25" s="174"/>
      <c r="C25" s="698"/>
      <c r="D25" s="174"/>
      <c r="E25" s="181"/>
      <c r="F25" s="174"/>
      <c r="G25" s="174"/>
      <c r="H25" s="184"/>
      <c r="I25" s="184"/>
      <c r="J25" s="174"/>
      <c r="K25" s="174"/>
      <c r="L25" s="174"/>
      <c r="M25" s="174"/>
      <c r="N25" s="174"/>
      <c r="O25" s="174"/>
      <c r="P25" s="369"/>
    </row>
    <row r="26" spans="1:16" ht="15.75" thickBot="1">
      <c r="A26" s="367"/>
      <c r="B26" s="174" t="s">
        <v>154</v>
      </c>
      <c r="C26" s="698">
        <v>40</v>
      </c>
      <c r="D26" s="180"/>
      <c r="E26" s="181"/>
      <c r="F26" s="174"/>
      <c r="G26" s="174"/>
      <c r="H26" s="184"/>
      <c r="I26" s="184"/>
      <c r="J26" s="174"/>
      <c r="K26" s="174"/>
      <c r="L26" s="174"/>
      <c r="M26" s="174"/>
      <c r="N26" s="174"/>
      <c r="O26" s="174"/>
      <c r="P26" s="369"/>
    </row>
    <row r="27" spans="1:16">
      <c r="A27" s="367"/>
      <c r="B27" s="174"/>
      <c r="C27" s="698"/>
      <c r="D27" s="174"/>
      <c r="E27" s="184"/>
      <c r="F27" s="174"/>
      <c r="G27" s="174"/>
      <c r="H27" s="184"/>
      <c r="I27" s="184"/>
      <c r="J27" s="174"/>
      <c r="K27" s="174"/>
      <c r="L27" s="174"/>
      <c r="M27" s="174"/>
      <c r="N27" s="174"/>
      <c r="O27" s="174"/>
      <c r="P27" s="369"/>
    </row>
    <row r="28" spans="1:16" ht="15.75" thickBot="1">
      <c r="A28" s="367"/>
      <c r="B28" s="174"/>
      <c r="C28" s="698"/>
      <c r="D28" s="185"/>
      <c r="E28" s="184"/>
      <c r="F28" s="174"/>
      <c r="G28" s="174"/>
      <c r="H28" s="184"/>
      <c r="I28" s="184"/>
      <c r="J28" s="174"/>
      <c r="K28" s="174"/>
      <c r="L28" s="174"/>
      <c r="M28" s="174"/>
      <c r="N28" s="174"/>
      <c r="O28" s="174"/>
      <c r="P28" s="369"/>
    </row>
    <row r="29" spans="1:16">
      <c r="A29" s="367"/>
      <c r="B29" s="174"/>
      <c r="C29" s="698"/>
      <c r="D29" s="174"/>
      <c r="E29" s="184"/>
      <c r="F29" s="174"/>
      <c r="G29" s="174"/>
      <c r="H29" s="184"/>
      <c r="I29" s="184"/>
      <c r="J29" s="184"/>
      <c r="K29" s="174"/>
      <c r="L29" s="174"/>
      <c r="M29" s="174"/>
      <c r="N29" s="174"/>
      <c r="O29" s="174"/>
      <c r="P29" s="369"/>
    </row>
    <row r="30" spans="1:16" ht="15.75" thickBot="1">
      <c r="A30" s="367"/>
      <c r="B30" s="174"/>
      <c r="C30" s="698">
        <v>20</v>
      </c>
      <c r="D30" s="185"/>
      <c r="E30" s="184"/>
      <c r="F30" s="174"/>
      <c r="G30" s="174"/>
      <c r="H30" s="184"/>
      <c r="I30" s="184"/>
      <c r="J30" s="184"/>
      <c r="K30" s="174"/>
      <c r="L30" s="174"/>
      <c r="M30" s="174"/>
      <c r="N30" s="174"/>
      <c r="O30" s="174"/>
      <c r="P30" s="369"/>
    </row>
    <row r="31" spans="1:16">
      <c r="A31" s="367"/>
      <c r="B31" s="174"/>
      <c r="C31" s="698"/>
      <c r="D31" s="174"/>
      <c r="E31" s="184"/>
      <c r="F31" s="184"/>
      <c r="G31" s="184"/>
      <c r="H31" s="184"/>
      <c r="I31" s="184"/>
      <c r="J31" s="184"/>
      <c r="K31" s="174"/>
      <c r="L31" s="174"/>
      <c r="M31" s="174"/>
      <c r="N31" s="174"/>
      <c r="O31" s="174"/>
      <c r="P31" s="369"/>
    </row>
    <row r="32" spans="1:16" ht="15.75" thickBot="1">
      <c r="A32" s="367"/>
      <c r="B32" s="174"/>
      <c r="C32" s="698">
        <v>0</v>
      </c>
      <c r="D32" s="174"/>
      <c r="E32" s="186"/>
      <c r="F32" s="186"/>
      <c r="G32" s="186"/>
      <c r="H32" s="186"/>
      <c r="I32" s="186"/>
      <c r="J32" s="186"/>
      <c r="K32" s="185"/>
      <c r="L32" s="174"/>
      <c r="M32" s="174"/>
      <c r="N32" s="174"/>
      <c r="O32" s="174"/>
      <c r="P32" s="369"/>
    </row>
    <row r="33" spans="1:16">
      <c r="A33" s="367"/>
      <c r="B33" s="174"/>
      <c r="C33" s="698"/>
      <c r="D33" s="174"/>
      <c r="E33" s="428">
        <v>1</v>
      </c>
      <c r="F33" s="428">
        <v>2</v>
      </c>
      <c r="G33" s="428">
        <v>3</v>
      </c>
      <c r="H33" s="428">
        <v>4</v>
      </c>
      <c r="I33" s="428">
        <v>5</v>
      </c>
      <c r="J33" s="428">
        <v>6</v>
      </c>
      <c r="K33" s="428">
        <v>7</v>
      </c>
      <c r="L33" s="174"/>
      <c r="M33" s="429" t="s">
        <v>161</v>
      </c>
      <c r="N33" s="174"/>
      <c r="O33" s="174"/>
      <c r="P33" s="369"/>
    </row>
    <row r="34" spans="1:16">
      <c r="A34" s="367"/>
      <c r="B34" s="174"/>
      <c r="C34" s="174"/>
      <c r="D34" s="174"/>
      <c r="E34" s="428" t="s">
        <v>397</v>
      </c>
      <c r="F34" s="428" t="s">
        <v>398</v>
      </c>
      <c r="G34" s="477" t="s">
        <v>399</v>
      </c>
      <c r="H34" s="477" t="s">
        <v>400</v>
      </c>
      <c r="I34" s="477" t="s">
        <v>401</v>
      </c>
      <c r="J34" s="477" t="s">
        <v>402</v>
      </c>
      <c r="K34" s="477" t="s">
        <v>403</v>
      </c>
      <c r="L34" s="174"/>
      <c r="M34" s="429" t="s">
        <v>162</v>
      </c>
      <c r="N34" s="174"/>
      <c r="O34" s="174"/>
      <c r="P34" s="369"/>
    </row>
    <row r="35" spans="1:16" ht="15.75" thickBot="1">
      <c r="A35" s="371"/>
      <c r="B35" s="372"/>
      <c r="C35" s="372"/>
      <c r="D35" s="372"/>
      <c r="E35" s="372"/>
      <c r="F35" s="372"/>
      <c r="G35" s="372"/>
      <c r="H35" s="372"/>
      <c r="I35" s="372"/>
      <c r="J35" s="372"/>
      <c r="K35" s="372"/>
      <c r="L35" s="372"/>
      <c r="M35" s="372"/>
      <c r="N35" s="372"/>
      <c r="O35" s="372"/>
      <c r="P35" s="373"/>
    </row>
  </sheetData>
  <protectedRanges>
    <protectedRange sqref="B7:C11 J7:J8 E7:H11 I7:I9" name="F301"/>
  </protectedRanges>
  <mergeCells count="21">
    <mergeCell ref="C28:C29"/>
    <mergeCell ref="C30:C31"/>
    <mergeCell ref="C32:C33"/>
    <mergeCell ref="C18:C19"/>
    <mergeCell ref="K18:M19"/>
    <mergeCell ref="C20:C21"/>
    <mergeCell ref="C22:C23"/>
    <mergeCell ref="C24:C25"/>
    <mergeCell ref="C26:C27"/>
    <mergeCell ref="C16:C17"/>
    <mergeCell ref="E4:M4"/>
    <mergeCell ref="B6:C6"/>
    <mergeCell ref="E6:K6"/>
    <mergeCell ref="B7:C7"/>
    <mergeCell ref="B8:C8"/>
    <mergeCell ref="B9:C9"/>
    <mergeCell ref="B10:C10"/>
    <mergeCell ref="B11:C11"/>
    <mergeCell ref="B12:C12"/>
    <mergeCell ref="B14:C14"/>
    <mergeCell ref="B15:C15"/>
  </mergeCells>
  <phoneticPr fontId="32" type="noConversion"/>
  <pageMargins left="0.7" right="0.7" top="0.78740157499999996" bottom="0.78740157499999996"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2"/>
  <sheetViews>
    <sheetView workbookViewId="0">
      <selection activeCell="I40" sqref="I40"/>
    </sheetView>
  </sheetViews>
  <sheetFormatPr baseColWidth="10" defaultRowHeight="15"/>
  <cols>
    <col min="2" max="2" width="13.42578125" customWidth="1"/>
    <col min="3" max="3" width="16.42578125" customWidth="1"/>
    <col min="6" max="6" width="23" customWidth="1"/>
  </cols>
  <sheetData>
    <row r="1" spans="1:7" ht="21">
      <c r="A1" s="411"/>
      <c r="B1" s="412" t="s">
        <v>163</v>
      </c>
      <c r="C1" s="412"/>
      <c r="D1" s="412"/>
      <c r="E1" s="412"/>
      <c r="F1" s="413"/>
      <c r="G1" s="414"/>
    </row>
    <row r="2" spans="1:7">
      <c r="A2" s="181"/>
      <c r="B2" s="415" t="s">
        <v>41</v>
      </c>
      <c r="C2" s="416">
        <v>503703186</v>
      </c>
      <c r="D2" s="174"/>
      <c r="E2" s="174"/>
      <c r="F2" s="174"/>
      <c r="G2" s="417"/>
    </row>
    <row r="3" spans="1:7">
      <c r="A3" s="181"/>
      <c r="B3" s="174"/>
      <c r="C3" s="174"/>
      <c r="D3" s="174"/>
      <c r="E3" s="174"/>
      <c r="F3" s="174"/>
      <c r="G3" s="417"/>
    </row>
    <row r="4" spans="1:7">
      <c r="A4" s="181"/>
      <c r="B4" s="710" t="s">
        <v>164</v>
      </c>
      <c r="C4" s="711"/>
      <c r="D4" s="712" t="s">
        <v>36</v>
      </c>
      <c r="E4" s="712"/>
      <c r="F4" s="713"/>
      <c r="G4" s="417"/>
    </row>
    <row r="5" spans="1:7">
      <c r="A5" s="181"/>
      <c r="B5" s="714" t="s">
        <v>165</v>
      </c>
      <c r="C5" s="715"/>
      <c r="D5" s="715" t="s">
        <v>166</v>
      </c>
      <c r="E5" s="715"/>
      <c r="F5" s="716"/>
      <c r="G5" s="417"/>
    </row>
    <row r="6" spans="1:7">
      <c r="A6" s="181"/>
      <c r="B6" s="707" t="s">
        <v>167</v>
      </c>
      <c r="C6" s="708"/>
      <c r="D6" s="708" t="s">
        <v>168</v>
      </c>
      <c r="E6" s="708"/>
      <c r="F6" s="709"/>
      <c r="G6" s="417"/>
    </row>
    <row r="7" spans="1:7">
      <c r="A7" s="181"/>
      <c r="B7" s="717"/>
      <c r="C7" s="718"/>
      <c r="D7" s="718"/>
      <c r="E7" s="718"/>
      <c r="F7" s="719"/>
      <c r="G7" s="417"/>
    </row>
    <row r="8" spans="1:7">
      <c r="A8" s="181"/>
      <c r="B8" s="174"/>
      <c r="C8" s="174"/>
      <c r="D8" s="174"/>
      <c r="E8" s="174"/>
      <c r="F8" s="174"/>
      <c r="G8" s="417"/>
    </row>
    <row r="9" spans="1:7">
      <c r="A9" s="181"/>
      <c r="B9" s="409" t="s">
        <v>169</v>
      </c>
      <c r="C9" s="410"/>
      <c r="D9" s="712" t="s">
        <v>36</v>
      </c>
      <c r="E9" s="712"/>
      <c r="F9" s="713"/>
      <c r="G9" s="417"/>
    </row>
    <row r="10" spans="1:7">
      <c r="A10" s="181"/>
      <c r="B10" s="714" t="s">
        <v>386</v>
      </c>
      <c r="C10" s="715"/>
      <c r="D10" s="715" t="s">
        <v>404</v>
      </c>
      <c r="E10" s="715"/>
      <c r="F10" s="716"/>
      <c r="G10" s="417"/>
    </row>
    <row r="11" spans="1:7">
      <c r="A11" s="181"/>
      <c r="B11" s="707" t="s">
        <v>405</v>
      </c>
      <c r="C11" s="708"/>
      <c r="D11" s="708" t="s">
        <v>409</v>
      </c>
      <c r="E11" s="708"/>
      <c r="F11" s="709"/>
      <c r="G11" s="417"/>
    </row>
    <row r="12" spans="1:7">
      <c r="A12" s="181"/>
      <c r="B12" s="707" t="s">
        <v>366</v>
      </c>
      <c r="C12" s="708"/>
      <c r="D12" s="708" t="s">
        <v>408</v>
      </c>
      <c r="E12" s="708"/>
      <c r="F12" s="709"/>
      <c r="G12" s="417"/>
    </row>
    <row r="13" spans="1:7">
      <c r="A13" s="181"/>
      <c r="B13" s="707" t="s">
        <v>406</v>
      </c>
      <c r="C13" s="708"/>
      <c r="D13" s="708" t="s">
        <v>407</v>
      </c>
      <c r="E13" s="708"/>
      <c r="F13" s="709"/>
      <c r="G13" s="417"/>
    </row>
    <row r="14" spans="1:7">
      <c r="A14" s="181"/>
      <c r="B14" s="707"/>
      <c r="C14" s="708"/>
      <c r="D14" s="708"/>
      <c r="E14" s="708"/>
      <c r="F14" s="709"/>
      <c r="G14" s="417"/>
    </row>
    <row r="15" spans="1:7">
      <c r="A15" s="181"/>
      <c r="B15" s="707"/>
      <c r="C15" s="708"/>
      <c r="D15" s="708"/>
      <c r="E15" s="708"/>
      <c r="F15" s="709"/>
      <c r="G15" s="417"/>
    </row>
    <row r="16" spans="1:7">
      <c r="A16" s="181"/>
      <c r="B16" s="707"/>
      <c r="C16" s="708"/>
      <c r="D16" s="722"/>
      <c r="E16" s="722"/>
      <c r="F16" s="723"/>
      <c r="G16" s="417"/>
    </row>
    <row r="17" spans="1:7">
      <c r="A17" s="181"/>
      <c r="B17" s="717"/>
      <c r="C17" s="718"/>
      <c r="D17" s="718"/>
      <c r="E17" s="718"/>
      <c r="F17" s="719"/>
      <c r="G17" s="417"/>
    </row>
    <row r="18" spans="1:7">
      <c r="A18" s="181"/>
      <c r="B18" s="174"/>
      <c r="C18" s="174"/>
      <c r="D18" s="174"/>
      <c r="E18" s="174"/>
      <c r="F18" s="174"/>
      <c r="G18" s="417"/>
    </row>
    <row r="19" spans="1:7">
      <c r="A19" s="181"/>
      <c r="B19" s="415" t="s">
        <v>170</v>
      </c>
      <c r="C19" s="174"/>
      <c r="D19" s="174"/>
      <c r="E19" s="174"/>
      <c r="F19" s="174"/>
      <c r="G19" s="417"/>
    </row>
    <row r="20" spans="1:7">
      <c r="A20" s="181"/>
      <c r="B20" s="724"/>
      <c r="C20" s="725"/>
      <c r="D20" s="188" t="s">
        <v>171</v>
      </c>
      <c r="E20" s="188" t="s">
        <v>172</v>
      </c>
      <c r="F20" s="189" t="s">
        <v>173</v>
      </c>
      <c r="G20" s="417"/>
    </row>
    <row r="21" spans="1:7">
      <c r="A21" s="181"/>
      <c r="B21" s="726" t="s">
        <v>174</v>
      </c>
      <c r="C21" s="700"/>
      <c r="D21" s="170" t="s">
        <v>174</v>
      </c>
      <c r="E21" s="170" t="s">
        <v>174</v>
      </c>
      <c r="F21" s="190" t="s">
        <v>175</v>
      </c>
      <c r="G21" s="417"/>
    </row>
    <row r="22" spans="1:7">
      <c r="A22" s="181"/>
      <c r="B22" s="727" t="str">
        <f>B6</f>
        <v>Materialkosten</v>
      </c>
      <c r="C22" s="728"/>
      <c r="D22" s="191">
        <v>1</v>
      </c>
      <c r="E22" s="192">
        <v>10000</v>
      </c>
      <c r="F22" s="193">
        <f>D22*E22</f>
        <v>10000</v>
      </c>
      <c r="G22" s="417" t="s">
        <v>176</v>
      </c>
    </row>
    <row r="23" spans="1:7">
      <c r="A23" s="181"/>
      <c r="B23" s="720" t="str">
        <f t="shared" ref="B23:B29" si="0">B10&amp;" [h]"</f>
        <v>Einkauf [h]</v>
      </c>
      <c r="C23" s="721"/>
      <c r="D23" s="194">
        <v>30</v>
      </c>
      <c r="E23" s="192">
        <v>110</v>
      </c>
      <c r="F23" s="193">
        <f>D23*E23</f>
        <v>3300</v>
      </c>
      <c r="G23" s="417"/>
    </row>
    <row r="24" spans="1:7">
      <c r="A24" s="181"/>
      <c r="B24" s="720" t="str">
        <f t="shared" si="0"/>
        <v>IT [h]</v>
      </c>
      <c r="C24" s="721"/>
      <c r="D24" s="194">
        <v>30</v>
      </c>
      <c r="E24" s="192">
        <v>100</v>
      </c>
      <c r="F24" s="193">
        <f t="shared" ref="F24:F30" si="1">D24*E24</f>
        <v>3000</v>
      </c>
      <c r="G24" s="417"/>
    </row>
    <row r="25" spans="1:7">
      <c r="A25" s="181"/>
      <c r="B25" s="720" t="str">
        <f t="shared" si="0"/>
        <v>Entwicklung [h]</v>
      </c>
      <c r="C25" s="721"/>
      <c r="D25" s="194">
        <v>15</v>
      </c>
      <c r="E25" s="192">
        <v>120</v>
      </c>
      <c r="F25" s="193">
        <f t="shared" si="1"/>
        <v>1800</v>
      </c>
      <c r="G25" s="417"/>
    </row>
    <row r="26" spans="1:7">
      <c r="A26" s="181"/>
      <c r="B26" s="720" t="str">
        <f t="shared" si="0"/>
        <v>Projektleitung [h]</v>
      </c>
      <c r="C26" s="721"/>
      <c r="D26" s="195">
        <v>10</v>
      </c>
      <c r="E26" s="192">
        <v>100</v>
      </c>
      <c r="F26" s="193">
        <f t="shared" si="1"/>
        <v>1000</v>
      </c>
      <c r="G26" s="417"/>
    </row>
    <row r="27" spans="1:7" hidden="1">
      <c r="A27" s="181"/>
      <c r="B27" s="720" t="str">
        <f t="shared" si="0"/>
        <v xml:space="preserve"> [h]</v>
      </c>
      <c r="C27" s="721"/>
      <c r="D27" s="195"/>
      <c r="E27" s="192">
        <v>64</v>
      </c>
      <c r="F27" s="193">
        <f t="shared" si="1"/>
        <v>0</v>
      </c>
      <c r="G27" s="417"/>
    </row>
    <row r="28" spans="1:7" hidden="1">
      <c r="A28" s="181"/>
      <c r="B28" s="720" t="str">
        <f t="shared" si="0"/>
        <v xml:space="preserve"> [h]</v>
      </c>
      <c r="C28" s="721"/>
      <c r="D28" s="195"/>
      <c r="E28" s="192">
        <v>64</v>
      </c>
      <c r="F28" s="193">
        <f t="shared" si="1"/>
        <v>0</v>
      </c>
      <c r="G28" s="417"/>
    </row>
    <row r="29" spans="1:7" hidden="1">
      <c r="A29" s="181"/>
      <c r="B29" s="720" t="str">
        <f t="shared" si="0"/>
        <v xml:space="preserve"> [h]</v>
      </c>
      <c r="C29" s="721"/>
      <c r="D29" s="195"/>
      <c r="E29" s="192">
        <v>48</v>
      </c>
      <c r="F29" s="193">
        <f t="shared" si="1"/>
        <v>0</v>
      </c>
      <c r="G29" s="417"/>
    </row>
    <row r="30" spans="1:7" hidden="1">
      <c r="A30" s="181"/>
      <c r="B30" s="729"/>
      <c r="C30" s="730"/>
      <c r="D30" s="196"/>
      <c r="E30" s="197"/>
      <c r="F30" s="193">
        <f t="shared" si="1"/>
        <v>0</v>
      </c>
      <c r="G30" s="417"/>
    </row>
    <row r="31" spans="1:7">
      <c r="A31" s="181"/>
      <c r="B31" s="418" t="s">
        <v>177</v>
      </c>
      <c r="C31" s="174"/>
      <c r="D31" s="174"/>
      <c r="E31" s="198" t="s">
        <v>178</v>
      </c>
      <c r="F31" s="199">
        <f>SUM(F22:F30)</f>
        <v>19100</v>
      </c>
      <c r="G31" s="417"/>
    </row>
    <row r="32" spans="1:7" ht="15.75" thickBot="1">
      <c r="A32" s="262"/>
      <c r="B32" s="419"/>
      <c r="C32" s="185"/>
      <c r="D32" s="185"/>
      <c r="E32" s="185"/>
      <c r="F32" s="185"/>
      <c r="G32" s="180"/>
    </row>
  </sheetData>
  <mergeCells count="36">
    <mergeCell ref="B26:C26"/>
    <mergeCell ref="B27:C27"/>
    <mergeCell ref="B28:C28"/>
    <mergeCell ref="B29:C29"/>
    <mergeCell ref="B30:C30"/>
    <mergeCell ref="B25:C25"/>
    <mergeCell ref="B15:C15"/>
    <mergeCell ref="D15:F15"/>
    <mergeCell ref="B16:C16"/>
    <mergeCell ref="D16:F16"/>
    <mergeCell ref="B17:C17"/>
    <mergeCell ref="D17:F17"/>
    <mergeCell ref="B20:C20"/>
    <mergeCell ref="B21:C21"/>
    <mergeCell ref="B22:C22"/>
    <mergeCell ref="B23:C23"/>
    <mergeCell ref="B24:C24"/>
    <mergeCell ref="B12:C12"/>
    <mergeCell ref="D12:F12"/>
    <mergeCell ref="B13:C13"/>
    <mergeCell ref="D13:F13"/>
    <mergeCell ref="B14:C14"/>
    <mergeCell ref="D14:F14"/>
    <mergeCell ref="B11:C11"/>
    <mergeCell ref="D11:F11"/>
    <mergeCell ref="B4:C4"/>
    <mergeCell ref="D4:F4"/>
    <mergeCell ref="B5:C5"/>
    <mergeCell ref="D5:F5"/>
    <mergeCell ref="B6:C6"/>
    <mergeCell ref="D6:F6"/>
    <mergeCell ref="B7:C7"/>
    <mergeCell ref="D7:F7"/>
    <mergeCell ref="D9:F9"/>
    <mergeCell ref="B10:C10"/>
    <mergeCell ref="D10:F10"/>
  </mergeCell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BF47"/>
  <sheetViews>
    <sheetView showGridLines="0" zoomScale="80" zoomScaleNormal="80" zoomScalePageLayoutView="85" workbookViewId="0">
      <selection activeCell="L50" sqref="L50"/>
    </sheetView>
  </sheetViews>
  <sheetFormatPr baseColWidth="10" defaultRowHeight="15"/>
  <cols>
    <col min="3" max="3" width="17.42578125" customWidth="1"/>
    <col min="5" max="5" width="17.7109375" customWidth="1"/>
    <col min="14" max="14" width="11.85546875" customWidth="1"/>
  </cols>
  <sheetData>
    <row r="1" spans="1:58" s="41" customFormat="1" ht="32.1" customHeight="1">
      <c r="A1" s="242"/>
      <c r="B1" s="228"/>
      <c r="C1" s="228"/>
      <c r="D1" s="228"/>
      <c r="E1" s="228"/>
      <c r="F1" s="228"/>
      <c r="G1" s="227"/>
      <c r="H1" s="228"/>
      <c r="I1" s="228"/>
      <c r="J1" s="228"/>
      <c r="K1" s="228"/>
      <c r="L1" s="228"/>
      <c r="M1" s="228"/>
      <c r="N1" s="229"/>
    </row>
    <row r="2" spans="1:58">
      <c r="A2" s="243"/>
      <c r="B2" s="244"/>
      <c r="C2" s="244"/>
      <c r="D2" s="244"/>
      <c r="E2" s="244"/>
      <c r="F2" s="245"/>
      <c r="G2" s="230"/>
      <c r="H2" s="230"/>
      <c r="I2" s="230"/>
      <c r="J2" s="230"/>
      <c r="K2" s="230"/>
      <c r="L2" s="230"/>
      <c r="M2" s="230"/>
      <c r="N2" s="231"/>
      <c r="O2" s="1"/>
      <c r="P2" s="1"/>
      <c r="Q2" s="1"/>
      <c r="R2" s="1"/>
      <c r="S2" s="1"/>
      <c r="T2" s="1"/>
      <c r="U2" s="1"/>
      <c r="V2" s="1"/>
      <c r="W2" s="1"/>
      <c r="X2" s="1"/>
      <c r="Y2" s="1"/>
      <c r="Z2" s="1"/>
      <c r="AA2" s="1"/>
      <c r="AB2" s="1"/>
      <c r="AC2" s="1"/>
      <c r="AD2" s="1"/>
      <c r="AE2" s="1"/>
      <c r="AF2" s="1"/>
      <c r="AG2" s="1"/>
      <c r="AH2" s="1"/>
      <c r="AI2" s="1"/>
      <c r="AJ2" s="1"/>
      <c r="AK2" s="1"/>
      <c r="AL2" s="1"/>
      <c r="AM2" s="2"/>
      <c r="AN2" s="2"/>
      <c r="AO2" s="2"/>
      <c r="AP2" s="2"/>
      <c r="AQ2" s="2"/>
      <c r="AR2" s="2"/>
      <c r="AS2" s="2"/>
      <c r="AT2" s="2"/>
      <c r="AU2" s="2"/>
      <c r="AV2" s="2"/>
      <c r="AW2" s="2"/>
      <c r="AX2" s="2"/>
      <c r="AY2" s="2"/>
      <c r="AZ2" s="2"/>
      <c r="BA2" s="2"/>
      <c r="BB2" s="2"/>
      <c r="BC2" s="2"/>
      <c r="BD2" s="2"/>
      <c r="BE2" s="2"/>
      <c r="BF2" s="2"/>
    </row>
    <row r="3" spans="1:58" ht="15.75" customHeight="1">
      <c r="A3" s="246"/>
      <c r="B3" s="740" t="s">
        <v>0</v>
      </c>
      <c r="C3" s="741"/>
      <c r="D3" s="733" t="str">
        <f>Übersicht!D3</f>
        <v>Anbindung von Fremdmaschinen in das Uhlmann SCADA System</v>
      </c>
      <c r="E3" s="734"/>
      <c r="F3" s="735"/>
      <c r="G3" s="232"/>
      <c r="H3" s="745" t="s">
        <v>3</v>
      </c>
      <c r="I3" s="737"/>
      <c r="J3" s="737"/>
      <c r="K3" s="736" t="str">
        <f>Übersicht!D11</f>
        <v>Herr Janzen (Automatisierung)</v>
      </c>
      <c r="L3" s="737"/>
      <c r="M3" s="737"/>
      <c r="N3" s="233"/>
      <c r="O3" s="19"/>
      <c r="P3" s="19"/>
      <c r="Q3" s="19"/>
      <c r="R3" s="19"/>
      <c r="S3" s="19"/>
      <c r="T3" s="19"/>
      <c r="U3" s="20"/>
      <c r="V3" s="20"/>
      <c r="W3" s="20"/>
      <c r="X3" s="20"/>
      <c r="Y3" s="20"/>
      <c r="Z3" s="20"/>
      <c r="AA3" s="20"/>
      <c r="AB3" s="21"/>
      <c r="AC3" s="22"/>
      <c r="AD3" s="23"/>
      <c r="AE3" s="24"/>
      <c r="AF3" s="25"/>
      <c r="AG3" s="25"/>
      <c r="AH3" s="26"/>
      <c r="AI3" s="738"/>
      <c r="AJ3" s="738"/>
      <c r="AK3" s="738"/>
      <c r="AL3" s="738"/>
      <c r="AM3" s="738"/>
      <c r="AN3" s="738"/>
      <c r="AO3" s="27"/>
      <c r="AP3" s="27"/>
      <c r="AQ3" s="27"/>
      <c r="AR3" s="27"/>
      <c r="AS3" s="27"/>
      <c r="AT3" s="27"/>
      <c r="AU3" s="27"/>
      <c r="AV3" s="2"/>
      <c r="AW3" s="2"/>
      <c r="AX3" s="2"/>
      <c r="AY3" s="2"/>
      <c r="AZ3" s="2"/>
      <c r="BA3" s="2"/>
      <c r="BB3" s="2"/>
      <c r="BC3" s="2"/>
      <c r="BD3" s="2"/>
      <c r="BE3" s="2"/>
      <c r="BF3" s="2"/>
    </row>
    <row r="4" spans="1:58" ht="15.75">
      <c r="A4" s="247"/>
      <c r="B4" s="740" t="s">
        <v>64</v>
      </c>
      <c r="C4" s="741"/>
      <c r="D4" s="733" t="str">
        <f>Übersicht!D5</f>
        <v>Pharmazeutischer Konzern spezialisiert auf Insulin</v>
      </c>
      <c r="E4" s="734"/>
      <c r="F4" s="735"/>
      <c r="G4" s="232"/>
      <c r="H4" s="737"/>
      <c r="I4" s="737"/>
      <c r="J4" s="737"/>
      <c r="K4" s="736" t="str">
        <f>Übersicht!D12</f>
        <v>Herr Eckert (Uhlmann Maschinen)</v>
      </c>
      <c r="L4" s="737"/>
      <c r="M4" s="737"/>
      <c r="N4" s="233"/>
      <c r="O4" s="19"/>
      <c r="P4" s="19"/>
      <c r="Q4" s="19"/>
      <c r="R4" s="19"/>
      <c r="S4" s="19"/>
      <c r="T4" s="19"/>
      <c r="U4" s="20"/>
      <c r="V4" s="20"/>
      <c r="W4" s="20"/>
      <c r="X4" s="20"/>
      <c r="Y4" s="20"/>
      <c r="Z4" s="20"/>
      <c r="AA4" s="20"/>
      <c r="AB4" s="21"/>
      <c r="AC4" s="28"/>
      <c r="AD4" s="29"/>
      <c r="AE4" s="29"/>
      <c r="AF4" s="30"/>
      <c r="AG4" s="30"/>
      <c r="AH4" s="30"/>
      <c r="AI4" s="30"/>
      <c r="AJ4" s="30"/>
      <c r="AK4" s="30"/>
      <c r="AL4" s="30"/>
      <c r="AM4" s="30"/>
      <c r="AN4" s="27"/>
      <c r="AO4" s="27"/>
      <c r="AP4" s="27"/>
      <c r="AQ4" s="27"/>
      <c r="AR4" s="27"/>
      <c r="AS4" s="27"/>
      <c r="AT4" s="27"/>
      <c r="AU4" s="27"/>
      <c r="AV4" s="2"/>
      <c r="AW4" s="2"/>
      <c r="AX4" s="2"/>
      <c r="AY4" s="2"/>
      <c r="AZ4" s="2"/>
      <c r="BA4" s="2"/>
      <c r="BB4" s="2"/>
      <c r="BC4" s="2"/>
      <c r="BD4" s="2"/>
      <c r="BE4" s="2"/>
      <c r="BF4" s="2"/>
    </row>
    <row r="5" spans="1:58" ht="15.75">
      <c r="A5" s="239"/>
      <c r="B5" s="740" t="s">
        <v>1</v>
      </c>
      <c r="C5" s="741"/>
      <c r="D5" s="733" t="str">
        <f>Übersicht!D6</f>
        <v>503703186</v>
      </c>
      <c r="E5" s="734"/>
      <c r="F5" s="735"/>
      <c r="G5" s="232"/>
      <c r="H5" s="737"/>
      <c r="I5" s="737"/>
      <c r="J5" s="737"/>
      <c r="K5" s="736" t="str">
        <f>Übersicht!D13</f>
        <v>Herr Oliver (Pester Maschinen)</v>
      </c>
      <c r="L5" s="737"/>
      <c r="M5" s="737"/>
      <c r="N5" s="233"/>
      <c r="O5" s="19"/>
      <c r="P5" s="19"/>
      <c r="Q5" s="19"/>
      <c r="R5" s="19"/>
      <c r="S5" s="19"/>
      <c r="T5" s="19"/>
      <c r="U5" s="20"/>
      <c r="V5" s="20"/>
      <c r="W5" s="20"/>
      <c r="X5" s="20"/>
      <c r="Y5" s="20"/>
      <c r="Z5" s="20"/>
      <c r="AA5" s="20"/>
      <c r="AB5" s="21"/>
      <c r="AC5" s="22"/>
      <c r="AD5" s="731"/>
      <c r="AE5" s="731"/>
      <c r="AF5" s="731"/>
      <c r="AG5" s="731"/>
      <c r="AH5" s="731"/>
      <c r="AI5" s="731"/>
      <c r="AJ5" s="731"/>
      <c r="AK5" s="731"/>
      <c r="AL5" s="739"/>
      <c r="AM5" s="739"/>
      <c r="AN5" s="739"/>
      <c r="AO5" s="739"/>
      <c r="AP5" s="739"/>
      <c r="AQ5" s="739"/>
      <c r="AR5" s="739"/>
      <c r="AS5" s="739"/>
      <c r="AT5" s="27"/>
      <c r="AU5" s="27"/>
      <c r="AV5" s="3"/>
      <c r="AX5" s="2"/>
      <c r="AY5" s="3"/>
      <c r="BA5" s="2"/>
      <c r="BB5" s="2"/>
      <c r="BC5" s="2"/>
      <c r="BD5" s="2"/>
      <c r="BE5" s="3"/>
    </row>
    <row r="6" spans="1:58" ht="15.75">
      <c r="A6" s="239"/>
      <c r="B6" s="740" t="s">
        <v>65</v>
      </c>
      <c r="C6" s="741"/>
      <c r="D6" s="733" t="str">
        <f>Übersicht!D7</f>
        <v>Herr Merk</v>
      </c>
      <c r="E6" s="734"/>
      <c r="F6" s="735"/>
      <c r="G6" s="232"/>
      <c r="H6" s="737"/>
      <c r="I6" s="737"/>
      <c r="J6" s="737"/>
      <c r="K6" s="736">
        <f>Übersicht!D14</f>
        <v>0</v>
      </c>
      <c r="L6" s="737"/>
      <c r="M6" s="737"/>
      <c r="N6" s="233"/>
      <c r="O6" s="19"/>
      <c r="P6" s="19"/>
      <c r="Q6" s="19"/>
      <c r="R6" s="19"/>
      <c r="S6" s="19"/>
      <c r="T6" s="19"/>
      <c r="U6" s="20"/>
      <c r="V6" s="20"/>
      <c r="W6" s="20"/>
      <c r="X6" s="20"/>
      <c r="Y6" s="20"/>
      <c r="Z6" s="20"/>
      <c r="AA6" s="20"/>
      <c r="AB6" s="21"/>
      <c r="AC6" s="22"/>
      <c r="AD6" s="31"/>
      <c r="AE6" s="31"/>
      <c r="AF6" s="31"/>
      <c r="AG6" s="31"/>
      <c r="AH6" s="31"/>
      <c r="AI6" s="31"/>
      <c r="AJ6" s="31"/>
      <c r="AK6" s="31"/>
      <c r="AL6" s="32"/>
      <c r="AM6" s="32"/>
      <c r="AN6" s="32"/>
      <c r="AO6" s="32"/>
      <c r="AP6" s="32"/>
      <c r="AQ6" s="32"/>
      <c r="AR6" s="32"/>
      <c r="AS6" s="32"/>
      <c r="AT6" s="27"/>
      <c r="AU6" s="27"/>
      <c r="AV6" s="3"/>
      <c r="AX6" s="2"/>
      <c r="AY6" s="3"/>
      <c r="BA6" s="2"/>
      <c r="BB6" s="2"/>
      <c r="BC6" s="2"/>
      <c r="BD6" s="2"/>
      <c r="BE6" s="3"/>
    </row>
    <row r="7" spans="1:58" ht="15.75">
      <c r="A7" s="247"/>
      <c r="B7" s="740" t="s">
        <v>20</v>
      </c>
      <c r="C7" s="741"/>
      <c r="D7" s="733" t="str">
        <f>Übersicht!D8</f>
        <v>Herr Braun</v>
      </c>
      <c r="E7" s="734"/>
      <c r="F7" s="735"/>
      <c r="G7" s="232"/>
      <c r="H7" s="737"/>
      <c r="I7" s="737"/>
      <c r="J7" s="737"/>
      <c r="K7" s="736">
        <f>Übersicht!D15</f>
        <v>0</v>
      </c>
      <c r="L7" s="737"/>
      <c r="M7" s="737"/>
      <c r="N7" s="233"/>
      <c r="O7" s="19"/>
      <c r="P7" s="19"/>
      <c r="Q7" s="19"/>
      <c r="R7" s="19"/>
      <c r="S7" s="19"/>
      <c r="T7" s="19"/>
      <c r="U7" s="20"/>
      <c r="V7" s="20"/>
      <c r="W7" s="20"/>
      <c r="X7" s="20"/>
      <c r="Y7" s="20"/>
      <c r="Z7" s="20"/>
      <c r="AA7" s="20"/>
      <c r="AB7" s="21"/>
      <c r="AC7" s="22"/>
      <c r="AD7" s="28"/>
      <c r="AE7" s="28"/>
      <c r="AF7" s="25"/>
      <c r="AG7" s="25"/>
      <c r="AH7" s="25"/>
      <c r="AI7" s="25"/>
      <c r="AJ7" s="25"/>
      <c r="AK7" s="25"/>
      <c r="AL7" s="29"/>
      <c r="AM7" s="29"/>
      <c r="AN7" s="27"/>
      <c r="AO7" s="27"/>
      <c r="AP7" s="27"/>
      <c r="AQ7" s="27"/>
      <c r="AR7" s="27"/>
      <c r="AS7" s="27"/>
      <c r="AT7" s="27"/>
      <c r="AU7" s="27"/>
      <c r="AV7" s="2"/>
      <c r="AW7" s="2"/>
      <c r="AX7" s="4"/>
      <c r="AY7" s="2"/>
      <c r="AZ7" s="2"/>
      <c r="BA7" s="4"/>
      <c r="BB7" s="4"/>
      <c r="BC7" s="4"/>
      <c r="BD7" s="4"/>
      <c r="BE7" s="2"/>
      <c r="BF7" s="2"/>
    </row>
    <row r="8" spans="1:58" ht="15.75">
      <c r="A8" s="239"/>
      <c r="B8" s="740" t="s">
        <v>66</v>
      </c>
      <c r="C8" s="741"/>
      <c r="D8" s="733" t="str">
        <f>Übersicht!D9</f>
        <v xml:space="preserve">Herr Eckert </v>
      </c>
      <c r="E8" s="734"/>
      <c r="F8" s="735"/>
      <c r="G8" s="232"/>
      <c r="H8" s="232"/>
      <c r="I8" s="232"/>
      <c r="J8" s="234"/>
      <c r="K8" s="234"/>
      <c r="L8" s="234"/>
      <c r="M8" s="234"/>
      <c r="N8" s="235"/>
      <c r="O8" s="33"/>
      <c r="P8" s="33"/>
      <c r="Q8" s="33"/>
      <c r="R8" s="33"/>
      <c r="S8" s="33"/>
      <c r="T8" s="33"/>
      <c r="U8" s="33"/>
      <c r="V8" s="33"/>
      <c r="W8" s="33"/>
      <c r="X8" s="33"/>
      <c r="Y8" s="22"/>
      <c r="Z8" s="22"/>
      <c r="AA8" s="34"/>
      <c r="AB8" s="21"/>
      <c r="AC8" s="22"/>
      <c r="AD8" s="731"/>
      <c r="AE8" s="731"/>
      <c r="AF8" s="731"/>
      <c r="AG8" s="731"/>
      <c r="AH8" s="731"/>
      <c r="AI8" s="731"/>
      <c r="AJ8" s="731"/>
      <c r="AK8" s="731"/>
      <c r="AL8" s="732"/>
      <c r="AM8" s="732"/>
      <c r="AN8" s="732"/>
      <c r="AO8" s="732"/>
      <c r="AP8" s="732"/>
      <c r="AQ8" s="732"/>
      <c r="AR8" s="732"/>
      <c r="AS8" s="732"/>
      <c r="AT8" s="27"/>
      <c r="AU8" s="27"/>
      <c r="AV8" s="3"/>
      <c r="AX8" s="2"/>
      <c r="AY8" s="3"/>
      <c r="BA8" s="2"/>
      <c r="BB8" s="2"/>
      <c r="BC8" s="2"/>
      <c r="BD8" s="2"/>
      <c r="BE8" s="3"/>
    </row>
    <row r="9" spans="1:58" ht="15.95" customHeight="1">
      <c r="A9" s="248"/>
      <c r="B9" s="740" t="s">
        <v>2</v>
      </c>
      <c r="C9" s="741"/>
      <c r="D9" s="742" t="s">
        <v>135</v>
      </c>
      <c r="E9" s="743"/>
      <c r="F9" s="744"/>
      <c r="G9" s="234"/>
      <c r="H9" s="234"/>
      <c r="I9" s="234"/>
      <c r="J9" s="234"/>
      <c r="K9" s="234"/>
      <c r="L9" s="234"/>
      <c r="M9" s="234"/>
      <c r="N9" s="235"/>
      <c r="O9" s="33"/>
      <c r="P9" s="33"/>
      <c r="Q9" s="33"/>
      <c r="R9" s="33"/>
      <c r="S9" s="33"/>
      <c r="T9" s="33"/>
      <c r="U9" s="33"/>
      <c r="V9" s="33"/>
      <c r="W9" s="33"/>
      <c r="X9" s="33"/>
      <c r="Y9" s="22"/>
      <c r="Z9" s="22"/>
      <c r="AA9" s="34"/>
      <c r="AB9" s="21"/>
      <c r="AC9" s="22"/>
      <c r="AD9" s="25"/>
      <c r="AE9" s="25"/>
      <c r="AF9" s="25"/>
      <c r="AG9" s="25"/>
      <c r="AH9" s="25"/>
      <c r="AI9" s="25"/>
      <c r="AJ9" s="25"/>
      <c r="AK9" s="25"/>
      <c r="AL9" s="29"/>
      <c r="AM9" s="29"/>
      <c r="AN9" s="27"/>
      <c r="AO9" s="27"/>
      <c r="AP9" s="27"/>
      <c r="AQ9" s="27"/>
      <c r="AR9" s="27"/>
      <c r="AS9" s="27"/>
      <c r="AT9" s="27"/>
      <c r="AU9" s="27"/>
      <c r="AV9" s="2"/>
      <c r="AW9" s="2"/>
      <c r="AX9" s="4"/>
      <c r="AY9" s="2"/>
      <c r="AZ9" s="2"/>
      <c r="BA9" s="4"/>
      <c r="BB9" s="4"/>
      <c r="BC9" s="4"/>
      <c r="BD9" s="4"/>
      <c r="BE9" s="2"/>
      <c r="BF9" s="2"/>
    </row>
    <row r="10" spans="1:58" ht="15.75">
      <c r="A10" s="239"/>
      <c r="B10" s="240"/>
      <c r="C10" s="241"/>
      <c r="D10" s="241"/>
      <c r="E10" s="241"/>
      <c r="F10" s="236"/>
      <c r="G10" s="236"/>
      <c r="H10" s="236"/>
      <c r="I10" s="237"/>
      <c r="J10" s="237"/>
      <c r="K10" s="237"/>
      <c r="L10" s="237"/>
      <c r="M10" s="237"/>
      <c r="N10" s="238"/>
      <c r="O10" s="35"/>
      <c r="P10" s="36"/>
      <c r="Q10" s="36"/>
      <c r="R10" s="36"/>
      <c r="S10" s="25"/>
      <c r="T10" s="22"/>
      <c r="U10" s="22"/>
      <c r="V10" s="22"/>
      <c r="W10" s="22"/>
      <c r="X10" s="22"/>
      <c r="Y10" s="22"/>
      <c r="Z10" s="22"/>
      <c r="AA10" s="22"/>
      <c r="AB10" s="21"/>
      <c r="AC10" s="22"/>
      <c r="AD10" s="28"/>
      <c r="AE10" s="28"/>
      <c r="AF10" s="28"/>
      <c r="AG10" s="28"/>
      <c r="AH10" s="36" t="s">
        <v>24</v>
      </c>
      <c r="AI10" s="28"/>
      <c r="AJ10" s="28"/>
      <c r="AK10" s="28"/>
      <c r="AL10" s="29"/>
      <c r="AM10" s="29"/>
      <c r="AN10" s="27"/>
      <c r="AO10" s="27"/>
      <c r="AP10" s="27"/>
      <c r="AQ10" s="27"/>
      <c r="AR10" s="27"/>
      <c r="AS10" s="27"/>
      <c r="AT10" s="27"/>
      <c r="AU10" s="27"/>
      <c r="AV10" s="2"/>
      <c r="AW10" s="2"/>
      <c r="AX10" s="4"/>
      <c r="AY10" s="2"/>
      <c r="AZ10" s="2"/>
      <c r="BA10" s="4"/>
      <c r="BB10" s="4"/>
      <c r="BC10" s="4"/>
      <c r="BD10" s="4"/>
      <c r="BE10" s="2"/>
      <c r="BF10" s="2"/>
    </row>
    <row r="11" spans="1:58" ht="45.75" customHeight="1">
      <c r="A11" s="58" t="s">
        <v>11</v>
      </c>
      <c r="B11" s="59" t="s">
        <v>2</v>
      </c>
      <c r="C11" s="58" t="s">
        <v>45</v>
      </c>
      <c r="D11" s="60" t="s">
        <v>36</v>
      </c>
      <c r="E11" s="58" t="s">
        <v>37</v>
      </c>
      <c r="F11" s="61" t="s">
        <v>40</v>
      </c>
      <c r="G11" s="58" t="s">
        <v>38</v>
      </c>
      <c r="H11" s="58" t="s">
        <v>39</v>
      </c>
      <c r="I11" s="58" t="s">
        <v>41</v>
      </c>
      <c r="J11" s="58" t="s">
        <v>42</v>
      </c>
      <c r="K11" s="61" t="s">
        <v>43</v>
      </c>
      <c r="L11" s="61" t="s">
        <v>32</v>
      </c>
      <c r="M11" s="58" t="s">
        <v>34</v>
      </c>
      <c r="N11" s="249"/>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row>
    <row r="12" spans="1:58" ht="15.75">
      <c r="A12" s="52">
        <v>1</v>
      </c>
      <c r="B12" s="53"/>
      <c r="C12" s="54"/>
      <c r="D12" s="55"/>
      <c r="E12" s="56"/>
      <c r="F12" s="54"/>
      <c r="G12" s="57"/>
      <c r="H12" s="54"/>
      <c r="I12" s="53"/>
      <c r="J12" s="54"/>
      <c r="K12" s="54"/>
      <c r="L12" s="53"/>
      <c r="M12" s="54"/>
      <c r="N12" s="249"/>
    </row>
    <row r="13" spans="1:58" ht="15.75">
      <c r="A13" s="12">
        <f t="shared" ref="A13:A45" si="0">A12+1</f>
        <v>2</v>
      </c>
      <c r="B13" s="5"/>
      <c r="C13" s="9"/>
      <c r="D13" s="7"/>
      <c r="E13" s="13"/>
      <c r="F13" s="9"/>
      <c r="G13" s="14"/>
      <c r="H13" s="9"/>
      <c r="I13" s="5"/>
      <c r="J13" s="9"/>
      <c r="K13" s="9"/>
      <c r="L13" s="5"/>
      <c r="M13" s="9"/>
      <c r="N13" s="249"/>
    </row>
    <row r="14" spans="1:58" ht="15.75">
      <c r="A14" s="12">
        <f>A13+1</f>
        <v>3</v>
      </c>
      <c r="B14" s="5"/>
      <c r="C14" s="9"/>
      <c r="D14" s="7"/>
      <c r="E14" s="13"/>
      <c r="F14" s="9"/>
      <c r="G14" s="14"/>
      <c r="H14" s="9"/>
      <c r="I14" s="5"/>
      <c r="J14" s="9"/>
      <c r="K14" s="9"/>
      <c r="L14" s="5"/>
      <c r="M14" s="9"/>
      <c r="N14" s="249"/>
    </row>
    <row r="15" spans="1:58" ht="15.75">
      <c r="A15" s="12">
        <f>A14+1</f>
        <v>4</v>
      </c>
      <c r="B15" s="5"/>
      <c r="C15" s="9"/>
      <c r="D15" s="7"/>
      <c r="E15" s="13"/>
      <c r="F15" s="9"/>
      <c r="G15" s="14"/>
      <c r="H15" s="9"/>
      <c r="I15" s="5"/>
      <c r="J15" s="9"/>
      <c r="K15" s="9"/>
      <c r="L15" s="5"/>
      <c r="M15" s="9"/>
      <c r="N15" s="249"/>
    </row>
    <row r="16" spans="1:58" ht="15.75">
      <c r="A16" s="12">
        <f t="shared" si="0"/>
        <v>5</v>
      </c>
      <c r="B16" s="5"/>
      <c r="C16" s="15"/>
      <c r="D16" s="7"/>
      <c r="E16" s="13"/>
      <c r="F16" s="9"/>
      <c r="G16" s="14"/>
      <c r="H16" s="9"/>
      <c r="I16" s="5"/>
      <c r="J16" s="9"/>
      <c r="K16" s="9"/>
      <c r="L16" s="5"/>
      <c r="M16" s="9"/>
      <c r="N16" s="249"/>
    </row>
    <row r="17" spans="1:14" ht="15.75">
      <c r="A17" s="12">
        <f t="shared" si="0"/>
        <v>6</v>
      </c>
      <c r="B17" s="5"/>
      <c r="C17" s="9"/>
      <c r="D17" s="7"/>
      <c r="E17" s="13"/>
      <c r="F17" s="9"/>
      <c r="G17" s="14"/>
      <c r="H17" s="9"/>
      <c r="I17" s="5"/>
      <c r="J17" s="9"/>
      <c r="K17" s="9"/>
      <c r="L17" s="5"/>
      <c r="M17" s="9"/>
      <c r="N17" s="249"/>
    </row>
    <row r="18" spans="1:14" ht="15.75">
      <c r="A18" s="12">
        <f t="shared" si="0"/>
        <v>7</v>
      </c>
      <c r="B18" s="5"/>
      <c r="C18" s="9"/>
      <c r="D18" s="7"/>
      <c r="E18" s="13"/>
      <c r="F18" s="9"/>
      <c r="G18" s="14"/>
      <c r="H18" s="9"/>
      <c r="I18" s="5"/>
      <c r="J18" s="9"/>
      <c r="K18" s="9"/>
      <c r="L18" s="5"/>
      <c r="M18" s="9"/>
      <c r="N18" s="249"/>
    </row>
    <row r="19" spans="1:14" ht="15.75">
      <c r="A19" s="12">
        <f>A14+1</f>
        <v>4</v>
      </c>
      <c r="B19" s="5"/>
      <c r="C19" s="9"/>
      <c r="D19" s="7"/>
      <c r="E19" s="13"/>
      <c r="F19" s="9"/>
      <c r="G19" s="14"/>
      <c r="H19" s="9"/>
      <c r="I19" s="9"/>
      <c r="J19" s="9"/>
      <c r="K19" s="9"/>
      <c r="L19" s="9"/>
      <c r="M19" s="9"/>
      <c r="N19" s="249"/>
    </row>
    <row r="20" spans="1:14" ht="15.75">
      <c r="A20" s="12">
        <f t="shared" si="0"/>
        <v>5</v>
      </c>
      <c r="B20" s="5"/>
      <c r="C20" s="9"/>
      <c r="D20" s="7"/>
      <c r="E20" s="13"/>
      <c r="F20" s="9"/>
      <c r="G20" s="14"/>
      <c r="H20" s="9"/>
      <c r="I20" s="9"/>
      <c r="J20" s="9"/>
      <c r="K20" s="9"/>
      <c r="L20" s="9"/>
      <c r="M20" s="9"/>
      <c r="N20" s="249"/>
    </row>
    <row r="21" spans="1:14" ht="15.75">
      <c r="A21" s="12">
        <f t="shared" si="0"/>
        <v>6</v>
      </c>
      <c r="B21" s="5"/>
      <c r="C21" s="9"/>
      <c r="D21" s="7"/>
      <c r="E21" s="13"/>
      <c r="F21" s="9"/>
      <c r="G21" s="14"/>
      <c r="H21" s="9"/>
      <c r="I21" s="5"/>
      <c r="J21" s="9"/>
      <c r="K21" s="9"/>
      <c r="L21" s="5"/>
      <c r="M21" s="9"/>
      <c r="N21" s="249"/>
    </row>
    <row r="22" spans="1:14" ht="15.75">
      <c r="A22" s="12">
        <f t="shared" si="0"/>
        <v>7</v>
      </c>
      <c r="B22" s="5"/>
      <c r="C22" s="9"/>
      <c r="D22" s="7"/>
      <c r="E22" s="13"/>
      <c r="F22" s="9"/>
      <c r="G22" s="14"/>
      <c r="H22" s="9"/>
      <c r="I22" s="9"/>
      <c r="J22" s="9"/>
      <c r="K22" s="9"/>
      <c r="L22" s="9"/>
      <c r="M22" s="9"/>
      <c r="N22" s="249"/>
    </row>
    <row r="23" spans="1:14" ht="15.75">
      <c r="A23" s="12">
        <f>A22+1</f>
        <v>8</v>
      </c>
      <c r="B23" s="5"/>
      <c r="C23" s="9"/>
      <c r="D23" s="7"/>
      <c r="E23" s="13"/>
      <c r="F23" s="9"/>
      <c r="G23" s="14"/>
      <c r="H23" s="9"/>
      <c r="I23" s="9"/>
      <c r="J23" s="9"/>
      <c r="K23" s="9"/>
      <c r="L23" s="9"/>
      <c r="M23" s="9"/>
      <c r="N23" s="249"/>
    </row>
    <row r="24" spans="1:14" ht="15.75">
      <c r="A24" s="12">
        <f>A23+1</f>
        <v>9</v>
      </c>
      <c r="B24" s="5"/>
      <c r="C24" s="9"/>
      <c r="D24" s="7"/>
      <c r="E24" s="13"/>
      <c r="F24" s="9"/>
      <c r="G24" s="14"/>
      <c r="H24" s="9"/>
      <c r="I24" s="5"/>
      <c r="J24" s="9"/>
      <c r="K24" s="9"/>
      <c r="L24" s="5"/>
      <c r="M24" s="9"/>
      <c r="N24" s="249"/>
    </row>
    <row r="25" spans="1:14" ht="15.75">
      <c r="A25" s="12">
        <f t="shared" si="0"/>
        <v>10</v>
      </c>
      <c r="B25" s="5"/>
      <c r="C25" s="9"/>
      <c r="D25" s="7"/>
      <c r="E25" s="13"/>
      <c r="F25" s="9"/>
      <c r="G25" s="14"/>
      <c r="H25" s="9"/>
      <c r="I25" s="5"/>
      <c r="J25" s="9"/>
      <c r="K25" s="9"/>
      <c r="L25" s="5"/>
      <c r="M25" s="9"/>
      <c r="N25" s="249"/>
    </row>
    <row r="26" spans="1:14" ht="15.75">
      <c r="A26" s="12">
        <f t="shared" si="0"/>
        <v>11</v>
      </c>
      <c r="B26" s="5"/>
      <c r="C26" s="9"/>
      <c r="D26" s="7"/>
      <c r="E26" s="13"/>
      <c r="F26" s="9"/>
      <c r="G26" s="14"/>
      <c r="H26" s="9"/>
      <c r="I26" s="5"/>
      <c r="J26" s="9"/>
      <c r="K26" s="9"/>
      <c r="L26" s="5"/>
      <c r="M26" s="9"/>
      <c r="N26" s="249"/>
    </row>
    <row r="27" spans="1:14" ht="15.75">
      <c r="A27" s="12">
        <f t="shared" si="0"/>
        <v>12</v>
      </c>
      <c r="B27" s="5"/>
      <c r="C27" s="9"/>
      <c r="D27" s="7"/>
      <c r="E27" s="13"/>
      <c r="F27" s="9"/>
      <c r="G27" s="14"/>
      <c r="H27" s="9"/>
      <c r="I27" s="5"/>
      <c r="J27" s="9"/>
      <c r="K27" s="9"/>
      <c r="L27" s="5"/>
      <c r="M27" s="9"/>
      <c r="N27" s="249"/>
    </row>
    <row r="28" spans="1:14" ht="15.75">
      <c r="A28" s="12">
        <f t="shared" si="0"/>
        <v>13</v>
      </c>
      <c r="B28" s="5"/>
      <c r="C28" s="9"/>
      <c r="D28" s="7"/>
      <c r="E28" s="13"/>
      <c r="F28" s="9"/>
      <c r="G28" s="14"/>
      <c r="H28" s="9"/>
      <c r="I28" s="5"/>
      <c r="J28" s="9"/>
      <c r="K28" s="9"/>
      <c r="L28" s="5"/>
      <c r="M28" s="9"/>
      <c r="N28" s="249"/>
    </row>
    <row r="29" spans="1:14" ht="15.75">
      <c r="A29" s="12">
        <f t="shared" si="0"/>
        <v>14</v>
      </c>
      <c r="B29" s="5"/>
      <c r="C29" s="9"/>
      <c r="D29" s="7"/>
      <c r="E29" s="13"/>
      <c r="F29" s="9"/>
      <c r="G29" s="14"/>
      <c r="H29" s="9"/>
      <c r="I29" s="5"/>
      <c r="J29" s="9"/>
      <c r="K29" s="9"/>
      <c r="L29" s="5"/>
      <c r="M29" s="9"/>
      <c r="N29" s="249"/>
    </row>
    <row r="30" spans="1:14" ht="15.75">
      <c r="A30" s="12">
        <f t="shared" si="0"/>
        <v>15</v>
      </c>
      <c r="B30" s="5"/>
      <c r="C30" s="9"/>
      <c r="D30" s="7"/>
      <c r="E30" s="13"/>
      <c r="F30" s="9"/>
      <c r="G30" s="14"/>
      <c r="H30" s="9"/>
      <c r="I30" s="5"/>
      <c r="J30" s="9"/>
      <c r="K30" s="9"/>
      <c r="L30" s="5"/>
      <c r="M30" s="9"/>
      <c r="N30" s="249"/>
    </row>
    <row r="31" spans="1:14" ht="15.75">
      <c r="A31" s="12">
        <f t="shared" si="0"/>
        <v>16</v>
      </c>
      <c r="B31" s="5"/>
      <c r="C31" s="9"/>
      <c r="D31" s="7"/>
      <c r="E31" s="13"/>
      <c r="F31" s="9"/>
      <c r="G31" s="14"/>
      <c r="H31" s="9"/>
      <c r="I31" s="5"/>
      <c r="J31" s="9"/>
      <c r="K31" s="9"/>
      <c r="L31" s="5"/>
      <c r="M31" s="9"/>
      <c r="N31" s="249"/>
    </row>
    <row r="32" spans="1:14" ht="15.75">
      <c r="A32" s="12">
        <f t="shared" si="0"/>
        <v>17</v>
      </c>
      <c r="B32" s="5"/>
      <c r="C32" s="9"/>
      <c r="D32" s="7"/>
      <c r="E32" s="13"/>
      <c r="F32" s="9"/>
      <c r="G32" s="14"/>
      <c r="H32" s="9"/>
      <c r="I32" s="5"/>
      <c r="J32" s="9"/>
      <c r="K32" s="9"/>
      <c r="L32" s="5"/>
      <c r="M32" s="9"/>
      <c r="N32" s="249"/>
    </row>
    <row r="33" spans="1:14" ht="15.75">
      <c r="A33" s="12">
        <f t="shared" si="0"/>
        <v>18</v>
      </c>
      <c r="B33" s="5"/>
      <c r="C33" s="9"/>
      <c r="D33" s="7"/>
      <c r="E33" s="13"/>
      <c r="F33" s="9"/>
      <c r="G33" s="14"/>
      <c r="H33" s="9"/>
      <c r="I33" s="5"/>
      <c r="J33" s="9"/>
      <c r="K33" s="9"/>
      <c r="L33" s="5"/>
      <c r="M33" s="9"/>
      <c r="N33" s="249"/>
    </row>
    <row r="34" spans="1:14" ht="15.75">
      <c r="A34" s="12">
        <f t="shared" si="0"/>
        <v>19</v>
      </c>
      <c r="B34" s="5"/>
      <c r="C34" s="9"/>
      <c r="D34" s="7"/>
      <c r="E34" s="13"/>
      <c r="F34" s="9"/>
      <c r="G34" s="14"/>
      <c r="H34" s="9"/>
      <c r="I34" s="5"/>
      <c r="J34" s="9"/>
      <c r="K34" s="9"/>
      <c r="L34" s="5"/>
      <c r="M34" s="9"/>
      <c r="N34" s="249"/>
    </row>
    <row r="35" spans="1:14" ht="15.75">
      <c r="A35" s="12">
        <f t="shared" si="0"/>
        <v>20</v>
      </c>
      <c r="B35" s="5"/>
      <c r="C35" s="9"/>
      <c r="D35" s="7"/>
      <c r="E35" s="13"/>
      <c r="F35" s="9"/>
      <c r="G35" s="14"/>
      <c r="H35" s="9"/>
      <c r="I35" s="5"/>
      <c r="J35" s="9"/>
      <c r="K35" s="9"/>
      <c r="L35" s="5"/>
      <c r="M35" s="9"/>
      <c r="N35" s="249"/>
    </row>
    <row r="36" spans="1:14" ht="15.75">
      <c r="A36" s="12">
        <f t="shared" si="0"/>
        <v>21</v>
      </c>
      <c r="B36" s="5"/>
      <c r="C36" s="9"/>
      <c r="D36" s="7"/>
      <c r="E36" s="13"/>
      <c r="F36" s="9"/>
      <c r="G36" s="14"/>
      <c r="H36" s="9"/>
      <c r="I36" s="5"/>
      <c r="J36" s="9"/>
      <c r="K36" s="9"/>
      <c r="L36" s="5"/>
      <c r="M36" s="9"/>
      <c r="N36" s="249"/>
    </row>
    <row r="37" spans="1:14" ht="15.75">
      <c r="A37" s="12">
        <f t="shared" si="0"/>
        <v>22</v>
      </c>
      <c r="B37" s="5"/>
      <c r="C37" s="9"/>
      <c r="D37" s="7"/>
      <c r="E37" s="13"/>
      <c r="F37" s="9"/>
      <c r="G37" s="14"/>
      <c r="H37" s="9"/>
      <c r="I37" s="5"/>
      <c r="J37" s="9"/>
      <c r="K37" s="9"/>
      <c r="L37" s="5"/>
      <c r="M37" s="9"/>
      <c r="N37" s="249"/>
    </row>
    <row r="38" spans="1:14" ht="15.75">
      <c r="A38" s="12">
        <f t="shared" si="0"/>
        <v>23</v>
      </c>
      <c r="B38" s="5"/>
      <c r="C38" s="9"/>
      <c r="D38" s="7"/>
      <c r="E38" s="13"/>
      <c r="F38" s="9"/>
      <c r="G38" s="14"/>
      <c r="H38" s="9"/>
      <c r="I38" s="5"/>
      <c r="J38" s="9"/>
      <c r="K38" s="9"/>
      <c r="L38" s="5"/>
      <c r="M38" s="9"/>
      <c r="N38" s="249"/>
    </row>
    <row r="39" spans="1:14" ht="15.75">
      <c r="A39" s="12">
        <f t="shared" si="0"/>
        <v>24</v>
      </c>
      <c r="B39" s="5"/>
      <c r="C39" s="9"/>
      <c r="D39" s="7"/>
      <c r="E39" s="13"/>
      <c r="F39" s="9"/>
      <c r="G39" s="14"/>
      <c r="H39" s="9"/>
      <c r="I39" s="5"/>
      <c r="J39" s="9"/>
      <c r="K39" s="9"/>
      <c r="L39" s="5"/>
      <c r="M39" s="9"/>
      <c r="N39" s="249"/>
    </row>
    <row r="40" spans="1:14" ht="15.75">
      <c r="A40" s="12">
        <f t="shared" si="0"/>
        <v>25</v>
      </c>
      <c r="B40" s="5"/>
      <c r="C40" s="9"/>
      <c r="D40" s="7"/>
      <c r="E40" s="13"/>
      <c r="F40" s="9"/>
      <c r="G40" s="14"/>
      <c r="H40" s="9"/>
      <c r="I40" s="5"/>
      <c r="J40" s="9"/>
      <c r="K40" s="9"/>
      <c r="L40" s="5"/>
      <c r="M40" s="9"/>
      <c r="N40" s="249"/>
    </row>
    <row r="41" spans="1:14" ht="15.75">
      <c r="A41" s="12">
        <f t="shared" si="0"/>
        <v>26</v>
      </c>
      <c r="B41" s="5"/>
      <c r="C41" s="9"/>
      <c r="D41" s="7"/>
      <c r="E41" s="13"/>
      <c r="F41" s="9"/>
      <c r="G41" s="14"/>
      <c r="H41" s="9"/>
      <c r="I41" s="9"/>
      <c r="J41" s="9"/>
      <c r="K41" s="9"/>
      <c r="L41" s="9"/>
      <c r="M41" s="9"/>
      <c r="N41" s="249"/>
    </row>
    <row r="42" spans="1:14" ht="15.75">
      <c r="A42" s="12">
        <f t="shared" si="0"/>
        <v>27</v>
      </c>
      <c r="B42" s="5"/>
      <c r="C42" s="9"/>
      <c r="D42" s="7"/>
      <c r="E42" s="13"/>
      <c r="F42" s="9"/>
      <c r="G42" s="14"/>
      <c r="H42" s="9"/>
      <c r="I42" s="5"/>
      <c r="J42" s="9"/>
      <c r="K42" s="9"/>
      <c r="L42" s="5"/>
      <c r="M42" s="9"/>
      <c r="N42" s="249"/>
    </row>
    <row r="43" spans="1:14" ht="15.75">
      <c r="A43" s="12">
        <f t="shared" si="0"/>
        <v>28</v>
      </c>
      <c r="B43" s="5"/>
      <c r="C43" s="9"/>
      <c r="D43" s="7"/>
      <c r="E43" s="13"/>
      <c r="F43" s="9"/>
      <c r="G43" s="14"/>
      <c r="H43" s="9"/>
      <c r="I43" s="5"/>
      <c r="J43" s="9"/>
      <c r="K43" s="9"/>
      <c r="L43" s="5"/>
      <c r="M43" s="9"/>
      <c r="N43" s="249"/>
    </row>
    <row r="44" spans="1:14" ht="15.75">
      <c r="A44" s="12">
        <f t="shared" si="0"/>
        <v>29</v>
      </c>
      <c r="B44" s="5"/>
      <c r="C44" s="9"/>
      <c r="D44" s="7"/>
      <c r="E44" s="13"/>
      <c r="F44" s="9"/>
      <c r="G44" s="14"/>
      <c r="H44" s="9"/>
      <c r="I44" s="9"/>
      <c r="J44" s="9"/>
      <c r="K44" s="9"/>
      <c r="L44" s="9"/>
      <c r="M44" s="9"/>
      <c r="N44" s="249"/>
    </row>
    <row r="45" spans="1:14" ht="15.75">
      <c r="A45" s="12">
        <f t="shared" si="0"/>
        <v>30</v>
      </c>
      <c r="B45" s="5"/>
      <c r="C45" s="9"/>
      <c r="D45" s="7"/>
      <c r="E45" s="13"/>
      <c r="F45" s="9"/>
      <c r="G45" s="14"/>
      <c r="H45" s="9"/>
      <c r="I45" s="9"/>
      <c r="J45" s="9"/>
      <c r="K45" s="9"/>
      <c r="L45" s="9"/>
      <c r="M45" s="9"/>
      <c r="N45" s="249"/>
    </row>
    <row r="46" spans="1:14">
      <c r="A46" s="251"/>
      <c r="B46" s="252"/>
      <c r="C46" s="252"/>
      <c r="D46" s="252"/>
      <c r="E46" s="252"/>
      <c r="F46" s="252"/>
      <c r="G46" s="252"/>
      <c r="H46" s="252"/>
      <c r="I46" s="252"/>
      <c r="J46" s="252"/>
      <c r="K46" s="252"/>
      <c r="L46" s="252"/>
      <c r="M46" s="252"/>
      <c r="N46" s="249"/>
    </row>
    <row r="47" spans="1:14">
      <c r="A47" s="253"/>
      <c r="B47" s="254"/>
      <c r="C47" s="254"/>
      <c r="D47" s="254"/>
      <c r="E47" s="254"/>
      <c r="F47" s="254"/>
      <c r="G47" s="254"/>
      <c r="H47" s="254"/>
      <c r="I47" s="254"/>
      <c r="J47" s="254"/>
      <c r="K47" s="254"/>
      <c r="L47" s="254"/>
      <c r="M47" s="254"/>
      <c r="N47" s="250"/>
    </row>
  </sheetData>
  <protectedRanges>
    <protectedRange sqref="A11:M45" name="F310"/>
    <protectedRange sqref="AL8 AL5:AL6" name="F307"/>
    <protectedRange sqref="N3:T7 B8:I8 B3:G7 J4:J7 H3 K3:K7 B9:C9" name="F301_1"/>
    <protectedRange sqref="D9:F9" name="F301"/>
  </protectedRanges>
  <mergeCells count="25">
    <mergeCell ref="B8:C8"/>
    <mergeCell ref="B9:C9"/>
    <mergeCell ref="D8:F8"/>
    <mergeCell ref="D9:F9"/>
    <mergeCell ref="H3:J7"/>
    <mergeCell ref="B4:C4"/>
    <mergeCell ref="B5:C5"/>
    <mergeCell ref="B6:C6"/>
    <mergeCell ref="B7:C7"/>
    <mergeCell ref="B3:C3"/>
    <mergeCell ref="D3:F3"/>
    <mergeCell ref="AI3:AN3"/>
    <mergeCell ref="AL5:AS5"/>
    <mergeCell ref="K5:M5"/>
    <mergeCell ref="K6:M6"/>
    <mergeCell ref="K3:M3"/>
    <mergeCell ref="K4:M4"/>
    <mergeCell ref="AD8:AK8"/>
    <mergeCell ref="AL8:AS8"/>
    <mergeCell ref="AD5:AK5"/>
    <mergeCell ref="D4:F4"/>
    <mergeCell ref="D5:F5"/>
    <mergeCell ref="D6:F6"/>
    <mergeCell ref="D7:F7"/>
    <mergeCell ref="K7:M7"/>
  </mergeCells>
  <phoneticPr fontId="32" type="noConversion"/>
  <conditionalFormatting sqref="C16">
    <cfRule type="containsText" dxfId="19" priority="7" operator="containsText" text="nein">
      <formula>NOT(ISERROR(SEARCH("nein",C16)))</formula>
    </cfRule>
    <cfRule type="containsText" dxfId="18" priority="8" operator="containsText" text="Ja">
      <formula>NOT(ISERROR(SEARCH("Ja",C16)))</formula>
    </cfRule>
    <cfRule type="expression" dxfId="17" priority="10">
      <formula>IST($E$35:$E$49="Ja")</formula>
    </cfRule>
  </conditionalFormatting>
  <conditionalFormatting sqref="C16">
    <cfRule type="containsText" dxfId="16" priority="9" operator="containsText" text="Ja">
      <formula>NOT(ISERROR(SEARCH("Ja",C16)))</formula>
    </cfRule>
  </conditionalFormatting>
  <conditionalFormatting sqref="M12:M45">
    <cfRule type="cellIs" dxfId="15" priority="5" stopIfTrue="1" operator="equal">
      <formula>"offen"</formula>
    </cfRule>
    <cfRule type="cellIs" dxfId="14" priority="6" stopIfTrue="1" operator="equal">
      <formula>"erledigt"</formula>
    </cfRule>
  </conditionalFormatting>
  <conditionalFormatting sqref="L17:L45 I17:I45 L12:L14 I12:I14">
    <cfRule type="cellIs" dxfId="13" priority="11" stopIfTrue="1" operator="lessThan">
      <formula>#REF!</formula>
    </cfRule>
  </conditionalFormatting>
  <conditionalFormatting sqref="C10:E10">
    <cfRule type="cellIs" dxfId="12" priority="2" operator="greaterThan">
      <formula>0</formula>
    </cfRule>
  </conditionalFormatting>
  <dataValidations count="3">
    <dataValidation type="list" allowBlank="1" showInputMessage="1" showErrorMessage="1" errorTitle="Unzulässige Eingabe" error="Bitte Priorität auswählen!" promptTitle="Bitte Priorität auswählen" sqref="F12:F45" xr:uid="{00000000-0002-0000-0D00-000000000000}">
      <formula1>#REF!</formula1>
    </dataValidation>
    <dataValidation type="list" allowBlank="1" showInputMessage="1" showErrorMessage="1" errorTitle="Unzulässinge Eingabe" error="Bitte Status auswählen!" promptTitle="Bitte Status eingeben!" sqref="M12:M45" xr:uid="{00000000-0002-0000-0D00-000001000000}">
      <formula1>#REF!</formula1>
    </dataValidation>
    <dataValidation type="list" allowBlank="1" showInputMessage="1" showErrorMessage="1" sqref="C12:C45 H12:H45" xr:uid="{00000000-0002-0000-0D00-000002000000}">
      <formula1>#REF!</formula1>
    </dataValidation>
  </dataValidations>
  <pageMargins left="0.7" right="0.7" top="0.78740157499999996" bottom="0.78740157499999996" header="0.3" footer="0.3"/>
  <pageSetup paperSize="9" scale="63" orientation="landscape" horizontalDpi="4294967293" verticalDpi="0"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BF47"/>
  <sheetViews>
    <sheetView showGridLines="0" zoomScale="80" zoomScaleNormal="80" zoomScalePageLayoutView="85" workbookViewId="0">
      <selection activeCell="N38" sqref="N38"/>
    </sheetView>
  </sheetViews>
  <sheetFormatPr baseColWidth="10" defaultRowHeight="15"/>
  <cols>
    <col min="3" max="3" width="17.42578125" customWidth="1"/>
    <col min="5" max="5" width="17.7109375" customWidth="1"/>
    <col min="8" max="8" width="14" customWidth="1"/>
    <col min="9" max="9" width="14.42578125" customWidth="1"/>
    <col min="14" max="14" width="11.85546875" customWidth="1"/>
  </cols>
  <sheetData>
    <row r="1" spans="1:58" s="41" customFormat="1" ht="32.1" customHeight="1">
      <c r="A1" s="242"/>
      <c r="B1" s="228"/>
      <c r="C1" s="228"/>
      <c r="D1" s="228"/>
      <c r="E1" s="228"/>
      <c r="F1" s="228"/>
      <c r="G1" s="228"/>
      <c r="H1" s="228"/>
      <c r="I1" s="228"/>
      <c r="J1" s="228"/>
      <c r="K1" s="228"/>
      <c r="L1" s="228"/>
      <c r="M1" s="228"/>
      <c r="N1" s="229"/>
    </row>
    <row r="2" spans="1:58">
      <c r="A2" s="243"/>
      <c r="B2" s="244"/>
      <c r="C2" s="244"/>
      <c r="D2" s="244"/>
      <c r="E2" s="244"/>
      <c r="F2" s="245"/>
      <c r="G2" s="230"/>
      <c r="H2" s="230"/>
      <c r="I2" s="230"/>
      <c r="J2" s="230"/>
      <c r="K2" s="230"/>
      <c r="L2" s="230"/>
      <c r="M2" s="230"/>
      <c r="N2" s="231"/>
      <c r="O2" s="1"/>
      <c r="P2" s="1"/>
      <c r="Q2" s="1"/>
      <c r="R2" s="1"/>
      <c r="S2" s="1"/>
      <c r="T2" s="1"/>
      <c r="U2" s="1"/>
      <c r="V2" s="1"/>
      <c r="W2" s="1"/>
      <c r="X2" s="1"/>
      <c r="Y2" s="1"/>
      <c r="Z2" s="1"/>
      <c r="AA2" s="1"/>
      <c r="AB2" s="1"/>
      <c r="AC2" s="1"/>
      <c r="AD2" s="1"/>
      <c r="AE2" s="1"/>
      <c r="AF2" s="1"/>
      <c r="AG2" s="1"/>
      <c r="AH2" s="1"/>
      <c r="AI2" s="1"/>
      <c r="AJ2" s="1"/>
      <c r="AK2" s="1"/>
      <c r="AL2" s="1"/>
      <c r="AM2" s="2"/>
      <c r="AN2" s="2"/>
      <c r="AO2" s="2"/>
      <c r="AP2" s="2"/>
      <c r="AQ2" s="2"/>
      <c r="AR2" s="2"/>
      <c r="AS2" s="2"/>
      <c r="AT2" s="2"/>
      <c r="AU2" s="2"/>
      <c r="AV2" s="2"/>
      <c r="AW2" s="2"/>
      <c r="AX2" s="2"/>
      <c r="AY2" s="2"/>
      <c r="AZ2" s="2"/>
      <c r="BA2" s="2"/>
      <c r="BB2" s="2"/>
      <c r="BC2" s="2"/>
      <c r="BD2" s="2"/>
      <c r="BE2" s="2"/>
      <c r="BF2" s="2"/>
    </row>
    <row r="3" spans="1:58" ht="15.75" customHeight="1">
      <c r="A3" s="246"/>
      <c r="B3" s="740" t="s">
        <v>0</v>
      </c>
      <c r="C3" s="741"/>
      <c r="D3" s="733" t="str">
        <f>Übersicht!D3</f>
        <v>Anbindung von Fremdmaschinen in das Uhlmann SCADA System</v>
      </c>
      <c r="E3" s="734"/>
      <c r="F3" s="735"/>
      <c r="G3" s="232"/>
      <c r="H3" s="745" t="s">
        <v>3</v>
      </c>
      <c r="I3" s="737"/>
      <c r="J3" s="737"/>
      <c r="K3" s="736" t="str">
        <f>Übersicht!D11</f>
        <v>Herr Janzen (Automatisierung)</v>
      </c>
      <c r="L3" s="737"/>
      <c r="M3" s="737"/>
      <c r="N3" s="233"/>
      <c r="O3" s="19"/>
      <c r="P3" s="19"/>
      <c r="Q3" s="19"/>
      <c r="R3" s="19"/>
      <c r="S3" s="19"/>
      <c r="T3" s="19"/>
      <c r="U3" s="20"/>
      <c r="V3" s="20"/>
      <c r="W3" s="20"/>
      <c r="X3" s="20"/>
      <c r="Y3" s="20"/>
      <c r="Z3" s="20"/>
      <c r="AA3" s="20"/>
      <c r="AB3" s="21"/>
      <c r="AC3" s="22"/>
      <c r="AD3" s="23"/>
      <c r="AE3" s="24"/>
      <c r="AF3" s="25"/>
      <c r="AG3" s="25"/>
      <c r="AH3" s="26"/>
      <c r="AI3" s="738"/>
      <c r="AJ3" s="738"/>
      <c r="AK3" s="738"/>
      <c r="AL3" s="738"/>
      <c r="AM3" s="738"/>
      <c r="AN3" s="738"/>
      <c r="AO3" s="27"/>
      <c r="AP3" s="27"/>
      <c r="AQ3" s="27"/>
      <c r="AR3" s="27"/>
      <c r="AS3" s="27"/>
      <c r="AT3" s="27"/>
      <c r="AU3" s="27"/>
      <c r="AV3" s="2"/>
      <c r="AW3" s="2"/>
      <c r="AX3" s="2"/>
      <c r="AY3" s="2"/>
      <c r="AZ3" s="2"/>
      <c r="BA3" s="2"/>
      <c r="BB3" s="2"/>
      <c r="BC3" s="2"/>
      <c r="BD3" s="2"/>
      <c r="BE3" s="2"/>
      <c r="BF3" s="2"/>
    </row>
    <row r="4" spans="1:58" ht="15.75">
      <c r="A4" s="247"/>
      <c r="B4" s="740" t="s">
        <v>64</v>
      </c>
      <c r="C4" s="741"/>
      <c r="D4" s="733" t="str">
        <f>Übersicht!D5</f>
        <v>Pharmazeutischer Konzern spezialisiert auf Insulin</v>
      </c>
      <c r="E4" s="734"/>
      <c r="F4" s="735"/>
      <c r="G4" s="232"/>
      <c r="H4" s="737"/>
      <c r="I4" s="737"/>
      <c r="J4" s="737"/>
      <c r="K4" s="736" t="str">
        <f>Übersicht!D12</f>
        <v>Herr Eckert (Uhlmann Maschinen)</v>
      </c>
      <c r="L4" s="737"/>
      <c r="M4" s="737"/>
      <c r="N4" s="233"/>
      <c r="O4" s="19"/>
      <c r="P4" s="19"/>
      <c r="Q4" s="19"/>
      <c r="R4" s="19"/>
      <c r="S4" s="19"/>
      <c r="T4" s="19"/>
      <c r="U4" s="20"/>
      <c r="V4" s="20"/>
      <c r="W4" s="20"/>
      <c r="X4" s="20"/>
      <c r="Y4" s="20"/>
      <c r="Z4" s="20"/>
      <c r="AA4" s="20"/>
      <c r="AB4" s="21"/>
      <c r="AC4" s="28"/>
      <c r="AD4" s="29"/>
      <c r="AE4" s="29"/>
      <c r="AF4" s="30"/>
      <c r="AG4" s="30"/>
      <c r="AH4" s="30"/>
      <c r="AI4" s="30"/>
      <c r="AJ4" s="30"/>
      <c r="AK4" s="30"/>
      <c r="AL4" s="30"/>
      <c r="AM4" s="30"/>
      <c r="AN4" s="27"/>
      <c r="AO4" s="27"/>
      <c r="AP4" s="27"/>
      <c r="AQ4" s="27"/>
      <c r="AR4" s="27"/>
      <c r="AS4" s="27"/>
      <c r="AT4" s="27"/>
      <c r="AU4" s="27"/>
      <c r="AV4" s="2"/>
      <c r="AW4" s="2"/>
      <c r="AX4" s="2"/>
      <c r="AY4" s="2"/>
      <c r="AZ4" s="2"/>
      <c r="BA4" s="2"/>
      <c r="BB4" s="2"/>
      <c r="BC4" s="2"/>
      <c r="BD4" s="2"/>
      <c r="BE4" s="2"/>
      <c r="BF4" s="2"/>
    </row>
    <row r="5" spans="1:58" ht="15.75">
      <c r="A5" s="239"/>
      <c r="B5" s="740" t="s">
        <v>1</v>
      </c>
      <c r="C5" s="741"/>
      <c r="D5" s="733" t="str">
        <f>Übersicht!D6</f>
        <v>503703186</v>
      </c>
      <c r="E5" s="734"/>
      <c r="F5" s="735"/>
      <c r="G5" s="232"/>
      <c r="H5" s="737"/>
      <c r="I5" s="737"/>
      <c r="J5" s="737"/>
      <c r="K5" s="736" t="str">
        <f>Übersicht!D13</f>
        <v>Herr Oliver (Pester Maschinen)</v>
      </c>
      <c r="L5" s="737"/>
      <c r="M5" s="737"/>
      <c r="N5" s="233"/>
      <c r="O5" s="19"/>
      <c r="P5" s="19"/>
      <c r="Q5" s="19"/>
      <c r="R5" s="19"/>
      <c r="S5" s="19"/>
      <c r="T5" s="19"/>
      <c r="U5" s="20"/>
      <c r="V5" s="20"/>
      <c r="W5" s="20"/>
      <c r="X5" s="20"/>
      <c r="Y5" s="20"/>
      <c r="Z5" s="20"/>
      <c r="AA5" s="20"/>
      <c r="AB5" s="21"/>
      <c r="AC5" s="22"/>
      <c r="AD5" s="731"/>
      <c r="AE5" s="731"/>
      <c r="AF5" s="731"/>
      <c r="AG5" s="731"/>
      <c r="AH5" s="731"/>
      <c r="AI5" s="731"/>
      <c r="AJ5" s="731"/>
      <c r="AK5" s="731"/>
      <c r="AL5" s="739"/>
      <c r="AM5" s="739"/>
      <c r="AN5" s="739"/>
      <c r="AO5" s="739"/>
      <c r="AP5" s="739"/>
      <c r="AQ5" s="739"/>
      <c r="AR5" s="739"/>
      <c r="AS5" s="739"/>
      <c r="AT5" s="27"/>
      <c r="AU5" s="27"/>
      <c r="AV5" s="3"/>
      <c r="AX5" s="2"/>
      <c r="AY5" s="3"/>
      <c r="BA5" s="2"/>
      <c r="BB5" s="2"/>
      <c r="BC5" s="2"/>
      <c r="BD5" s="2"/>
      <c r="BE5" s="3"/>
    </row>
    <row r="6" spans="1:58" ht="15.75">
      <c r="A6" s="239"/>
      <c r="B6" s="740" t="s">
        <v>65</v>
      </c>
      <c r="C6" s="741"/>
      <c r="D6" s="733" t="str">
        <f>Übersicht!D7</f>
        <v>Herr Merk</v>
      </c>
      <c r="E6" s="734"/>
      <c r="F6" s="735"/>
      <c r="G6" s="232"/>
      <c r="H6" s="737"/>
      <c r="I6" s="737"/>
      <c r="J6" s="737"/>
      <c r="K6" s="736">
        <f>Übersicht!D14</f>
        <v>0</v>
      </c>
      <c r="L6" s="737"/>
      <c r="M6" s="737"/>
      <c r="N6" s="233"/>
      <c r="O6" s="19"/>
      <c r="P6" s="19"/>
      <c r="Q6" s="19"/>
      <c r="R6" s="19"/>
      <c r="S6" s="19"/>
      <c r="T6" s="19"/>
      <c r="U6" s="20"/>
      <c r="V6" s="20"/>
      <c r="W6" s="20"/>
      <c r="X6" s="20"/>
      <c r="Y6" s="20"/>
      <c r="Z6" s="20"/>
      <c r="AA6" s="20"/>
      <c r="AB6" s="21"/>
      <c r="AC6" s="22"/>
      <c r="AD6" s="119"/>
      <c r="AE6" s="119"/>
      <c r="AF6" s="119"/>
      <c r="AG6" s="119"/>
      <c r="AH6" s="119"/>
      <c r="AI6" s="119"/>
      <c r="AJ6" s="119"/>
      <c r="AK6" s="119"/>
      <c r="AL6" s="120"/>
      <c r="AM6" s="120"/>
      <c r="AN6" s="120"/>
      <c r="AO6" s="120"/>
      <c r="AP6" s="120"/>
      <c r="AQ6" s="120"/>
      <c r="AR6" s="120"/>
      <c r="AS6" s="120"/>
      <c r="AT6" s="27"/>
      <c r="AU6" s="27"/>
      <c r="AV6" s="3"/>
      <c r="AX6" s="2"/>
      <c r="AY6" s="3"/>
      <c r="BA6" s="2"/>
      <c r="BB6" s="2"/>
      <c r="BC6" s="2"/>
      <c r="BD6" s="2"/>
      <c r="BE6" s="3"/>
    </row>
    <row r="7" spans="1:58" ht="15.75">
      <c r="A7" s="247"/>
      <c r="B7" s="740" t="s">
        <v>20</v>
      </c>
      <c r="C7" s="741"/>
      <c r="D7" s="733" t="str">
        <f>Übersicht!D8</f>
        <v>Herr Braun</v>
      </c>
      <c r="E7" s="734"/>
      <c r="F7" s="735"/>
      <c r="G7" s="232"/>
      <c r="H7" s="737"/>
      <c r="I7" s="737"/>
      <c r="J7" s="737"/>
      <c r="K7" s="736">
        <f>Übersicht!D15</f>
        <v>0</v>
      </c>
      <c r="L7" s="737"/>
      <c r="M7" s="737"/>
      <c r="N7" s="233"/>
      <c r="O7" s="19"/>
      <c r="P7" s="19"/>
      <c r="Q7" s="19"/>
      <c r="R7" s="19"/>
      <c r="S7" s="19"/>
      <c r="T7" s="19"/>
      <c r="U7" s="20"/>
      <c r="V7" s="20"/>
      <c r="W7" s="20"/>
      <c r="X7" s="20"/>
      <c r="Y7" s="20"/>
      <c r="Z7" s="20"/>
      <c r="AA7" s="20"/>
      <c r="AB7" s="21"/>
      <c r="AC7" s="22"/>
      <c r="AD7" s="28"/>
      <c r="AE7" s="28"/>
      <c r="AF7" s="25"/>
      <c r="AG7" s="25"/>
      <c r="AH7" s="25"/>
      <c r="AI7" s="25"/>
      <c r="AJ7" s="25"/>
      <c r="AK7" s="25"/>
      <c r="AL7" s="29"/>
      <c r="AM7" s="29"/>
      <c r="AN7" s="27"/>
      <c r="AO7" s="27"/>
      <c r="AP7" s="27"/>
      <c r="AQ7" s="27"/>
      <c r="AR7" s="27"/>
      <c r="AS7" s="27"/>
      <c r="AT7" s="27"/>
      <c r="AU7" s="27"/>
      <c r="AV7" s="2"/>
      <c r="AW7" s="2"/>
      <c r="AX7" s="4"/>
      <c r="AY7" s="2"/>
      <c r="AZ7" s="2"/>
      <c r="BA7" s="4"/>
      <c r="BB7" s="4"/>
      <c r="BC7" s="4"/>
      <c r="BD7" s="4"/>
      <c r="BE7" s="2"/>
      <c r="BF7" s="2"/>
    </row>
    <row r="8" spans="1:58" ht="15.75">
      <c r="A8" s="239"/>
      <c r="B8" s="740" t="s">
        <v>66</v>
      </c>
      <c r="C8" s="741"/>
      <c r="D8" s="733" t="str">
        <f>Übersicht!D9</f>
        <v xml:space="preserve">Herr Eckert </v>
      </c>
      <c r="E8" s="734"/>
      <c r="F8" s="735"/>
      <c r="G8" s="232"/>
      <c r="H8" s="232"/>
      <c r="I8" s="232"/>
      <c r="J8" s="234"/>
      <c r="K8" s="234"/>
      <c r="L8" s="234"/>
      <c r="M8" s="234"/>
      <c r="N8" s="235"/>
      <c r="O8" s="33"/>
      <c r="P8" s="33"/>
      <c r="Q8" s="33"/>
      <c r="R8" s="33"/>
      <c r="S8" s="33"/>
      <c r="T8" s="33"/>
      <c r="U8" s="33"/>
      <c r="V8" s="33"/>
      <c r="W8" s="33"/>
      <c r="X8" s="33"/>
      <c r="Y8" s="22"/>
      <c r="Z8" s="22"/>
      <c r="AA8" s="34"/>
      <c r="AB8" s="21"/>
      <c r="AC8" s="22"/>
      <c r="AD8" s="731"/>
      <c r="AE8" s="731"/>
      <c r="AF8" s="731"/>
      <c r="AG8" s="731"/>
      <c r="AH8" s="731"/>
      <c r="AI8" s="731"/>
      <c r="AJ8" s="731"/>
      <c r="AK8" s="731"/>
      <c r="AL8" s="732"/>
      <c r="AM8" s="732"/>
      <c r="AN8" s="732"/>
      <c r="AO8" s="732"/>
      <c r="AP8" s="732"/>
      <c r="AQ8" s="732"/>
      <c r="AR8" s="732"/>
      <c r="AS8" s="732"/>
      <c r="AT8" s="27"/>
      <c r="AU8" s="27"/>
      <c r="AV8" s="3"/>
      <c r="AX8" s="2"/>
      <c r="AY8" s="3"/>
      <c r="BA8" s="2"/>
      <c r="BB8" s="2"/>
      <c r="BC8" s="2"/>
      <c r="BD8" s="2"/>
      <c r="BE8" s="3"/>
    </row>
    <row r="9" spans="1:58" ht="15.95" customHeight="1">
      <c r="A9" s="248"/>
      <c r="B9" s="740" t="s">
        <v>2</v>
      </c>
      <c r="C9" s="741"/>
      <c r="D9" s="742" t="s">
        <v>135</v>
      </c>
      <c r="E9" s="743"/>
      <c r="F9" s="744"/>
      <c r="G9" s="234"/>
      <c r="H9" s="234"/>
      <c r="I9" s="234"/>
      <c r="J9" s="234"/>
      <c r="K9" s="234"/>
      <c r="L9" s="234"/>
      <c r="M9" s="234"/>
      <c r="N9" s="235"/>
      <c r="O9" s="33"/>
      <c r="P9" s="33"/>
      <c r="Q9" s="33"/>
      <c r="R9" s="33"/>
      <c r="S9" s="33"/>
      <c r="T9" s="33"/>
      <c r="U9" s="33"/>
      <c r="V9" s="33"/>
      <c r="W9" s="33"/>
      <c r="X9" s="33"/>
      <c r="Y9" s="22"/>
      <c r="Z9" s="22"/>
      <c r="AA9" s="34"/>
      <c r="AB9" s="21"/>
      <c r="AC9" s="22"/>
      <c r="AD9" s="25"/>
      <c r="AE9" s="25"/>
      <c r="AF9" s="25"/>
      <c r="AG9" s="25"/>
      <c r="AH9" s="25"/>
      <c r="AI9" s="25"/>
      <c r="AJ9" s="25"/>
      <c r="AK9" s="25"/>
      <c r="AL9" s="29"/>
      <c r="AM9" s="29"/>
      <c r="AN9" s="27"/>
      <c r="AO9" s="27"/>
      <c r="AP9" s="27"/>
      <c r="AQ9" s="27"/>
      <c r="AR9" s="27"/>
      <c r="AS9" s="27"/>
      <c r="AT9" s="27"/>
      <c r="AU9" s="27"/>
      <c r="AV9" s="2"/>
      <c r="AW9" s="2"/>
      <c r="AX9" s="4"/>
      <c r="AY9" s="2"/>
      <c r="AZ9" s="2"/>
      <c r="BA9" s="4"/>
      <c r="BB9" s="4"/>
      <c r="BC9" s="4"/>
      <c r="BD9" s="4"/>
      <c r="BE9" s="2"/>
      <c r="BF9" s="2"/>
    </row>
    <row r="10" spans="1:58" ht="15.75">
      <c r="A10" s="239"/>
      <c r="B10" s="240"/>
      <c r="C10" s="241"/>
      <c r="D10" s="241"/>
      <c r="E10" s="241"/>
      <c r="F10" s="236"/>
      <c r="G10" s="236"/>
      <c r="H10" s="236"/>
      <c r="I10" s="237"/>
      <c r="J10" s="237"/>
      <c r="K10" s="237"/>
      <c r="L10" s="237"/>
      <c r="M10" s="237"/>
      <c r="N10" s="238"/>
      <c r="O10" s="35"/>
      <c r="P10" s="36"/>
      <c r="Q10" s="36"/>
      <c r="R10" s="36"/>
      <c r="S10" s="25"/>
      <c r="T10" s="22"/>
      <c r="U10" s="22"/>
      <c r="V10" s="22"/>
      <c r="W10" s="22"/>
      <c r="X10" s="22"/>
      <c r="Y10" s="22"/>
      <c r="Z10" s="22"/>
      <c r="AA10" s="22"/>
      <c r="AB10" s="21"/>
      <c r="AC10" s="22"/>
      <c r="AD10" s="28"/>
      <c r="AE10" s="28"/>
      <c r="AF10" s="28"/>
      <c r="AG10" s="28"/>
      <c r="AH10" s="36" t="s">
        <v>24</v>
      </c>
      <c r="AI10" s="28"/>
      <c r="AJ10" s="28"/>
      <c r="AK10" s="28"/>
      <c r="AL10" s="29"/>
      <c r="AM10" s="29"/>
      <c r="AN10" s="27"/>
      <c r="AO10" s="27"/>
      <c r="AP10" s="27"/>
      <c r="AQ10" s="27"/>
      <c r="AR10" s="27"/>
      <c r="AS10" s="27"/>
      <c r="AT10" s="27"/>
      <c r="AU10" s="27"/>
      <c r="AV10" s="2"/>
      <c r="AW10" s="2"/>
      <c r="AX10" s="4"/>
      <c r="AY10" s="2"/>
      <c r="AZ10" s="2"/>
      <c r="BA10" s="4"/>
      <c r="BB10" s="4"/>
      <c r="BC10" s="4"/>
      <c r="BD10" s="4"/>
      <c r="BE10" s="2"/>
      <c r="BF10" s="2"/>
    </row>
    <row r="11" spans="1:58" ht="45.75" customHeight="1">
      <c r="A11" s="58" t="s">
        <v>11</v>
      </c>
      <c r="B11" s="59" t="s">
        <v>2</v>
      </c>
      <c r="C11" s="58" t="s">
        <v>114</v>
      </c>
      <c r="D11" s="60" t="s">
        <v>118</v>
      </c>
      <c r="E11" s="58" t="s">
        <v>115</v>
      </c>
      <c r="F11" s="61" t="s">
        <v>40</v>
      </c>
      <c r="G11" s="58" t="s">
        <v>38</v>
      </c>
      <c r="H11" s="58" t="s">
        <v>116</v>
      </c>
      <c r="I11" s="58" t="s">
        <v>41</v>
      </c>
      <c r="J11" s="58" t="s">
        <v>117</v>
      </c>
      <c r="K11" s="61" t="s">
        <v>43</v>
      </c>
      <c r="L11" s="61" t="s">
        <v>32</v>
      </c>
      <c r="M11" s="58" t="s">
        <v>34</v>
      </c>
      <c r="N11" s="249"/>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row>
    <row r="12" spans="1:58" ht="15.75">
      <c r="A12" s="52">
        <v>1</v>
      </c>
      <c r="B12" s="53"/>
      <c r="C12" s="54"/>
      <c r="D12" s="55"/>
      <c r="E12" s="56"/>
      <c r="F12" s="54"/>
      <c r="G12" s="57"/>
      <c r="H12" s="54"/>
      <c r="I12" s="53"/>
      <c r="J12" s="54"/>
      <c r="K12" s="54"/>
      <c r="L12" s="53"/>
      <c r="M12" s="54"/>
      <c r="N12" s="249"/>
    </row>
    <row r="13" spans="1:58" ht="15.75">
      <c r="A13" s="12">
        <f t="shared" ref="A13:A45" si="0">A12+1</f>
        <v>2</v>
      </c>
      <c r="B13" s="5"/>
      <c r="C13" s="9"/>
      <c r="D13" s="7"/>
      <c r="E13" s="13"/>
      <c r="F13" s="9"/>
      <c r="G13" s="14"/>
      <c r="H13" s="9"/>
      <c r="I13" s="5"/>
      <c r="J13" s="9"/>
      <c r="K13" s="9"/>
      <c r="L13" s="5"/>
      <c r="M13" s="9"/>
      <c r="N13" s="249"/>
    </row>
    <row r="14" spans="1:58" ht="15.75">
      <c r="A14" s="12">
        <f>A13+1</f>
        <v>3</v>
      </c>
      <c r="B14" s="5"/>
      <c r="C14" s="9"/>
      <c r="D14" s="7"/>
      <c r="E14" s="13"/>
      <c r="F14" s="9"/>
      <c r="G14" s="14"/>
      <c r="H14" s="9"/>
      <c r="I14" s="5"/>
      <c r="J14" s="9"/>
      <c r="K14" s="9"/>
      <c r="L14" s="5"/>
      <c r="M14" s="9"/>
      <c r="N14" s="249"/>
    </row>
    <row r="15" spans="1:58" ht="15.75">
      <c r="A15" s="12">
        <f>A14+1</f>
        <v>4</v>
      </c>
      <c r="B15" s="5"/>
      <c r="C15" s="9"/>
      <c r="D15" s="7"/>
      <c r="E15" s="13"/>
      <c r="F15" s="9"/>
      <c r="G15" s="14"/>
      <c r="H15" s="9"/>
      <c r="I15" s="5"/>
      <c r="J15" s="9"/>
      <c r="K15" s="9"/>
      <c r="L15" s="5"/>
      <c r="M15" s="9"/>
      <c r="N15" s="249"/>
    </row>
    <row r="16" spans="1:58" ht="15.75">
      <c r="A16" s="12">
        <f t="shared" si="0"/>
        <v>5</v>
      </c>
      <c r="B16" s="5"/>
      <c r="C16" s="15"/>
      <c r="D16" s="7"/>
      <c r="E16" s="13"/>
      <c r="F16" s="9"/>
      <c r="G16" s="14"/>
      <c r="H16" s="9"/>
      <c r="I16" s="5"/>
      <c r="J16" s="9"/>
      <c r="K16" s="9"/>
      <c r="L16" s="5"/>
      <c r="M16" s="9"/>
      <c r="N16" s="249"/>
    </row>
    <row r="17" spans="1:14" ht="15.75">
      <c r="A17" s="12">
        <f t="shared" si="0"/>
        <v>6</v>
      </c>
      <c r="B17" s="5"/>
      <c r="C17" s="9"/>
      <c r="D17" s="7"/>
      <c r="E17" s="13"/>
      <c r="F17" s="9"/>
      <c r="G17" s="14"/>
      <c r="H17" s="9"/>
      <c r="I17" s="5"/>
      <c r="J17" s="9"/>
      <c r="K17" s="9"/>
      <c r="L17" s="5"/>
      <c r="M17" s="9"/>
      <c r="N17" s="249"/>
    </row>
    <row r="18" spans="1:14" ht="15.75">
      <c r="A18" s="12">
        <f t="shared" si="0"/>
        <v>7</v>
      </c>
      <c r="B18" s="5"/>
      <c r="C18" s="9"/>
      <c r="D18" s="7"/>
      <c r="E18" s="13"/>
      <c r="F18" s="9"/>
      <c r="G18" s="14"/>
      <c r="H18" s="9"/>
      <c r="I18" s="5"/>
      <c r="J18" s="9"/>
      <c r="K18" s="9"/>
      <c r="L18" s="5"/>
      <c r="M18" s="9"/>
      <c r="N18" s="249"/>
    </row>
    <row r="19" spans="1:14" ht="15.75">
      <c r="A19" s="12">
        <f>A14+1</f>
        <v>4</v>
      </c>
      <c r="B19" s="5"/>
      <c r="C19" s="9"/>
      <c r="D19" s="7"/>
      <c r="E19" s="13"/>
      <c r="F19" s="9"/>
      <c r="G19" s="14"/>
      <c r="H19" s="9"/>
      <c r="I19" s="9"/>
      <c r="J19" s="9"/>
      <c r="K19" s="9"/>
      <c r="L19" s="9"/>
      <c r="M19" s="9"/>
      <c r="N19" s="249"/>
    </row>
    <row r="20" spans="1:14" ht="15.75">
      <c r="A20" s="12">
        <f t="shared" si="0"/>
        <v>5</v>
      </c>
      <c r="B20" s="5"/>
      <c r="C20" s="9"/>
      <c r="D20" s="7"/>
      <c r="E20" s="13"/>
      <c r="F20" s="9"/>
      <c r="G20" s="14"/>
      <c r="H20" s="9"/>
      <c r="I20" s="9"/>
      <c r="J20" s="9"/>
      <c r="K20" s="9"/>
      <c r="L20" s="9"/>
      <c r="M20" s="9"/>
      <c r="N20" s="249"/>
    </row>
    <row r="21" spans="1:14" ht="15.75">
      <c r="A21" s="12">
        <f t="shared" si="0"/>
        <v>6</v>
      </c>
      <c r="B21" s="5"/>
      <c r="C21" s="9"/>
      <c r="D21" s="7"/>
      <c r="E21" s="13"/>
      <c r="F21" s="9"/>
      <c r="G21" s="14"/>
      <c r="H21" s="9"/>
      <c r="I21" s="5"/>
      <c r="J21" s="9"/>
      <c r="K21" s="9"/>
      <c r="L21" s="5"/>
      <c r="M21" s="9"/>
      <c r="N21" s="249"/>
    </row>
    <row r="22" spans="1:14" ht="15.75">
      <c r="A22" s="12">
        <f t="shared" si="0"/>
        <v>7</v>
      </c>
      <c r="B22" s="5"/>
      <c r="C22" s="9"/>
      <c r="D22" s="7"/>
      <c r="E22" s="13"/>
      <c r="F22" s="9"/>
      <c r="G22" s="14"/>
      <c r="H22" s="9"/>
      <c r="I22" s="9"/>
      <c r="J22" s="9"/>
      <c r="K22" s="9"/>
      <c r="L22" s="9"/>
      <c r="M22" s="9"/>
      <c r="N22" s="249"/>
    </row>
    <row r="23" spans="1:14" ht="15.75">
      <c r="A23" s="12">
        <f>A22+1</f>
        <v>8</v>
      </c>
      <c r="B23" s="5"/>
      <c r="C23" s="9"/>
      <c r="D23" s="7"/>
      <c r="E23" s="13"/>
      <c r="F23" s="9"/>
      <c r="G23" s="14"/>
      <c r="H23" s="9"/>
      <c r="I23" s="9"/>
      <c r="J23" s="9"/>
      <c r="K23" s="9"/>
      <c r="L23" s="9"/>
      <c r="M23" s="9"/>
      <c r="N23" s="249"/>
    </row>
    <row r="24" spans="1:14" ht="15.75">
      <c r="A24" s="12">
        <f>A23+1</f>
        <v>9</v>
      </c>
      <c r="B24" s="5"/>
      <c r="C24" s="9"/>
      <c r="D24" s="7"/>
      <c r="E24" s="13"/>
      <c r="F24" s="9"/>
      <c r="G24" s="14"/>
      <c r="H24" s="9"/>
      <c r="I24" s="5"/>
      <c r="J24" s="9"/>
      <c r="K24" s="9"/>
      <c r="L24" s="5"/>
      <c r="M24" s="9"/>
      <c r="N24" s="249"/>
    </row>
    <row r="25" spans="1:14" ht="15.75">
      <c r="A25" s="12">
        <f t="shared" si="0"/>
        <v>10</v>
      </c>
      <c r="B25" s="5"/>
      <c r="C25" s="9"/>
      <c r="D25" s="7"/>
      <c r="E25" s="13"/>
      <c r="F25" s="9"/>
      <c r="G25" s="14"/>
      <c r="H25" s="9"/>
      <c r="I25" s="5"/>
      <c r="J25" s="9"/>
      <c r="K25" s="9"/>
      <c r="L25" s="5"/>
      <c r="M25" s="9"/>
      <c r="N25" s="249"/>
    </row>
    <row r="26" spans="1:14" ht="15.75">
      <c r="A26" s="12">
        <f t="shared" si="0"/>
        <v>11</v>
      </c>
      <c r="B26" s="5"/>
      <c r="C26" s="9"/>
      <c r="D26" s="7"/>
      <c r="E26" s="13"/>
      <c r="F26" s="9"/>
      <c r="G26" s="14"/>
      <c r="H26" s="9"/>
      <c r="I26" s="5"/>
      <c r="J26" s="9"/>
      <c r="K26" s="9"/>
      <c r="L26" s="5"/>
      <c r="M26" s="9"/>
      <c r="N26" s="249"/>
    </row>
    <row r="27" spans="1:14" ht="15.75">
      <c r="A27" s="12">
        <f t="shared" si="0"/>
        <v>12</v>
      </c>
      <c r="B27" s="5"/>
      <c r="C27" s="9"/>
      <c r="D27" s="7"/>
      <c r="E27" s="13"/>
      <c r="F27" s="9"/>
      <c r="G27" s="14"/>
      <c r="H27" s="9"/>
      <c r="I27" s="5"/>
      <c r="J27" s="9"/>
      <c r="K27" s="9"/>
      <c r="L27" s="5"/>
      <c r="M27" s="9"/>
      <c r="N27" s="249"/>
    </row>
    <row r="28" spans="1:14" ht="15.75">
      <c r="A28" s="12">
        <f t="shared" si="0"/>
        <v>13</v>
      </c>
      <c r="B28" s="5"/>
      <c r="C28" s="9"/>
      <c r="D28" s="7"/>
      <c r="E28" s="13"/>
      <c r="F28" s="9"/>
      <c r="G28" s="14"/>
      <c r="H28" s="9"/>
      <c r="I28" s="5"/>
      <c r="J28" s="9"/>
      <c r="K28" s="9"/>
      <c r="L28" s="5"/>
      <c r="M28" s="9"/>
      <c r="N28" s="249"/>
    </row>
    <row r="29" spans="1:14" ht="15.75">
      <c r="A29" s="12">
        <f t="shared" si="0"/>
        <v>14</v>
      </c>
      <c r="B29" s="5"/>
      <c r="C29" s="9"/>
      <c r="D29" s="7"/>
      <c r="E29" s="13"/>
      <c r="F29" s="9"/>
      <c r="G29" s="14"/>
      <c r="H29" s="9"/>
      <c r="I29" s="5"/>
      <c r="J29" s="9"/>
      <c r="K29" s="9"/>
      <c r="L29" s="5"/>
      <c r="M29" s="9"/>
      <c r="N29" s="249"/>
    </row>
    <row r="30" spans="1:14" ht="15.75">
      <c r="A30" s="12">
        <f t="shared" si="0"/>
        <v>15</v>
      </c>
      <c r="B30" s="5"/>
      <c r="C30" s="9"/>
      <c r="D30" s="7"/>
      <c r="E30" s="13"/>
      <c r="F30" s="9"/>
      <c r="G30" s="14"/>
      <c r="H30" s="9"/>
      <c r="I30" s="5"/>
      <c r="J30" s="9"/>
      <c r="K30" s="9"/>
      <c r="L30" s="5"/>
      <c r="M30" s="9"/>
      <c r="N30" s="249"/>
    </row>
    <row r="31" spans="1:14" ht="15.75">
      <c r="A31" s="12">
        <f t="shared" si="0"/>
        <v>16</v>
      </c>
      <c r="B31" s="5"/>
      <c r="C31" s="9"/>
      <c r="D31" s="7"/>
      <c r="E31" s="13"/>
      <c r="F31" s="9"/>
      <c r="G31" s="14"/>
      <c r="H31" s="9"/>
      <c r="I31" s="5"/>
      <c r="J31" s="9"/>
      <c r="K31" s="9"/>
      <c r="L31" s="5"/>
      <c r="M31" s="9"/>
      <c r="N31" s="249"/>
    </row>
    <row r="32" spans="1:14" ht="15.75">
      <c r="A32" s="12">
        <f t="shared" si="0"/>
        <v>17</v>
      </c>
      <c r="B32" s="5"/>
      <c r="C32" s="9"/>
      <c r="D32" s="7"/>
      <c r="E32" s="13"/>
      <c r="F32" s="9"/>
      <c r="G32" s="14"/>
      <c r="H32" s="9"/>
      <c r="I32" s="5"/>
      <c r="J32" s="9"/>
      <c r="K32" s="9"/>
      <c r="L32" s="5"/>
      <c r="M32" s="9"/>
      <c r="N32" s="249"/>
    </row>
    <row r="33" spans="1:14" ht="15.75">
      <c r="A33" s="12">
        <f t="shared" si="0"/>
        <v>18</v>
      </c>
      <c r="B33" s="5"/>
      <c r="C33" s="9"/>
      <c r="D33" s="7"/>
      <c r="E33" s="13"/>
      <c r="F33" s="9"/>
      <c r="G33" s="14"/>
      <c r="H33" s="9"/>
      <c r="I33" s="5"/>
      <c r="J33" s="9"/>
      <c r="K33" s="9"/>
      <c r="L33" s="5"/>
      <c r="M33" s="9"/>
      <c r="N33" s="249"/>
    </row>
    <row r="34" spans="1:14" ht="15.75">
      <c r="A34" s="12">
        <f t="shared" si="0"/>
        <v>19</v>
      </c>
      <c r="B34" s="5"/>
      <c r="C34" s="9"/>
      <c r="D34" s="7"/>
      <c r="E34" s="13"/>
      <c r="F34" s="9"/>
      <c r="G34" s="14"/>
      <c r="H34" s="9"/>
      <c r="I34" s="5"/>
      <c r="J34" s="9"/>
      <c r="K34" s="9"/>
      <c r="L34" s="5"/>
      <c r="M34" s="9"/>
      <c r="N34" s="249"/>
    </row>
    <row r="35" spans="1:14" ht="15.75">
      <c r="A35" s="12">
        <f t="shared" si="0"/>
        <v>20</v>
      </c>
      <c r="B35" s="5"/>
      <c r="C35" s="9"/>
      <c r="D35" s="7"/>
      <c r="E35" s="13"/>
      <c r="F35" s="9"/>
      <c r="G35" s="14"/>
      <c r="H35" s="9"/>
      <c r="I35" s="5"/>
      <c r="J35" s="9"/>
      <c r="K35" s="9"/>
      <c r="L35" s="5"/>
      <c r="M35" s="9"/>
      <c r="N35" s="249"/>
    </row>
    <row r="36" spans="1:14" ht="15.75">
      <c r="A36" s="12">
        <f t="shared" si="0"/>
        <v>21</v>
      </c>
      <c r="B36" s="5"/>
      <c r="C36" s="9"/>
      <c r="D36" s="7"/>
      <c r="E36" s="13"/>
      <c r="F36" s="9"/>
      <c r="G36" s="14"/>
      <c r="H36" s="9"/>
      <c r="I36" s="5"/>
      <c r="J36" s="9"/>
      <c r="K36" s="9"/>
      <c r="L36" s="5"/>
      <c r="M36" s="9"/>
      <c r="N36" s="249"/>
    </row>
    <row r="37" spans="1:14" ht="15.75">
      <c r="A37" s="12">
        <f t="shared" si="0"/>
        <v>22</v>
      </c>
      <c r="B37" s="5"/>
      <c r="C37" s="9"/>
      <c r="D37" s="7"/>
      <c r="E37" s="13"/>
      <c r="F37" s="9"/>
      <c r="G37" s="14"/>
      <c r="H37" s="9"/>
      <c r="I37" s="5"/>
      <c r="J37" s="9"/>
      <c r="K37" s="9"/>
      <c r="L37" s="5"/>
      <c r="M37" s="9"/>
      <c r="N37" s="249"/>
    </row>
    <row r="38" spans="1:14" ht="15.75">
      <c r="A38" s="12">
        <f t="shared" si="0"/>
        <v>23</v>
      </c>
      <c r="B38" s="5"/>
      <c r="C38" s="9"/>
      <c r="D38" s="7"/>
      <c r="E38" s="13"/>
      <c r="F38" s="9"/>
      <c r="G38" s="14"/>
      <c r="H38" s="9"/>
      <c r="I38" s="5"/>
      <c r="J38" s="9"/>
      <c r="K38" s="9"/>
      <c r="L38" s="5"/>
      <c r="M38" s="9"/>
      <c r="N38" s="249"/>
    </row>
    <row r="39" spans="1:14" ht="15.75">
      <c r="A39" s="12">
        <f t="shared" si="0"/>
        <v>24</v>
      </c>
      <c r="B39" s="5"/>
      <c r="C39" s="9"/>
      <c r="D39" s="7"/>
      <c r="E39" s="13"/>
      <c r="F39" s="9"/>
      <c r="G39" s="14"/>
      <c r="H39" s="9"/>
      <c r="I39" s="5"/>
      <c r="J39" s="9"/>
      <c r="K39" s="9"/>
      <c r="L39" s="5"/>
      <c r="M39" s="9"/>
      <c r="N39" s="249"/>
    </row>
    <row r="40" spans="1:14" ht="15.75">
      <c r="A40" s="12">
        <f t="shared" si="0"/>
        <v>25</v>
      </c>
      <c r="B40" s="5"/>
      <c r="C40" s="9"/>
      <c r="D40" s="7"/>
      <c r="E40" s="13"/>
      <c r="F40" s="9"/>
      <c r="G40" s="14"/>
      <c r="H40" s="9"/>
      <c r="I40" s="5"/>
      <c r="J40" s="9"/>
      <c r="K40" s="9"/>
      <c r="L40" s="5"/>
      <c r="M40" s="9"/>
      <c r="N40" s="249"/>
    </row>
    <row r="41" spans="1:14" ht="15.75">
      <c r="A41" s="12">
        <f t="shared" si="0"/>
        <v>26</v>
      </c>
      <c r="B41" s="5"/>
      <c r="C41" s="9"/>
      <c r="D41" s="7"/>
      <c r="E41" s="13"/>
      <c r="F41" s="9"/>
      <c r="G41" s="14"/>
      <c r="H41" s="9"/>
      <c r="I41" s="9"/>
      <c r="J41" s="9"/>
      <c r="K41" s="9"/>
      <c r="L41" s="9"/>
      <c r="M41" s="9"/>
      <c r="N41" s="249"/>
    </row>
    <row r="42" spans="1:14" ht="15.75">
      <c r="A42" s="12">
        <f t="shared" si="0"/>
        <v>27</v>
      </c>
      <c r="B42" s="5"/>
      <c r="C42" s="9"/>
      <c r="D42" s="7"/>
      <c r="E42" s="13"/>
      <c r="F42" s="9"/>
      <c r="G42" s="14"/>
      <c r="H42" s="9"/>
      <c r="I42" s="5"/>
      <c r="J42" s="9"/>
      <c r="K42" s="9"/>
      <c r="L42" s="5"/>
      <c r="M42" s="9"/>
      <c r="N42" s="249"/>
    </row>
    <row r="43" spans="1:14" ht="15.75">
      <c r="A43" s="12">
        <f t="shared" si="0"/>
        <v>28</v>
      </c>
      <c r="B43" s="5"/>
      <c r="C43" s="9"/>
      <c r="D43" s="7"/>
      <c r="E43" s="13"/>
      <c r="F43" s="9"/>
      <c r="G43" s="14"/>
      <c r="H43" s="9"/>
      <c r="I43" s="5"/>
      <c r="J43" s="9"/>
      <c r="K43" s="9"/>
      <c r="L43" s="5"/>
      <c r="M43" s="9"/>
      <c r="N43" s="249"/>
    </row>
    <row r="44" spans="1:14" ht="15.75">
      <c r="A44" s="12">
        <f t="shared" si="0"/>
        <v>29</v>
      </c>
      <c r="B44" s="5"/>
      <c r="C44" s="9"/>
      <c r="D44" s="7"/>
      <c r="E44" s="13"/>
      <c r="F44" s="9"/>
      <c r="G44" s="14"/>
      <c r="H44" s="9"/>
      <c r="I44" s="9"/>
      <c r="J44" s="9"/>
      <c r="K44" s="9"/>
      <c r="L44" s="9"/>
      <c r="M44" s="9"/>
      <c r="N44" s="249"/>
    </row>
    <row r="45" spans="1:14" ht="15.75">
      <c r="A45" s="12">
        <f t="shared" si="0"/>
        <v>30</v>
      </c>
      <c r="B45" s="5"/>
      <c r="C45" s="9"/>
      <c r="D45" s="7"/>
      <c r="E45" s="13"/>
      <c r="F45" s="9"/>
      <c r="G45" s="14"/>
      <c r="H45" s="9"/>
      <c r="I45" s="9"/>
      <c r="J45" s="9"/>
      <c r="K45" s="9"/>
      <c r="L45" s="9"/>
      <c r="M45" s="9"/>
      <c r="N45" s="249"/>
    </row>
    <row r="46" spans="1:14">
      <c r="A46" s="251"/>
      <c r="B46" s="252"/>
      <c r="C46" s="252"/>
      <c r="D46" s="252"/>
      <c r="E46" s="252"/>
      <c r="F46" s="252"/>
      <c r="G46" s="252"/>
      <c r="H46" s="252"/>
      <c r="I46" s="252"/>
      <c r="J46" s="252"/>
      <c r="K46" s="252"/>
      <c r="L46" s="252"/>
      <c r="M46" s="252"/>
      <c r="N46" s="249"/>
    </row>
    <row r="47" spans="1:14">
      <c r="A47" s="253"/>
      <c r="B47" s="254"/>
      <c r="C47" s="254"/>
      <c r="D47" s="254"/>
      <c r="E47" s="254"/>
      <c r="F47" s="254"/>
      <c r="G47" s="254"/>
      <c r="H47" s="254"/>
      <c r="I47" s="254"/>
      <c r="J47" s="254"/>
      <c r="K47" s="254"/>
      <c r="L47" s="254"/>
      <c r="M47" s="254"/>
      <c r="N47" s="250"/>
    </row>
  </sheetData>
  <protectedRanges>
    <protectedRange sqref="A11:M45" name="F310"/>
    <protectedRange sqref="AL8 AL5:AL6" name="F307"/>
    <protectedRange sqref="N3:T7 B8:I8 B3:G7 J4:J7 H3 K3:K7 B9:C9" name="F301_1"/>
    <protectedRange sqref="D9:F9" name="F301"/>
  </protectedRanges>
  <mergeCells count="25">
    <mergeCell ref="B3:C3"/>
    <mergeCell ref="D3:F3"/>
    <mergeCell ref="H3:J7"/>
    <mergeCell ref="K3:M3"/>
    <mergeCell ref="AI3:AN3"/>
    <mergeCell ref="B4:C4"/>
    <mergeCell ref="D4:F4"/>
    <mergeCell ref="K4:M4"/>
    <mergeCell ref="B5:C5"/>
    <mergeCell ref="D5:F5"/>
    <mergeCell ref="K5:M5"/>
    <mergeCell ref="AD5:AK5"/>
    <mergeCell ref="AL5:AS5"/>
    <mergeCell ref="B6:C6"/>
    <mergeCell ref="D6:F6"/>
    <mergeCell ref="K6:M6"/>
    <mergeCell ref="AL8:AS8"/>
    <mergeCell ref="B9:C9"/>
    <mergeCell ref="D9:F9"/>
    <mergeCell ref="B7:C7"/>
    <mergeCell ref="D7:F7"/>
    <mergeCell ref="K7:M7"/>
    <mergeCell ref="B8:C8"/>
    <mergeCell ref="D8:F8"/>
    <mergeCell ref="AD8:AK8"/>
  </mergeCells>
  <conditionalFormatting sqref="C16">
    <cfRule type="containsText" dxfId="11" priority="4" operator="containsText" text="nein">
      <formula>NOT(ISERROR(SEARCH("nein",C16)))</formula>
    </cfRule>
    <cfRule type="containsText" dxfId="10" priority="5" operator="containsText" text="Ja">
      <formula>NOT(ISERROR(SEARCH("Ja",C16)))</formula>
    </cfRule>
    <cfRule type="expression" dxfId="9" priority="7">
      <formula>IST($E$35:$E$49="Ja")</formula>
    </cfRule>
  </conditionalFormatting>
  <conditionalFormatting sqref="C16">
    <cfRule type="containsText" dxfId="8" priority="6" operator="containsText" text="Ja">
      <formula>NOT(ISERROR(SEARCH("Ja",C16)))</formula>
    </cfRule>
  </conditionalFormatting>
  <conditionalFormatting sqref="M12:M45">
    <cfRule type="cellIs" dxfId="7" priority="2" stopIfTrue="1" operator="equal">
      <formula>"offen"</formula>
    </cfRule>
    <cfRule type="cellIs" dxfId="6" priority="3" stopIfTrue="1" operator="equal">
      <formula>"erledigt"</formula>
    </cfRule>
  </conditionalFormatting>
  <conditionalFormatting sqref="L17:L45 I17:I45 L12:L14 I12:I14">
    <cfRule type="cellIs" dxfId="5" priority="8" stopIfTrue="1" operator="lessThan">
      <formula>#REF!</formula>
    </cfRule>
  </conditionalFormatting>
  <conditionalFormatting sqref="C10:E10">
    <cfRule type="cellIs" dxfId="4" priority="1" operator="greaterThan">
      <formula>0</formula>
    </cfRule>
  </conditionalFormatting>
  <dataValidations count="3">
    <dataValidation type="list" allowBlank="1" showInputMessage="1" showErrorMessage="1" sqref="C12:C45 H12:H45" xr:uid="{00000000-0002-0000-0E00-000000000000}">
      <formula1>#REF!</formula1>
    </dataValidation>
    <dataValidation type="list" allowBlank="1" showInputMessage="1" showErrorMessage="1" errorTitle="Unzulässinge Eingabe" error="Bitte Status auswählen!" promptTitle="Bitte Status eingeben!" sqref="M12:M45" xr:uid="{00000000-0002-0000-0E00-000001000000}">
      <formula1>#REF!</formula1>
    </dataValidation>
    <dataValidation type="list" allowBlank="1" showInputMessage="1" showErrorMessage="1" errorTitle="Unzulässige Eingabe" error="Bitte Priorität auswählen!" promptTitle="Bitte Priorität auswählen" sqref="F12:F45" xr:uid="{00000000-0002-0000-0E00-000002000000}">
      <formula1>#REF!</formula1>
    </dataValidation>
  </dataValidations>
  <pageMargins left="0.7" right="0.7" top="0.78740157499999996" bottom="0.78740157499999996" header="0.3" footer="0.3"/>
  <pageSetup paperSize="9" scale="63" orientation="landscape" horizontalDpi="4294967293" verticalDpi="0"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13"/>
  <sheetViews>
    <sheetView topLeftCell="D1" workbookViewId="0">
      <selection activeCell="Q17" sqref="Q17"/>
    </sheetView>
  </sheetViews>
  <sheetFormatPr baseColWidth="10" defaultRowHeight="15"/>
  <cols>
    <col min="7" max="7" width="10" customWidth="1"/>
    <col min="8" max="8" width="9.42578125" customWidth="1"/>
    <col min="10" max="11" width="10.28515625" customWidth="1"/>
    <col min="12" max="12" width="9.5703125" customWidth="1"/>
    <col min="13" max="13" width="9.85546875" customWidth="1"/>
  </cols>
  <sheetData>
    <row r="1" spans="1:20">
      <c r="A1" s="400"/>
      <c r="B1" s="400"/>
      <c r="C1" s="400"/>
      <c r="D1" s="400"/>
      <c r="E1" s="400"/>
      <c r="F1" s="400"/>
      <c r="G1" s="400"/>
      <c r="H1" s="400"/>
      <c r="I1" s="400"/>
      <c r="J1" s="400"/>
      <c r="K1" s="400"/>
      <c r="L1" s="400"/>
      <c r="M1" s="400"/>
      <c r="N1" s="400"/>
      <c r="O1" s="400"/>
      <c r="P1" s="400"/>
      <c r="Q1" s="400"/>
      <c r="R1" s="400"/>
      <c r="S1" s="400"/>
      <c r="T1" s="400"/>
    </row>
    <row r="2" spans="1:20" ht="15.75">
      <c r="A2" s="766" t="s">
        <v>189</v>
      </c>
      <c r="B2" s="767"/>
      <c r="C2" s="767"/>
      <c r="D2" s="768"/>
      <c r="E2" s="768"/>
      <c r="F2" s="768"/>
      <c r="G2" s="408"/>
      <c r="H2" s="408"/>
      <c r="I2" s="408"/>
      <c r="J2" s="408"/>
      <c r="K2" s="758"/>
      <c r="L2" s="758"/>
      <c r="M2" s="769"/>
      <c r="N2" s="770"/>
      <c r="O2" s="771"/>
      <c r="P2" s="771"/>
      <c r="Q2" s="771"/>
      <c r="R2" s="771"/>
      <c r="S2" s="407"/>
      <c r="T2" s="1"/>
    </row>
    <row r="3" spans="1:20" ht="15.75" customHeight="1">
      <c r="A3" s="758" t="s">
        <v>20</v>
      </c>
      <c r="B3" s="758"/>
      <c r="C3" s="758"/>
      <c r="D3" s="759"/>
      <c r="E3" s="759"/>
      <c r="F3" s="759"/>
      <c r="G3" s="406"/>
      <c r="H3" s="406"/>
      <c r="I3" s="406"/>
      <c r="J3" s="406"/>
      <c r="K3" s="406"/>
      <c r="L3" s="774"/>
      <c r="M3" s="774"/>
      <c r="N3" s="775"/>
      <c r="O3" s="775"/>
      <c r="P3" s="775"/>
      <c r="Q3" s="775"/>
      <c r="R3" s="775"/>
      <c r="S3" s="405"/>
      <c r="T3" s="1"/>
    </row>
    <row r="4" spans="1:20" ht="15.75" thickBot="1">
      <c r="A4" s="404"/>
      <c r="B4" s="404"/>
      <c r="C4" s="403"/>
      <c r="D4" s="402"/>
      <c r="E4" s="401"/>
      <c r="F4" s="401"/>
      <c r="G4" s="400"/>
      <c r="H4" s="400"/>
      <c r="I4" s="400"/>
      <c r="J4" s="400"/>
      <c r="K4" s="400"/>
      <c r="L4" s="400"/>
      <c r="M4" s="400"/>
      <c r="N4" s="400"/>
      <c r="O4" s="400"/>
      <c r="P4" s="400"/>
      <c r="Q4" s="400"/>
      <c r="R4" s="400"/>
      <c r="S4" s="400"/>
      <c r="T4" s="400"/>
    </row>
    <row r="5" spans="1:20">
      <c r="A5" s="760" t="s">
        <v>188</v>
      </c>
      <c r="B5" s="761"/>
      <c r="C5" s="764" t="s">
        <v>187</v>
      </c>
      <c r="D5" s="764"/>
      <c r="E5" s="764"/>
      <c r="F5" s="764"/>
      <c r="G5" s="764" t="s">
        <v>186</v>
      </c>
      <c r="H5" s="764"/>
      <c r="I5" s="764" t="s">
        <v>185</v>
      </c>
      <c r="J5" s="764"/>
      <c r="K5" s="764"/>
      <c r="L5" s="764"/>
      <c r="M5" s="764"/>
      <c r="N5" s="764" t="s">
        <v>184</v>
      </c>
      <c r="O5" s="764"/>
      <c r="P5" s="764"/>
      <c r="Q5" s="764" t="s">
        <v>183</v>
      </c>
      <c r="R5" s="764"/>
      <c r="S5" s="764"/>
      <c r="T5" s="772"/>
    </row>
    <row r="6" spans="1:20">
      <c r="A6" s="762"/>
      <c r="B6" s="763"/>
      <c r="C6" s="765"/>
      <c r="D6" s="765"/>
      <c r="E6" s="765"/>
      <c r="F6" s="765"/>
      <c r="G6" s="765"/>
      <c r="H6" s="765"/>
      <c r="I6" s="765"/>
      <c r="J6" s="765"/>
      <c r="K6" s="765"/>
      <c r="L6" s="765"/>
      <c r="M6" s="765"/>
      <c r="N6" s="765"/>
      <c r="O6" s="765"/>
      <c r="P6" s="765"/>
      <c r="Q6" s="765"/>
      <c r="R6" s="765"/>
      <c r="S6" s="765"/>
      <c r="T6" s="773"/>
    </row>
    <row r="7" spans="1:20" ht="15.75">
      <c r="A7" s="746">
        <v>1</v>
      </c>
      <c r="B7" s="747"/>
      <c r="C7" s="750"/>
      <c r="D7" s="750"/>
      <c r="E7" s="750"/>
      <c r="F7" s="750"/>
      <c r="G7" s="751"/>
      <c r="H7" s="751"/>
      <c r="I7" s="752"/>
      <c r="J7" s="752"/>
      <c r="K7" s="752"/>
      <c r="L7" s="752"/>
      <c r="M7" s="752"/>
      <c r="N7" s="752"/>
      <c r="O7" s="752"/>
      <c r="P7" s="752"/>
      <c r="Q7" s="752"/>
      <c r="R7" s="752"/>
      <c r="S7" s="752"/>
      <c r="T7" s="753"/>
    </row>
    <row r="8" spans="1:20" ht="15.75">
      <c r="A8" s="746">
        <f t="shared" ref="A8:A13" si="0">A7+1</f>
        <v>2</v>
      </c>
      <c r="B8" s="747"/>
      <c r="C8" s="750"/>
      <c r="D8" s="750"/>
      <c r="E8" s="750"/>
      <c r="F8" s="750"/>
      <c r="G8" s="751"/>
      <c r="H8" s="751"/>
      <c r="I8" s="752"/>
      <c r="J8" s="752"/>
      <c r="K8" s="752"/>
      <c r="L8" s="752"/>
      <c r="M8" s="752"/>
      <c r="N8" s="752"/>
      <c r="O8" s="752"/>
      <c r="P8" s="752"/>
      <c r="Q8" s="752"/>
      <c r="R8" s="752"/>
      <c r="S8" s="752"/>
      <c r="T8" s="753"/>
    </row>
    <row r="9" spans="1:20" ht="15.75">
      <c r="A9" s="746">
        <f t="shared" si="0"/>
        <v>3</v>
      </c>
      <c r="B9" s="747"/>
      <c r="C9" s="750"/>
      <c r="D9" s="750"/>
      <c r="E9" s="750"/>
      <c r="F9" s="750"/>
      <c r="G9" s="751"/>
      <c r="H9" s="751"/>
      <c r="I9" s="752"/>
      <c r="J9" s="752"/>
      <c r="K9" s="752"/>
      <c r="L9" s="752"/>
      <c r="M9" s="752"/>
      <c r="N9" s="752"/>
      <c r="O9" s="752"/>
      <c r="P9" s="752"/>
      <c r="Q9" s="752"/>
      <c r="R9" s="752"/>
      <c r="S9" s="752"/>
      <c r="T9" s="753"/>
    </row>
    <row r="10" spans="1:20" ht="15.75">
      <c r="A10" s="746">
        <f t="shared" si="0"/>
        <v>4</v>
      </c>
      <c r="B10" s="747"/>
      <c r="C10" s="750"/>
      <c r="D10" s="750"/>
      <c r="E10" s="750"/>
      <c r="F10" s="750"/>
      <c r="G10" s="751"/>
      <c r="H10" s="751"/>
      <c r="I10" s="752"/>
      <c r="J10" s="752"/>
      <c r="K10" s="752"/>
      <c r="L10" s="752"/>
      <c r="M10" s="752"/>
      <c r="N10" s="752"/>
      <c r="O10" s="752"/>
      <c r="P10" s="752"/>
      <c r="Q10" s="752"/>
      <c r="R10" s="752"/>
      <c r="S10" s="752"/>
      <c r="T10" s="753"/>
    </row>
    <row r="11" spans="1:20" ht="15.75">
      <c r="A11" s="746">
        <f t="shared" si="0"/>
        <v>5</v>
      </c>
      <c r="B11" s="747"/>
      <c r="C11" s="750"/>
      <c r="D11" s="750"/>
      <c r="E11" s="750"/>
      <c r="F11" s="750"/>
      <c r="G11" s="751"/>
      <c r="H11" s="751"/>
      <c r="I11" s="752"/>
      <c r="J11" s="752"/>
      <c r="K11" s="752"/>
      <c r="L11" s="752"/>
      <c r="M11" s="752"/>
      <c r="N11" s="752"/>
      <c r="O11" s="752"/>
      <c r="P11" s="752"/>
      <c r="Q11" s="752"/>
      <c r="R11" s="752"/>
      <c r="S11" s="752"/>
      <c r="T11" s="753"/>
    </row>
    <row r="12" spans="1:20" ht="15.75">
      <c r="A12" s="746">
        <f t="shared" si="0"/>
        <v>6</v>
      </c>
      <c r="B12" s="747"/>
      <c r="C12" s="750"/>
      <c r="D12" s="750"/>
      <c r="E12" s="750"/>
      <c r="F12" s="750"/>
      <c r="G12" s="751"/>
      <c r="H12" s="751"/>
      <c r="I12" s="752"/>
      <c r="J12" s="752"/>
      <c r="K12" s="752"/>
      <c r="L12" s="752"/>
      <c r="M12" s="752"/>
      <c r="N12" s="752"/>
      <c r="O12" s="752"/>
      <c r="P12" s="752"/>
      <c r="Q12" s="752"/>
      <c r="R12" s="752"/>
      <c r="S12" s="752"/>
      <c r="T12" s="753"/>
    </row>
    <row r="13" spans="1:20" ht="16.5" thickBot="1">
      <c r="A13" s="754">
        <f t="shared" si="0"/>
        <v>7</v>
      </c>
      <c r="B13" s="755"/>
      <c r="C13" s="756"/>
      <c r="D13" s="756"/>
      <c r="E13" s="756"/>
      <c r="F13" s="756"/>
      <c r="G13" s="757"/>
      <c r="H13" s="757"/>
      <c r="I13" s="748"/>
      <c r="J13" s="748"/>
      <c r="K13" s="748"/>
      <c r="L13" s="748"/>
      <c r="M13" s="748"/>
      <c r="N13" s="748"/>
      <c r="O13" s="748"/>
      <c r="P13" s="748"/>
      <c r="Q13" s="748"/>
      <c r="R13" s="748"/>
      <c r="S13" s="748"/>
      <c r="T13" s="749"/>
    </row>
  </sheetData>
  <protectedRanges>
    <protectedRange sqref="A4:T13" name="F309"/>
  </protectedRanges>
  <mergeCells count="56">
    <mergeCell ref="A2:C2"/>
    <mergeCell ref="D2:F2"/>
    <mergeCell ref="K2:M2"/>
    <mergeCell ref="N2:R2"/>
    <mergeCell ref="Q5:T6"/>
    <mergeCell ref="L3:M3"/>
    <mergeCell ref="N3:R3"/>
    <mergeCell ref="I5:M6"/>
    <mergeCell ref="N5:P6"/>
    <mergeCell ref="C7:F7"/>
    <mergeCell ref="G7:H7"/>
    <mergeCell ref="A3:C3"/>
    <mergeCell ref="D3:F3"/>
    <mergeCell ref="A5:B6"/>
    <mergeCell ref="C5:F6"/>
    <mergeCell ref="G5:H6"/>
    <mergeCell ref="I7:M7"/>
    <mergeCell ref="N7:P7"/>
    <mergeCell ref="Q9:T9"/>
    <mergeCell ref="A8:B8"/>
    <mergeCell ref="C8:F8"/>
    <mergeCell ref="G8:H8"/>
    <mergeCell ref="I8:M8"/>
    <mergeCell ref="N8:P8"/>
    <mergeCell ref="Q8:T8"/>
    <mergeCell ref="A9:B9"/>
    <mergeCell ref="Q7:T7"/>
    <mergeCell ref="C9:F9"/>
    <mergeCell ref="G9:H9"/>
    <mergeCell ref="I9:M9"/>
    <mergeCell ref="N9:P9"/>
    <mergeCell ref="A7:B7"/>
    <mergeCell ref="I11:M11"/>
    <mergeCell ref="N11:P11"/>
    <mergeCell ref="Q11:T11"/>
    <mergeCell ref="C10:F10"/>
    <mergeCell ref="G10:H10"/>
    <mergeCell ref="I10:M10"/>
    <mergeCell ref="N10:P10"/>
    <mergeCell ref="Q10:T10"/>
    <mergeCell ref="A10:B10"/>
    <mergeCell ref="I13:M13"/>
    <mergeCell ref="N13:P13"/>
    <mergeCell ref="Q13:T13"/>
    <mergeCell ref="A12:B12"/>
    <mergeCell ref="C12:F12"/>
    <mergeCell ref="G12:H12"/>
    <mergeCell ref="I12:M12"/>
    <mergeCell ref="N12:P12"/>
    <mergeCell ref="Q12:T12"/>
    <mergeCell ref="A13:B13"/>
    <mergeCell ref="C13:F13"/>
    <mergeCell ref="G13:H13"/>
    <mergeCell ref="A11:B11"/>
    <mergeCell ref="C11:F11"/>
    <mergeCell ref="G11:H11"/>
  </mergeCells>
  <conditionalFormatting sqref="D3:F3 D2 N2:R3">
    <cfRule type="cellIs" dxfId="3" priority="1" operator="greaterThan">
      <formula>0</formula>
    </cfRule>
  </conditionalFormatting>
  <pageMargins left="0.7" right="0.7" top="0.78740157499999996" bottom="0.78740157499999996"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L35"/>
  <sheetViews>
    <sheetView showGridLines="0" zoomScale="85" zoomScaleNormal="85" zoomScalePageLayoutView="85" workbookViewId="0">
      <selection activeCell="J3" sqref="J3:K3"/>
    </sheetView>
  </sheetViews>
  <sheetFormatPr baseColWidth="10" defaultRowHeight="15"/>
  <cols>
    <col min="3" max="3" width="24.42578125" customWidth="1"/>
    <col min="5" max="5" width="47.7109375" customWidth="1"/>
    <col min="6" max="6" width="13" customWidth="1"/>
    <col min="11" max="11" width="42.28515625" customWidth="1"/>
    <col min="12" max="12" width="12" customWidth="1"/>
  </cols>
  <sheetData>
    <row r="1" spans="1:12" s="41" customFormat="1" ht="32.1" customHeight="1">
      <c r="A1" s="76"/>
      <c r="B1" s="70"/>
      <c r="C1" s="70"/>
      <c r="D1" s="70"/>
      <c r="E1" s="70"/>
      <c r="F1" s="70"/>
      <c r="G1" s="70"/>
      <c r="H1" s="70"/>
      <c r="I1" s="70"/>
      <c r="J1" s="70"/>
      <c r="K1" s="70"/>
      <c r="L1" s="71"/>
    </row>
    <row r="2" spans="1:12" s="41" customFormat="1" ht="15" customHeight="1">
      <c r="A2" s="77"/>
      <c r="B2" s="46"/>
      <c r="C2" s="46"/>
      <c r="D2" s="46"/>
      <c r="E2" s="46"/>
      <c r="F2" s="46"/>
      <c r="G2" s="46"/>
      <c r="H2" s="46"/>
      <c r="I2" s="46"/>
      <c r="J2" s="46"/>
      <c r="K2" s="46"/>
      <c r="L2" s="50"/>
    </row>
    <row r="3" spans="1:12" ht="15" customHeight="1">
      <c r="A3" s="51"/>
      <c r="B3" s="73" t="s">
        <v>35</v>
      </c>
      <c r="C3" s="118" t="str">
        <f>Projektname</f>
        <v>Anbindung von Fremdmaschinen in das Uhlmann SCADA System</v>
      </c>
      <c r="D3" s="62"/>
      <c r="E3" s="63"/>
      <c r="F3" s="64"/>
      <c r="G3" s="64"/>
      <c r="H3" s="64"/>
      <c r="I3" s="65" t="s">
        <v>27</v>
      </c>
      <c r="J3" s="776" t="s">
        <v>135</v>
      </c>
      <c r="K3" s="777"/>
      <c r="L3" s="78"/>
    </row>
    <row r="4" spans="1:12" ht="15.75" customHeight="1">
      <c r="A4" s="79"/>
      <c r="B4" s="66"/>
      <c r="C4" s="66"/>
      <c r="D4" s="66"/>
      <c r="E4" s="66"/>
      <c r="F4" s="66"/>
      <c r="G4" s="66"/>
      <c r="H4" s="66"/>
      <c r="I4" s="66"/>
      <c r="J4" s="67"/>
      <c r="K4" s="68"/>
      <c r="L4" s="50"/>
    </row>
    <row r="5" spans="1:12" ht="22.5">
      <c r="A5" s="58" t="s">
        <v>11</v>
      </c>
      <c r="B5" s="59" t="s">
        <v>2</v>
      </c>
      <c r="C5" s="58" t="s">
        <v>28</v>
      </c>
      <c r="D5" s="60" t="s">
        <v>29</v>
      </c>
      <c r="E5" s="58" t="s">
        <v>30</v>
      </c>
      <c r="F5" s="58" t="s">
        <v>26</v>
      </c>
      <c r="G5" s="58" t="s">
        <v>31</v>
      </c>
      <c r="H5" s="61" t="s">
        <v>32</v>
      </c>
      <c r="I5" s="61" t="s">
        <v>33</v>
      </c>
      <c r="J5" s="58" t="s">
        <v>8</v>
      </c>
      <c r="K5" s="58" t="s">
        <v>34</v>
      </c>
      <c r="L5" s="50"/>
    </row>
    <row r="6" spans="1:12" ht="15.75">
      <c r="A6" s="12">
        <v>1</v>
      </c>
      <c r="B6" s="5"/>
      <c r="C6" s="69"/>
      <c r="D6" s="7"/>
      <c r="E6" s="8"/>
      <c r="F6" s="9"/>
      <c r="G6" s="9"/>
      <c r="H6" s="10" t="s">
        <v>23</v>
      </c>
      <c r="I6" s="11"/>
      <c r="J6" s="10"/>
      <c r="K6" s="6"/>
      <c r="L6" s="50"/>
    </row>
    <row r="7" spans="1:12" ht="15.75">
      <c r="A7" s="12">
        <v>2</v>
      </c>
      <c r="B7" s="5"/>
      <c r="C7" s="6"/>
      <c r="D7" s="7"/>
      <c r="E7" s="8"/>
      <c r="F7" s="9"/>
      <c r="G7" s="9"/>
      <c r="H7" s="10" t="s">
        <v>25</v>
      </c>
      <c r="I7" s="11"/>
      <c r="J7" s="10"/>
      <c r="K7" s="6"/>
      <c r="L7" s="50"/>
    </row>
    <row r="8" spans="1:12" ht="15.75">
      <c r="A8" s="12">
        <f t="shared" ref="A8:A31" si="0">A7+1</f>
        <v>3</v>
      </c>
      <c r="B8" s="5"/>
      <c r="C8" s="6"/>
      <c r="D8" s="7"/>
      <c r="E8" s="8"/>
      <c r="F8" s="9"/>
      <c r="G8" s="9"/>
      <c r="H8" s="10" t="s">
        <v>23</v>
      </c>
      <c r="I8" s="10"/>
      <c r="J8" s="10"/>
      <c r="K8" s="6"/>
      <c r="L8" s="50"/>
    </row>
    <row r="9" spans="1:12" ht="15.75">
      <c r="A9" s="12">
        <f>A8+1</f>
        <v>4</v>
      </c>
      <c r="B9" s="5"/>
      <c r="C9" s="6"/>
      <c r="D9" s="7"/>
      <c r="E9" s="8"/>
      <c r="F9" s="9"/>
      <c r="G9" s="9"/>
      <c r="H9" s="10" t="s">
        <v>23</v>
      </c>
      <c r="I9" s="10"/>
      <c r="J9" s="10"/>
      <c r="K9" s="6"/>
      <c r="L9" s="50"/>
    </row>
    <row r="10" spans="1:12" ht="15.75">
      <c r="A10" s="12">
        <f>A9+1</f>
        <v>5</v>
      </c>
      <c r="B10" s="5"/>
      <c r="C10" s="6"/>
      <c r="D10" s="7"/>
      <c r="E10" s="8"/>
      <c r="F10" s="9"/>
      <c r="G10" s="9"/>
      <c r="H10" s="10" t="s">
        <v>23</v>
      </c>
      <c r="I10" s="11"/>
      <c r="J10" s="10"/>
      <c r="K10" s="6"/>
      <c r="L10" s="50"/>
    </row>
    <row r="11" spans="1:12" ht="15.75">
      <c r="A11" s="12">
        <f t="shared" si="0"/>
        <v>6</v>
      </c>
      <c r="B11" s="5"/>
      <c r="C11" s="6"/>
      <c r="D11" s="7"/>
      <c r="E11" s="8"/>
      <c r="F11" s="9"/>
      <c r="G11" s="9"/>
      <c r="H11" s="10" t="s">
        <v>23</v>
      </c>
      <c r="I11" s="11"/>
      <c r="J11" s="10"/>
      <c r="K11" s="6"/>
      <c r="L11" s="50"/>
    </row>
    <row r="12" spans="1:12" ht="15.75">
      <c r="A12" s="12">
        <f t="shared" si="0"/>
        <v>7</v>
      </c>
      <c r="B12" s="5"/>
      <c r="C12" s="6"/>
      <c r="D12" s="7"/>
      <c r="E12" s="8"/>
      <c r="F12" s="9"/>
      <c r="G12" s="9"/>
      <c r="H12" s="10" t="s">
        <v>23</v>
      </c>
      <c r="I12" s="11"/>
      <c r="J12" s="10"/>
      <c r="K12" s="6"/>
      <c r="L12" s="50"/>
    </row>
    <row r="13" spans="1:12" ht="15.75">
      <c r="A13" s="12">
        <f t="shared" si="0"/>
        <v>8</v>
      </c>
      <c r="B13" s="5"/>
      <c r="C13" s="6"/>
      <c r="D13" s="7"/>
      <c r="E13" s="8"/>
      <c r="F13" s="9"/>
      <c r="G13" s="9"/>
      <c r="H13" s="10" t="s">
        <v>23</v>
      </c>
      <c r="I13" s="11"/>
      <c r="J13" s="10"/>
      <c r="K13" s="6"/>
      <c r="L13" s="50"/>
    </row>
    <row r="14" spans="1:12" ht="15.75">
      <c r="A14" s="12">
        <f t="shared" si="0"/>
        <v>9</v>
      </c>
      <c r="B14" s="5"/>
      <c r="C14" s="6"/>
      <c r="D14" s="7"/>
      <c r="E14" s="8"/>
      <c r="F14" s="9"/>
      <c r="G14" s="9"/>
      <c r="H14" s="10" t="s">
        <v>23</v>
      </c>
      <c r="I14" s="11"/>
      <c r="J14" s="10"/>
      <c r="K14" s="6"/>
      <c r="L14" s="50"/>
    </row>
    <row r="15" spans="1:12" ht="15.75">
      <c r="A15" s="12">
        <f t="shared" si="0"/>
        <v>10</v>
      </c>
      <c r="B15" s="5"/>
      <c r="C15" s="6"/>
      <c r="D15" s="7"/>
      <c r="E15" s="8"/>
      <c r="F15" s="9"/>
      <c r="G15" s="9"/>
      <c r="H15" s="10" t="s">
        <v>23</v>
      </c>
      <c r="I15" s="11"/>
      <c r="J15" s="10"/>
      <c r="K15" s="6"/>
      <c r="L15" s="50"/>
    </row>
    <row r="16" spans="1:12" ht="15.75">
      <c r="A16" s="12">
        <f t="shared" si="0"/>
        <v>11</v>
      </c>
      <c r="B16" s="5"/>
      <c r="C16" s="6"/>
      <c r="D16" s="7"/>
      <c r="E16" s="8"/>
      <c r="F16" s="9"/>
      <c r="G16" s="9"/>
      <c r="H16" s="10" t="s">
        <v>23</v>
      </c>
      <c r="I16" s="11"/>
      <c r="J16" s="10"/>
      <c r="K16" s="6"/>
      <c r="L16" s="50"/>
    </row>
    <row r="17" spans="1:12" ht="15.75">
      <c r="A17" s="12">
        <f t="shared" si="0"/>
        <v>12</v>
      </c>
      <c r="B17" s="5"/>
      <c r="C17" s="6"/>
      <c r="D17" s="7"/>
      <c r="E17" s="8"/>
      <c r="F17" s="9"/>
      <c r="G17" s="9"/>
      <c r="H17" s="10" t="s">
        <v>23</v>
      </c>
      <c r="I17" s="11"/>
      <c r="J17" s="10"/>
      <c r="K17" s="6"/>
      <c r="L17" s="50"/>
    </row>
    <row r="18" spans="1:12" ht="15.75">
      <c r="A18" s="12">
        <f t="shared" si="0"/>
        <v>13</v>
      </c>
      <c r="B18" s="5"/>
      <c r="C18" s="6"/>
      <c r="D18" s="7"/>
      <c r="E18" s="8"/>
      <c r="F18" s="9"/>
      <c r="G18" s="9"/>
      <c r="H18" s="10" t="s">
        <v>23</v>
      </c>
      <c r="I18" s="11"/>
      <c r="J18" s="10"/>
      <c r="K18" s="6"/>
      <c r="L18" s="50"/>
    </row>
    <row r="19" spans="1:12" ht="15.75">
      <c r="A19" s="12">
        <f t="shared" si="0"/>
        <v>14</v>
      </c>
      <c r="B19" s="5"/>
      <c r="C19" s="6"/>
      <c r="D19" s="7"/>
      <c r="E19" s="8"/>
      <c r="F19" s="9"/>
      <c r="G19" s="9"/>
      <c r="H19" s="10" t="s">
        <v>23</v>
      </c>
      <c r="I19" s="11"/>
      <c r="J19" s="10"/>
      <c r="K19" s="6"/>
      <c r="L19" s="50"/>
    </row>
    <row r="20" spans="1:12" ht="15.75">
      <c r="A20" s="12">
        <f t="shared" si="0"/>
        <v>15</v>
      </c>
      <c r="B20" s="5"/>
      <c r="C20" s="6"/>
      <c r="D20" s="7"/>
      <c r="E20" s="8"/>
      <c r="F20" s="9"/>
      <c r="G20" s="9"/>
      <c r="H20" s="10" t="s">
        <v>23</v>
      </c>
      <c r="I20" s="11"/>
      <c r="J20" s="10"/>
      <c r="K20" s="6"/>
      <c r="L20" s="50"/>
    </row>
    <row r="21" spans="1:12" ht="15.75">
      <c r="A21" s="12">
        <f t="shared" si="0"/>
        <v>16</v>
      </c>
      <c r="B21" s="5"/>
      <c r="C21" s="6"/>
      <c r="D21" s="7"/>
      <c r="E21" s="8"/>
      <c r="F21" s="9"/>
      <c r="G21" s="9"/>
      <c r="H21" s="10" t="s">
        <v>23</v>
      </c>
      <c r="I21" s="11"/>
      <c r="J21" s="10"/>
      <c r="K21" s="6"/>
      <c r="L21" s="50"/>
    </row>
    <row r="22" spans="1:12" ht="15.75">
      <c r="A22" s="12">
        <f t="shared" si="0"/>
        <v>17</v>
      </c>
      <c r="B22" s="5"/>
      <c r="C22" s="6"/>
      <c r="D22" s="7"/>
      <c r="E22" s="8"/>
      <c r="F22" s="9"/>
      <c r="G22" s="9"/>
      <c r="H22" s="10" t="s">
        <v>23</v>
      </c>
      <c r="I22" s="11"/>
      <c r="J22" s="10"/>
      <c r="K22" s="6"/>
      <c r="L22" s="50"/>
    </row>
    <row r="23" spans="1:12" ht="15.75">
      <c r="A23" s="12">
        <f t="shared" si="0"/>
        <v>18</v>
      </c>
      <c r="B23" s="5"/>
      <c r="C23" s="6"/>
      <c r="D23" s="7"/>
      <c r="E23" s="8"/>
      <c r="F23" s="9"/>
      <c r="G23" s="9"/>
      <c r="H23" s="10" t="s">
        <v>23</v>
      </c>
      <c r="I23" s="11"/>
      <c r="J23" s="10"/>
      <c r="K23" s="6"/>
      <c r="L23" s="50"/>
    </row>
    <row r="24" spans="1:12" ht="15.75">
      <c r="A24" s="12">
        <f t="shared" si="0"/>
        <v>19</v>
      </c>
      <c r="B24" s="5"/>
      <c r="C24" s="6"/>
      <c r="D24" s="7"/>
      <c r="E24" s="8"/>
      <c r="F24" s="9"/>
      <c r="G24" s="9"/>
      <c r="H24" s="10" t="s">
        <v>23</v>
      </c>
      <c r="I24" s="11"/>
      <c r="J24" s="10"/>
      <c r="K24" s="6"/>
      <c r="L24" s="50"/>
    </row>
    <row r="25" spans="1:12" ht="15.75">
      <c r="A25" s="12">
        <f t="shared" si="0"/>
        <v>20</v>
      </c>
      <c r="B25" s="5"/>
      <c r="C25" s="6"/>
      <c r="D25" s="7"/>
      <c r="E25" s="8"/>
      <c r="F25" s="9"/>
      <c r="G25" s="9"/>
      <c r="H25" s="10" t="s">
        <v>23</v>
      </c>
      <c r="I25" s="11"/>
      <c r="J25" s="10"/>
      <c r="K25" s="6"/>
      <c r="L25" s="50"/>
    </row>
    <row r="26" spans="1:12" ht="15.75">
      <c r="A26" s="12">
        <f t="shared" si="0"/>
        <v>21</v>
      </c>
      <c r="B26" s="5"/>
      <c r="C26" s="6"/>
      <c r="D26" s="7"/>
      <c r="E26" s="8"/>
      <c r="F26" s="9"/>
      <c r="G26" s="9"/>
      <c r="H26" s="10" t="s">
        <v>23</v>
      </c>
      <c r="I26" s="11"/>
      <c r="J26" s="10"/>
      <c r="K26" s="6"/>
      <c r="L26" s="50"/>
    </row>
    <row r="27" spans="1:12" ht="15.75">
      <c r="A27" s="12">
        <f t="shared" si="0"/>
        <v>22</v>
      </c>
      <c r="B27" s="5"/>
      <c r="C27" s="6"/>
      <c r="D27" s="7"/>
      <c r="E27" s="8"/>
      <c r="F27" s="9"/>
      <c r="G27" s="9"/>
      <c r="H27" s="10" t="s">
        <v>23</v>
      </c>
      <c r="I27" s="10"/>
      <c r="J27" s="10"/>
      <c r="K27" s="6"/>
      <c r="L27" s="50"/>
    </row>
    <row r="28" spans="1:12" ht="15.75">
      <c r="A28" s="12">
        <f t="shared" si="0"/>
        <v>23</v>
      </c>
      <c r="B28" s="5"/>
      <c r="C28" s="6"/>
      <c r="D28" s="7"/>
      <c r="E28" s="8"/>
      <c r="F28" s="9"/>
      <c r="G28" s="9"/>
      <c r="H28" s="10" t="s">
        <v>23</v>
      </c>
      <c r="I28" s="11"/>
      <c r="J28" s="10"/>
      <c r="K28" s="6"/>
      <c r="L28" s="50"/>
    </row>
    <row r="29" spans="1:12" ht="15.75">
      <c r="A29" s="12">
        <f t="shared" si="0"/>
        <v>24</v>
      </c>
      <c r="B29" s="5"/>
      <c r="C29" s="6"/>
      <c r="D29" s="7"/>
      <c r="E29" s="8"/>
      <c r="F29" s="9"/>
      <c r="G29" s="9"/>
      <c r="H29" s="10" t="s">
        <v>23</v>
      </c>
      <c r="I29" s="11"/>
      <c r="J29" s="10"/>
      <c r="K29" s="6"/>
      <c r="L29" s="50"/>
    </row>
    <row r="30" spans="1:12" ht="15.75">
      <c r="A30" s="12">
        <f t="shared" si="0"/>
        <v>25</v>
      </c>
      <c r="B30" s="5"/>
      <c r="C30" s="6"/>
      <c r="D30" s="7"/>
      <c r="E30" s="8"/>
      <c r="F30" s="9"/>
      <c r="G30" s="9"/>
      <c r="H30" s="10" t="s">
        <v>23</v>
      </c>
      <c r="I30" s="10"/>
      <c r="J30" s="10"/>
      <c r="K30" s="6"/>
      <c r="L30" s="50"/>
    </row>
    <row r="31" spans="1:12" ht="15.75">
      <c r="A31" s="12">
        <f t="shared" si="0"/>
        <v>26</v>
      </c>
      <c r="B31" s="5"/>
      <c r="C31" s="6"/>
      <c r="D31" s="7"/>
      <c r="E31" s="8"/>
      <c r="F31" s="9"/>
      <c r="G31" s="9"/>
      <c r="H31" s="10" t="s">
        <v>23</v>
      </c>
      <c r="I31" s="10"/>
      <c r="J31" s="10"/>
      <c r="K31" s="6"/>
      <c r="L31" s="50"/>
    </row>
    <row r="32" spans="1:12">
      <c r="A32" s="51"/>
      <c r="B32" s="46"/>
      <c r="C32" s="46"/>
      <c r="D32" s="46"/>
      <c r="E32" s="46"/>
      <c r="F32" s="46"/>
      <c r="G32" s="46"/>
      <c r="H32" s="46"/>
      <c r="I32" s="46"/>
      <c r="J32" s="46"/>
      <c r="K32" s="46"/>
      <c r="L32" s="50"/>
    </row>
    <row r="33" spans="1:12">
      <c r="A33" s="51"/>
      <c r="B33" s="46"/>
      <c r="C33" s="46"/>
      <c r="D33" s="46"/>
      <c r="E33" s="46"/>
      <c r="F33" s="46"/>
      <c r="G33" s="46"/>
      <c r="H33" s="46"/>
      <c r="I33" s="46"/>
      <c r="J33" s="46"/>
      <c r="K33" s="46"/>
      <c r="L33" s="50"/>
    </row>
    <row r="34" spans="1:12">
      <c r="A34" s="51"/>
      <c r="B34" s="46"/>
      <c r="C34" s="46"/>
      <c r="D34" s="46"/>
      <c r="E34" s="46"/>
      <c r="F34" s="46"/>
      <c r="G34" s="46"/>
      <c r="H34" s="46"/>
      <c r="I34" s="46"/>
      <c r="J34" s="46"/>
      <c r="K34" s="46"/>
      <c r="L34" s="50"/>
    </row>
    <row r="35" spans="1:12">
      <c r="A35" s="44"/>
      <c r="B35" s="45"/>
      <c r="C35" s="45"/>
      <c r="D35" s="45"/>
      <c r="E35" s="45"/>
      <c r="F35" s="45"/>
      <c r="G35" s="45"/>
      <c r="H35" s="45"/>
      <c r="I35" s="45"/>
      <c r="J35" s="45"/>
      <c r="K35" s="45"/>
      <c r="L35" s="43"/>
    </row>
  </sheetData>
  <protectedRanges>
    <protectedRange sqref="D6:K6 A6:B6 A5:K5 D3:K4 A7:K31" name="F308"/>
    <protectedRange sqref="C6" name="F307"/>
  </protectedRanges>
  <mergeCells count="1">
    <mergeCell ref="J3:K3"/>
  </mergeCells>
  <phoneticPr fontId="32" type="noConversion"/>
  <conditionalFormatting sqref="H6:H31">
    <cfRule type="cellIs" dxfId="2" priority="3" stopIfTrue="1" operator="equal">
      <formula>"offen"</formula>
    </cfRule>
    <cfRule type="cellIs" dxfId="1" priority="4" stopIfTrue="1" operator="equal">
      <formula>"erledigt"</formula>
    </cfRule>
  </conditionalFormatting>
  <conditionalFormatting sqref="I6:I31">
    <cfRule type="cellIs" dxfId="0" priority="5" stopIfTrue="1" operator="lessThan">
      <formula>#REF!</formula>
    </cfRule>
  </conditionalFormatting>
  <dataValidations count="2">
    <dataValidation type="list" allowBlank="1" showInputMessage="1" showErrorMessage="1" errorTitle="Unzulässige Eingabe" error="Bitte Priorität auswählen!" promptTitle="Bitte Priorität auswählen" sqref="J6:J31" xr:uid="{00000000-0002-0000-1000-000000000000}">
      <formula1>#REF!</formula1>
    </dataValidation>
    <dataValidation type="list" showInputMessage="1" showErrorMessage="1" errorTitle="Unzulässinge Eingabe" error="Bitte Status auswählen!" promptTitle="Bitte Status eingeben!" sqref="H6:H31" xr:uid="{00000000-0002-0000-1000-000001000000}">
      <formula1>"offen, erledigt"</formula1>
    </dataValidation>
  </dataValidations>
  <pageMargins left="0.7" right="0.7" top="0.78740157499999996" bottom="0.78740157499999996" header="0.3" footer="0.3"/>
  <pageSetup paperSize="9" scale="60" orientation="landscape" horizontalDpi="4294967293" verticalDpi="0" r:id="rId1"/>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M34" sqref="M34"/>
    </sheetView>
  </sheetViews>
  <sheetFormatPr baseColWidth="10" defaultRowHeight="15"/>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108"/>
  <sheetViews>
    <sheetView showGridLines="0" topLeftCell="A9" zoomScale="70" zoomScaleNormal="70" zoomScalePageLayoutView="85" workbookViewId="0">
      <selection activeCell="F83" sqref="F83:G83"/>
    </sheetView>
  </sheetViews>
  <sheetFormatPr baseColWidth="10" defaultRowHeight="15"/>
  <cols>
    <col min="1" max="1" width="4" customWidth="1"/>
    <col min="2" max="2" width="22.42578125" customWidth="1"/>
    <col min="3" max="3" width="14.140625" customWidth="1"/>
    <col min="4" max="4" width="10.7109375" customWidth="1"/>
    <col min="5" max="5" width="15.85546875" customWidth="1"/>
    <col min="6" max="6" width="24.7109375" customWidth="1"/>
    <col min="7" max="7" width="12.28515625" customWidth="1"/>
    <col min="8" max="8" width="15" style="16" customWidth="1"/>
    <col min="9" max="9" width="33.140625" customWidth="1"/>
    <col min="10" max="10" width="3.42578125" customWidth="1"/>
  </cols>
  <sheetData>
    <row r="1" spans="1:12" s="41" customFormat="1" ht="32.1" customHeight="1">
      <c r="A1" s="336"/>
      <c r="B1" s="337"/>
      <c r="C1" s="337"/>
      <c r="D1" s="337"/>
      <c r="E1" s="337"/>
      <c r="F1" s="337"/>
      <c r="G1" s="337"/>
      <c r="H1" s="337"/>
      <c r="I1" s="337"/>
      <c r="J1" s="375"/>
      <c r="K1"/>
      <c r="L1"/>
    </row>
    <row r="2" spans="1:12">
      <c r="A2" s="376"/>
      <c r="B2" s="172"/>
      <c r="C2" s="173"/>
      <c r="D2" s="173"/>
      <c r="E2" s="173"/>
      <c r="F2" s="173"/>
      <c r="G2" s="173"/>
      <c r="H2" s="173"/>
      <c r="I2" s="173"/>
      <c r="J2" s="377"/>
    </row>
    <row r="3" spans="1:12" ht="18.75">
      <c r="A3" s="376"/>
      <c r="B3" s="554" t="s">
        <v>0</v>
      </c>
      <c r="C3" s="555"/>
      <c r="D3" s="553" t="str">
        <f>Projektname</f>
        <v>Anbindung von Fremdmaschinen in das Uhlmann SCADA System</v>
      </c>
      <c r="E3" s="553"/>
      <c r="F3" s="553"/>
      <c r="G3" s="553"/>
      <c r="H3" s="553"/>
      <c r="I3" s="553"/>
      <c r="J3" s="377"/>
    </row>
    <row r="4" spans="1:12" ht="18.75">
      <c r="A4" s="376"/>
      <c r="B4" s="554" t="s">
        <v>64</v>
      </c>
      <c r="C4" s="555"/>
      <c r="D4" s="553" t="str">
        <f>Kunde</f>
        <v>Pharmazeutischer Konzern spezialisiert auf Insulin</v>
      </c>
      <c r="E4" s="553"/>
      <c r="F4" s="553"/>
      <c r="G4" s="553"/>
      <c r="H4" s="553"/>
      <c r="I4" s="553"/>
      <c r="J4" s="377"/>
    </row>
    <row r="5" spans="1:12" ht="18.75">
      <c r="A5" s="376"/>
      <c r="B5" s="554" t="s">
        <v>75</v>
      </c>
      <c r="C5" s="555"/>
      <c r="D5" s="556" t="str">
        <f>Kundennummer</f>
        <v>503703186</v>
      </c>
      <c r="E5" s="557"/>
      <c r="F5" s="557"/>
      <c r="G5" s="557"/>
      <c r="H5" s="557"/>
      <c r="I5" s="558"/>
      <c r="J5" s="377"/>
    </row>
    <row r="6" spans="1:12" ht="34.5" customHeight="1">
      <c r="A6" s="376"/>
      <c r="B6" s="554" t="s">
        <v>65</v>
      </c>
      <c r="C6" s="555"/>
      <c r="D6" s="553" t="str">
        <f>ProjektVerantwortKunde</f>
        <v>Herr Merk</v>
      </c>
      <c r="E6" s="553"/>
      <c r="F6" s="553"/>
      <c r="G6" s="553"/>
      <c r="H6" s="553"/>
      <c r="I6" s="553"/>
      <c r="J6" s="377"/>
    </row>
    <row r="7" spans="1:12" ht="18.75">
      <c r="A7" s="376"/>
      <c r="B7" s="554" t="s">
        <v>20</v>
      </c>
      <c r="C7" s="555"/>
      <c r="D7" s="553" t="str">
        <f>Projektleiter</f>
        <v>Herr Braun</v>
      </c>
      <c r="E7" s="553"/>
      <c r="F7" s="553"/>
      <c r="G7" s="553"/>
      <c r="H7" s="553"/>
      <c r="I7" s="553"/>
      <c r="J7" s="377"/>
    </row>
    <row r="8" spans="1:12" ht="18.75">
      <c r="A8" s="376"/>
      <c r="B8" s="554" t="s">
        <v>66</v>
      </c>
      <c r="C8" s="555"/>
      <c r="D8" s="553" t="str">
        <f>Übersicht!D9</f>
        <v xml:space="preserve">Herr Eckert </v>
      </c>
      <c r="E8" s="553"/>
      <c r="F8" s="553"/>
      <c r="G8" s="553"/>
      <c r="H8" s="553"/>
      <c r="I8" s="553"/>
      <c r="J8" s="377"/>
    </row>
    <row r="9" spans="1:12" ht="18.75">
      <c r="A9" s="376"/>
      <c r="B9" s="544" t="s">
        <v>2</v>
      </c>
      <c r="C9" s="544"/>
      <c r="D9" s="545" t="s">
        <v>233</v>
      </c>
      <c r="E9" s="546"/>
      <c r="F9" s="546"/>
      <c r="G9" s="546"/>
      <c r="H9" s="546"/>
      <c r="I9" s="546"/>
      <c r="J9" s="377"/>
    </row>
    <row r="10" spans="1:12" ht="18.75">
      <c r="A10" s="376"/>
      <c r="B10" s="547" t="s">
        <v>3</v>
      </c>
      <c r="C10" s="548"/>
      <c r="D10" s="553" t="str">
        <f>Übersicht!D11</f>
        <v>Herr Janzen (Automatisierung)</v>
      </c>
      <c r="E10" s="553"/>
      <c r="F10" s="553"/>
      <c r="G10" s="553"/>
      <c r="H10" s="553"/>
      <c r="I10" s="553"/>
      <c r="J10" s="377"/>
    </row>
    <row r="11" spans="1:12" ht="18.75">
      <c r="A11" s="376"/>
      <c r="B11" s="549"/>
      <c r="C11" s="550"/>
      <c r="D11" s="553" t="str">
        <f>Übersicht!D12</f>
        <v>Herr Eckert (Uhlmann Maschinen)</v>
      </c>
      <c r="E11" s="553"/>
      <c r="F11" s="553"/>
      <c r="G11" s="553"/>
      <c r="H11" s="553"/>
      <c r="I11" s="553"/>
      <c r="J11" s="377"/>
    </row>
    <row r="12" spans="1:12" ht="18.75">
      <c r="A12" s="376"/>
      <c r="B12" s="549"/>
      <c r="C12" s="550"/>
      <c r="D12" s="553" t="str">
        <f>Übersicht!D13</f>
        <v>Herr Oliver (Pester Maschinen)</v>
      </c>
      <c r="E12" s="553"/>
      <c r="F12" s="553"/>
      <c r="G12" s="553"/>
      <c r="H12" s="553"/>
      <c r="I12" s="553"/>
      <c r="J12" s="377"/>
    </row>
    <row r="13" spans="1:12" ht="18.75">
      <c r="A13" s="376"/>
      <c r="B13" s="549"/>
      <c r="C13" s="550"/>
      <c r="D13" s="553"/>
      <c r="E13" s="553"/>
      <c r="F13" s="553"/>
      <c r="G13" s="553"/>
      <c r="H13" s="553"/>
      <c r="I13" s="553"/>
      <c r="J13" s="377"/>
    </row>
    <row r="14" spans="1:12" ht="18.75">
      <c r="A14" s="376"/>
      <c r="B14" s="551"/>
      <c r="C14" s="552"/>
      <c r="D14" s="553"/>
      <c r="E14" s="553"/>
      <c r="F14" s="553"/>
      <c r="G14" s="553"/>
      <c r="H14" s="553"/>
      <c r="I14" s="553"/>
      <c r="J14" s="377"/>
    </row>
    <row r="15" spans="1:12" ht="18.75">
      <c r="A15" s="376"/>
      <c r="B15" s="205"/>
      <c r="C15" s="201"/>
      <c r="D15" s="201"/>
      <c r="E15" s="201"/>
      <c r="F15" s="201"/>
      <c r="G15" s="201"/>
      <c r="H15" s="201"/>
      <c r="I15" s="201"/>
      <c r="J15" s="377"/>
    </row>
    <row r="16" spans="1:12" ht="18.75">
      <c r="A16" s="376"/>
      <c r="B16" s="209" t="s">
        <v>4</v>
      </c>
      <c r="C16" s="201"/>
      <c r="D16" s="201"/>
      <c r="E16" s="201"/>
      <c r="F16" s="201"/>
      <c r="G16" s="201"/>
      <c r="H16" s="201"/>
      <c r="I16" s="201"/>
      <c r="J16" s="377"/>
    </row>
    <row r="17" spans="1:10" ht="18.75">
      <c r="A17" s="376"/>
      <c r="B17" s="200"/>
      <c r="C17" s="201"/>
      <c r="D17" s="201"/>
      <c r="E17" s="201"/>
      <c r="F17" s="201"/>
      <c r="G17" s="201"/>
      <c r="H17" s="201"/>
      <c r="I17" s="201"/>
      <c r="J17" s="377"/>
    </row>
    <row r="18" spans="1:10" ht="18.75">
      <c r="A18" s="376"/>
      <c r="B18" s="499" t="s">
        <v>5</v>
      </c>
      <c r="C18" s="499"/>
      <c r="D18" s="207"/>
      <c r="E18" s="201"/>
      <c r="F18" s="201"/>
      <c r="G18" s="201"/>
      <c r="H18" s="201"/>
      <c r="I18" s="201"/>
      <c r="J18" s="377"/>
    </row>
    <row r="19" spans="1:10" ht="18.75">
      <c r="A19" s="376"/>
      <c r="B19" s="493" t="s">
        <v>259</v>
      </c>
      <c r="C19" s="539"/>
      <c r="D19" s="539"/>
      <c r="E19" s="539"/>
      <c r="F19" s="539"/>
      <c r="G19" s="539"/>
      <c r="H19" s="539"/>
      <c r="I19" s="540"/>
      <c r="J19" s="377"/>
    </row>
    <row r="20" spans="1:10" ht="18.75">
      <c r="A20" s="376"/>
      <c r="B20" s="200"/>
      <c r="C20" s="201"/>
      <c r="D20" s="201"/>
      <c r="E20" s="201"/>
      <c r="F20" s="201"/>
      <c r="G20" s="201"/>
      <c r="H20" s="201"/>
      <c r="I20" s="201"/>
      <c r="J20" s="377"/>
    </row>
    <row r="21" spans="1:10" ht="18.75">
      <c r="A21" s="376"/>
      <c r="B21" s="214" t="s">
        <v>6</v>
      </c>
      <c r="C21" s="499" t="s">
        <v>7</v>
      </c>
      <c r="D21" s="499"/>
      <c r="E21" s="499"/>
      <c r="F21" s="499"/>
      <c r="G21" s="499" t="s">
        <v>8</v>
      </c>
      <c r="H21" s="499"/>
      <c r="I21" s="499"/>
      <c r="J21" s="377"/>
    </row>
    <row r="22" spans="1:10">
      <c r="A22" s="376"/>
      <c r="B22" s="541"/>
      <c r="C22" s="542"/>
      <c r="D22" s="542"/>
      <c r="E22" s="542"/>
      <c r="F22" s="542"/>
      <c r="G22" s="543"/>
      <c r="H22" s="543"/>
      <c r="I22" s="543"/>
      <c r="J22" s="377"/>
    </row>
    <row r="23" spans="1:10">
      <c r="A23" s="376"/>
      <c r="B23" s="541"/>
      <c r="C23" s="542"/>
      <c r="D23" s="542"/>
      <c r="E23" s="542"/>
      <c r="F23" s="542"/>
      <c r="G23" s="543"/>
      <c r="H23" s="543"/>
      <c r="I23" s="543"/>
      <c r="J23" s="377"/>
    </row>
    <row r="24" spans="1:10">
      <c r="A24" s="376"/>
      <c r="B24" s="541"/>
      <c r="C24" s="542"/>
      <c r="D24" s="542"/>
      <c r="E24" s="542"/>
      <c r="F24" s="542"/>
      <c r="G24" s="543"/>
      <c r="H24" s="543"/>
      <c r="I24" s="543"/>
      <c r="J24" s="377"/>
    </row>
    <row r="25" spans="1:10" ht="18.75">
      <c r="A25" s="376"/>
      <c r="B25" s="200"/>
      <c r="C25" s="201"/>
      <c r="D25" s="201"/>
      <c r="E25" s="201"/>
      <c r="F25" s="201"/>
      <c r="G25" s="201"/>
      <c r="H25" s="201"/>
      <c r="I25" s="201"/>
      <c r="J25" s="377"/>
    </row>
    <row r="26" spans="1:10" ht="18.75">
      <c r="A26" s="376"/>
      <c r="B26" s="490" t="s">
        <v>62</v>
      </c>
      <c r="C26" s="491"/>
      <c r="D26" s="491"/>
      <c r="E26" s="491"/>
      <c r="F26" s="492"/>
      <c r="G26" s="499" t="s">
        <v>8</v>
      </c>
      <c r="H26" s="499"/>
      <c r="I26" s="499"/>
      <c r="J26" s="377"/>
    </row>
    <row r="27" spans="1:10" ht="36.75" customHeight="1">
      <c r="A27" s="376"/>
      <c r="B27" s="493" t="s">
        <v>222</v>
      </c>
      <c r="C27" s="494"/>
      <c r="D27" s="494"/>
      <c r="E27" s="494"/>
      <c r="F27" s="495"/>
      <c r="G27" s="500" t="s">
        <v>95</v>
      </c>
      <c r="H27" s="501"/>
      <c r="I27" s="502"/>
      <c r="J27" s="377"/>
    </row>
    <row r="28" spans="1:10" ht="18.75">
      <c r="A28" s="376"/>
      <c r="B28" s="493" t="s">
        <v>223</v>
      </c>
      <c r="C28" s="494"/>
      <c r="D28" s="494"/>
      <c r="E28" s="494"/>
      <c r="F28" s="495"/>
      <c r="G28" s="508" t="s">
        <v>95</v>
      </c>
      <c r="H28" s="508"/>
      <c r="I28" s="508"/>
      <c r="J28" s="377"/>
    </row>
    <row r="29" spans="1:10" ht="39" customHeight="1">
      <c r="A29" s="376"/>
      <c r="B29" s="493" t="s">
        <v>224</v>
      </c>
      <c r="C29" s="494"/>
      <c r="D29" s="494"/>
      <c r="E29" s="494"/>
      <c r="F29" s="495"/>
      <c r="G29" s="508" t="s">
        <v>226</v>
      </c>
      <c r="H29" s="508"/>
      <c r="I29" s="508"/>
      <c r="J29" s="377"/>
    </row>
    <row r="30" spans="1:10" ht="18.75">
      <c r="A30" s="376"/>
      <c r="B30" s="493" t="s">
        <v>225</v>
      </c>
      <c r="C30" s="494"/>
      <c r="D30" s="494"/>
      <c r="E30" s="494"/>
      <c r="F30" s="495"/>
      <c r="G30" s="508" t="s">
        <v>226</v>
      </c>
      <c r="H30" s="508"/>
      <c r="I30" s="508"/>
      <c r="J30" s="377"/>
    </row>
    <row r="31" spans="1:10" ht="18.75">
      <c r="A31" s="376"/>
      <c r="B31" s="493" t="s">
        <v>230</v>
      </c>
      <c r="C31" s="494"/>
      <c r="D31" s="494"/>
      <c r="E31" s="494"/>
      <c r="F31" s="495"/>
      <c r="G31" s="508" t="s">
        <v>95</v>
      </c>
      <c r="H31" s="508"/>
      <c r="I31" s="508"/>
      <c r="J31" s="377"/>
    </row>
    <row r="32" spans="1:10" ht="18.75">
      <c r="A32" s="376"/>
      <c r="B32" s="493"/>
      <c r="C32" s="494"/>
      <c r="D32" s="494"/>
      <c r="E32" s="494"/>
      <c r="F32" s="495"/>
      <c r="G32" s="508"/>
      <c r="H32" s="508"/>
      <c r="I32" s="508"/>
      <c r="J32" s="377"/>
    </row>
    <row r="33" spans="1:10" ht="18.75">
      <c r="A33" s="376"/>
      <c r="B33" s="493"/>
      <c r="C33" s="494"/>
      <c r="D33" s="494"/>
      <c r="E33" s="494"/>
      <c r="F33" s="495"/>
      <c r="G33" s="508"/>
      <c r="H33" s="508"/>
      <c r="I33" s="508"/>
      <c r="J33" s="377"/>
    </row>
    <row r="34" spans="1:10" ht="18.75">
      <c r="A34" s="376"/>
      <c r="B34" s="493"/>
      <c r="C34" s="494"/>
      <c r="D34" s="494"/>
      <c r="E34" s="494"/>
      <c r="F34" s="495"/>
      <c r="G34" s="508"/>
      <c r="H34" s="508"/>
      <c r="I34" s="508"/>
      <c r="J34" s="377"/>
    </row>
    <row r="35" spans="1:10" ht="18.75">
      <c r="A35" s="376"/>
      <c r="B35" s="200"/>
      <c r="C35" s="201"/>
      <c r="D35" s="201"/>
      <c r="E35" s="201"/>
      <c r="F35" s="201"/>
      <c r="G35" s="201"/>
      <c r="H35" s="201"/>
      <c r="I35" s="201"/>
      <c r="J35" s="377"/>
    </row>
    <row r="36" spans="1:10" ht="18.75">
      <c r="A36" s="376"/>
      <c r="B36" s="209" t="s">
        <v>9</v>
      </c>
      <c r="C36" s="201"/>
      <c r="D36" s="201"/>
      <c r="E36" s="201"/>
      <c r="F36" s="201"/>
      <c r="G36" s="201"/>
      <c r="H36" s="201"/>
      <c r="I36" s="201"/>
      <c r="J36" s="377"/>
    </row>
    <row r="37" spans="1:10" ht="18.75">
      <c r="A37" s="376"/>
      <c r="B37" s="380"/>
      <c r="C37" s="201"/>
      <c r="D37" s="201"/>
      <c r="E37" s="201"/>
      <c r="F37" s="201"/>
      <c r="G37" s="201"/>
      <c r="H37" s="201"/>
      <c r="I37" s="201"/>
      <c r="J37" s="377"/>
    </row>
    <row r="38" spans="1:10" ht="18.75">
      <c r="A38" s="376"/>
      <c r="B38" s="214" t="s">
        <v>9</v>
      </c>
      <c r="C38" s="207"/>
      <c r="D38" s="207"/>
      <c r="E38" s="201"/>
      <c r="F38" s="201"/>
      <c r="G38" s="201"/>
      <c r="H38" s="201"/>
      <c r="I38" s="201"/>
      <c r="J38" s="377"/>
    </row>
    <row r="39" spans="1:10">
      <c r="A39" s="376"/>
      <c r="B39" s="514" t="s">
        <v>227</v>
      </c>
      <c r="C39" s="515"/>
      <c r="D39" s="515"/>
      <c r="E39" s="515"/>
      <c r="F39" s="515"/>
      <c r="G39" s="515"/>
      <c r="H39" s="515"/>
      <c r="I39" s="516"/>
      <c r="J39" s="377"/>
    </row>
    <row r="40" spans="1:10">
      <c r="A40" s="376"/>
      <c r="B40" s="517"/>
      <c r="C40" s="518"/>
      <c r="D40" s="518"/>
      <c r="E40" s="518"/>
      <c r="F40" s="518"/>
      <c r="G40" s="518"/>
      <c r="H40" s="518"/>
      <c r="I40" s="519"/>
      <c r="J40" s="377"/>
    </row>
    <row r="41" spans="1:10">
      <c r="A41" s="376"/>
      <c r="B41" s="517"/>
      <c r="C41" s="518"/>
      <c r="D41" s="518"/>
      <c r="E41" s="518"/>
      <c r="F41" s="518"/>
      <c r="G41" s="518"/>
      <c r="H41" s="518"/>
      <c r="I41" s="519"/>
      <c r="J41" s="377"/>
    </row>
    <row r="42" spans="1:10">
      <c r="A42" s="376"/>
      <c r="B42" s="517"/>
      <c r="C42" s="518"/>
      <c r="D42" s="518"/>
      <c r="E42" s="518"/>
      <c r="F42" s="518"/>
      <c r="G42" s="518"/>
      <c r="H42" s="518"/>
      <c r="I42" s="519"/>
      <c r="J42" s="377"/>
    </row>
    <row r="43" spans="1:10" hidden="1">
      <c r="A43" s="376"/>
      <c r="B43" s="517"/>
      <c r="C43" s="518"/>
      <c r="D43" s="518"/>
      <c r="E43" s="518"/>
      <c r="F43" s="518"/>
      <c r="G43" s="518"/>
      <c r="H43" s="518"/>
      <c r="I43" s="519"/>
      <c r="J43" s="377"/>
    </row>
    <row r="44" spans="1:10" hidden="1">
      <c r="A44" s="376"/>
      <c r="B44" s="520"/>
      <c r="C44" s="521"/>
      <c r="D44" s="521"/>
      <c r="E44" s="521"/>
      <c r="F44" s="521"/>
      <c r="G44" s="521"/>
      <c r="H44" s="521"/>
      <c r="I44" s="522"/>
      <c r="J44" s="377"/>
    </row>
    <row r="45" spans="1:10" ht="18.75">
      <c r="A45" s="376"/>
      <c r="B45" s="200"/>
      <c r="C45" s="201"/>
      <c r="D45" s="201"/>
      <c r="E45" s="201"/>
      <c r="F45" s="201"/>
      <c r="G45" s="201"/>
      <c r="H45" s="201"/>
      <c r="I45" s="201"/>
      <c r="J45" s="377"/>
    </row>
    <row r="46" spans="1:10" ht="18.75" hidden="1">
      <c r="A46" s="376"/>
      <c r="B46" s="209" t="s">
        <v>63</v>
      </c>
      <c r="C46" s="201"/>
      <c r="D46" s="201"/>
      <c r="E46" s="201"/>
      <c r="F46" s="201"/>
      <c r="G46" s="201"/>
      <c r="H46" s="201"/>
      <c r="I46" s="201"/>
      <c r="J46" s="377"/>
    </row>
    <row r="47" spans="1:10" ht="18.75" hidden="1">
      <c r="A47" s="376"/>
      <c r="B47" s="200"/>
      <c r="C47" s="201"/>
      <c r="D47" s="201"/>
      <c r="E47" s="201"/>
      <c r="F47" s="201"/>
      <c r="G47" s="201"/>
      <c r="H47" s="201"/>
      <c r="I47" s="201"/>
      <c r="J47" s="377"/>
    </row>
    <row r="48" spans="1:10" ht="18.75" hidden="1">
      <c r="A48" s="376"/>
      <c r="B48" s="214" t="s">
        <v>11</v>
      </c>
      <c r="C48" s="490" t="s">
        <v>44</v>
      </c>
      <c r="D48" s="491"/>
      <c r="E48" s="523"/>
      <c r="F48" s="523"/>
      <c r="G48" s="523"/>
      <c r="H48" s="523"/>
      <c r="I48" s="524"/>
      <c r="J48" s="377"/>
    </row>
    <row r="49" spans="1:10" ht="18.75" hidden="1">
      <c r="A49" s="378"/>
      <c r="B49" s="215">
        <v>1</v>
      </c>
      <c r="C49" s="496"/>
      <c r="D49" s="497"/>
      <c r="E49" s="497"/>
      <c r="F49" s="497"/>
      <c r="G49" s="497"/>
      <c r="H49" s="497"/>
      <c r="I49" s="498"/>
      <c r="J49" s="377"/>
    </row>
    <row r="50" spans="1:10" ht="18.75" hidden="1">
      <c r="A50" s="378"/>
      <c r="B50" s="215">
        <v>2</v>
      </c>
      <c r="C50" s="496"/>
      <c r="D50" s="497"/>
      <c r="E50" s="497"/>
      <c r="F50" s="497"/>
      <c r="G50" s="497"/>
      <c r="H50" s="497"/>
      <c r="I50" s="498"/>
      <c r="J50" s="377"/>
    </row>
    <row r="51" spans="1:10" ht="18.75" hidden="1">
      <c r="A51" s="378"/>
      <c r="B51" s="215">
        <v>3</v>
      </c>
      <c r="C51" s="496"/>
      <c r="D51" s="497"/>
      <c r="E51" s="497"/>
      <c r="F51" s="497"/>
      <c r="G51" s="497"/>
      <c r="H51" s="497"/>
      <c r="I51" s="498"/>
      <c r="J51" s="377"/>
    </row>
    <row r="52" spans="1:10" ht="18.75" hidden="1">
      <c r="A52" s="378"/>
      <c r="B52" s="215">
        <v>4</v>
      </c>
      <c r="C52" s="496"/>
      <c r="D52" s="497"/>
      <c r="E52" s="497"/>
      <c r="F52" s="497"/>
      <c r="G52" s="497"/>
      <c r="H52" s="497"/>
      <c r="I52" s="498"/>
      <c r="J52" s="377"/>
    </row>
    <row r="53" spans="1:10" ht="18.75" hidden="1">
      <c r="A53" s="378"/>
      <c r="B53" s="215">
        <v>5</v>
      </c>
      <c r="C53" s="503"/>
      <c r="D53" s="491"/>
      <c r="E53" s="504"/>
      <c r="F53" s="504"/>
      <c r="G53" s="504"/>
      <c r="H53" s="504"/>
      <c r="I53" s="505"/>
      <c r="J53" s="377"/>
    </row>
    <row r="54" spans="1:10" ht="18.75" hidden="1">
      <c r="A54" s="378"/>
      <c r="B54" s="215">
        <v>6</v>
      </c>
      <c r="C54" s="503"/>
      <c r="D54" s="491"/>
      <c r="E54" s="504"/>
      <c r="F54" s="504"/>
      <c r="G54" s="504"/>
      <c r="H54" s="504"/>
      <c r="I54" s="505"/>
      <c r="J54" s="377"/>
    </row>
    <row r="55" spans="1:10" ht="18.75" hidden="1">
      <c r="A55" s="376"/>
      <c r="B55" s="200"/>
      <c r="C55" s="201"/>
      <c r="D55" s="201"/>
      <c r="E55" s="201"/>
      <c r="F55" s="201"/>
      <c r="G55" s="201"/>
      <c r="H55" s="201"/>
      <c r="I55" s="201"/>
      <c r="J55" s="377"/>
    </row>
    <row r="56" spans="1:10" ht="18.75" hidden="1">
      <c r="A56" s="376"/>
      <c r="B56" s="209" t="s">
        <v>10</v>
      </c>
      <c r="C56" s="201"/>
      <c r="D56" s="201"/>
      <c r="E56" s="201"/>
      <c r="F56" s="201"/>
      <c r="G56" s="201"/>
      <c r="H56" s="201"/>
      <c r="I56" s="201"/>
      <c r="J56" s="377"/>
    </row>
    <row r="57" spans="1:10" ht="18.75" hidden="1">
      <c r="A57" s="376"/>
      <c r="B57" s="200"/>
      <c r="C57" s="201"/>
      <c r="D57" s="201"/>
      <c r="E57" s="201"/>
      <c r="F57" s="201"/>
      <c r="G57" s="201"/>
      <c r="H57" s="201"/>
      <c r="I57" s="201"/>
      <c r="J57" s="377"/>
    </row>
    <row r="58" spans="1:10" ht="18.75" hidden="1">
      <c r="A58" s="376"/>
      <c r="B58" s="214" t="s">
        <v>11</v>
      </c>
      <c r="C58" s="490" t="s">
        <v>82</v>
      </c>
      <c r="D58" s="491"/>
      <c r="E58" s="491"/>
      <c r="F58" s="491"/>
      <c r="G58" s="491"/>
      <c r="H58" s="491"/>
      <c r="I58" s="492"/>
      <c r="J58" s="377"/>
    </row>
    <row r="59" spans="1:10" ht="18.75" hidden="1">
      <c r="A59" s="378"/>
      <c r="B59" s="215">
        <v>1</v>
      </c>
      <c r="C59" s="496"/>
      <c r="D59" s="497"/>
      <c r="E59" s="497"/>
      <c r="F59" s="497"/>
      <c r="G59" s="497"/>
      <c r="H59" s="497"/>
      <c r="I59" s="498"/>
      <c r="J59" s="379"/>
    </row>
    <row r="60" spans="1:10" ht="18.75" hidden="1">
      <c r="A60" s="378"/>
      <c r="B60" s="215">
        <v>2</v>
      </c>
      <c r="C60" s="496"/>
      <c r="D60" s="497"/>
      <c r="E60" s="497"/>
      <c r="F60" s="497"/>
      <c r="G60" s="497"/>
      <c r="H60" s="497"/>
      <c r="I60" s="498"/>
      <c r="J60" s="379"/>
    </row>
    <row r="61" spans="1:10" ht="18.75" hidden="1">
      <c r="A61" s="378"/>
      <c r="B61" s="215">
        <v>3</v>
      </c>
      <c r="C61" s="496"/>
      <c r="D61" s="497"/>
      <c r="E61" s="497"/>
      <c r="F61" s="497"/>
      <c r="G61" s="497"/>
      <c r="H61" s="497"/>
      <c r="I61" s="498"/>
      <c r="J61" s="379"/>
    </row>
    <row r="62" spans="1:10" ht="18.75" hidden="1">
      <c r="A62" s="378"/>
      <c r="B62" s="215">
        <v>4</v>
      </c>
      <c r="C62" s="496"/>
      <c r="D62" s="497"/>
      <c r="E62" s="497"/>
      <c r="F62" s="497"/>
      <c r="G62" s="497"/>
      <c r="H62" s="497"/>
      <c r="I62" s="498"/>
      <c r="J62" s="379"/>
    </row>
    <row r="63" spans="1:10" ht="18.75" hidden="1">
      <c r="A63" s="378"/>
      <c r="B63" s="215">
        <v>5</v>
      </c>
      <c r="C63" s="496"/>
      <c r="D63" s="497"/>
      <c r="E63" s="497"/>
      <c r="F63" s="497"/>
      <c r="G63" s="497"/>
      <c r="H63" s="497"/>
      <c r="I63" s="498"/>
      <c r="J63" s="379"/>
    </row>
    <row r="64" spans="1:10" ht="18.75" hidden="1">
      <c r="A64" s="378"/>
      <c r="B64" s="215">
        <v>6</v>
      </c>
      <c r="C64" s="496"/>
      <c r="D64" s="497"/>
      <c r="E64" s="497"/>
      <c r="F64" s="497"/>
      <c r="G64" s="497"/>
      <c r="H64" s="497"/>
      <c r="I64" s="498"/>
      <c r="J64" s="379"/>
    </row>
    <row r="65" spans="1:10" ht="18.75" hidden="1">
      <c r="A65" s="376"/>
      <c r="B65" s="200"/>
      <c r="C65" s="201"/>
      <c r="D65" s="201"/>
      <c r="E65" s="201"/>
      <c r="F65" s="201"/>
      <c r="G65" s="201"/>
      <c r="H65" s="201"/>
      <c r="I65" s="201"/>
      <c r="J65" s="377"/>
    </row>
    <row r="66" spans="1:10" ht="18.75">
      <c r="A66" s="376"/>
      <c r="B66" s="209" t="s">
        <v>12</v>
      </c>
      <c r="C66" s="201"/>
      <c r="D66" s="201"/>
      <c r="E66" s="201"/>
      <c r="F66" s="201"/>
      <c r="G66" s="201"/>
      <c r="H66" s="201"/>
      <c r="I66" s="201"/>
      <c r="J66" s="377"/>
    </row>
    <row r="67" spans="1:10" ht="18.75">
      <c r="A67" s="376"/>
      <c r="B67" s="200"/>
      <c r="C67" s="201"/>
      <c r="D67" s="201"/>
      <c r="E67" s="201"/>
      <c r="F67" s="201"/>
      <c r="G67" s="201"/>
      <c r="H67" s="201"/>
      <c r="I67" s="201"/>
      <c r="J67" s="377"/>
    </row>
    <row r="68" spans="1:10" ht="18.75">
      <c r="A68" s="376"/>
      <c r="B68" s="499" t="s">
        <v>13</v>
      </c>
      <c r="C68" s="499"/>
      <c r="D68" s="499"/>
      <c r="E68" s="201"/>
      <c r="F68" s="201"/>
      <c r="G68" s="201"/>
      <c r="H68" s="201"/>
      <c r="I68" s="201"/>
      <c r="J68" s="377"/>
    </row>
    <row r="69" spans="1:10">
      <c r="A69" s="376"/>
      <c r="B69" s="514" t="s">
        <v>231</v>
      </c>
      <c r="C69" s="515"/>
      <c r="D69" s="515"/>
      <c r="E69" s="515"/>
      <c r="F69" s="515"/>
      <c r="G69" s="515"/>
      <c r="H69" s="515"/>
      <c r="I69" s="516"/>
      <c r="J69" s="377"/>
    </row>
    <row r="70" spans="1:10">
      <c r="A70" s="376"/>
      <c r="B70" s="517"/>
      <c r="C70" s="518"/>
      <c r="D70" s="518"/>
      <c r="E70" s="518"/>
      <c r="F70" s="518"/>
      <c r="G70" s="518"/>
      <c r="H70" s="518"/>
      <c r="I70" s="519"/>
      <c r="J70" s="377"/>
    </row>
    <row r="71" spans="1:10">
      <c r="A71" s="376"/>
      <c r="B71" s="520"/>
      <c r="C71" s="521"/>
      <c r="D71" s="521"/>
      <c r="E71" s="521"/>
      <c r="F71" s="521"/>
      <c r="G71" s="521"/>
      <c r="H71" s="521"/>
      <c r="I71" s="522"/>
      <c r="J71" s="377"/>
    </row>
    <row r="72" spans="1:10" ht="18.75">
      <c r="A72" s="376"/>
      <c r="B72" s="200"/>
      <c r="C72" s="201"/>
      <c r="D72" s="201"/>
      <c r="E72" s="201"/>
      <c r="F72" s="201"/>
      <c r="G72" s="201"/>
      <c r="H72" s="201"/>
      <c r="I72" s="201"/>
      <c r="J72" s="377"/>
    </row>
    <row r="73" spans="1:10" ht="18.75">
      <c r="A73" s="376"/>
      <c r="B73" s="499" t="s">
        <v>124</v>
      </c>
      <c r="C73" s="499"/>
      <c r="D73" s="499"/>
      <c r="E73" s="201"/>
      <c r="F73" s="201"/>
      <c r="G73" s="201"/>
      <c r="H73" s="201"/>
      <c r="I73" s="201"/>
      <c r="J73" s="377"/>
    </row>
    <row r="74" spans="1:10">
      <c r="A74" s="376"/>
      <c r="B74" s="514" t="s">
        <v>232</v>
      </c>
      <c r="C74" s="515"/>
      <c r="D74" s="515"/>
      <c r="E74" s="515"/>
      <c r="F74" s="515"/>
      <c r="G74" s="515"/>
      <c r="H74" s="515"/>
      <c r="I74" s="516"/>
      <c r="J74" s="377"/>
    </row>
    <row r="75" spans="1:10">
      <c r="A75" s="376"/>
      <c r="B75" s="517"/>
      <c r="C75" s="518"/>
      <c r="D75" s="518"/>
      <c r="E75" s="518"/>
      <c r="F75" s="518"/>
      <c r="G75" s="518"/>
      <c r="H75" s="518"/>
      <c r="I75" s="519"/>
      <c r="J75" s="377"/>
    </row>
    <row r="76" spans="1:10">
      <c r="A76" s="376"/>
      <c r="B76" s="520"/>
      <c r="C76" s="521"/>
      <c r="D76" s="521"/>
      <c r="E76" s="521"/>
      <c r="F76" s="521"/>
      <c r="G76" s="521"/>
      <c r="H76" s="521"/>
      <c r="I76" s="522"/>
      <c r="J76" s="377"/>
    </row>
    <row r="77" spans="1:10" ht="18.75">
      <c r="A77" s="376"/>
      <c r="B77" s="212"/>
      <c r="C77" s="212"/>
      <c r="D77" s="212"/>
      <c r="E77" s="212"/>
      <c r="F77" s="212"/>
      <c r="G77" s="212"/>
      <c r="H77" s="212"/>
      <c r="I77" s="212"/>
      <c r="J77" s="377"/>
    </row>
    <row r="78" spans="1:10" ht="18.75">
      <c r="A78" s="376"/>
      <c r="B78" s="499" t="s">
        <v>107</v>
      </c>
      <c r="C78" s="499"/>
      <c r="D78" s="499"/>
      <c r="E78" s="201"/>
      <c r="F78" s="201"/>
      <c r="G78" s="201"/>
      <c r="H78" s="201"/>
      <c r="I78" s="201"/>
      <c r="J78" s="377"/>
    </row>
    <row r="79" spans="1:10" ht="37.5">
      <c r="A79" s="376"/>
      <c r="B79" s="213" t="s">
        <v>85</v>
      </c>
      <c r="C79" s="531">
        <v>310000</v>
      </c>
      <c r="D79" s="532"/>
      <c r="E79" s="213" t="s">
        <v>86</v>
      </c>
      <c r="F79" s="531">
        <v>300000</v>
      </c>
      <c r="G79" s="532"/>
      <c r="H79" s="213" t="s">
        <v>84</v>
      </c>
      <c r="I79" s="125">
        <v>10000</v>
      </c>
      <c r="J79" s="377"/>
    </row>
    <row r="80" spans="1:10" ht="15" customHeight="1">
      <c r="A80" s="376"/>
      <c r="B80" s="213" t="s">
        <v>105</v>
      </c>
      <c r="C80" s="509"/>
      <c r="D80" s="510"/>
      <c r="E80" s="381" t="s">
        <v>106</v>
      </c>
      <c r="F80" s="511"/>
      <c r="G80" s="512"/>
      <c r="H80" s="512"/>
      <c r="I80" s="513"/>
      <c r="J80" s="377"/>
    </row>
    <row r="81" spans="1:10" ht="15" customHeight="1">
      <c r="A81" s="376"/>
      <c r="B81" s="200"/>
      <c r="C81" s="201"/>
      <c r="D81" s="201"/>
      <c r="E81" s="201"/>
      <c r="F81" s="201"/>
      <c r="G81" s="201"/>
      <c r="H81" s="201"/>
      <c r="I81" s="201"/>
      <c r="J81" s="377"/>
    </row>
    <row r="82" spans="1:10" ht="15" customHeight="1">
      <c r="A82" s="376"/>
      <c r="B82" s="499" t="s">
        <v>121</v>
      </c>
      <c r="C82" s="499"/>
      <c r="D82" s="499"/>
      <c r="E82" s="201"/>
      <c r="F82" s="201"/>
      <c r="G82" s="201"/>
      <c r="H82" s="201"/>
      <c r="I82" s="201"/>
      <c r="J82" s="377"/>
    </row>
    <row r="83" spans="1:10" ht="15" customHeight="1">
      <c r="A83" s="376"/>
      <c r="B83" s="213" t="s">
        <v>90</v>
      </c>
      <c r="C83" s="538">
        <v>42675</v>
      </c>
      <c r="D83" s="532"/>
      <c r="E83" s="213" t="s">
        <v>89</v>
      </c>
      <c r="F83" s="538">
        <v>43101</v>
      </c>
      <c r="G83" s="532"/>
      <c r="H83" s="213" t="s">
        <v>88</v>
      </c>
      <c r="I83" s="125" t="s">
        <v>234</v>
      </c>
      <c r="J83" s="377"/>
    </row>
    <row r="84" spans="1:10" ht="61.5" customHeight="1">
      <c r="A84" s="376"/>
      <c r="B84" s="213" t="s">
        <v>122</v>
      </c>
      <c r="C84" s="506" t="s">
        <v>260</v>
      </c>
      <c r="D84" s="507"/>
      <c r="E84" s="126" t="s">
        <v>261</v>
      </c>
      <c r="F84" s="506" t="s">
        <v>276</v>
      </c>
      <c r="G84" s="507"/>
      <c r="H84" s="126" t="s">
        <v>262</v>
      </c>
      <c r="I84" s="125" t="s">
        <v>263</v>
      </c>
      <c r="J84" s="377"/>
    </row>
    <row r="85" spans="1:10" ht="15" customHeight="1">
      <c r="A85" s="376"/>
      <c r="B85" s="200"/>
      <c r="C85" s="201"/>
      <c r="D85" s="201"/>
      <c r="E85" s="201"/>
      <c r="F85" s="201"/>
      <c r="G85" s="201"/>
      <c r="H85" s="201"/>
      <c r="I85" s="201"/>
      <c r="J85" s="377"/>
    </row>
    <row r="86" spans="1:10" ht="15" customHeight="1">
      <c r="A86" s="376"/>
      <c r="B86" s="490" t="s">
        <v>14</v>
      </c>
      <c r="C86" s="533"/>
      <c r="D86" s="534"/>
      <c r="E86" s="201"/>
      <c r="F86" s="201"/>
      <c r="G86" s="201"/>
      <c r="H86" s="201"/>
      <c r="I86" s="201"/>
      <c r="J86" s="377"/>
    </row>
    <row r="87" spans="1:10" ht="18.75">
      <c r="A87" s="376"/>
      <c r="B87" s="535" t="s">
        <v>235</v>
      </c>
      <c r="C87" s="536"/>
      <c r="D87" s="536"/>
      <c r="E87" s="536"/>
      <c r="F87" s="536"/>
      <c r="G87" s="536"/>
      <c r="H87" s="536"/>
      <c r="I87" s="537"/>
      <c r="J87" s="377"/>
    </row>
    <row r="88" spans="1:10" ht="18.75">
      <c r="A88" s="376"/>
      <c r="B88" s="535" t="s">
        <v>236</v>
      </c>
      <c r="C88" s="536"/>
      <c r="D88" s="536"/>
      <c r="E88" s="536"/>
      <c r="F88" s="536"/>
      <c r="G88" s="536"/>
      <c r="H88" s="536"/>
      <c r="I88" s="537"/>
      <c r="J88" s="377"/>
    </row>
    <row r="89" spans="1:10" ht="18.75">
      <c r="A89" s="376"/>
      <c r="B89" s="529" t="s">
        <v>237</v>
      </c>
      <c r="C89" s="529"/>
      <c r="D89" s="529"/>
      <c r="E89" s="529"/>
      <c r="F89" s="529"/>
      <c r="G89" s="529"/>
      <c r="H89" s="529"/>
      <c r="I89" s="529"/>
      <c r="J89" s="377"/>
    </row>
    <row r="90" spans="1:10" ht="18.75" hidden="1">
      <c r="A90" s="376"/>
      <c r="B90" s="529"/>
      <c r="C90" s="529"/>
      <c r="D90" s="529"/>
      <c r="E90" s="529"/>
      <c r="F90" s="529"/>
      <c r="G90" s="529"/>
      <c r="H90" s="529"/>
      <c r="I90" s="529"/>
      <c r="J90" s="377"/>
    </row>
    <row r="91" spans="1:10" ht="18.75" hidden="1">
      <c r="A91" s="376"/>
      <c r="B91" s="529"/>
      <c r="C91" s="529"/>
      <c r="D91" s="529"/>
      <c r="E91" s="529"/>
      <c r="F91" s="529"/>
      <c r="G91" s="529"/>
      <c r="H91" s="529"/>
      <c r="I91" s="529"/>
      <c r="J91" s="377"/>
    </row>
    <row r="92" spans="1:10" ht="18.75">
      <c r="A92" s="376"/>
      <c r="B92" s="200"/>
      <c r="C92" s="201"/>
      <c r="D92" s="201"/>
      <c r="E92" s="201"/>
      <c r="F92" s="201"/>
      <c r="G92" s="201"/>
      <c r="H92" s="201"/>
      <c r="I92" s="201"/>
      <c r="J92" s="377"/>
    </row>
    <row r="93" spans="1:10" ht="18.75">
      <c r="A93" s="376"/>
      <c r="B93" s="209" t="s">
        <v>123</v>
      </c>
      <c r="C93" s="201"/>
      <c r="D93" s="201"/>
      <c r="E93" s="201"/>
      <c r="F93" s="201"/>
      <c r="G93" s="201"/>
      <c r="H93" s="201"/>
      <c r="I93" s="201"/>
      <c r="J93" s="377"/>
    </row>
    <row r="94" spans="1:10" ht="18.75">
      <c r="A94" s="376"/>
      <c r="B94" s="200"/>
      <c r="C94" s="201"/>
      <c r="D94" s="201"/>
      <c r="E94" s="201"/>
      <c r="F94" s="201"/>
      <c r="G94" s="201"/>
      <c r="H94" s="201"/>
      <c r="I94" s="201"/>
      <c r="J94" s="377"/>
    </row>
    <row r="95" spans="1:10" ht="18.75">
      <c r="A95" s="376"/>
      <c r="B95" s="214" t="s">
        <v>15</v>
      </c>
      <c r="C95" s="499" t="s">
        <v>16</v>
      </c>
      <c r="D95" s="499"/>
      <c r="E95" s="530" t="s">
        <v>17</v>
      </c>
      <c r="F95" s="530"/>
      <c r="G95" s="499" t="s">
        <v>104</v>
      </c>
      <c r="H95" s="499"/>
      <c r="I95" s="214"/>
      <c r="J95" s="377"/>
    </row>
    <row r="96" spans="1:10" ht="37.5">
      <c r="A96" s="376"/>
      <c r="B96" s="127" t="s">
        <v>238</v>
      </c>
      <c r="C96" s="525" t="s">
        <v>239</v>
      </c>
      <c r="D96" s="525"/>
      <c r="E96" s="525" t="s">
        <v>240</v>
      </c>
      <c r="F96" s="525"/>
      <c r="G96" s="526" t="s">
        <v>241</v>
      </c>
      <c r="H96" s="526"/>
      <c r="I96" s="128"/>
      <c r="J96" s="377"/>
    </row>
    <row r="97" spans="1:10" ht="75">
      <c r="A97" s="376"/>
      <c r="B97" s="127" t="s">
        <v>244</v>
      </c>
      <c r="C97" s="525" t="s">
        <v>242</v>
      </c>
      <c r="D97" s="525"/>
      <c r="E97" s="525" t="s">
        <v>243</v>
      </c>
      <c r="F97" s="525"/>
      <c r="G97" s="526" t="s">
        <v>241</v>
      </c>
      <c r="H97" s="526"/>
      <c r="I97" s="128"/>
      <c r="J97" s="377"/>
    </row>
    <row r="98" spans="1:10" ht="56.25">
      <c r="A98" s="376"/>
      <c r="B98" s="127" t="s">
        <v>245</v>
      </c>
      <c r="C98" s="525" t="s">
        <v>246</v>
      </c>
      <c r="D98" s="525"/>
      <c r="E98" s="525" t="s">
        <v>247</v>
      </c>
      <c r="F98" s="525"/>
      <c r="G98" s="526" t="s">
        <v>241</v>
      </c>
      <c r="H98" s="526"/>
      <c r="I98" s="128"/>
      <c r="J98" s="377"/>
    </row>
    <row r="99" spans="1:10" ht="37.5">
      <c r="A99" s="376"/>
      <c r="B99" s="127" t="s">
        <v>248</v>
      </c>
      <c r="C99" s="525" t="s">
        <v>243</v>
      </c>
      <c r="D99" s="525"/>
      <c r="E99" s="525" t="s">
        <v>249</v>
      </c>
      <c r="F99" s="525"/>
      <c r="G99" s="526" t="s">
        <v>241</v>
      </c>
      <c r="H99" s="526"/>
      <c r="I99" s="128"/>
      <c r="J99" s="377"/>
    </row>
    <row r="100" spans="1:10" ht="37.5">
      <c r="A100" s="376"/>
      <c r="B100" s="127" t="s">
        <v>250</v>
      </c>
      <c r="C100" s="525" t="s">
        <v>251</v>
      </c>
      <c r="D100" s="525"/>
      <c r="E100" s="525" t="s">
        <v>252</v>
      </c>
      <c r="F100" s="525"/>
      <c r="G100" s="526" t="s">
        <v>241</v>
      </c>
      <c r="H100" s="526"/>
      <c r="I100" s="128"/>
      <c r="J100" s="377"/>
    </row>
    <row r="101" spans="1:10">
      <c r="A101" s="376"/>
      <c r="B101" s="121" t="s">
        <v>253</v>
      </c>
      <c r="C101" s="527" t="s">
        <v>254</v>
      </c>
      <c r="D101" s="527"/>
      <c r="E101" s="527" t="s">
        <v>255</v>
      </c>
      <c r="F101" s="527"/>
      <c r="G101" s="528" t="s">
        <v>241</v>
      </c>
      <c r="H101" s="528"/>
      <c r="I101" s="88"/>
      <c r="J101" s="377"/>
    </row>
    <row r="102" spans="1:10" ht="30">
      <c r="A102" s="376"/>
      <c r="B102" s="121" t="s">
        <v>256</v>
      </c>
      <c r="C102" s="527" t="s">
        <v>257</v>
      </c>
      <c r="D102" s="527"/>
      <c r="E102" s="527" t="s">
        <v>258</v>
      </c>
      <c r="F102" s="527"/>
      <c r="G102" s="528" t="s">
        <v>241</v>
      </c>
      <c r="H102" s="528"/>
      <c r="I102" s="88"/>
      <c r="J102" s="377"/>
    </row>
    <row r="103" spans="1:10">
      <c r="A103" s="376"/>
      <c r="B103" s="172"/>
      <c r="C103" s="173"/>
      <c r="D103" s="173"/>
      <c r="E103" s="173"/>
      <c r="F103" s="173"/>
      <c r="G103" s="173"/>
      <c r="H103" s="173"/>
      <c r="I103" s="173"/>
      <c r="J103" s="377"/>
    </row>
    <row r="104" spans="1:10">
      <c r="A104" s="376"/>
      <c r="B104" s="172"/>
      <c r="C104" s="173"/>
      <c r="D104" s="173"/>
      <c r="E104" s="173"/>
      <c r="F104" s="173"/>
      <c r="G104" s="173"/>
      <c r="H104" s="173"/>
      <c r="I104" s="173"/>
      <c r="J104" s="377"/>
    </row>
    <row r="105" spans="1:10">
      <c r="A105" s="376"/>
      <c r="B105" s="172" t="s">
        <v>18</v>
      </c>
      <c r="C105" s="173"/>
      <c r="D105" s="173"/>
      <c r="E105" s="173"/>
      <c r="F105" s="173"/>
      <c r="G105" s="172" t="s">
        <v>19</v>
      </c>
      <c r="H105" s="173"/>
      <c r="I105" s="173"/>
      <c r="J105" s="377"/>
    </row>
    <row r="106" spans="1:10">
      <c r="A106" s="376"/>
      <c r="B106" s="80"/>
      <c r="C106" s="81"/>
      <c r="D106" s="72"/>
      <c r="E106" s="173"/>
      <c r="F106" s="173"/>
      <c r="G106" s="72"/>
      <c r="H106" s="72"/>
      <c r="I106" s="382"/>
      <c r="J106" s="377"/>
    </row>
    <row r="107" spans="1:10">
      <c r="A107" s="376"/>
      <c r="B107" s="387" t="s">
        <v>81</v>
      </c>
      <c r="C107" s="388"/>
      <c r="D107" s="384"/>
      <c r="E107" s="173"/>
      <c r="F107" s="173"/>
      <c r="G107" s="385" t="s">
        <v>81</v>
      </c>
      <c r="H107" s="386"/>
      <c r="I107" s="383"/>
      <c r="J107" s="377"/>
    </row>
    <row r="108" spans="1:10" ht="15.75" thickBot="1">
      <c r="A108" s="371"/>
      <c r="B108" s="372"/>
      <c r="C108" s="372"/>
      <c r="D108" s="372"/>
      <c r="E108" s="372"/>
      <c r="F108" s="372"/>
      <c r="G108" s="372"/>
      <c r="H108" s="372"/>
      <c r="I108" s="372"/>
      <c r="J108" s="373"/>
    </row>
  </sheetData>
  <protectedRanges>
    <protectedRange sqref="D6 A2:J2 A3:C14 J3:J14 D9:I14 J48:J54 E48:H54 A81:J107 J80 A78:A80 E55:J78 C79:D79 F79:G79 I79:J79 A31:D77 E31:J47 E15:J30 A15:D30" name="F301"/>
    <protectedRange sqref="B80" name="F301_1"/>
    <protectedRange sqref="C80:D80" name="F301_1_1"/>
    <protectedRange sqref="E80 G80" name="F301_2"/>
    <protectedRange sqref="F80" name="F301_3"/>
    <protectedRange sqref="I80" name="F301_3_1"/>
    <protectedRange sqref="B78:D78" name="F301_4"/>
    <protectedRange sqref="B79" name="F301_5"/>
    <protectedRange sqref="E79" name="F301_6"/>
    <protectedRange sqref="H79" name="F301_7"/>
  </protectedRanges>
  <mergeCells count="104">
    <mergeCell ref="B6:C6"/>
    <mergeCell ref="D6:I6"/>
    <mergeCell ref="B7:C7"/>
    <mergeCell ref="D7:I7"/>
    <mergeCell ref="B8:C8"/>
    <mergeCell ref="D8:I8"/>
    <mergeCell ref="B3:C3"/>
    <mergeCell ref="D3:I3"/>
    <mergeCell ref="B4:C4"/>
    <mergeCell ref="D4:I4"/>
    <mergeCell ref="B5:C5"/>
    <mergeCell ref="D5:I5"/>
    <mergeCell ref="B18:C18"/>
    <mergeCell ref="B19:I19"/>
    <mergeCell ref="C21:F21"/>
    <mergeCell ref="G21:I21"/>
    <mergeCell ref="B22:B24"/>
    <mergeCell ref="C22:F24"/>
    <mergeCell ref="G22:I24"/>
    <mergeCell ref="B9:C9"/>
    <mergeCell ref="D9:I9"/>
    <mergeCell ref="B10:C14"/>
    <mergeCell ref="D10:I10"/>
    <mergeCell ref="D11:I11"/>
    <mergeCell ref="D12:I12"/>
    <mergeCell ref="D13:I13"/>
    <mergeCell ref="D14:I14"/>
    <mergeCell ref="C97:D97"/>
    <mergeCell ref="E97:F97"/>
    <mergeCell ref="G97:H97"/>
    <mergeCell ref="C96:D96"/>
    <mergeCell ref="E96:F96"/>
    <mergeCell ref="G96:H96"/>
    <mergeCell ref="B73:D73"/>
    <mergeCell ref="B74:I76"/>
    <mergeCell ref="B91:I91"/>
    <mergeCell ref="C95:D95"/>
    <mergeCell ref="E95:F95"/>
    <mergeCell ref="G95:H95"/>
    <mergeCell ref="B90:I90"/>
    <mergeCell ref="B78:D78"/>
    <mergeCell ref="C79:D79"/>
    <mergeCell ref="B86:D86"/>
    <mergeCell ref="B87:I87"/>
    <mergeCell ref="B88:I88"/>
    <mergeCell ref="B89:I89"/>
    <mergeCell ref="F79:G79"/>
    <mergeCell ref="B82:D82"/>
    <mergeCell ref="C83:D83"/>
    <mergeCell ref="F83:G83"/>
    <mergeCell ref="C84:D84"/>
    <mergeCell ref="C98:D98"/>
    <mergeCell ref="E98:F98"/>
    <mergeCell ref="G98:H98"/>
    <mergeCell ref="C102:D102"/>
    <mergeCell ref="E102:F102"/>
    <mergeCell ref="G102:H102"/>
    <mergeCell ref="C99:D99"/>
    <mergeCell ref="E99:F99"/>
    <mergeCell ref="G99:H99"/>
    <mergeCell ref="C100:D100"/>
    <mergeCell ref="E100:F100"/>
    <mergeCell ref="G100:H100"/>
    <mergeCell ref="C101:D101"/>
    <mergeCell ref="E101:F101"/>
    <mergeCell ref="G101:H101"/>
    <mergeCell ref="F84:G84"/>
    <mergeCell ref="G28:I28"/>
    <mergeCell ref="G29:I29"/>
    <mergeCell ref="G30:I30"/>
    <mergeCell ref="C80:D80"/>
    <mergeCell ref="F80:I80"/>
    <mergeCell ref="C61:I61"/>
    <mergeCell ref="C62:I62"/>
    <mergeCell ref="B69:I71"/>
    <mergeCell ref="B68:D68"/>
    <mergeCell ref="G31:I31"/>
    <mergeCell ref="G32:I32"/>
    <mergeCell ref="G33:I33"/>
    <mergeCell ref="B31:F31"/>
    <mergeCell ref="B32:F32"/>
    <mergeCell ref="B33:F33"/>
    <mergeCell ref="G34:I34"/>
    <mergeCell ref="B39:I44"/>
    <mergeCell ref="C63:I63"/>
    <mergeCell ref="C64:I64"/>
    <mergeCell ref="C48:I48"/>
    <mergeCell ref="C49:I49"/>
    <mergeCell ref="C50:I50"/>
    <mergeCell ref="C51:I51"/>
    <mergeCell ref="B26:F26"/>
    <mergeCell ref="B27:F27"/>
    <mergeCell ref="B34:F34"/>
    <mergeCell ref="B28:F28"/>
    <mergeCell ref="B29:F29"/>
    <mergeCell ref="B30:F30"/>
    <mergeCell ref="C58:I58"/>
    <mergeCell ref="C59:I59"/>
    <mergeCell ref="C60:I60"/>
    <mergeCell ref="G26:I26"/>
    <mergeCell ref="G27:I27"/>
    <mergeCell ref="C52:I52"/>
    <mergeCell ref="C53:I53"/>
    <mergeCell ref="C54:I54"/>
  </mergeCells>
  <phoneticPr fontId="32" type="noConversion"/>
  <pageMargins left="1.1023622047244095" right="0.31496062992125984" top="0.78740157480314965" bottom="0.59055118110236227" header="0.31496062992125984" footer="0.31496062992125984"/>
  <pageSetup paperSize="9" scale="43" orientation="portrait" horizontalDpi="4294967294"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N50"/>
  <sheetViews>
    <sheetView showGridLines="0" tabSelected="1" topLeftCell="A7" zoomScale="40" zoomScaleNormal="40" zoomScalePageLayoutView="85" workbookViewId="0">
      <selection activeCell="E27" sqref="E27:G27"/>
    </sheetView>
  </sheetViews>
  <sheetFormatPr baseColWidth="10" defaultColWidth="11" defaultRowHeight="15"/>
  <cols>
    <col min="1" max="1" width="4.7109375" customWidth="1"/>
    <col min="2" max="2" width="4.42578125" customWidth="1"/>
    <col min="3" max="3" width="28.85546875" customWidth="1"/>
    <col min="4" max="4" width="24.7109375" customWidth="1"/>
    <col min="5" max="5" width="2" customWidth="1"/>
    <col min="6" max="7" width="23.7109375" customWidth="1"/>
    <col min="8" max="8" width="28.85546875" customWidth="1"/>
    <col min="9" max="9" width="10.7109375" customWidth="1"/>
    <col min="11" max="11" width="8.85546875" customWidth="1"/>
    <col min="12" max="12" width="9.7109375" customWidth="1"/>
    <col min="13" max="13" width="7.42578125" customWidth="1"/>
    <col min="14" max="14" width="17.7109375" customWidth="1"/>
    <col min="15" max="15" width="3.28515625" customWidth="1"/>
    <col min="16" max="17" width="20.7109375" customWidth="1"/>
    <col min="18" max="18" width="19.28515625" customWidth="1"/>
    <col min="30" max="30" width="12" customWidth="1"/>
    <col min="31" max="31" width="3.42578125" customWidth="1"/>
  </cols>
  <sheetData>
    <row r="1" spans="1:40" s="41" customFormat="1" ht="33" customHeight="1">
      <c r="A1" s="267"/>
      <c r="B1" s="203"/>
      <c r="C1" s="203"/>
      <c r="D1" s="203"/>
      <c r="E1" s="203"/>
      <c r="F1" s="203"/>
      <c r="G1" s="203"/>
      <c r="H1" s="203"/>
      <c r="I1" s="203"/>
      <c r="J1" s="203"/>
      <c r="K1" s="203"/>
      <c r="L1" s="203"/>
      <c r="M1" s="203"/>
      <c r="N1" s="203"/>
      <c r="O1" s="203"/>
      <c r="P1" s="203"/>
      <c r="Q1" s="203"/>
      <c r="R1" s="203"/>
      <c r="S1" s="203"/>
      <c r="T1" s="203"/>
      <c r="U1" s="203"/>
      <c r="V1" s="203"/>
      <c r="W1" s="203"/>
      <c r="X1" s="203"/>
      <c r="Y1" s="203"/>
      <c r="Z1" s="203"/>
      <c r="AA1" s="203"/>
      <c r="AB1" s="203"/>
      <c r="AC1" s="203"/>
      <c r="AD1" s="204"/>
      <c r="AF1"/>
      <c r="AG1"/>
      <c r="AH1"/>
      <c r="AI1"/>
      <c r="AJ1"/>
      <c r="AK1"/>
      <c r="AL1"/>
      <c r="AM1"/>
      <c r="AN1"/>
    </row>
    <row r="2" spans="1:40">
      <c r="A2" s="267"/>
      <c r="B2" s="268"/>
      <c r="C2" s="268"/>
      <c r="D2" s="268"/>
      <c r="E2" s="268"/>
      <c r="F2" s="268"/>
      <c r="G2" s="268"/>
      <c r="H2" s="268"/>
      <c r="I2" s="268"/>
      <c r="J2" s="268"/>
      <c r="K2" s="268"/>
      <c r="L2" s="268"/>
      <c r="M2" s="268"/>
      <c r="N2" s="268"/>
      <c r="O2" s="268"/>
      <c r="P2" s="268"/>
      <c r="Q2" s="268"/>
      <c r="R2" s="268"/>
      <c r="S2" s="268"/>
      <c r="T2" s="174"/>
      <c r="U2" s="174"/>
      <c r="V2" s="174"/>
      <c r="W2" s="174"/>
      <c r="X2" s="174"/>
      <c r="Y2" s="174"/>
      <c r="Z2" s="174"/>
      <c r="AA2" s="174"/>
      <c r="AB2" s="174"/>
      <c r="AC2" s="174"/>
      <c r="AD2" s="269"/>
    </row>
    <row r="3" spans="1:40" ht="30" customHeight="1">
      <c r="A3" s="267"/>
      <c r="B3" s="268"/>
      <c r="C3" s="270" t="s">
        <v>0</v>
      </c>
      <c r="D3" s="271" t="str">
        <f>Projektname</f>
        <v>Anbindung von Fremdmaschinen in das Uhlmann SCADA System</v>
      </c>
      <c r="E3" s="175"/>
      <c r="F3" s="584" t="s">
        <v>3</v>
      </c>
      <c r="G3" s="271" t="str">
        <f>Übersicht!D11</f>
        <v>Herr Janzen (Automatisierung)</v>
      </c>
      <c r="H3" s="175"/>
      <c r="I3" s="175"/>
      <c r="J3" s="174"/>
      <c r="K3" s="267"/>
      <c r="L3" s="267"/>
      <c r="M3" s="267"/>
      <c r="N3" s="267"/>
      <c r="O3" s="267"/>
      <c r="P3" s="267"/>
      <c r="Q3" s="267"/>
      <c r="R3" s="174"/>
      <c r="S3" s="174"/>
      <c r="T3" s="174"/>
      <c r="U3" s="174"/>
      <c r="V3" s="174"/>
      <c r="W3" s="174"/>
      <c r="X3" s="174"/>
      <c r="Y3" s="174"/>
      <c r="Z3" s="174"/>
      <c r="AA3" s="174"/>
      <c r="AB3" s="174"/>
      <c r="AC3" s="174"/>
      <c r="AD3" s="269"/>
    </row>
    <row r="4" spans="1:40" ht="15" customHeight="1">
      <c r="A4" s="174"/>
      <c r="B4" s="268"/>
      <c r="C4" s="270" t="s">
        <v>64</v>
      </c>
      <c r="D4" s="272" t="str">
        <f>Kunde</f>
        <v>Pharmazeutischer Konzern spezialisiert auf Insulin</v>
      </c>
      <c r="E4" s="175"/>
      <c r="F4" s="585"/>
      <c r="G4" s="271" t="str">
        <f>Übersicht!D12</f>
        <v>Herr Eckert (Uhlmann Maschinen)</v>
      </c>
      <c r="H4" s="175"/>
      <c r="I4" s="175"/>
      <c r="J4" s="174"/>
      <c r="K4" s="267"/>
      <c r="L4" s="267"/>
      <c r="M4" s="267"/>
      <c r="N4" s="267"/>
      <c r="O4" s="267"/>
      <c r="P4" s="267"/>
      <c r="Q4" s="267"/>
      <c r="R4" s="174"/>
      <c r="S4" s="174"/>
      <c r="T4" s="174"/>
      <c r="U4" s="174"/>
      <c r="V4" s="174"/>
      <c r="W4" s="174"/>
      <c r="X4" s="174"/>
      <c r="Y4" s="174"/>
      <c r="Z4" s="174"/>
      <c r="AA4" s="174"/>
      <c r="AB4" s="174"/>
      <c r="AC4" s="174"/>
      <c r="AD4" s="269"/>
    </row>
    <row r="5" spans="1:40" ht="15" customHeight="1">
      <c r="A5" s="174"/>
      <c r="B5" s="268"/>
      <c r="C5" s="270" t="s">
        <v>75</v>
      </c>
      <c r="D5" s="271" t="str">
        <f>Kundennummer</f>
        <v>503703186</v>
      </c>
      <c r="E5" s="175"/>
      <c r="F5" s="585"/>
      <c r="G5" s="271" t="str">
        <f>Übersicht!D13</f>
        <v>Herr Oliver (Pester Maschinen)</v>
      </c>
      <c r="H5" s="175"/>
      <c r="I5" s="175"/>
      <c r="J5" s="174"/>
      <c r="K5" s="267"/>
      <c r="L5" s="267"/>
      <c r="M5" s="267"/>
      <c r="N5" s="267"/>
      <c r="O5" s="267"/>
      <c r="P5" s="267"/>
      <c r="Q5" s="267"/>
      <c r="R5" s="174"/>
      <c r="S5" s="174"/>
      <c r="T5" s="174"/>
      <c r="U5" s="174"/>
      <c r="V5" s="174"/>
      <c r="W5" s="174"/>
      <c r="X5" s="174"/>
      <c r="Y5" s="174"/>
      <c r="Z5" s="174"/>
      <c r="AA5" s="174"/>
      <c r="AB5" s="174"/>
      <c r="AC5" s="174"/>
      <c r="AD5" s="269"/>
    </row>
    <row r="6" spans="1:40" ht="15" customHeight="1">
      <c r="A6" s="174"/>
      <c r="B6" s="268"/>
      <c r="C6" s="270" t="s">
        <v>65</v>
      </c>
      <c r="D6" s="271" t="str">
        <f>ProjektVerantwortKunde</f>
        <v>Herr Merk</v>
      </c>
      <c r="E6" s="175"/>
      <c r="F6" s="585"/>
      <c r="G6" s="271">
        <f>Übersicht!D14</f>
        <v>0</v>
      </c>
      <c r="H6" s="175"/>
      <c r="I6" s="175"/>
      <c r="J6" s="174"/>
      <c r="K6" s="267"/>
      <c r="L6" s="267"/>
      <c r="M6" s="267"/>
      <c r="N6" s="267"/>
      <c r="O6" s="267"/>
      <c r="P6" s="267"/>
      <c r="Q6" s="267"/>
      <c r="R6" s="174"/>
      <c r="S6" s="174"/>
      <c r="T6" s="174"/>
      <c r="U6" s="174"/>
      <c r="V6" s="174"/>
      <c r="W6" s="174"/>
      <c r="X6" s="174"/>
      <c r="Y6" s="174"/>
      <c r="Z6" s="174"/>
      <c r="AA6" s="174"/>
      <c r="AB6" s="174"/>
      <c r="AC6" s="174"/>
      <c r="AD6" s="269"/>
    </row>
    <row r="7" spans="1:40" ht="15" customHeight="1">
      <c r="A7" s="267"/>
      <c r="B7" s="268"/>
      <c r="C7" s="270" t="s">
        <v>20</v>
      </c>
      <c r="D7" s="271" t="str">
        <f>Projektleiter</f>
        <v>Herr Braun</v>
      </c>
      <c r="E7" s="175"/>
      <c r="F7" s="586"/>
      <c r="G7" s="271">
        <f>Übersicht!D15</f>
        <v>0</v>
      </c>
      <c r="H7" s="175"/>
      <c r="I7" s="175"/>
      <c r="J7" s="174"/>
      <c r="K7" s="267"/>
      <c r="L7" s="267"/>
      <c r="M7" s="267"/>
      <c r="N7" s="267"/>
      <c r="O7" s="267"/>
      <c r="P7" s="267"/>
      <c r="Q7" s="267"/>
      <c r="R7" s="174"/>
      <c r="S7" s="174"/>
      <c r="T7" s="174"/>
      <c r="U7" s="174"/>
      <c r="V7" s="174"/>
      <c r="W7" s="174"/>
      <c r="X7" s="174"/>
      <c r="Y7" s="174"/>
      <c r="Z7" s="174"/>
      <c r="AA7" s="174"/>
      <c r="AB7" s="174"/>
      <c r="AC7" s="174"/>
      <c r="AD7" s="269"/>
    </row>
    <row r="8" spans="1:40" ht="15" customHeight="1">
      <c r="A8" s="267"/>
      <c r="B8" s="268"/>
      <c r="C8" s="270" t="s">
        <v>66</v>
      </c>
      <c r="D8" s="271" t="str">
        <f>Projektleiter_Stellvertreter</f>
        <v xml:space="preserve">Herr Eckert </v>
      </c>
      <c r="E8" s="175"/>
      <c r="F8" s="175"/>
      <c r="G8" s="175"/>
      <c r="H8" s="267"/>
      <c r="I8" s="267"/>
      <c r="J8" s="267"/>
      <c r="K8" s="267"/>
      <c r="L8" s="267"/>
      <c r="M8" s="174"/>
      <c r="N8" s="174"/>
      <c r="O8" s="174"/>
      <c r="P8" s="273"/>
      <c r="Q8" s="273"/>
      <c r="R8" s="273"/>
      <c r="S8" s="273"/>
      <c r="T8" s="174"/>
      <c r="U8" s="174"/>
      <c r="V8" s="174"/>
      <c r="W8" s="174"/>
      <c r="X8" s="174"/>
      <c r="Y8" s="174"/>
      <c r="Z8" s="174"/>
      <c r="AA8" s="174"/>
      <c r="AB8" s="174"/>
      <c r="AC8" s="174"/>
      <c r="AD8" s="269"/>
    </row>
    <row r="9" spans="1:40" ht="15.75" thickBot="1">
      <c r="A9" s="267"/>
      <c r="B9" s="268"/>
      <c r="C9" s="274" t="s">
        <v>2</v>
      </c>
      <c r="D9" s="577" t="s">
        <v>135</v>
      </c>
      <c r="E9" s="578"/>
      <c r="F9" s="175"/>
      <c r="G9" s="175"/>
      <c r="H9" s="280"/>
      <c r="I9" s="280"/>
      <c r="J9" s="280"/>
      <c r="K9" s="280"/>
      <c r="L9" s="280"/>
      <c r="M9" s="174"/>
      <c r="N9" s="174"/>
      <c r="O9" s="174"/>
      <c r="P9" s="273"/>
      <c r="Q9" s="273"/>
      <c r="R9" s="273"/>
      <c r="S9" s="273"/>
      <c r="T9" s="174"/>
      <c r="U9" s="174"/>
      <c r="V9" s="174"/>
      <c r="W9" s="174"/>
      <c r="X9" s="174"/>
      <c r="Y9" s="174"/>
      <c r="Z9" s="174"/>
      <c r="AA9" s="174"/>
      <c r="AB9" s="174"/>
      <c r="AC9" s="174"/>
      <c r="AD9" s="269"/>
    </row>
    <row r="10" spans="1:40" ht="28.5">
      <c r="A10" s="275"/>
      <c r="B10" s="276"/>
      <c r="C10" s="277"/>
      <c r="D10" s="278"/>
      <c r="E10" s="278"/>
      <c r="F10" s="278"/>
      <c r="G10" s="278"/>
      <c r="H10" s="278"/>
      <c r="I10" s="278"/>
      <c r="J10" s="278"/>
      <c r="K10" s="278"/>
      <c r="L10" s="278"/>
      <c r="M10" s="278"/>
      <c r="N10" s="278"/>
      <c r="O10" s="279"/>
      <c r="P10" s="594" t="s">
        <v>181</v>
      </c>
      <c r="Q10" s="595"/>
      <c r="R10" s="595"/>
      <c r="S10" s="273"/>
      <c r="T10" s="174"/>
      <c r="U10" s="174"/>
      <c r="V10" s="174"/>
      <c r="W10" s="174"/>
      <c r="X10" s="174"/>
      <c r="Y10" s="174"/>
      <c r="Z10" s="174"/>
      <c r="AA10" s="174"/>
      <c r="AB10" s="174"/>
      <c r="AC10" s="174"/>
      <c r="AD10" s="269"/>
    </row>
    <row r="11" spans="1:40" ht="40.5" customHeight="1">
      <c r="A11" s="284"/>
      <c r="B11" s="154" t="s">
        <v>11</v>
      </c>
      <c r="C11" s="155" t="s">
        <v>51</v>
      </c>
      <c r="D11" s="155" t="s">
        <v>52</v>
      </c>
      <c r="E11" s="573" t="s">
        <v>47</v>
      </c>
      <c r="F11" s="574"/>
      <c r="G11" s="575"/>
      <c r="H11" s="587" t="s">
        <v>48</v>
      </c>
      <c r="I11" s="588"/>
      <c r="J11" s="589" t="s">
        <v>49</v>
      </c>
      <c r="K11" s="590"/>
      <c r="L11" s="590"/>
      <c r="M11" s="591"/>
      <c r="N11" s="154" t="s">
        <v>119</v>
      </c>
      <c r="O11" s="293"/>
      <c r="P11" s="153" t="s">
        <v>120</v>
      </c>
      <c r="Q11" s="154" t="s">
        <v>76</v>
      </c>
      <c r="R11" s="155" t="s">
        <v>22</v>
      </c>
      <c r="S11" s="281"/>
      <c r="T11" s="174"/>
      <c r="U11" s="174"/>
      <c r="V11" s="174"/>
      <c r="W11" s="174"/>
      <c r="X11" s="174"/>
      <c r="Y11" s="174"/>
      <c r="Z11" s="174"/>
      <c r="AA11" s="174"/>
      <c r="AB11" s="174"/>
      <c r="AC11" s="174"/>
      <c r="AD11" s="269"/>
    </row>
    <row r="12" spans="1:40" ht="144" customHeight="1">
      <c r="A12" s="292"/>
      <c r="B12" s="162">
        <v>1</v>
      </c>
      <c r="C12" s="579" t="s">
        <v>58</v>
      </c>
      <c r="D12" s="580"/>
      <c r="E12" s="562" t="str">
        <f>Steckbrief!B19</f>
        <v>Anbindung von Fremdmaschinen in das Uhlmann SCADA System bis zum 30.01.2018 und unter Einhaltung des Budgets von 310.000€</v>
      </c>
      <c r="F12" s="563"/>
      <c r="G12" s="576"/>
      <c r="H12" s="571"/>
      <c r="I12" s="572"/>
      <c r="J12" s="568"/>
      <c r="K12" s="569"/>
      <c r="L12" s="569"/>
      <c r="M12" s="570"/>
      <c r="N12" s="163"/>
      <c r="O12" s="293"/>
      <c r="P12" s="156"/>
      <c r="Q12" s="157" t="s">
        <v>77</v>
      </c>
      <c r="R12" s="158"/>
      <c r="S12" s="282"/>
      <c r="T12" s="174"/>
      <c r="U12" s="174"/>
      <c r="V12" s="174"/>
      <c r="W12" s="174"/>
      <c r="X12" s="174"/>
      <c r="Y12" s="174"/>
      <c r="Z12" s="174"/>
      <c r="AA12" s="174"/>
      <c r="AB12" s="174"/>
      <c r="AC12" s="174"/>
      <c r="AD12" s="269"/>
    </row>
    <row r="13" spans="1:40" ht="64.5" customHeight="1">
      <c r="A13" s="292"/>
      <c r="B13" s="162">
        <f t="shared" ref="B13:B37" si="0">B12+1</f>
        <v>2</v>
      </c>
      <c r="C13" s="164" t="s">
        <v>50</v>
      </c>
      <c r="D13" s="162" t="s">
        <v>54</v>
      </c>
      <c r="E13" s="562" t="s">
        <v>279</v>
      </c>
      <c r="F13" s="563"/>
      <c r="G13" s="564"/>
      <c r="H13" s="593">
        <v>15500</v>
      </c>
      <c r="I13" s="572"/>
      <c r="J13" s="583" t="s">
        <v>265</v>
      </c>
      <c r="K13" s="569"/>
      <c r="L13" s="569"/>
      <c r="M13" s="570"/>
      <c r="N13" s="163"/>
      <c r="O13" s="293"/>
      <c r="P13" s="156" t="s">
        <v>251</v>
      </c>
      <c r="Q13" s="157" t="s">
        <v>77</v>
      </c>
      <c r="R13" s="158">
        <v>43130</v>
      </c>
      <c r="S13" s="282"/>
      <c r="T13" s="174"/>
      <c r="U13" s="174"/>
      <c r="V13" s="174"/>
      <c r="W13" s="174"/>
      <c r="X13" s="174"/>
      <c r="Y13" s="174"/>
      <c r="Z13" s="174"/>
      <c r="AA13" s="174"/>
      <c r="AB13" s="174"/>
      <c r="AC13" s="174"/>
      <c r="AD13" s="269"/>
    </row>
    <row r="14" spans="1:40" ht="46.5" customHeight="1">
      <c r="A14" s="284"/>
      <c r="B14" s="162">
        <f t="shared" si="0"/>
        <v>3</v>
      </c>
      <c r="C14" s="164" t="s">
        <v>50</v>
      </c>
      <c r="D14" s="162" t="s">
        <v>55</v>
      </c>
      <c r="E14" s="562" t="s">
        <v>267</v>
      </c>
      <c r="F14" s="563"/>
      <c r="G14" s="564"/>
      <c r="H14" s="562" t="s">
        <v>296</v>
      </c>
      <c r="I14" s="592"/>
      <c r="J14" s="568" t="s">
        <v>295</v>
      </c>
      <c r="K14" s="581"/>
      <c r="L14" s="581"/>
      <c r="M14" s="582"/>
      <c r="N14" s="163"/>
      <c r="O14" s="293"/>
      <c r="P14" s="156" t="s">
        <v>251</v>
      </c>
      <c r="Q14" s="157" t="s">
        <v>77</v>
      </c>
      <c r="R14" s="158">
        <v>43085</v>
      </c>
      <c r="S14" s="282"/>
      <c r="T14" s="174"/>
      <c r="U14" s="174"/>
      <c r="V14" s="174"/>
      <c r="W14" s="174"/>
      <c r="X14" s="174"/>
      <c r="Y14" s="174"/>
      <c r="Z14" s="174"/>
      <c r="AA14" s="174"/>
      <c r="AB14" s="174"/>
      <c r="AC14" s="174"/>
      <c r="AD14" s="269"/>
    </row>
    <row r="15" spans="1:40" ht="46.5" customHeight="1">
      <c r="A15" s="284"/>
      <c r="B15" s="162">
        <f t="shared" si="0"/>
        <v>4</v>
      </c>
      <c r="C15" s="164" t="s">
        <v>50</v>
      </c>
      <c r="D15" s="162" t="s">
        <v>55</v>
      </c>
      <c r="E15" s="562" t="s">
        <v>268</v>
      </c>
      <c r="F15" s="563"/>
      <c r="G15" s="564"/>
      <c r="H15" s="562" t="s">
        <v>296</v>
      </c>
      <c r="I15" s="592"/>
      <c r="J15" s="568" t="s">
        <v>295</v>
      </c>
      <c r="K15" s="581"/>
      <c r="L15" s="581"/>
      <c r="M15" s="582"/>
      <c r="N15" s="163"/>
      <c r="O15" s="293"/>
      <c r="P15" s="156" t="s">
        <v>251</v>
      </c>
      <c r="Q15" s="157" t="s">
        <v>77</v>
      </c>
      <c r="R15" s="158">
        <v>43085</v>
      </c>
      <c r="S15" s="282"/>
      <c r="T15" s="174"/>
      <c r="U15" s="174"/>
      <c r="V15" s="174"/>
      <c r="W15" s="174"/>
      <c r="X15" s="174"/>
      <c r="Y15" s="174"/>
      <c r="Z15" s="174"/>
      <c r="AA15" s="174"/>
      <c r="AB15" s="174"/>
      <c r="AC15" s="174"/>
      <c r="AD15" s="269"/>
    </row>
    <row r="16" spans="1:40" ht="46.5" customHeight="1">
      <c r="A16" s="284"/>
      <c r="B16" s="162">
        <f t="shared" si="0"/>
        <v>5</v>
      </c>
      <c r="C16" s="164" t="s">
        <v>50</v>
      </c>
      <c r="D16" s="162" t="s">
        <v>55</v>
      </c>
      <c r="E16" s="562" t="s">
        <v>269</v>
      </c>
      <c r="F16" s="563"/>
      <c r="G16" s="564"/>
      <c r="H16" s="562" t="s">
        <v>296</v>
      </c>
      <c r="I16" s="592"/>
      <c r="J16" s="568" t="s">
        <v>295</v>
      </c>
      <c r="K16" s="581"/>
      <c r="L16" s="581"/>
      <c r="M16" s="582"/>
      <c r="N16" s="163"/>
      <c r="O16" s="287"/>
      <c r="P16" s="156" t="s">
        <v>251</v>
      </c>
      <c r="Q16" s="157" t="s">
        <v>77</v>
      </c>
      <c r="R16" s="158">
        <v>43085</v>
      </c>
      <c r="S16" s="282"/>
      <c r="T16" s="174"/>
      <c r="U16" s="174"/>
      <c r="V16" s="174"/>
      <c r="W16" s="174"/>
      <c r="X16" s="174"/>
      <c r="Y16" s="174"/>
      <c r="Z16" s="174"/>
      <c r="AA16" s="174"/>
      <c r="AB16" s="174"/>
      <c r="AC16" s="174"/>
      <c r="AD16" s="269"/>
    </row>
    <row r="17" spans="1:30" ht="46.5" customHeight="1">
      <c r="A17" s="284"/>
      <c r="B17" s="162">
        <f t="shared" si="0"/>
        <v>6</v>
      </c>
      <c r="C17" s="164" t="s">
        <v>50</v>
      </c>
      <c r="D17" s="162" t="s">
        <v>55</v>
      </c>
      <c r="E17" s="562" t="s">
        <v>270</v>
      </c>
      <c r="F17" s="563"/>
      <c r="G17" s="564"/>
      <c r="H17" s="562" t="s">
        <v>296</v>
      </c>
      <c r="I17" s="592"/>
      <c r="J17" s="568" t="s">
        <v>295</v>
      </c>
      <c r="K17" s="581"/>
      <c r="L17" s="581"/>
      <c r="M17" s="582"/>
      <c r="N17" s="163"/>
      <c r="O17" s="287"/>
      <c r="P17" s="156" t="s">
        <v>251</v>
      </c>
      <c r="Q17" s="157" t="s">
        <v>77</v>
      </c>
      <c r="R17" s="158">
        <v>43085</v>
      </c>
      <c r="S17" s="282"/>
      <c r="T17" s="174"/>
      <c r="U17" s="174"/>
      <c r="V17" s="174"/>
      <c r="W17" s="174"/>
      <c r="X17" s="174"/>
      <c r="Y17" s="174"/>
      <c r="Z17" s="174"/>
      <c r="AA17" s="174"/>
      <c r="AB17" s="174"/>
      <c r="AC17" s="174"/>
      <c r="AD17" s="269"/>
    </row>
    <row r="18" spans="1:30" ht="52.5" customHeight="1">
      <c r="A18" s="284"/>
      <c r="B18" s="162">
        <f t="shared" si="0"/>
        <v>7</v>
      </c>
      <c r="C18" s="164" t="s">
        <v>50</v>
      </c>
      <c r="D18" s="162" t="s">
        <v>55</v>
      </c>
      <c r="E18" s="562" t="s">
        <v>271</v>
      </c>
      <c r="F18" s="563"/>
      <c r="G18" s="564"/>
      <c r="H18" s="571" t="s">
        <v>274</v>
      </c>
      <c r="I18" s="572"/>
      <c r="J18" s="583" t="s">
        <v>288</v>
      </c>
      <c r="K18" s="569"/>
      <c r="L18" s="569"/>
      <c r="M18" s="570"/>
      <c r="N18" s="163"/>
      <c r="O18" s="293"/>
      <c r="P18" s="156" t="s">
        <v>246</v>
      </c>
      <c r="Q18" s="157" t="s">
        <v>77</v>
      </c>
      <c r="R18" s="158">
        <v>42794</v>
      </c>
      <c r="S18" s="282"/>
      <c r="T18" s="174"/>
      <c r="U18" s="174"/>
      <c r="V18" s="174"/>
      <c r="W18" s="174"/>
      <c r="X18" s="174"/>
      <c r="Y18" s="174"/>
      <c r="Z18" s="174"/>
      <c r="AA18" s="174"/>
      <c r="AB18" s="174"/>
      <c r="AC18" s="174"/>
      <c r="AD18" s="269"/>
    </row>
    <row r="19" spans="1:30" ht="73.5" customHeight="1">
      <c r="A19" s="292"/>
      <c r="B19" s="162">
        <f t="shared" si="0"/>
        <v>8</v>
      </c>
      <c r="C19" s="164" t="s">
        <v>50</v>
      </c>
      <c r="D19" s="162" t="s">
        <v>55</v>
      </c>
      <c r="E19" s="562" t="s">
        <v>272</v>
      </c>
      <c r="F19" s="563"/>
      <c r="G19" s="564"/>
      <c r="H19" s="571" t="s">
        <v>274</v>
      </c>
      <c r="I19" s="572"/>
      <c r="J19" s="583" t="s">
        <v>288</v>
      </c>
      <c r="K19" s="569"/>
      <c r="L19" s="569"/>
      <c r="M19" s="570"/>
      <c r="N19" s="163"/>
      <c r="O19" s="293"/>
      <c r="P19" s="156" t="s">
        <v>246</v>
      </c>
      <c r="Q19" s="157" t="s">
        <v>77</v>
      </c>
      <c r="R19" s="158">
        <v>42794</v>
      </c>
      <c r="S19" s="282"/>
      <c r="T19" s="174"/>
      <c r="U19" s="174"/>
      <c r="V19" s="174"/>
      <c r="W19" s="174"/>
      <c r="X19" s="174"/>
      <c r="Y19" s="174"/>
      <c r="Z19" s="174"/>
      <c r="AA19" s="174"/>
      <c r="AB19" s="174"/>
      <c r="AC19" s="174"/>
      <c r="AD19" s="269"/>
    </row>
    <row r="20" spans="1:30" ht="69" customHeight="1">
      <c r="A20" s="292"/>
      <c r="B20" s="162">
        <f t="shared" si="0"/>
        <v>9</v>
      </c>
      <c r="C20" s="164" t="s">
        <v>50</v>
      </c>
      <c r="D20" s="162" t="s">
        <v>55</v>
      </c>
      <c r="E20" s="562" t="s">
        <v>273</v>
      </c>
      <c r="F20" s="563"/>
      <c r="G20" s="564"/>
      <c r="H20" s="562" t="s">
        <v>275</v>
      </c>
      <c r="I20" s="572"/>
      <c r="J20" s="568" t="s">
        <v>295</v>
      </c>
      <c r="K20" s="569"/>
      <c r="L20" s="569"/>
      <c r="M20" s="570"/>
      <c r="N20" s="163"/>
      <c r="O20" s="293"/>
      <c r="P20" s="156" t="s">
        <v>251</v>
      </c>
      <c r="Q20" s="157" t="s">
        <v>77</v>
      </c>
      <c r="R20" s="158">
        <v>43085</v>
      </c>
      <c r="S20" s="282"/>
      <c r="T20" s="174"/>
      <c r="U20" s="174"/>
      <c r="V20" s="174"/>
      <c r="W20" s="174"/>
      <c r="X20" s="174"/>
      <c r="Y20" s="174"/>
      <c r="Z20" s="174"/>
      <c r="AA20" s="174"/>
      <c r="AB20" s="174"/>
      <c r="AC20" s="174"/>
      <c r="AD20" s="269"/>
    </row>
    <row r="21" spans="1:30" ht="30" hidden="1" customHeight="1">
      <c r="A21" s="284"/>
      <c r="B21" s="162">
        <f t="shared" si="0"/>
        <v>10</v>
      </c>
      <c r="C21" s="164" t="s">
        <v>50</v>
      </c>
      <c r="D21" s="162" t="s">
        <v>55</v>
      </c>
      <c r="E21" s="562"/>
      <c r="F21" s="563"/>
      <c r="G21" s="564"/>
      <c r="H21" s="571"/>
      <c r="I21" s="572"/>
      <c r="J21" s="568"/>
      <c r="K21" s="569"/>
      <c r="L21" s="569"/>
      <c r="M21" s="570"/>
      <c r="N21" s="163"/>
      <c r="O21" s="293"/>
      <c r="P21" s="156"/>
      <c r="Q21" s="157" t="s">
        <v>77</v>
      </c>
      <c r="R21" s="158"/>
      <c r="S21" s="282"/>
      <c r="T21" s="174"/>
      <c r="U21" s="174"/>
      <c r="V21" s="174"/>
      <c r="W21" s="174"/>
      <c r="X21" s="174"/>
      <c r="Y21" s="174"/>
      <c r="Z21" s="174"/>
      <c r="AA21" s="174"/>
      <c r="AB21" s="174"/>
      <c r="AC21" s="174"/>
      <c r="AD21" s="269"/>
    </row>
    <row r="22" spans="1:30" ht="30" hidden="1" customHeight="1">
      <c r="A22" s="284"/>
      <c r="B22" s="162">
        <f t="shared" si="0"/>
        <v>11</v>
      </c>
      <c r="C22" s="164" t="s">
        <v>50</v>
      </c>
      <c r="D22" s="162" t="s">
        <v>55</v>
      </c>
      <c r="E22" s="562"/>
      <c r="F22" s="563"/>
      <c r="G22" s="564"/>
      <c r="H22" s="571"/>
      <c r="I22" s="572"/>
      <c r="J22" s="568"/>
      <c r="K22" s="569"/>
      <c r="L22" s="569"/>
      <c r="M22" s="570"/>
      <c r="N22" s="163"/>
      <c r="O22" s="293"/>
      <c r="P22" s="156"/>
      <c r="Q22" s="157" t="s">
        <v>77</v>
      </c>
      <c r="R22" s="158"/>
      <c r="S22" s="282"/>
      <c r="T22" s="174"/>
      <c r="U22" s="174"/>
      <c r="V22" s="174"/>
      <c r="W22" s="174"/>
      <c r="X22" s="174"/>
      <c r="Y22" s="174"/>
      <c r="Z22" s="174"/>
      <c r="AA22" s="174"/>
      <c r="AB22" s="174"/>
      <c r="AC22" s="174"/>
      <c r="AD22" s="269"/>
    </row>
    <row r="23" spans="1:30" ht="30" hidden="1" customHeight="1">
      <c r="A23" s="284"/>
      <c r="B23" s="162">
        <f t="shared" si="0"/>
        <v>12</v>
      </c>
      <c r="C23" s="164" t="s">
        <v>50</v>
      </c>
      <c r="D23" s="162" t="s">
        <v>55</v>
      </c>
      <c r="E23" s="562"/>
      <c r="F23" s="563"/>
      <c r="G23" s="564"/>
      <c r="H23" s="571"/>
      <c r="I23" s="572"/>
      <c r="J23" s="568"/>
      <c r="K23" s="569"/>
      <c r="L23" s="569"/>
      <c r="M23" s="570"/>
      <c r="N23" s="163"/>
      <c r="O23" s="287"/>
      <c r="P23" s="156"/>
      <c r="Q23" s="157" t="s">
        <v>77</v>
      </c>
      <c r="R23" s="158"/>
      <c r="S23" s="282"/>
      <c r="T23" s="174"/>
      <c r="U23" s="174"/>
      <c r="V23" s="174"/>
      <c r="W23" s="174"/>
      <c r="X23" s="174"/>
      <c r="Y23" s="174"/>
      <c r="Z23" s="174"/>
      <c r="AA23" s="174"/>
      <c r="AB23" s="174"/>
      <c r="AC23" s="174"/>
      <c r="AD23" s="269"/>
    </row>
    <row r="24" spans="1:30" ht="30" hidden="1" customHeight="1">
      <c r="A24" s="284"/>
      <c r="B24" s="162">
        <f t="shared" si="0"/>
        <v>13</v>
      </c>
      <c r="C24" s="164" t="s">
        <v>50</v>
      </c>
      <c r="D24" s="162" t="s">
        <v>55</v>
      </c>
      <c r="E24" s="562"/>
      <c r="F24" s="563"/>
      <c r="G24" s="564"/>
      <c r="H24" s="571"/>
      <c r="I24" s="572"/>
      <c r="J24" s="568"/>
      <c r="K24" s="569"/>
      <c r="L24" s="569"/>
      <c r="M24" s="570"/>
      <c r="N24" s="163"/>
      <c r="O24" s="287"/>
      <c r="P24" s="156"/>
      <c r="Q24" s="157" t="s">
        <v>77</v>
      </c>
      <c r="R24" s="158"/>
      <c r="S24" s="282"/>
      <c r="T24" s="174"/>
      <c r="U24" s="174"/>
      <c r="V24" s="174"/>
      <c r="W24" s="174"/>
      <c r="X24" s="174"/>
      <c r="Y24" s="174"/>
      <c r="Z24" s="174"/>
      <c r="AA24" s="174"/>
      <c r="AB24" s="174"/>
      <c r="AC24" s="174"/>
      <c r="AD24" s="269"/>
    </row>
    <row r="25" spans="1:30" ht="30" hidden="1" customHeight="1">
      <c r="A25" s="292"/>
      <c r="B25" s="162">
        <f t="shared" si="0"/>
        <v>14</v>
      </c>
      <c r="C25" s="164" t="s">
        <v>50</v>
      </c>
      <c r="D25" s="162" t="s">
        <v>55</v>
      </c>
      <c r="E25" s="562"/>
      <c r="F25" s="563"/>
      <c r="G25" s="165"/>
      <c r="H25" s="571"/>
      <c r="I25" s="572"/>
      <c r="J25" s="568"/>
      <c r="K25" s="569"/>
      <c r="L25" s="569"/>
      <c r="M25" s="570"/>
      <c r="N25" s="163"/>
      <c r="O25" s="293"/>
      <c r="P25" s="156"/>
      <c r="Q25" s="157" t="s">
        <v>77</v>
      </c>
      <c r="R25" s="158"/>
      <c r="S25" s="282"/>
      <c r="T25" s="174"/>
      <c r="U25" s="283" t="s">
        <v>109</v>
      </c>
      <c r="V25" s="174"/>
      <c r="W25" s="174"/>
      <c r="X25" s="174"/>
      <c r="Y25" s="174"/>
      <c r="Z25" s="174"/>
      <c r="AA25" s="174"/>
      <c r="AB25" s="174"/>
      <c r="AC25" s="174"/>
      <c r="AD25" s="269"/>
    </row>
    <row r="26" spans="1:30" ht="30" hidden="1" customHeight="1">
      <c r="A26" s="292"/>
      <c r="B26" s="162">
        <f t="shared" si="0"/>
        <v>15</v>
      </c>
      <c r="C26" s="164" t="s">
        <v>50</v>
      </c>
      <c r="D26" s="162" t="s">
        <v>56</v>
      </c>
      <c r="E26" s="562"/>
      <c r="F26" s="563"/>
      <c r="G26" s="564"/>
      <c r="H26" s="571"/>
      <c r="I26" s="572"/>
      <c r="J26" s="568"/>
      <c r="K26" s="569"/>
      <c r="L26" s="569"/>
      <c r="M26" s="570"/>
      <c r="N26" s="163"/>
      <c r="O26" s="293"/>
      <c r="P26" s="156"/>
      <c r="Q26" s="157" t="s">
        <v>77</v>
      </c>
      <c r="R26" s="158"/>
      <c r="S26" s="282"/>
      <c r="T26" s="560" t="str">
        <f>Steckbrief!B27</f>
        <v>Formatverwaltung, Fehleransicht, Auftragsverwaltung, Audit-Trail und Einstellungen über das Uhlmann SCADA System</v>
      </c>
      <c r="U26" s="561"/>
      <c r="V26" s="561"/>
      <c r="W26" s="561"/>
      <c r="X26" s="561"/>
      <c r="Y26" s="561"/>
      <c r="Z26" s="559" t="str">
        <f>Steckbrief!G27</f>
        <v>hoch</v>
      </c>
      <c r="AA26" s="559"/>
      <c r="AB26" s="559"/>
      <c r="AC26" s="174"/>
      <c r="AD26" s="269"/>
    </row>
    <row r="27" spans="1:30" ht="72" customHeight="1">
      <c r="A27" s="292"/>
      <c r="B27" s="162">
        <f t="shared" si="0"/>
        <v>16</v>
      </c>
      <c r="C27" s="164" t="s">
        <v>50</v>
      </c>
      <c r="D27" s="162" t="s">
        <v>56</v>
      </c>
      <c r="E27" s="562" t="s">
        <v>297</v>
      </c>
      <c r="F27" s="563"/>
      <c r="G27" s="564"/>
      <c r="H27" s="562" t="s">
        <v>298</v>
      </c>
      <c r="I27" s="572"/>
      <c r="J27" s="583" t="s">
        <v>299</v>
      </c>
      <c r="K27" s="569"/>
      <c r="L27" s="569"/>
      <c r="M27" s="570"/>
      <c r="N27" s="163"/>
      <c r="O27" s="293"/>
      <c r="P27" s="156" t="s">
        <v>251</v>
      </c>
      <c r="Q27" s="157" t="s">
        <v>108</v>
      </c>
      <c r="R27" s="158">
        <v>43130</v>
      </c>
      <c r="S27" s="282"/>
      <c r="T27" s="560" t="str">
        <f>Steckbrief!B28</f>
        <v>Auftragsdaten werden über das ERP System (SAP) zur Verfügung gestellt</v>
      </c>
      <c r="U27" s="561"/>
      <c r="V27" s="561"/>
      <c r="W27" s="561"/>
      <c r="X27" s="561"/>
      <c r="Y27" s="561"/>
      <c r="Z27" s="559" t="str">
        <f>Steckbrief!G28</f>
        <v>hoch</v>
      </c>
      <c r="AA27" s="559"/>
      <c r="AB27" s="559"/>
      <c r="AC27" s="174"/>
      <c r="AD27" s="269"/>
    </row>
    <row r="28" spans="1:30" ht="58.5" customHeight="1">
      <c r="A28" s="284"/>
      <c r="B28" s="162">
        <f t="shared" si="0"/>
        <v>17</v>
      </c>
      <c r="C28" s="166" t="s">
        <v>53</v>
      </c>
      <c r="D28" s="162" t="s">
        <v>179</v>
      </c>
      <c r="E28" s="562" t="s">
        <v>280</v>
      </c>
      <c r="F28" s="563"/>
      <c r="G28" s="564"/>
      <c r="H28" s="571" t="s">
        <v>285</v>
      </c>
      <c r="I28" s="572"/>
      <c r="J28" s="583" t="s">
        <v>288</v>
      </c>
      <c r="K28" s="569"/>
      <c r="L28" s="569"/>
      <c r="M28" s="570"/>
      <c r="N28" s="163"/>
      <c r="O28" s="293"/>
      <c r="P28" s="156" t="s">
        <v>251</v>
      </c>
      <c r="Q28" s="157" t="s">
        <v>77</v>
      </c>
      <c r="R28" s="158">
        <v>42794</v>
      </c>
      <c r="S28" s="282"/>
      <c r="T28" s="560" t="str">
        <f>Steckbrief!B29</f>
        <v>Die Fremdmaschinenschnittstellen muss über eine globale Standardschnittstelle integriert werden</v>
      </c>
      <c r="U28" s="561"/>
      <c r="V28" s="561"/>
      <c r="W28" s="561"/>
      <c r="X28" s="561"/>
      <c r="Y28" s="561"/>
      <c r="Z28" s="559" t="str">
        <f>Steckbrief!G29</f>
        <v>mittel</v>
      </c>
      <c r="AA28" s="559"/>
      <c r="AB28" s="559"/>
      <c r="AC28" s="174"/>
      <c r="AD28" s="269"/>
    </row>
    <row r="29" spans="1:30" ht="58.5" customHeight="1">
      <c r="A29" s="284"/>
      <c r="B29" s="162">
        <f t="shared" si="0"/>
        <v>18</v>
      </c>
      <c r="C29" s="166" t="s">
        <v>53</v>
      </c>
      <c r="D29" s="162" t="s">
        <v>179</v>
      </c>
      <c r="E29" s="562" t="s">
        <v>281</v>
      </c>
      <c r="F29" s="563"/>
      <c r="G29" s="564"/>
      <c r="H29" s="571" t="s">
        <v>286</v>
      </c>
      <c r="I29" s="572"/>
      <c r="J29" s="583" t="s">
        <v>287</v>
      </c>
      <c r="K29" s="569"/>
      <c r="L29" s="569"/>
      <c r="M29" s="570"/>
      <c r="N29" s="163"/>
      <c r="O29" s="293"/>
      <c r="P29" s="156" t="s">
        <v>251</v>
      </c>
      <c r="Q29" s="157" t="s">
        <v>77</v>
      </c>
      <c r="R29" s="158">
        <v>42975</v>
      </c>
      <c r="S29" s="282"/>
      <c r="T29" s="560" t="str">
        <f>Steckbrief!B30</f>
        <v>Wichtige Zähler müssen an das ERP System weiter gegeben werden</v>
      </c>
      <c r="U29" s="561"/>
      <c r="V29" s="561"/>
      <c r="W29" s="561"/>
      <c r="X29" s="561"/>
      <c r="Y29" s="561"/>
      <c r="Z29" s="559" t="str">
        <f>Steckbrief!G30</f>
        <v>mittel</v>
      </c>
      <c r="AA29" s="559"/>
      <c r="AB29" s="559"/>
      <c r="AC29" s="174"/>
      <c r="AD29" s="269"/>
    </row>
    <row r="30" spans="1:30" ht="58.5" customHeight="1">
      <c r="A30" s="284"/>
      <c r="B30" s="162">
        <f t="shared" si="0"/>
        <v>19</v>
      </c>
      <c r="C30" s="166" t="s">
        <v>53</v>
      </c>
      <c r="D30" s="162" t="s">
        <v>179</v>
      </c>
      <c r="E30" s="562" t="s">
        <v>282</v>
      </c>
      <c r="F30" s="563"/>
      <c r="G30" s="564"/>
      <c r="H30" s="571" t="s">
        <v>289</v>
      </c>
      <c r="I30" s="572"/>
      <c r="J30" s="583" t="s">
        <v>290</v>
      </c>
      <c r="K30" s="569"/>
      <c r="L30" s="569"/>
      <c r="M30" s="570"/>
      <c r="N30" s="163"/>
      <c r="O30" s="287"/>
      <c r="P30" s="156" t="s">
        <v>251</v>
      </c>
      <c r="Q30" s="157" t="s">
        <v>77</v>
      </c>
      <c r="R30" s="158">
        <v>43006</v>
      </c>
      <c r="S30" s="282"/>
      <c r="T30" s="560" t="str">
        <f>Steckbrief!B31</f>
        <v>Bedienung und Verwaltung muss gleich der Uhlmann Maschinen sein</v>
      </c>
      <c r="U30" s="561"/>
      <c r="V30" s="561"/>
      <c r="W30" s="561"/>
      <c r="X30" s="561"/>
      <c r="Y30" s="561"/>
      <c r="Z30" s="559" t="str">
        <f>Steckbrief!G31</f>
        <v>hoch</v>
      </c>
      <c r="AA30" s="559"/>
      <c r="AB30" s="559"/>
      <c r="AC30" s="174"/>
      <c r="AD30" s="269"/>
    </row>
    <row r="31" spans="1:30" ht="78" customHeight="1">
      <c r="A31" s="284"/>
      <c r="B31" s="162">
        <f t="shared" si="0"/>
        <v>20</v>
      </c>
      <c r="C31" s="166" t="s">
        <v>53</v>
      </c>
      <c r="D31" s="162" t="s">
        <v>179</v>
      </c>
      <c r="E31" s="562" t="s">
        <v>283</v>
      </c>
      <c r="F31" s="563"/>
      <c r="G31" s="564"/>
      <c r="H31" s="571" t="s">
        <v>291</v>
      </c>
      <c r="I31" s="572"/>
      <c r="J31" s="583" t="s">
        <v>292</v>
      </c>
      <c r="K31" s="569"/>
      <c r="L31" s="569"/>
      <c r="M31" s="570"/>
      <c r="N31" s="163"/>
      <c r="O31" s="287"/>
      <c r="P31" s="156" t="s">
        <v>251</v>
      </c>
      <c r="Q31" s="157" t="s">
        <v>108</v>
      </c>
      <c r="R31" s="158">
        <v>43066</v>
      </c>
      <c r="S31" s="282"/>
      <c r="T31" s="560">
        <f>Steckbrief!B32</f>
        <v>0</v>
      </c>
      <c r="U31" s="561"/>
      <c r="V31" s="561"/>
      <c r="W31" s="561"/>
      <c r="X31" s="561"/>
      <c r="Y31" s="561"/>
      <c r="Z31" s="559">
        <f>Steckbrief!G32</f>
        <v>0</v>
      </c>
      <c r="AA31" s="559"/>
      <c r="AB31" s="559"/>
      <c r="AC31" s="174"/>
      <c r="AD31" s="269"/>
    </row>
    <row r="32" spans="1:30" ht="58.5" customHeight="1">
      <c r="A32" s="284"/>
      <c r="B32" s="162">
        <f t="shared" si="0"/>
        <v>21</v>
      </c>
      <c r="C32" s="166" t="s">
        <v>53</v>
      </c>
      <c r="D32" s="162" t="s">
        <v>179</v>
      </c>
      <c r="E32" s="562" t="s">
        <v>284</v>
      </c>
      <c r="F32" s="563"/>
      <c r="G32" s="564"/>
      <c r="H32" s="571" t="s">
        <v>293</v>
      </c>
      <c r="I32" s="572"/>
      <c r="J32" s="583" t="s">
        <v>294</v>
      </c>
      <c r="K32" s="569"/>
      <c r="L32" s="569"/>
      <c r="M32" s="570"/>
      <c r="N32" s="163"/>
      <c r="O32" s="293"/>
      <c r="P32" s="156" t="s">
        <v>251</v>
      </c>
      <c r="Q32" s="157" t="s">
        <v>108</v>
      </c>
      <c r="R32" s="158">
        <v>43085</v>
      </c>
      <c r="S32" s="282"/>
      <c r="T32" s="560">
        <f>Steckbrief!B33</f>
        <v>0</v>
      </c>
      <c r="U32" s="561"/>
      <c r="V32" s="561"/>
      <c r="W32" s="561"/>
      <c r="X32" s="561"/>
      <c r="Y32" s="561"/>
      <c r="Z32" s="559">
        <f>Steckbrief!G33</f>
        <v>0</v>
      </c>
      <c r="AA32" s="559"/>
      <c r="AB32" s="559"/>
      <c r="AC32" s="174"/>
      <c r="AD32" s="269"/>
    </row>
    <row r="33" spans="1:30" ht="30" hidden="1" customHeight="1">
      <c r="A33" s="292"/>
      <c r="B33" s="162">
        <f t="shared" si="0"/>
        <v>22</v>
      </c>
      <c r="C33" s="166" t="s">
        <v>53</v>
      </c>
      <c r="D33" s="162" t="s">
        <v>179</v>
      </c>
      <c r="E33" s="562" t="s">
        <v>57</v>
      </c>
      <c r="F33" s="563"/>
      <c r="G33" s="564"/>
      <c r="H33" s="571"/>
      <c r="I33" s="572"/>
      <c r="J33" s="568"/>
      <c r="K33" s="569"/>
      <c r="L33" s="569"/>
      <c r="M33" s="570"/>
      <c r="N33" s="163"/>
      <c r="O33" s="293"/>
      <c r="P33" s="156"/>
      <c r="Q33" s="157" t="s">
        <v>77</v>
      </c>
      <c r="R33" s="158"/>
      <c r="S33" s="282"/>
      <c r="T33" s="560">
        <f>Steckbrief!B34</f>
        <v>0</v>
      </c>
      <c r="U33" s="561"/>
      <c r="V33" s="561"/>
      <c r="W33" s="561"/>
      <c r="X33" s="561"/>
      <c r="Y33" s="561"/>
      <c r="Z33" s="559">
        <f>Steckbrief!G34</f>
        <v>0</v>
      </c>
      <c r="AA33" s="559"/>
      <c r="AB33" s="559"/>
      <c r="AC33" s="174"/>
      <c r="AD33" s="269"/>
    </row>
    <row r="34" spans="1:30" ht="69" customHeight="1">
      <c r="A34" s="292"/>
      <c r="B34" s="162">
        <f t="shared" si="0"/>
        <v>23</v>
      </c>
      <c r="C34" s="166" t="s">
        <v>53</v>
      </c>
      <c r="D34" s="162" t="s">
        <v>60</v>
      </c>
      <c r="E34" s="562" t="s">
        <v>264</v>
      </c>
      <c r="F34" s="563"/>
      <c r="G34" s="564"/>
      <c r="H34" s="571" t="s">
        <v>266</v>
      </c>
      <c r="I34" s="572"/>
      <c r="J34" s="583" t="s">
        <v>265</v>
      </c>
      <c r="K34" s="569"/>
      <c r="L34" s="569"/>
      <c r="M34" s="570"/>
      <c r="N34" s="163"/>
      <c r="O34" s="293"/>
      <c r="P34" s="156" t="s">
        <v>251</v>
      </c>
      <c r="Q34" s="157" t="s">
        <v>77</v>
      </c>
      <c r="R34" s="158">
        <v>43130</v>
      </c>
      <c r="S34" s="282"/>
      <c r="T34" s="560">
        <f>Steckbrief!B35</f>
        <v>0</v>
      </c>
      <c r="U34" s="561"/>
      <c r="V34" s="561"/>
      <c r="W34" s="561"/>
      <c r="X34" s="561"/>
      <c r="Y34" s="561"/>
      <c r="Z34" s="559">
        <f>Steckbrief!G35</f>
        <v>0</v>
      </c>
      <c r="AA34" s="559"/>
      <c r="AB34" s="559"/>
      <c r="AC34" s="174"/>
      <c r="AD34" s="269"/>
    </row>
    <row r="35" spans="1:30" ht="30" hidden="1" customHeight="1">
      <c r="A35" s="284"/>
      <c r="B35" s="162">
        <f>B34+1</f>
        <v>24</v>
      </c>
      <c r="C35" s="166" t="s">
        <v>53</v>
      </c>
      <c r="D35" s="162" t="s">
        <v>60</v>
      </c>
      <c r="E35" s="562"/>
      <c r="F35" s="563"/>
      <c r="G35" s="564"/>
      <c r="H35" s="571"/>
      <c r="I35" s="572"/>
      <c r="J35" s="568"/>
      <c r="K35" s="569"/>
      <c r="L35" s="569"/>
      <c r="M35" s="570"/>
      <c r="N35" s="163"/>
      <c r="O35" s="293"/>
      <c r="P35" s="156"/>
      <c r="Q35" s="157" t="s">
        <v>77</v>
      </c>
      <c r="R35" s="158"/>
      <c r="S35" s="282"/>
      <c r="T35" s="174"/>
      <c r="U35" s="174"/>
      <c r="V35" s="174"/>
      <c r="W35" s="174"/>
      <c r="X35" s="174"/>
      <c r="Y35" s="174"/>
      <c r="Z35" s="174"/>
      <c r="AA35" s="174"/>
      <c r="AB35" s="174"/>
      <c r="AC35" s="174"/>
      <c r="AD35" s="269"/>
    </row>
    <row r="36" spans="1:30" ht="54" customHeight="1">
      <c r="A36" s="284"/>
      <c r="B36" s="162">
        <f t="shared" si="0"/>
        <v>25</v>
      </c>
      <c r="C36" s="167" t="s">
        <v>61</v>
      </c>
      <c r="D36" s="168"/>
      <c r="E36" s="562" t="s">
        <v>277</v>
      </c>
      <c r="F36" s="563"/>
      <c r="G36" s="564"/>
      <c r="H36" s="571"/>
      <c r="I36" s="572"/>
      <c r="J36" s="565"/>
      <c r="K36" s="566"/>
      <c r="L36" s="566"/>
      <c r="M36" s="567"/>
      <c r="N36" s="169"/>
      <c r="O36" s="293"/>
      <c r="P36" s="159"/>
      <c r="Q36" s="160"/>
      <c r="R36" s="161"/>
      <c r="S36" s="174"/>
      <c r="T36" s="174"/>
      <c r="U36" s="174"/>
      <c r="V36" s="174"/>
      <c r="W36" s="174"/>
      <c r="X36" s="174"/>
      <c r="Y36" s="174"/>
      <c r="Z36" s="174"/>
      <c r="AA36" s="174"/>
      <c r="AB36" s="174"/>
      <c r="AC36" s="174"/>
      <c r="AD36" s="269"/>
    </row>
    <row r="37" spans="1:30" ht="73.5" customHeight="1">
      <c r="A37" s="284"/>
      <c r="B37" s="162">
        <f t="shared" si="0"/>
        <v>26</v>
      </c>
      <c r="C37" s="167" t="s">
        <v>61</v>
      </c>
      <c r="D37" s="168"/>
      <c r="E37" s="562" t="s">
        <v>278</v>
      </c>
      <c r="F37" s="563"/>
      <c r="G37" s="564"/>
      <c r="H37" s="571"/>
      <c r="I37" s="572"/>
      <c r="J37" s="565"/>
      <c r="K37" s="566"/>
      <c r="L37" s="566"/>
      <c r="M37" s="567"/>
      <c r="N37" s="169"/>
      <c r="O37" s="287"/>
      <c r="P37" s="159"/>
      <c r="Q37" s="160"/>
      <c r="R37" s="161"/>
      <c r="S37" s="174"/>
      <c r="T37" s="174"/>
      <c r="U37" s="174"/>
      <c r="V37" s="174"/>
      <c r="W37" s="174"/>
      <c r="X37" s="174"/>
      <c r="Y37" s="174"/>
      <c r="Z37" s="174"/>
      <c r="AA37" s="174"/>
      <c r="AB37" s="174"/>
      <c r="AC37" s="174"/>
      <c r="AD37" s="269"/>
    </row>
    <row r="38" spans="1:30" ht="23.25">
      <c r="A38" s="284"/>
      <c r="B38" s="285"/>
      <c r="C38" s="286"/>
      <c r="D38" s="286"/>
      <c r="E38" s="286"/>
      <c r="F38" s="286"/>
      <c r="G38" s="286"/>
      <c r="H38" s="286"/>
      <c r="I38" s="286"/>
      <c r="J38" s="286"/>
      <c r="K38" s="286"/>
      <c r="L38" s="286"/>
      <c r="M38" s="286"/>
      <c r="N38" s="286"/>
      <c r="O38" s="287"/>
      <c r="P38" s="174"/>
      <c r="Q38" s="174"/>
      <c r="R38" s="174"/>
      <c r="S38" s="174"/>
      <c r="T38" s="174"/>
      <c r="U38" s="174"/>
      <c r="V38" s="174"/>
      <c r="W38" s="174"/>
      <c r="X38" s="174"/>
      <c r="Y38" s="174"/>
      <c r="Z38" s="174"/>
      <c r="AA38" s="174"/>
      <c r="AB38" s="174"/>
      <c r="AC38" s="174"/>
      <c r="AD38" s="269"/>
    </row>
    <row r="39" spans="1:30" ht="24" thickBot="1">
      <c r="A39" s="288"/>
      <c r="B39" s="289"/>
      <c r="C39" s="290"/>
      <c r="D39" s="290"/>
      <c r="E39" s="290"/>
      <c r="F39" s="290"/>
      <c r="G39" s="290"/>
      <c r="H39" s="290"/>
      <c r="I39" s="290"/>
      <c r="J39" s="290"/>
      <c r="K39" s="290"/>
      <c r="L39" s="290"/>
      <c r="M39" s="290"/>
      <c r="N39" s="290"/>
      <c r="O39" s="291"/>
      <c r="P39" s="210"/>
      <c r="Q39" s="210"/>
      <c r="R39" s="210"/>
      <c r="S39" s="210"/>
      <c r="T39" s="210"/>
      <c r="U39" s="210"/>
      <c r="V39" s="210"/>
      <c r="W39" s="210"/>
      <c r="X39" s="210"/>
      <c r="Y39" s="210"/>
      <c r="Z39" s="210"/>
      <c r="AA39" s="210"/>
      <c r="AB39" s="210"/>
      <c r="AC39" s="210"/>
      <c r="AD39" s="211"/>
    </row>
    <row r="40" spans="1:30">
      <c r="AC40" s="16"/>
      <c r="AD40" s="16"/>
    </row>
    <row r="42" spans="1:30">
      <c r="A42" s="74"/>
      <c r="C42" s="74"/>
    </row>
    <row r="44" spans="1:30">
      <c r="A44" s="74"/>
      <c r="C44" s="74"/>
    </row>
    <row r="46" spans="1:30">
      <c r="C46" s="75"/>
    </row>
    <row r="48" spans="1:30">
      <c r="C48" s="75"/>
    </row>
    <row r="50" spans="3:3">
      <c r="C50" s="75"/>
    </row>
  </sheetData>
  <protectedRanges>
    <protectedRange sqref="P36:R37 B11:N37 P11:S35" name="F303"/>
    <protectedRange sqref="K3:Q7 F3:G7 C3:D8 H8:L9 C9:C10 O11:O15 O18:O22 O25:O29 O32:O36 A1:A3 A7:A11 A14:A18 A21:A24 A28:A32 A35:A39" name="F301_1"/>
    <protectedRange sqref="T26:T34 V26:Y34" name="F301"/>
    <protectedRange sqref="Z26:AB34" name="F301_2"/>
    <protectedRange sqref="D9:E9" name="F301_3"/>
  </protectedRanges>
  <mergeCells count="103">
    <mergeCell ref="T34:Y34"/>
    <mergeCell ref="H15:I15"/>
    <mergeCell ref="P10:R10"/>
    <mergeCell ref="Z34:AB34"/>
    <mergeCell ref="H19:I19"/>
    <mergeCell ref="J19:M19"/>
    <mergeCell ref="E20:G20"/>
    <mergeCell ref="H20:I20"/>
    <mergeCell ref="J20:M20"/>
    <mergeCell ref="E23:G23"/>
    <mergeCell ref="E24:G24"/>
    <mergeCell ref="E26:G26"/>
    <mergeCell ref="E27:G27"/>
    <mergeCell ref="E28:G28"/>
    <mergeCell ref="E25:F25"/>
    <mergeCell ref="Z26:AB26"/>
    <mergeCell ref="Z27:AB27"/>
    <mergeCell ref="Z28:AB28"/>
    <mergeCell ref="T26:Y26"/>
    <mergeCell ref="T27:Y27"/>
    <mergeCell ref="T28:Y28"/>
    <mergeCell ref="Z32:AB32"/>
    <mergeCell ref="J32:M32"/>
    <mergeCell ref="H21:I21"/>
    <mergeCell ref="H22:I22"/>
    <mergeCell ref="J13:M13"/>
    <mergeCell ref="J22:M22"/>
    <mergeCell ref="J27:M27"/>
    <mergeCell ref="J28:M28"/>
    <mergeCell ref="J29:M29"/>
    <mergeCell ref="J33:M33"/>
    <mergeCell ref="J12:M12"/>
    <mergeCell ref="J34:M34"/>
    <mergeCell ref="J14:M14"/>
    <mergeCell ref="J15:M15"/>
    <mergeCell ref="H31:I31"/>
    <mergeCell ref="H32:I32"/>
    <mergeCell ref="J23:M23"/>
    <mergeCell ref="J24:M24"/>
    <mergeCell ref="J30:M30"/>
    <mergeCell ref="J31:M31"/>
    <mergeCell ref="J21:M21"/>
    <mergeCell ref="F3:F7"/>
    <mergeCell ref="E29:G29"/>
    <mergeCell ref="E30:G30"/>
    <mergeCell ref="E31:G31"/>
    <mergeCell ref="E32:G32"/>
    <mergeCell ref="H11:I11"/>
    <mergeCell ref="J11:M11"/>
    <mergeCell ref="H12:I12"/>
    <mergeCell ref="H14:I14"/>
    <mergeCell ref="H16:I16"/>
    <mergeCell ref="H17:I17"/>
    <mergeCell ref="H18:I18"/>
    <mergeCell ref="J16:M16"/>
    <mergeCell ref="J17:M17"/>
    <mergeCell ref="J18:M18"/>
    <mergeCell ref="H13:I13"/>
    <mergeCell ref="E11:G11"/>
    <mergeCell ref="E12:G12"/>
    <mergeCell ref="D9:E9"/>
    <mergeCell ref="C12:D12"/>
    <mergeCell ref="E34:G34"/>
    <mergeCell ref="E14:G14"/>
    <mergeCell ref="E21:G21"/>
    <mergeCell ref="E22:G22"/>
    <mergeCell ref="E15:G15"/>
    <mergeCell ref="E16:G16"/>
    <mergeCell ref="E17:G17"/>
    <mergeCell ref="E18:G18"/>
    <mergeCell ref="E19:G19"/>
    <mergeCell ref="E13:G13"/>
    <mergeCell ref="E37:G37"/>
    <mergeCell ref="J36:M36"/>
    <mergeCell ref="J37:M37"/>
    <mergeCell ref="J35:M35"/>
    <mergeCell ref="H35:I35"/>
    <mergeCell ref="H36:I36"/>
    <mergeCell ref="H37:I37"/>
    <mergeCell ref="H23:I23"/>
    <mergeCell ref="H24:I24"/>
    <mergeCell ref="H30:I30"/>
    <mergeCell ref="H29:I29"/>
    <mergeCell ref="H33:I33"/>
    <mergeCell ref="J25:M25"/>
    <mergeCell ref="J26:M26"/>
    <mergeCell ref="H25:I25"/>
    <mergeCell ref="H26:I26"/>
    <mergeCell ref="E33:G33"/>
    <mergeCell ref="E35:G35"/>
    <mergeCell ref="E36:G36"/>
    <mergeCell ref="H34:I34"/>
    <mergeCell ref="H27:I27"/>
    <mergeCell ref="H28:I28"/>
    <mergeCell ref="Z33:AB33"/>
    <mergeCell ref="Z29:AB29"/>
    <mergeCell ref="Z30:AB30"/>
    <mergeCell ref="Z31:AB31"/>
    <mergeCell ref="T29:Y29"/>
    <mergeCell ref="T30:Y30"/>
    <mergeCell ref="T31:Y31"/>
    <mergeCell ref="T32:Y32"/>
    <mergeCell ref="T33:Y33"/>
  </mergeCells>
  <phoneticPr fontId="32" type="noConversion"/>
  <dataValidations count="1">
    <dataValidation type="list" allowBlank="1" showInputMessage="1" showErrorMessage="1" sqref="Q12:Q35" xr:uid="{00000000-0002-0000-0200-000000000000}">
      <formula1>"Muss-Ziel,Soll-Ziel,Kann-Ziel"</formula1>
    </dataValidation>
  </dataValidations>
  <pageMargins left="0.7" right="0.7" top="0.78740157499999996" bottom="0.78740157499999996" header="0.3" footer="0.3"/>
  <pageSetup paperSize="9" scale="52" orientation="landscape" horizontalDpi="4294967294"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6"/>
  <sheetViews>
    <sheetView showGridLines="0" zoomScale="85" zoomScaleNormal="85" zoomScalePageLayoutView="85" workbookViewId="0">
      <selection activeCell="A3" sqref="A3:E11"/>
    </sheetView>
  </sheetViews>
  <sheetFormatPr baseColWidth="10" defaultRowHeight="15"/>
  <cols>
    <col min="1" max="1" width="5" customWidth="1"/>
    <col min="2" max="2" width="4.42578125" customWidth="1"/>
    <col min="3" max="3" width="31.42578125" customWidth="1"/>
    <col min="4" max="4" width="38.140625" customWidth="1"/>
    <col min="5" max="5" width="5.42578125" customWidth="1"/>
  </cols>
  <sheetData>
    <row r="1" spans="1:9" s="41" customFormat="1" ht="32.1" customHeight="1" thickBot="1">
      <c r="A1" s="202"/>
      <c r="B1" s="203"/>
      <c r="C1" s="203"/>
      <c r="D1" s="203"/>
      <c r="E1" s="203"/>
      <c r="F1"/>
    </row>
    <row r="2" spans="1:9" s="41" customFormat="1" ht="104.45" hidden="1" customHeight="1" thickBot="1">
      <c r="A2" s="596" t="s">
        <v>91</v>
      </c>
      <c r="B2" s="597"/>
      <c r="C2" s="597"/>
      <c r="D2" s="597"/>
      <c r="E2" s="597"/>
      <c r="F2"/>
    </row>
    <row r="3" spans="1:9" s="41" customFormat="1" ht="18" customHeight="1">
      <c r="A3" s="367"/>
      <c r="B3" s="365"/>
      <c r="C3" s="468" t="s">
        <v>304</v>
      </c>
      <c r="D3" s="365"/>
      <c r="E3" s="366"/>
      <c r="F3" t="s">
        <v>136</v>
      </c>
    </row>
    <row r="4" spans="1:9" ht="19.5" thickBot="1">
      <c r="A4" s="367"/>
      <c r="B4" s="174"/>
      <c r="C4" s="368" t="s">
        <v>92</v>
      </c>
      <c r="D4" s="368" t="s">
        <v>67</v>
      </c>
      <c r="E4" s="369"/>
    </row>
    <row r="5" spans="1:9" ht="170.1" customHeight="1" thickBot="1">
      <c r="A5" s="367"/>
      <c r="B5" s="370" t="s">
        <v>68</v>
      </c>
      <c r="C5" s="465" t="s">
        <v>302</v>
      </c>
      <c r="D5" s="89" t="s">
        <v>300</v>
      </c>
      <c r="E5" s="369"/>
      <c r="H5" s="130"/>
      <c r="I5" s="131"/>
    </row>
    <row r="6" spans="1:9" ht="170.1" customHeight="1" thickBot="1">
      <c r="A6" s="367"/>
      <c r="B6" s="370" t="s">
        <v>69</v>
      </c>
      <c r="C6" s="467" t="s">
        <v>303</v>
      </c>
      <c r="D6" s="466" t="s">
        <v>301</v>
      </c>
      <c r="E6" s="369"/>
    </row>
    <row r="7" spans="1:9">
      <c r="A7" s="367"/>
      <c r="B7" s="174"/>
      <c r="C7" s="174"/>
      <c r="D7" s="174"/>
      <c r="E7" s="369"/>
    </row>
    <row r="8" spans="1:9">
      <c r="A8" s="174"/>
      <c r="B8" s="174"/>
      <c r="C8" s="174"/>
      <c r="D8" s="174"/>
      <c r="E8" s="174"/>
    </row>
    <row r="9" spans="1:9">
      <c r="A9" s="367"/>
      <c r="B9" s="174"/>
      <c r="C9" s="174"/>
      <c r="D9" s="174"/>
      <c r="E9" s="369"/>
    </row>
    <row r="10" spans="1:9" ht="49.5" customHeight="1">
      <c r="A10" s="367"/>
      <c r="B10" s="174"/>
      <c r="C10" s="374" t="s">
        <v>94</v>
      </c>
      <c r="D10" s="374" t="s">
        <v>93</v>
      </c>
      <c r="E10" s="369"/>
    </row>
    <row r="11" spans="1:9" ht="15.75" thickBot="1">
      <c r="A11" s="371"/>
      <c r="B11" s="372"/>
      <c r="C11" s="372"/>
      <c r="D11" s="372"/>
      <c r="E11" s="373"/>
    </row>
    <row r="16" spans="1:9">
      <c r="F16" s="129"/>
    </row>
  </sheetData>
  <mergeCells count="1">
    <mergeCell ref="A2:E2"/>
  </mergeCells>
  <phoneticPr fontId="32" type="noConversion"/>
  <pageMargins left="0.7" right="0.7" top="0.78740157499999996" bottom="0.78740157499999996" header="0.3" footer="0.3"/>
  <pageSetup paperSize="9" scale="84" orientation="landscape" horizontalDpi="4294967293"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35"/>
  <sheetViews>
    <sheetView showGridLines="0" zoomScale="55" zoomScaleNormal="55" zoomScalePageLayoutView="93" workbookViewId="0">
      <selection activeCell="C12" sqref="C12"/>
    </sheetView>
  </sheetViews>
  <sheetFormatPr baseColWidth="10" defaultColWidth="10.85546875" defaultRowHeight="15"/>
  <cols>
    <col min="1" max="1" width="3.140625" style="37" customWidth="1"/>
    <col min="2" max="2" width="4.140625" style="37" bestFit="1" customWidth="1"/>
    <col min="3" max="3" width="31.140625" style="37" customWidth="1"/>
    <col min="4" max="4" width="21.28515625" style="37" customWidth="1"/>
    <col min="5" max="5" width="1.42578125" style="40" hidden="1" customWidth="1"/>
    <col min="6" max="6" width="13.7109375" style="40" customWidth="1"/>
    <col min="7" max="16" width="8.7109375" style="37" customWidth="1"/>
    <col min="17" max="17" width="2.140625" style="37" customWidth="1"/>
    <col min="18" max="18" width="35.28515625" style="37" customWidth="1"/>
    <col min="19" max="19" width="16.7109375" style="37" customWidth="1"/>
    <col min="20" max="20" width="4.5703125" style="37" customWidth="1"/>
    <col min="21" max="21" width="3" style="37" customWidth="1"/>
    <col min="22" max="16384" width="10.85546875" style="37"/>
  </cols>
  <sheetData>
    <row r="1" spans="1:29" s="41" customFormat="1" ht="43.5" customHeight="1">
      <c r="A1" s="318"/>
      <c r="B1" s="336"/>
      <c r="C1" s="337"/>
      <c r="D1" s="337"/>
      <c r="E1" s="337"/>
      <c r="F1" s="337"/>
      <c r="G1" s="337"/>
      <c r="H1" s="337"/>
      <c r="I1" s="337"/>
      <c r="J1" s="337"/>
      <c r="K1" s="337"/>
      <c r="L1" s="337"/>
      <c r="M1" s="337"/>
      <c r="N1" s="337"/>
      <c r="O1" s="337"/>
      <c r="P1" s="337"/>
      <c r="Q1" s="337"/>
      <c r="R1" s="337"/>
      <c r="S1" s="337"/>
      <c r="T1" s="338"/>
      <c r="U1"/>
      <c r="V1" s="84" t="s">
        <v>83</v>
      </c>
      <c r="W1" s="85"/>
      <c r="X1" s="85"/>
      <c r="Y1" s="85"/>
      <c r="Z1" s="85"/>
      <c r="AA1" s="85"/>
      <c r="AB1" s="85"/>
      <c r="AC1" s="85"/>
    </row>
    <row r="2" spans="1:29" ht="15" customHeight="1">
      <c r="A2" s="294"/>
      <c r="B2" s="294"/>
      <c r="C2" s="320"/>
      <c r="D2" s="321"/>
      <c r="E2" s="321"/>
      <c r="F2" s="321"/>
      <c r="G2" s="294"/>
      <c r="H2" s="294"/>
      <c r="I2" s="294"/>
      <c r="J2" s="294"/>
      <c r="K2" s="294"/>
      <c r="L2" s="294"/>
      <c r="M2" s="294"/>
      <c r="N2" s="294"/>
      <c r="O2" s="294"/>
      <c r="P2" s="294"/>
      <c r="Q2" s="294"/>
      <c r="R2" s="294"/>
      <c r="S2" s="294"/>
      <c r="T2" s="339"/>
      <c r="V2" s="206" t="s">
        <v>63</v>
      </c>
      <c r="W2" s="173"/>
      <c r="X2" s="173"/>
      <c r="Y2" s="173"/>
      <c r="Z2" s="173"/>
      <c r="AA2" s="173"/>
      <c r="AB2" s="173"/>
      <c r="AC2" s="173"/>
    </row>
    <row r="3" spans="1:29" ht="15" customHeight="1">
      <c r="A3" s="294"/>
      <c r="B3" s="294"/>
      <c r="C3" s="340" t="s">
        <v>0</v>
      </c>
      <c r="D3" s="341" t="str">
        <f>Steckbrief!D3</f>
        <v>Anbindung von Fremdmaschinen in das Uhlmann SCADA System</v>
      </c>
      <c r="E3" s="342"/>
      <c r="F3" s="603" t="s">
        <v>3</v>
      </c>
      <c r="G3" s="601" t="str">
        <f>Steckbrief!D10</f>
        <v>Herr Janzen (Automatisierung)</v>
      </c>
      <c r="H3" s="602"/>
      <c r="I3" s="602"/>
      <c r="J3" s="602"/>
      <c r="K3" s="602"/>
      <c r="L3" s="602"/>
      <c r="M3" s="602"/>
      <c r="N3" s="602"/>
      <c r="O3" s="602"/>
      <c r="P3" s="602"/>
      <c r="Q3" s="296"/>
      <c r="R3" s="296"/>
      <c r="S3" s="296"/>
      <c r="T3" s="343"/>
      <c r="V3" s="172"/>
      <c r="W3" s="173"/>
      <c r="X3" s="173"/>
      <c r="Y3" s="173"/>
      <c r="Z3" s="173"/>
      <c r="AA3" s="173"/>
      <c r="AB3" s="173"/>
      <c r="AC3" s="173"/>
    </row>
    <row r="4" spans="1:29" ht="15" customHeight="1">
      <c r="A4" s="294"/>
      <c r="B4" s="294"/>
      <c r="C4" s="340" t="s">
        <v>64</v>
      </c>
      <c r="D4" s="341" t="str">
        <f>Steckbrief!D4</f>
        <v>Pharmazeutischer Konzern spezialisiert auf Insulin</v>
      </c>
      <c r="E4" s="342"/>
      <c r="F4" s="603"/>
      <c r="G4" s="601" t="str">
        <f>Steckbrief!D11</f>
        <v>Herr Eckert (Uhlmann Maschinen)</v>
      </c>
      <c r="H4" s="602"/>
      <c r="I4" s="602"/>
      <c r="J4" s="602"/>
      <c r="K4" s="602"/>
      <c r="L4" s="602"/>
      <c r="M4" s="602"/>
      <c r="N4" s="602"/>
      <c r="O4" s="602"/>
      <c r="P4" s="602"/>
      <c r="Q4" s="296"/>
      <c r="R4" s="296"/>
      <c r="S4" s="296"/>
      <c r="T4" s="343"/>
      <c r="V4" s="390" t="s">
        <v>11</v>
      </c>
      <c r="W4" s="612" t="s">
        <v>44</v>
      </c>
      <c r="X4" s="613"/>
      <c r="Y4" s="614"/>
      <c r="Z4" s="614"/>
      <c r="AA4" s="614"/>
      <c r="AB4" s="614"/>
      <c r="AC4" s="615"/>
    </row>
    <row r="5" spans="1:29" ht="15" customHeight="1">
      <c r="A5" s="294"/>
      <c r="B5" s="294"/>
      <c r="C5" s="340" t="s">
        <v>75</v>
      </c>
      <c r="D5" s="341" t="str">
        <f>Steckbrief!D5</f>
        <v>503703186</v>
      </c>
      <c r="E5" s="342"/>
      <c r="F5" s="603"/>
      <c r="G5" s="601" t="str">
        <f>Steckbrief!D12</f>
        <v>Herr Oliver (Pester Maschinen)</v>
      </c>
      <c r="H5" s="602"/>
      <c r="I5" s="602"/>
      <c r="J5" s="602"/>
      <c r="K5" s="602"/>
      <c r="L5" s="602"/>
      <c r="M5" s="602"/>
      <c r="N5" s="602"/>
      <c r="O5" s="602"/>
      <c r="P5" s="602"/>
      <c r="Q5" s="296"/>
      <c r="R5" s="296"/>
      <c r="S5" s="296"/>
      <c r="T5" s="343"/>
      <c r="V5" s="42">
        <v>1</v>
      </c>
      <c r="W5" s="616">
        <f>Steckbrief!C49</f>
        <v>0</v>
      </c>
      <c r="X5" s="617"/>
      <c r="Y5" s="618"/>
      <c r="Z5" s="618"/>
      <c r="AA5" s="618"/>
      <c r="AB5" s="618"/>
      <c r="AC5" s="619"/>
    </row>
    <row r="6" spans="1:29" ht="21.6" customHeight="1">
      <c r="A6" s="294"/>
      <c r="B6" s="294"/>
      <c r="C6" s="340" t="s">
        <v>65</v>
      </c>
      <c r="D6" s="341" t="str">
        <f>Steckbrief!D6</f>
        <v>Herr Merk</v>
      </c>
      <c r="E6" s="342"/>
      <c r="F6" s="603"/>
      <c r="G6" s="601">
        <f>Steckbrief!D13</f>
        <v>0</v>
      </c>
      <c r="H6" s="602"/>
      <c r="I6" s="602"/>
      <c r="J6" s="602"/>
      <c r="K6" s="602"/>
      <c r="L6" s="602"/>
      <c r="M6" s="602"/>
      <c r="N6" s="602"/>
      <c r="O6" s="602"/>
      <c r="P6" s="602"/>
      <c r="Q6" s="296"/>
      <c r="R6" s="296"/>
      <c r="S6" s="296"/>
      <c r="T6" s="343"/>
      <c r="V6" s="42">
        <v>2</v>
      </c>
      <c r="W6" s="616">
        <f>Steckbrief!C50</f>
        <v>0</v>
      </c>
      <c r="X6" s="617"/>
      <c r="Y6" s="618"/>
      <c r="Z6" s="618"/>
      <c r="AA6" s="618"/>
      <c r="AB6" s="618"/>
      <c r="AC6" s="619"/>
    </row>
    <row r="7" spans="1:29" ht="15" customHeight="1">
      <c r="A7" s="294"/>
      <c r="B7" s="294"/>
      <c r="C7" s="340" t="s">
        <v>20</v>
      </c>
      <c r="D7" s="341" t="str">
        <f>Steckbrief!D7</f>
        <v>Herr Braun</v>
      </c>
      <c r="E7" s="342"/>
      <c r="F7" s="603"/>
      <c r="G7" s="601">
        <f>Steckbrief!D14</f>
        <v>0</v>
      </c>
      <c r="H7" s="602"/>
      <c r="I7" s="602"/>
      <c r="J7" s="602"/>
      <c r="K7" s="602"/>
      <c r="L7" s="602"/>
      <c r="M7" s="602"/>
      <c r="N7" s="602"/>
      <c r="O7" s="602"/>
      <c r="P7" s="602"/>
      <c r="Q7" s="296"/>
      <c r="R7" s="296"/>
      <c r="S7" s="296"/>
      <c r="T7" s="343"/>
      <c r="V7" s="42">
        <v>3</v>
      </c>
      <c r="W7" s="616">
        <f>Steckbrief!C51</f>
        <v>0</v>
      </c>
      <c r="X7" s="617"/>
      <c r="Y7" s="618"/>
      <c r="Z7" s="618"/>
      <c r="AA7" s="618"/>
      <c r="AB7" s="618"/>
      <c r="AC7" s="619"/>
    </row>
    <row r="8" spans="1:29" ht="15" customHeight="1">
      <c r="A8" s="294"/>
      <c r="B8" s="294"/>
      <c r="C8" s="340" t="s">
        <v>66</v>
      </c>
      <c r="D8" s="341" t="str">
        <f>Steckbrief!D8</f>
        <v xml:space="preserve">Herr Eckert </v>
      </c>
      <c r="E8" s="342"/>
      <c r="F8" s="342"/>
      <c r="G8" s="344"/>
      <c r="H8" s="344"/>
      <c r="I8" s="344"/>
      <c r="J8" s="344"/>
      <c r="K8" s="344"/>
      <c r="L8" s="344"/>
      <c r="M8" s="344"/>
      <c r="N8" s="344"/>
      <c r="O8" s="344"/>
      <c r="P8" s="344"/>
      <c r="Q8" s="344"/>
      <c r="R8" s="296"/>
      <c r="S8" s="296"/>
      <c r="T8" s="343"/>
      <c r="V8" s="42">
        <v>4</v>
      </c>
      <c r="W8" s="616">
        <f>Steckbrief!C52</f>
        <v>0</v>
      </c>
      <c r="X8" s="617"/>
      <c r="Y8" s="618"/>
      <c r="Z8" s="618"/>
      <c r="AA8" s="618"/>
      <c r="AB8" s="618"/>
      <c r="AC8" s="619"/>
    </row>
    <row r="9" spans="1:29" ht="15" customHeight="1" thickBot="1">
      <c r="A9" s="294"/>
      <c r="B9" s="294"/>
      <c r="C9" s="345" t="s">
        <v>2</v>
      </c>
      <c r="D9" s="346" t="s">
        <v>135</v>
      </c>
      <c r="E9" s="347"/>
      <c r="F9" s="347"/>
      <c r="G9" s="344"/>
      <c r="H9" s="344"/>
      <c r="I9" s="344"/>
      <c r="J9" s="344"/>
      <c r="K9" s="344"/>
      <c r="L9" s="344"/>
      <c r="M9" s="344"/>
      <c r="N9" s="344"/>
      <c r="O9" s="344"/>
      <c r="P9" s="344"/>
      <c r="Q9" s="344"/>
      <c r="R9" s="296"/>
      <c r="S9" s="296"/>
      <c r="T9" s="343"/>
      <c r="V9" s="42">
        <v>5</v>
      </c>
      <c r="W9" s="616">
        <f>Steckbrief!C53</f>
        <v>0</v>
      </c>
      <c r="X9" s="617"/>
      <c r="Y9" s="618"/>
      <c r="Z9" s="618"/>
      <c r="AA9" s="618"/>
      <c r="AB9" s="618"/>
      <c r="AC9" s="619"/>
    </row>
    <row r="10" spans="1:29" ht="15" customHeight="1">
      <c r="A10" s="348"/>
      <c r="B10" s="349"/>
      <c r="C10" s="350"/>
      <c r="D10" s="608"/>
      <c r="E10" s="608"/>
      <c r="F10" s="351"/>
      <c r="G10" s="352"/>
      <c r="H10" s="352"/>
      <c r="I10" s="352"/>
      <c r="J10" s="352"/>
      <c r="K10" s="352"/>
      <c r="L10" s="352"/>
      <c r="M10" s="352"/>
      <c r="N10" s="352"/>
      <c r="O10" s="352"/>
      <c r="P10" s="352"/>
      <c r="Q10" s="353"/>
      <c r="R10" s="354"/>
      <c r="S10" s="294"/>
      <c r="T10" s="339"/>
      <c r="V10" s="42">
        <v>6</v>
      </c>
      <c r="W10" s="616">
        <f>Steckbrief!C54</f>
        <v>0</v>
      </c>
      <c r="X10" s="617"/>
      <c r="Y10" s="618"/>
      <c r="Z10" s="618"/>
      <c r="AA10" s="618"/>
      <c r="AB10" s="618"/>
      <c r="AC10" s="619"/>
    </row>
    <row r="11" spans="1:29" ht="66.95" customHeight="1">
      <c r="A11" s="355"/>
      <c r="B11" s="135" t="s">
        <v>11</v>
      </c>
      <c r="C11" s="135" t="s">
        <v>44</v>
      </c>
      <c r="D11" s="609" t="s">
        <v>78</v>
      </c>
      <c r="E11" s="610"/>
      <c r="F11" s="136" t="s">
        <v>70</v>
      </c>
      <c r="G11" s="611" t="s">
        <v>126</v>
      </c>
      <c r="H11" s="599"/>
      <c r="I11" s="599"/>
      <c r="J11" s="599"/>
      <c r="K11" s="598" t="s">
        <v>125</v>
      </c>
      <c r="L11" s="599"/>
      <c r="M11" s="599"/>
      <c r="N11" s="599"/>
      <c r="O11" s="599"/>
      <c r="P11" s="600"/>
      <c r="Q11" s="357"/>
      <c r="R11" s="143" t="s">
        <v>26</v>
      </c>
      <c r="S11" s="135" t="s">
        <v>22</v>
      </c>
      <c r="T11" s="339"/>
    </row>
    <row r="12" spans="1:29" ht="49.5" customHeight="1">
      <c r="A12" s="355"/>
      <c r="B12" s="391">
        <v>1</v>
      </c>
      <c r="C12" s="137" t="s">
        <v>305</v>
      </c>
      <c r="D12" s="604">
        <v>1</v>
      </c>
      <c r="E12" s="605"/>
      <c r="F12" s="138">
        <v>8</v>
      </c>
      <c r="G12" s="606" t="s">
        <v>306</v>
      </c>
      <c r="H12" s="607"/>
      <c r="I12" s="607"/>
      <c r="J12" s="607"/>
      <c r="K12" s="620" t="s">
        <v>307</v>
      </c>
      <c r="L12" s="621"/>
      <c r="M12" s="621"/>
      <c r="N12" s="621"/>
      <c r="O12" s="621"/>
      <c r="P12" s="621"/>
      <c r="Q12" s="357"/>
      <c r="R12" s="144" t="s">
        <v>246</v>
      </c>
      <c r="S12" s="139"/>
      <c r="T12" s="339"/>
    </row>
    <row r="13" spans="1:29" ht="46.5" customHeight="1">
      <c r="A13" s="355"/>
      <c r="B13" s="391">
        <v>2</v>
      </c>
      <c r="C13" s="137" t="s">
        <v>308</v>
      </c>
      <c r="D13" s="604">
        <v>1</v>
      </c>
      <c r="E13" s="605"/>
      <c r="F13" s="138">
        <v>1</v>
      </c>
      <c r="G13" s="606" t="s">
        <v>309</v>
      </c>
      <c r="H13" s="607"/>
      <c r="I13" s="607"/>
      <c r="J13" s="607"/>
      <c r="K13" s="620" t="s">
        <v>310</v>
      </c>
      <c r="L13" s="621"/>
      <c r="M13" s="621"/>
      <c r="N13" s="621"/>
      <c r="O13" s="621"/>
      <c r="P13" s="621"/>
      <c r="Q13" s="357"/>
      <c r="R13" s="144" t="s">
        <v>246</v>
      </c>
      <c r="S13" s="140"/>
      <c r="T13" s="339"/>
    </row>
    <row r="14" spans="1:29" ht="51" customHeight="1">
      <c r="A14" s="355"/>
      <c r="B14" s="391">
        <v>3</v>
      </c>
      <c r="C14" s="137" t="s">
        <v>311</v>
      </c>
      <c r="D14" s="604">
        <v>1</v>
      </c>
      <c r="E14" s="605"/>
      <c r="F14" s="138">
        <v>10</v>
      </c>
      <c r="G14" s="606" t="s">
        <v>312</v>
      </c>
      <c r="H14" s="607"/>
      <c r="I14" s="607"/>
      <c r="J14" s="607"/>
      <c r="K14" s="620" t="s">
        <v>313</v>
      </c>
      <c r="L14" s="621"/>
      <c r="M14" s="621"/>
      <c r="N14" s="621"/>
      <c r="O14" s="621"/>
      <c r="P14" s="621"/>
      <c r="Q14" s="357"/>
      <c r="R14" s="144" t="s">
        <v>246</v>
      </c>
      <c r="S14" s="140"/>
      <c r="T14" s="339"/>
    </row>
    <row r="15" spans="1:29" ht="51" customHeight="1">
      <c r="A15" s="355"/>
      <c r="B15" s="391">
        <v>4</v>
      </c>
      <c r="C15" s="137" t="s">
        <v>314</v>
      </c>
      <c r="D15" s="141">
        <v>5</v>
      </c>
      <c r="E15" s="142"/>
      <c r="F15" s="138">
        <v>10</v>
      </c>
      <c r="G15" s="606" t="s">
        <v>315</v>
      </c>
      <c r="H15" s="607"/>
      <c r="I15" s="607"/>
      <c r="J15" s="607"/>
      <c r="K15" s="620" t="s">
        <v>320</v>
      </c>
      <c r="L15" s="621"/>
      <c r="M15" s="621"/>
      <c r="N15" s="621"/>
      <c r="O15" s="621"/>
      <c r="P15" s="621"/>
      <c r="Q15" s="357"/>
      <c r="R15" s="144" t="s">
        <v>251</v>
      </c>
      <c r="S15" s="139">
        <v>42714</v>
      </c>
      <c r="T15" s="339"/>
    </row>
    <row r="16" spans="1:29" ht="33" customHeight="1">
      <c r="A16" s="355"/>
      <c r="B16" s="391">
        <v>5</v>
      </c>
      <c r="C16" s="137" t="s">
        <v>316</v>
      </c>
      <c r="D16" s="141">
        <v>1</v>
      </c>
      <c r="E16" s="142"/>
      <c r="F16" s="138">
        <v>1</v>
      </c>
      <c r="G16" s="606" t="s">
        <v>317</v>
      </c>
      <c r="H16" s="607"/>
      <c r="I16" s="607"/>
      <c r="J16" s="607"/>
      <c r="K16" s="620" t="s">
        <v>318</v>
      </c>
      <c r="L16" s="621"/>
      <c r="M16" s="621"/>
      <c r="N16" s="621"/>
      <c r="O16" s="621"/>
      <c r="P16" s="621"/>
      <c r="Q16" s="357"/>
      <c r="R16" s="144" t="s">
        <v>246</v>
      </c>
      <c r="S16" s="139">
        <v>42716</v>
      </c>
      <c r="T16" s="339"/>
    </row>
    <row r="17" spans="1:20" ht="58.5" customHeight="1">
      <c r="A17" s="355"/>
      <c r="B17" s="391">
        <v>6</v>
      </c>
      <c r="C17" s="137" t="s">
        <v>319</v>
      </c>
      <c r="D17" s="141">
        <v>1</v>
      </c>
      <c r="E17" s="142"/>
      <c r="F17" s="138">
        <v>10</v>
      </c>
      <c r="G17" s="606" t="s">
        <v>321</v>
      </c>
      <c r="H17" s="607"/>
      <c r="I17" s="607"/>
      <c r="J17" s="607"/>
      <c r="K17" s="620" t="s">
        <v>322</v>
      </c>
      <c r="L17" s="621"/>
      <c r="M17" s="621"/>
      <c r="N17" s="621"/>
      <c r="O17" s="621"/>
      <c r="P17" s="621"/>
      <c r="Q17" s="357"/>
      <c r="R17" s="144" t="s">
        <v>251</v>
      </c>
      <c r="S17" s="140"/>
      <c r="T17" s="339"/>
    </row>
    <row r="18" spans="1:20" ht="38.25" customHeight="1">
      <c r="A18" s="355"/>
      <c r="B18" s="391">
        <v>7</v>
      </c>
      <c r="C18" s="137" t="s">
        <v>323</v>
      </c>
      <c r="D18" s="141">
        <v>3</v>
      </c>
      <c r="E18" s="142"/>
      <c r="F18" s="138">
        <v>3</v>
      </c>
      <c r="G18" s="606" t="s">
        <v>325</v>
      </c>
      <c r="H18" s="607"/>
      <c r="I18" s="607"/>
      <c r="J18" s="607"/>
      <c r="K18" s="620" t="s">
        <v>327</v>
      </c>
      <c r="L18" s="621"/>
      <c r="M18" s="621"/>
      <c r="N18" s="621"/>
      <c r="O18" s="621"/>
      <c r="P18" s="621"/>
      <c r="Q18" s="357"/>
      <c r="R18" s="144" t="s">
        <v>246</v>
      </c>
      <c r="S18" s="139">
        <v>42715</v>
      </c>
      <c r="T18" s="339"/>
    </row>
    <row r="19" spans="1:20" ht="35.25" customHeight="1">
      <c r="A19" s="355"/>
      <c r="B19" s="391">
        <v>8</v>
      </c>
      <c r="C19" s="137" t="s">
        <v>324</v>
      </c>
      <c r="D19" s="604">
        <v>3</v>
      </c>
      <c r="E19" s="605"/>
      <c r="F19" s="138">
        <v>3</v>
      </c>
      <c r="G19" s="606" t="s">
        <v>326</v>
      </c>
      <c r="H19" s="607"/>
      <c r="I19" s="607"/>
      <c r="J19" s="607"/>
      <c r="K19" s="620" t="s">
        <v>327</v>
      </c>
      <c r="L19" s="621"/>
      <c r="M19" s="621"/>
      <c r="N19" s="621"/>
      <c r="O19" s="621"/>
      <c r="P19" s="621"/>
      <c r="Q19" s="357"/>
      <c r="R19" s="144" t="s">
        <v>246</v>
      </c>
      <c r="S19" s="139">
        <v>42715</v>
      </c>
      <c r="T19" s="339"/>
    </row>
    <row r="20" spans="1:20" ht="24.95" customHeight="1">
      <c r="A20" s="355"/>
      <c r="B20" s="391">
        <v>9</v>
      </c>
      <c r="C20" s="137"/>
      <c r="D20" s="604"/>
      <c r="E20" s="605"/>
      <c r="F20" s="138"/>
      <c r="G20" s="606"/>
      <c r="H20" s="607"/>
      <c r="I20" s="607"/>
      <c r="J20" s="607"/>
      <c r="K20" s="620"/>
      <c r="L20" s="621"/>
      <c r="M20" s="621"/>
      <c r="N20" s="621"/>
      <c r="O20" s="621"/>
      <c r="P20" s="621"/>
      <c r="Q20" s="357"/>
      <c r="R20" s="144"/>
      <c r="S20" s="140"/>
      <c r="T20" s="339"/>
    </row>
    <row r="21" spans="1:20" ht="24.95" customHeight="1">
      <c r="A21" s="355"/>
      <c r="B21" s="391">
        <v>10</v>
      </c>
      <c r="C21" s="137"/>
      <c r="D21" s="604"/>
      <c r="E21" s="605"/>
      <c r="F21" s="138"/>
      <c r="G21" s="606"/>
      <c r="H21" s="607"/>
      <c r="I21" s="607"/>
      <c r="J21" s="607"/>
      <c r="K21" s="620"/>
      <c r="L21" s="621"/>
      <c r="M21" s="621"/>
      <c r="N21" s="621"/>
      <c r="O21" s="621"/>
      <c r="P21" s="621"/>
      <c r="Q21" s="357"/>
      <c r="R21" s="144"/>
      <c r="S21" s="140"/>
      <c r="T21" s="339"/>
    </row>
    <row r="22" spans="1:20" ht="24.95" customHeight="1">
      <c r="A22" s="355"/>
      <c r="B22" s="391">
        <v>11</v>
      </c>
      <c r="C22" s="137"/>
      <c r="D22" s="604"/>
      <c r="E22" s="605"/>
      <c r="F22" s="138"/>
      <c r="G22" s="606"/>
      <c r="H22" s="607"/>
      <c r="I22" s="607"/>
      <c r="J22" s="607"/>
      <c r="K22" s="620"/>
      <c r="L22" s="621"/>
      <c r="M22" s="621"/>
      <c r="N22" s="621"/>
      <c r="O22" s="621"/>
      <c r="P22" s="621"/>
      <c r="Q22" s="357"/>
      <c r="R22" s="144"/>
      <c r="S22" s="140"/>
      <c r="T22" s="339"/>
    </row>
    <row r="23" spans="1:20" ht="15.75" thickBot="1">
      <c r="A23" s="356"/>
      <c r="B23" s="359"/>
      <c r="C23" s="359"/>
      <c r="D23" s="359"/>
      <c r="E23" s="360"/>
      <c r="F23" s="360"/>
      <c r="G23" s="359"/>
      <c r="H23" s="359"/>
      <c r="I23" s="359"/>
      <c r="J23" s="359"/>
      <c r="K23" s="359"/>
      <c r="L23" s="359"/>
      <c r="M23" s="359"/>
      <c r="N23" s="359"/>
      <c r="O23" s="359"/>
      <c r="P23" s="359"/>
      <c r="Q23" s="358"/>
      <c r="R23" s="294"/>
      <c r="S23" s="294"/>
      <c r="T23" s="339"/>
    </row>
    <row r="24" spans="1:20" ht="39.950000000000003" customHeight="1">
      <c r="A24" s="294"/>
      <c r="B24" s="294"/>
      <c r="C24" s="294"/>
      <c r="D24" s="361" t="s">
        <v>96</v>
      </c>
      <c r="E24" s="362"/>
      <c r="F24" s="313">
        <v>10</v>
      </c>
      <c r="G24" s="132"/>
      <c r="H24" s="133"/>
      <c r="I24" s="133"/>
      <c r="J24" s="133"/>
      <c r="K24" s="133"/>
      <c r="L24" s="133"/>
      <c r="M24" s="133"/>
      <c r="N24" s="133"/>
      <c r="O24" s="133"/>
      <c r="P24" s="134"/>
      <c r="Q24" s="296"/>
      <c r="R24" s="294"/>
      <c r="S24" s="294"/>
      <c r="T24" s="339"/>
    </row>
    <row r="25" spans="1:20" ht="39.950000000000003" customHeight="1">
      <c r="A25" s="294"/>
      <c r="B25" s="294"/>
      <c r="C25" s="294"/>
      <c r="D25" s="294"/>
      <c r="E25" s="363"/>
      <c r="F25" s="313">
        <v>9</v>
      </c>
      <c r="G25" s="94"/>
      <c r="H25" s="95"/>
      <c r="I25" s="95"/>
      <c r="J25" s="95"/>
      <c r="K25" s="95"/>
      <c r="L25" s="95"/>
      <c r="M25" s="95"/>
      <c r="N25" s="95"/>
      <c r="O25" s="95"/>
      <c r="P25" s="96"/>
      <c r="Q25" s="296"/>
      <c r="R25" s="294"/>
      <c r="S25" s="294"/>
      <c r="T25" s="339"/>
    </row>
    <row r="26" spans="1:20" ht="39.950000000000003" customHeight="1">
      <c r="A26" s="294"/>
      <c r="B26" s="294"/>
      <c r="C26" s="294"/>
      <c r="D26" s="294"/>
      <c r="E26" s="363"/>
      <c r="F26" s="313">
        <v>8</v>
      </c>
      <c r="G26" s="97"/>
      <c r="H26" s="98"/>
      <c r="I26" s="98"/>
      <c r="J26" s="98"/>
      <c r="K26" s="98"/>
      <c r="L26" s="98"/>
      <c r="M26" s="98"/>
      <c r="N26" s="98"/>
      <c r="O26" s="98"/>
      <c r="P26" s="99"/>
      <c r="Q26" s="296"/>
      <c r="R26" s="294"/>
      <c r="S26" s="294"/>
      <c r="T26" s="339"/>
    </row>
    <row r="27" spans="1:20" ht="39.950000000000003" customHeight="1">
      <c r="A27" s="355"/>
      <c r="B27" s="294"/>
      <c r="C27" s="294"/>
      <c r="D27" s="294"/>
      <c r="E27" s="363"/>
      <c r="F27" s="313">
        <v>7</v>
      </c>
      <c r="G27" s="97"/>
      <c r="H27" s="98"/>
      <c r="I27" s="98"/>
      <c r="J27" s="98"/>
      <c r="K27" s="98"/>
      <c r="L27" s="98"/>
      <c r="M27" s="98"/>
      <c r="N27" s="98"/>
      <c r="O27" s="98"/>
      <c r="P27" s="99"/>
      <c r="Q27" s="296"/>
      <c r="R27" s="294"/>
      <c r="S27" s="294"/>
      <c r="T27" s="339"/>
    </row>
    <row r="28" spans="1:20" ht="39.950000000000003" customHeight="1">
      <c r="A28" s="355"/>
      <c r="B28" s="315"/>
      <c r="C28" s="315"/>
      <c r="D28" s="315"/>
      <c r="E28" s="314"/>
      <c r="F28" s="313">
        <v>6</v>
      </c>
      <c r="G28" s="97"/>
      <c r="H28" s="98"/>
      <c r="I28" s="98"/>
      <c r="J28" s="98"/>
      <c r="K28" s="98"/>
      <c r="L28" s="98"/>
      <c r="M28" s="98"/>
      <c r="N28" s="98"/>
      <c r="O28" s="98"/>
      <c r="P28" s="99"/>
      <c r="Q28" s="296"/>
      <c r="R28" s="315"/>
      <c r="S28" s="315"/>
      <c r="T28" s="339"/>
    </row>
    <row r="29" spans="1:20" ht="39.950000000000003" customHeight="1">
      <c r="A29" s="355"/>
      <c r="B29" s="315"/>
      <c r="C29" s="315"/>
      <c r="D29" s="315"/>
      <c r="E29" s="314"/>
      <c r="F29" s="313">
        <v>5</v>
      </c>
      <c r="G29" s="97"/>
      <c r="H29" s="98"/>
      <c r="I29" s="98"/>
      <c r="J29" s="98"/>
      <c r="K29" s="98"/>
      <c r="L29" s="98"/>
      <c r="M29" s="98"/>
      <c r="N29" s="98"/>
      <c r="O29" s="98"/>
      <c r="P29" s="99"/>
      <c r="Q29" s="296"/>
      <c r="R29" s="315"/>
      <c r="S29" s="315"/>
      <c r="T29" s="339"/>
    </row>
    <row r="30" spans="1:20" ht="39.950000000000003" customHeight="1">
      <c r="A30" s="355"/>
      <c r="B30" s="315"/>
      <c r="C30" s="315"/>
      <c r="D30" s="315"/>
      <c r="E30" s="314"/>
      <c r="F30" s="313">
        <v>4</v>
      </c>
      <c r="G30" s="97"/>
      <c r="H30" s="98"/>
      <c r="I30" s="98"/>
      <c r="J30" s="98"/>
      <c r="K30" s="98"/>
      <c r="L30" s="98"/>
      <c r="M30" s="98"/>
      <c r="N30" s="98"/>
      <c r="O30" s="98"/>
      <c r="P30" s="99"/>
      <c r="Q30" s="296"/>
      <c r="R30" s="315"/>
      <c r="S30" s="315"/>
      <c r="T30" s="339"/>
    </row>
    <row r="31" spans="1:20" ht="39.950000000000003" customHeight="1">
      <c r="A31" s="355"/>
      <c r="B31" s="315"/>
      <c r="C31" s="315"/>
      <c r="D31" s="315"/>
      <c r="E31" s="314"/>
      <c r="F31" s="313">
        <v>3</v>
      </c>
      <c r="G31" s="97"/>
      <c r="H31" s="98"/>
      <c r="I31" s="98"/>
      <c r="J31" s="98"/>
      <c r="K31" s="98"/>
      <c r="L31" s="98"/>
      <c r="M31" s="98"/>
      <c r="N31" s="98"/>
      <c r="O31" s="98"/>
      <c r="P31" s="99"/>
      <c r="Q31" s="296"/>
      <c r="R31" s="315"/>
      <c r="S31" s="315"/>
      <c r="T31" s="339"/>
    </row>
    <row r="32" spans="1:20" ht="39.950000000000003" customHeight="1">
      <c r="A32" s="355"/>
      <c r="B32" s="315"/>
      <c r="C32" s="315"/>
      <c r="D32" s="315"/>
      <c r="E32" s="314"/>
      <c r="F32" s="313">
        <v>2</v>
      </c>
      <c r="G32" s="97"/>
      <c r="H32" s="98"/>
      <c r="I32" s="98"/>
      <c r="J32" s="98"/>
      <c r="K32" s="98"/>
      <c r="L32" s="98"/>
      <c r="M32" s="98"/>
      <c r="N32" s="98"/>
      <c r="O32" s="98"/>
      <c r="P32" s="99"/>
      <c r="Q32" s="296"/>
      <c r="R32" s="315"/>
      <c r="S32" s="315"/>
      <c r="T32" s="339"/>
    </row>
    <row r="33" spans="1:20" ht="39.950000000000003" customHeight="1">
      <c r="A33" s="355"/>
      <c r="B33" s="315"/>
      <c r="C33" s="315"/>
      <c r="D33" s="315"/>
      <c r="E33" s="314"/>
      <c r="F33" s="313">
        <v>1</v>
      </c>
      <c r="G33" s="100"/>
      <c r="H33" s="101"/>
      <c r="I33" s="101"/>
      <c r="J33" s="101"/>
      <c r="K33" s="101"/>
      <c r="L33" s="101"/>
      <c r="M33" s="101"/>
      <c r="N33" s="101"/>
      <c r="O33" s="101"/>
      <c r="P33" s="102"/>
      <c r="Q33" s="296"/>
      <c r="R33" s="315"/>
      <c r="S33" s="315"/>
      <c r="T33" s="339"/>
    </row>
    <row r="34" spans="1:20" ht="20.100000000000001" customHeight="1">
      <c r="A34" s="355"/>
      <c r="B34" s="315"/>
      <c r="C34" s="315"/>
      <c r="D34" s="315"/>
      <c r="E34" s="314"/>
      <c r="F34" s="314"/>
      <c r="G34" s="313">
        <v>1</v>
      </c>
      <c r="H34" s="313">
        <v>2</v>
      </c>
      <c r="I34" s="313">
        <v>3</v>
      </c>
      <c r="J34" s="313">
        <v>4</v>
      </c>
      <c r="K34" s="313">
        <v>5</v>
      </c>
      <c r="L34" s="313">
        <v>6</v>
      </c>
      <c r="M34" s="313">
        <v>7</v>
      </c>
      <c r="N34" s="313">
        <v>8</v>
      </c>
      <c r="O34" s="313">
        <v>9</v>
      </c>
      <c r="P34" s="313">
        <v>10</v>
      </c>
      <c r="Q34" s="313"/>
      <c r="R34" s="364" t="s">
        <v>110</v>
      </c>
      <c r="S34" s="315"/>
      <c r="T34" s="339"/>
    </row>
    <row r="35" spans="1:20">
      <c r="A35" s="355"/>
      <c r="B35" s="315"/>
      <c r="C35" s="315"/>
      <c r="D35" s="315"/>
      <c r="E35" s="314"/>
      <c r="F35" s="314"/>
      <c r="G35" s="315"/>
      <c r="H35" s="315"/>
      <c r="I35" s="315"/>
      <c r="J35" s="315"/>
      <c r="K35" s="315"/>
      <c r="L35" s="315"/>
      <c r="M35" s="315"/>
      <c r="N35" s="315"/>
      <c r="O35" s="315"/>
      <c r="P35" s="315"/>
      <c r="Q35" s="315"/>
      <c r="R35" s="315"/>
      <c r="S35" s="315"/>
      <c r="T35" s="339"/>
    </row>
  </sheetData>
  <mergeCells count="46">
    <mergeCell ref="G20:J20"/>
    <mergeCell ref="G21:J21"/>
    <mergeCell ref="G22:J22"/>
    <mergeCell ref="K12:P12"/>
    <mergeCell ref="K13:P13"/>
    <mergeCell ref="K14:P14"/>
    <mergeCell ref="K15:P15"/>
    <mergeCell ref="K16:P16"/>
    <mergeCell ref="K17:P17"/>
    <mergeCell ref="K18:P18"/>
    <mergeCell ref="K19:P19"/>
    <mergeCell ref="K20:P20"/>
    <mergeCell ref="K21:P21"/>
    <mergeCell ref="K22:P22"/>
    <mergeCell ref="G15:J15"/>
    <mergeCell ref="G16:J16"/>
    <mergeCell ref="G17:J17"/>
    <mergeCell ref="G18:J18"/>
    <mergeCell ref="G19:J19"/>
    <mergeCell ref="D22:E22"/>
    <mergeCell ref="W4:AC4"/>
    <mergeCell ref="W5:AC5"/>
    <mergeCell ref="W6:AC6"/>
    <mergeCell ref="W7:AC7"/>
    <mergeCell ref="W8:AC8"/>
    <mergeCell ref="W9:AC9"/>
    <mergeCell ref="W10:AC10"/>
    <mergeCell ref="D19:E19"/>
    <mergeCell ref="D20:E20"/>
    <mergeCell ref="D21:E21"/>
    <mergeCell ref="D12:E12"/>
    <mergeCell ref="D13:E13"/>
    <mergeCell ref="D14:E14"/>
    <mergeCell ref="G12:J12"/>
    <mergeCell ref="G13:J13"/>
    <mergeCell ref="G14:J14"/>
    <mergeCell ref="D10:E10"/>
    <mergeCell ref="D11:E11"/>
    <mergeCell ref="G11:J11"/>
    <mergeCell ref="K11:P11"/>
    <mergeCell ref="G7:P7"/>
    <mergeCell ref="F3:F7"/>
    <mergeCell ref="G3:P3"/>
    <mergeCell ref="G4:P4"/>
    <mergeCell ref="G5:P5"/>
    <mergeCell ref="G6:P6"/>
  </mergeCells>
  <pageMargins left="0.70866141732283472" right="0.70866141732283472" top="0.78740157480314965" bottom="0.78740157480314965" header="0.31496062992125984" footer="0.31496062992125984"/>
  <pageSetup paperSize="9" scale="58"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F57"/>
  <sheetViews>
    <sheetView showGridLines="0" topLeftCell="A7" zoomScale="70" zoomScaleNormal="70" zoomScalePageLayoutView="87" workbookViewId="0">
      <selection activeCell="S11" sqref="S11:V25"/>
    </sheetView>
  </sheetViews>
  <sheetFormatPr baseColWidth="10" defaultRowHeight="15"/>
  <cols>
    <col min="1" max="1" width="3.42578125" customWidth="1"/>
    <col min="2" max="2" width="4.42578125" customWidth="1"/>
    <col min="3" max="3" width="34.5703125" customWidth="1"/>
    <col min="4" max="13" width="8.7109375" customWidth="1"/>
    <col min="14" max="14" width="17" customWidth="1"/>
    <col min="15" max="15" width="18.140625" customWidth="1"/>
    <col min="16" max="16" width="19.5703125" customWidth="1"/>
    <col min="17" max="17" width="35.28515625" customWidth="1"/>
    <col min="18" max="18" width="22.140625" customWidth="1"/>
    <col min="19" max="19" width="3.28515625" customWidth="1"/>
    <col min="20" max="20" width="13.140625" customWidth="1"/>
    <col min="21" max="21" width="13.5703125" customWidth="1"/>
    <col min="22" max="22" width="14.5703125" customWidth="1"/>
    <col min="23" max="23" width="12" customWidth="1"/>
    <col min="24" max="24" width="2.85546875" customWidth="1"/>
  </cols>
  <sheetData>
    <row r="1" spans="1:32" s="41" customFormat="1" ht="32.1" customHeight="1">
      <c r="A1" s="318"/>
      <c r="B1" s="202"/>
      <c r="C1" s="203"/>
      <c r="D1" s="203"/>
      <c r="E1" s="203"/>
      <c r="F1" s="203"/>
      <c r="G1" s="203"/>
      <c r="H1" s="203"/>
      <c r="I1" s="203"/>
      <c r="J1" s="203"/>
      <c r="K1" s="203"/>
      <c r="L1" s="203"/>
      <c r="M1" s="203"/>
      <c r="N1" s="203"/>
      <c r="O1" s="203"/>
      <c r="P1" s="203"/>
      <c r="Q1" s="203"/>
      <c r="R1" s="203"/>
      <c r="S1" s="203"/>
      <c r="T1" s="203"/>
      <c r="U1" s="203"/>
      <c r="V1" s="203"/>
      <c r="W1" s="204"/>
      <c r="Y1" s="84" t="s">
        <v>83</v>
      </c>
      <c r="Z1" s="85"/>
      <c r="AA1" s="85"/>
      <c r="AB1" s="85"/>
      <c r="AC1" s="85"/>
      <c r="AD1" s="85"/>
      <c r="AE1" s="85"/>
      <c r="AF1" s="85"/>
    </row>
    <row r="2" spans="1:32">
      <c r="A2" s="294"/>
      <c r="B2" s="268"/>
      <c r="C2" s="268"/>
      <c r="D2" s="268"/>
      <c r="E2" s="268"/>
      <c r="F2" s="268"/>
      <c r="G2" s="268"/>
      <c r="H2" s="268"/>
      <c r="I2" s="268"/>
      <c r="J2" s="268"/>
      <c r="K2" s="268"/>
      <c r="L2" s="268"/>
      <c r="M2" s="268"/>
      <c r="N2" s="268"/>
      <c r="O2" s="268"/>
      <c r="P2" s="268"/>
      <c r="Q2" s="295"/>
      <c r="R2" s="268"/>
      <c r="S2" s="268"/>
      <c r="T2" s="268"/>
      <c r="U2" s="268"/>
      <c r="V2" s="268"/>
      <c r="W2" s="269"/>
      <c r="Y2" s="206" t="str">
        <f>Steckbrief!B56</f>
        <v xml:space="preserve">Risikoanalyse </v>
      </c>
      <c r="Z2" s="173"/>
      <c r="AA2" s="173"/>
      <c r="AB2" s="173"/>
      <c r="AC2" s="173"/>
      <c r="AD2" s="173"/>
      <c r="AE2" s="173"/>
      <c r="AF2" s="173"/>
    </row>
    <row r="3" spans="1:32" ht="15" customHeight="1">
      <c r="A3" s="294"/>
      <c r="B3" s="268"/>
      <c r="C3" s="270" t="s">
        <v>0</v>
      </c>
      <c r="D3" s="622" t="str">
        <f>Projektname</f>
        <v>Anbindung von Fremdmaschinen in das Uhlmann SCADA System</v>
      </c>
      <c r="E3" s="623"/>
      <c r="F3" s="623"/>
      <c r="G3" s="623"/>
      <c r="H3" s="267"/>
      <c r="I3" s="267"/>
      <c r="J3" s="267"/>
      <c r="K3" s="267"/>
      <c r="L3" s="267"/>
      <c r="M3" s="296"/>
      <c r="N3" s="584" t="s">
        <v>3</v>
      </c>
      <c r="O3" s="271" t="str">
        <f>Übersicht!D11</f>
        <v>Herr Janzen (Automatisierung)</v>
      </c>
      <c r="P3" s="296"/>
      <c r="Q3" s="297"/>
      <c r="R3" s="624"/>
      <c r="S3" s="624"/>
      <c r="T3" s="624"/>
      <c r="U3" s="268"/>
      <c r="V3" s="268"/>
      <c r="W3" s="269"/>
      <c r="Y3" s="172"/>
      <c r="Z3" s="173"/>
      <c r="AA3" s="173"/>
      <c r="AB3" s="173"/>
      <c r="AC3" s="173"/>
      <c r="AD3" s="173"/>
      <c r="AE3" s="173"/>
      <c r="AF3" s="173"/>
    </row>
    <row r="4" spans="1:32" ht="15" customHeight="1">
      <c r="A4" s="294"/>
      <c r="B4" s="268"/>
      <c r="C4" s="270" t="s">
        <v>64</v>
      </c>
      <c r="D4" s="622" t="str">
        <f>Übersicht!D4</f>
        <v>503703186</v>
      </c>
      <c r="E4" s="623"/>
      <c r="F4" s="623"/>
      <c r="G4" s="623"/>
      <c r="H4" s="267"/>
      <c r="I4" s="267"/>
      <c r="J4" s="267"/>
      <c r="K4" s="267"/>
      <c r="L4" s="267"/>
      <c r="M4" s="296"/>
      <c r="N4" s="585"/>
      <c r="O4" s="271" t="str">
        <f>Übersicht!D12</f>
        <v>Herr Eckert (Uhlmann Maschinen)</v>
      </c>
      <c r="P4" s="296"/>
      <c r="Q4" s="295"/>
      <c r="R4" s="268"/>
      <c r="S4" s="268"/>
      <c r="T4" s="268"/>
      <c r="U4" s="268"/>
      <c r="V4" s="268"/>
      <c r="W4" s="269"/>
      <c r="Y4" s="390" t="str">
        <f>Steckbrief!B58</f>
        <v>Nr.</v>
      </c>
      <c r="Z4" s="612" t="str">
        <f>Steckbrief!C58</f>
        <v>Risiko/Chance inkl. Beschreibung</v>
      </c>
      <c r="AA4" s="613">
        <f>Steckbrief!D58</f>
        <v>0</v>
      </c>
      <c r="AB4" s="613">
        <f>Steckbrief!E58</f>
        <v>0</v>
      </c>
      <c r="AC4" s="613"/>
      <c r="AD4" s="613"/>
      <c r="AE4" s="613"/>
      <c r="AF4" s="625"/>
    </row>
    <row r="5" spans="1:32" ht="15" customHeight="1">
      <c r="A5" s="294"/>
      <c r="B5" s="268"/>
      <c r="C5" s="270" t="s">
        <v>75</v>
      </c>
      <c r="D5" s="622" t="str">
        <f>Übersicht!D5</f>
        <v>Pharmazeutischer Konzern spezialisiert auf Insulin</v>
      </c>
      <c r="E5" s="623"/>
      <c r="F5" s="623"/>
      <c r="G5" s="623"/>
      <c r="H5" s="267"/>
      <c r="I5" s="267"/>
      <c r="J5" s="267"/>
      <c r="K5" s="267"/>
      <c r="L5" s="267"/>
      <c r="M5" s="296"/>
      <c r="N5" s="585"/>
      <c r="O5" s="271" t="str">
        <f>Übersicht!D13</f>
        <v>Herr Oliver (Pester Maschinen)</v>
      </c>
      <c r="P5" s="296"/>
      <c r="Q5" s="626"/>
      <c r="R5" s="624"/>
      <c r="S5" s="624"/>
      <c r="T5" s="624"/>
      <c r="U5" s="268"/>
      <c r="V5" s="268"/>
      <c r="W5" s="269"/>
      <c r="Y5" s="42">
        <f>Steckbrief!B59</f>
        <v>1</v>
      </c>
      <c r="Z5" s="616">
        <f>Steckbrief!C59</f>
        <v>0</v>
      </c>
      <c r="AA5" s="617">
        <f>Steckbrief!D59</f>
        <v>0</v>
      </c>
      <c r="AB5" s="617">
        <f>Steckbrief!E59</f>
        <v>0</v>
      </c>
      <c r="AC5" s="617"/>
      <c r="AD5" s="617"/>
      <c r="AE5" s="617"/>
      <c r="AF5" s="627"/>
    </row>
    <row r="6" spans="1:32" ht="15" customHeight="1">
      <c r="A6" s="294"/>
      <c r="B6" s="268"/>
      <c r="C6" s="270" t="s">
        <v>65</v>
      </c>
      <c r="D6" s="622" t="str">
        <f>Übersicht!D6</f>
        <v>503703186</v>
      </c>
      <c r="E6" s="623"/>
      <c r="F6" s="623"/>
      <c r="G6" s="623"/>
      <c r="H6" s="267"/>
      <c r="I6" s="267"/>
      <c r="J6" s="267"/>
      <c r="K6" s="267"/>
      <c r="L6" s="267"/>
      <c r="M6" s="296"/>
      <c r="N6" s="585"/>
      <c r="O6" s="271">
        <f>Übersicht!D14</f>
        <v>0</v>
      </c>
      <c r="P6" s="296"/>
      <c r="Q6" s="626"/>
      <c r="R6" s="624"/>
      <c r="S6" s="624"/>
      <c r="T6" s="624"/>
      <c r="U6" s="268"/>
      <c r="V6" s="268"/>
      <c r="W6" s="269"/>
      <c r="Y6" s="42">
        <f>Steckbrief!B60</f>
        <v>2</v>
      </c>
      <c r="Z6" s="616">
        <f>Steckbrief!C60</f>
        <v>0</v>
      </c>
      <c r="AA6" s="617">
        <f>Steckbrief!D60</f>
        <v>0</v>
      </c>
      <c r="AB6" s="617">
        <f>Steckbrief!E60</f>
        <v>0</v>
      </c>
      <c r="AC6" s="617"/>
      <c r="AD6" s="617"/>
      <c r="AE6" s="617"/>
      <c r="AF6" s="627"/>
    </row>
    <row r="7" spans="1:32" ht="15" customHeight="1">
      <c r="A7" s="294"/>
      <c r="B7" s="268"/>
      <c r="C7" s="270" t="s">
        <v>20</v>
      </c>
      <c r="D7" s="622" t="str">
        <f>Übersicht!D7</f>
        <v>Herr Merk</v>
      </c>
      <c r="E7" s="623"/>
      <c r="F7" s="623"/>
      <c r="G7" s="623"/>
      <c r="H7" s="267"/>
      <c r="I7" s="267"/>
      <c r="J7" s="267"/>
      <c r="K7" s="267"/>
      <c r="L7" s="267"/>
      <c r="M7" s="296"/>
      <c r="N7" s="586"/>
      <c r="O7" s="271">
        <f>Übersicht!D15</f>
        <v>0</v>
      </c>
      <c r="P7" s="296"/>
      <c r="Q7" s="626"/>
      <c r="R7" s="631"/>
      <c r="S7" s="631"/>
      <c r="T7" s="631"/>
      <c r="U7" s="268"/>
      <c r="V7" s="268"/>
      <c r="W7" s="269"/>
      <c r="Y7" s="42">
        <f>Steckbrief!B61</f>
        <v>3</v>
      </c>
      <c r="Z7" s="616">
        <f>Steckbrief!C61</f>
        <v>0</v>
      </c>
      <c r="AA7" s="617">
        <f>Steckbrief!D61</f>
        <v>0</v>
      </c>
      <c r="AB7" s="617">
        <f>Steckbrief!E61</f>
        <v>0</v>
      </c>
      <c r="AC7" s="617"/>
      <c r="AD7" s="617"/>
      <c r="AE7" s="617"/>
      <c r="AF7" s="627"/>
    </row>
    <row r="8" spans="1:32" ht="15" customHeight="1">
      <c r="A8" s="294"/>
      <c r="B8" s="268"/>
      <c r="C8" s="270" t="s">
        <v>66</v>
      </c>
      <c r="D8" s="622" t="str">
        <f>Übersicht!D8</f>
        <v>Herr Braun</v>
      </c>
      <c r="E8" s="623"/>
      <c r="F8" s="623"/>
      <c r="G8" s="623"/>
      <c r="H8" s="267"/>
      <c r="I8" s="267"/>
      <c r="J8" s="267"/>
      <c r="K8" s="267"/>
      <c r="L8" s="267"/>
      <c r="M8" s="296"/>
      <c r="N8" s="174"/>
      <c r="O8" s="174"/>
      <c r="P8" s="268"/>
      <c r="Q8" s="268"/>
      <c r="R8" s="268"/>
      <c r="S8" s="268"/>
      <c r="T8" s="268"/>
      <c r="U8" s="268"/>
      <c r="V8" s="268"/>
      <c r="W8" s="269"/>
      <c r="Y8" s="42">
        <f>Steckbrief!B62</f>
        <v>4</v>
      </c>
      <c r="Z8" s="616">
        <f>Steckbrief!C62</f>
        <v>0</v>
      </c>
      <c r="AA8" s="617">
        <f>Steckbrief!D62</f>
        <v>0</v>
      </c>
      <c r="AB8" s="617">
        <f>Steckbrief!E62</f>
        <v>0</v>
      </c>
      <c r="AC8" s="617"/>
      <c r="AD8" s="617"/>
      <c r="AE8" s="617"/>
      <c r="AF8" s="627"/>
    </row>
    <row r="9" spans="1:32" ht="15" customHeight="1" thickBot="1">
      <c r="A9" s="294"/>
      <c r="B9" s="268"/>
      <c r="C9" s="274" t="s">
        <v>2</v>
      </c>
      <c r="D9" s="622" t="str">
        <f>Übersicht!D9</f>
        <v xml:space="preserve">Herr Eckert </v>
      </c>
      <c r="E9" s="623"/>
      <c r="F9" s="623"/>
      <c r="G9" s="623"/>
      <c r="H9" s="298"/>
      <c r="I9" s="298"/>
      <c r="J9" s="298"/>
      <c r="K9" s="298"/>
      <c r="L9" s="298"/>
      <c r="M9" s="299"/>
      <c r="N9" s="174"/>
      <c r="O9" s="174"/>
      <c r="P9" s="268"/>
      <c r="Q9" s="268"/>
      <c r="R9" s="268"/>
      <c r="S9" s="268"/>
      <c r="T9" s="268"/>
      <c r="U9" s="268"/>
      <c r="V9" s="268"/>
      <c r="W9" s="269"/>
      <c r="Y9" s="42">
        <f>Steckbrief!B63</f>
        <v>5</v>
      </c>
      <c r="Z9" s="616">
        <f>Steckbrief!C63</f>
        <v>0</v>
      </c>
      <c r="AA9" s="617">
        <f>Steckbrief!D63</f>
        <v>0</v>
      </c>
      <c r="AB9" s="617">
        <f>Steckbrief!E63</f>
        <v>0</v>
      </c>
      <c r="AC9" s="617"/>
      <c r="AD9" s="617"/>
      <c r="AE9" s="617"/>
      <c r="AF9" s="627"/>
    </row>
    <row r="10" spans="1:32">
      <c r="A10" s="300"/>
      <c r="B10" s="301"/>
      <c r="C10" s="301"/>
      <c r="D10" s="302"/>
      <c r="E10" s="302"/>
      <c r="F10" s="302"/>
      <c r="G10" s="302"/>
      <c r="H10" s="302"/>
      <c r="I10" s="302"/>
      <c r="J10" s="302"/>
      <c r="K10" s="302"/>
      <c r="L10" s="302"/>
      <c r="M10" s="302"/>
      <c r="N10" s="303"/>
      <c r="O10" s="303"/>
      <c r="P10" s="301"/>
      <c r="Q10" s="301"/>
      <c r="R10" s="302"/>
      <c r="S10" s="304"/>
      <c r="T10" s="268"/>
      <c r="U10" s="273"/>
      <c r="V10" s="273"/>
      <c r="W10" s="269"/>
      <c r="Y10" s="42">
        <f>Steckbrief!B64</f>
        <v>6</v>
      </c>
      <c r="Z10" s="616">
        <f>Steckbrief!C64</f>
        <v>0</v>
      </c>
      <c r="AA10" s="617">
        <f>Steckbrief!D64</f>
        <v>0</v>
      </c>
      <c r="AB10" s="617">
        <f>Steckbrief!E64</f>
        <v>0</v>
      </c>
      <c r="AC10" s="617"/>
      <c r="AD10" s="617"/>
      <c r="AE10" s="617"/>
      <c r="AF10" s="627"/>
    </row>
    <row r="11" spans="1:32" ht="84">
      <c r="A11" s="309"/>
      <c r="B11" s="47" t="s">
        <v>11</v>
      </c>
      <c r="C11" s="149" t="s">
        <v>141</v>
      </c>
      <c r="D11" s="632" t="s">
        <v>142</v>
      </c>
      <c r="E11" s="633"/>
      <c r="F11" s="633"/>
      <c r="G11" s="633"/>
      <c r="H11" s="633"/>
      <c r="I11" s="633"/>
      <c r="J11" s="633"/>
      <c r="K11" s="633"/>
      <c r="L11" s="633"/>
      <c r="M11" s="634"/>
      <c r="N11" s="150" t="s">
        <v>145</v>
      </c>
      <c r="O11" s="151" t="s">
        <v>146</v>
      </c>
      <c r="P11" s="152" t="s">
        <v>143</v>
      </c>
      <c r="Q11" s="152" t="s">
        <v>72</v>
      </c>
      <c r="R11" s="152" t="s">
        <v>73</v>
      </c>
      <c r="S11" s="305"/>
      <c r="T11" s="147" t="s">
        <v>74</v>
      </c>
      <c r="U11" s="111" t="s">
        <v>46</v>
      </c>
      <c r="V11" s="108" t="s">
        <v>22</v>
      </c>
      <c r="W11" s="269"/>
    </row>
    <row r="12" spans="1:32" s="107" customFormat="1" ht="60.75" customHeight="1">
      <c r="A12" s="309"/>
      <c r="B12" s="17">
        <v>1</v>
      </c>
      <c r="C12" s="112" t="s">
        <v>328</v>
      </c>
      <c r="D12" s="628" t="s">
        <v>329</v>
      </c>
      <c r="E12" s="629"/>
      <c r="F12" s="629"/>
      <c r="G12" s="629"/>
      <c r="H12" s="629"/>
      <c r="I12" s="629"/>
      <c r="J12" s="629"/>
      <c r="K12" s="629"/>
      <c r="L12" s="629"/>
      <c r="M12" s="630"/>
      <c r="N12" s="90">
        <v>20</v>
      </c>
      <c r="O12" s="105">
        <v>10000</v>
      </c>
      <c r="P12" s="106">
        <f t="shared" ref="P12:P24" si="0" xml:space="preserve"> N12/100*O12</f>
        <v>2000</v>
      </c>
      <c r="Q12" s="115" t="s">
        <v>333</v>
      </c>
      <c r="R12" s="116"/>
      <c r="S12" s="305">
        <v>1</v>
      </c>
      <c r="T12" s="148" t="s">
        <v>79</v>
      </c>
      <c r="U12" s="90" t="s">
        <v>246</v>
      </c>
      <c r="V12" s="91">
        <v>42765</v>
      </c>
      <c r="W12" s="308"/>
    </row>
    <row r="13" spans="1:32" s="107" customFormat="1" ht="60" customHeight="1">
      <c r="A13" s="309"/>
      <c r="B13" s="17">
        <f t="shared" ref="B13:B25" si="1">B12+1</f>
        <v>2</v>
      </c>
      <c r="C13" s="113" t="s">
        <v>330</v>
      </c>
      <c r="D13" s="628" t="s">
        <v>331</v>
      </c>
      <c r="E13" s="629"/>
      <c r="F13" s="629"/>
      <c r="G13" s="629"/>
      <c r="H13" s="629"/>
      <c r="I13" s="629"/>
      <c r="J13" s="629"/>
      <c r="K13" s="629"/>
      <c r="L13" s="629"/>
      <c r="M13" s="630"/>
      <c r="N13" s="90">
        <v>10</v>
      </c>
      <c r="O13" s="105">
        <v>10000</v>
      </c>
      <c r="P13" s="114">
        <f t="shared" si="0"/>
        <v>1000</v>
      </c>
      <c r="Q13" s="115"/>
      <c r="R13" s="115" t="s">
        <v>335</v>
      </c>
      <c r="S13" s="306">
        <v>2</v>
      </c>
      <c r="T13" s="148" t="s">
        <v>80</v>
      </c>
      <c r="U13" s="90"/>
      <c r="V13" s="91"/>
      <c r="W13" s="308"/>
    </row>
    <row r="14" spans="1:32" s="107" customFormat="1" ht="75">
      <c r="A14" s="309"/>
      <c r="B14" s="17">
        <f t="shared" si="1"/>
        <v>3</v>
      </c>
      <c r="C14" s="113" t="s">
        <v>332</v>
      </c>
      <c r="D14" s="628" t="s">
        <v>336</v>
      </c>
      <c r="E14" s="629"/>
      <c r="F14" s="629"/>
      <c r="G14" s="629"/>
      <c r="H14" s="629"/>
      <c r="I14" s="629"/>
      <c r="J14" s="629"/>
      <c r="K14" s="629"/>
      <c r="L14" s="629"/>
      <c r="M14" s="630"/>
      <c r="N14" s="90">
        <v>5</v>
      </c>
      <c r="O14" s="105">
        <v>5000</v>
      </c>
      <c r="P14" s="114">
        <f t="shared" si="0"/>
        <v>250</v>
      </c>
      <c r="Q14" s="115" t="s">
        <v>337</v>
      </c>
      <c r="R14" s="117"/>
      <c r="S14" s="305">
        <v>3</v>
      </c>
      <c r="T14" s="148" t="s">
        <v>79</v>
      </c>
      <c r="U14" s="90" t="s">
        <v>246</v>
      </c>
      <c r="V14" s="91">
        <v>42765</v>
      </c>
      <c r="W14" s="308"/>
    </row>
    <row r="15" spans="1:32" s="107" customFormat="1" ht="121.5" customHeight="1">
      <c r="A15" s="309"/>
      <c r="B15" s="17">
        <f t="shared" si="1"/>
        <v>4</v>
      </c>
      <c r="C15" s="113" t="s">
        <v>334</v>
      </c>
      <c r="D15" s="628" t="s">
        <v>338</v>
      </c>
      <c r="E15" s="629"/>
      <c r="F15" s="629"/>
      <c r="G15" s="629"/>
      <c r="H15" s="629"/>
      <c r="I15" s="629"/>
      <c r="J15" s="629"/>
      <c r="K15" s="629"/>
      <c r="L15" s="629"/>
      <c r="M15" s="630"/>
      <c r="N15" s="90">
        <v>30</v>
      </c>
      <c r="O15" s="105">
        <v>30000</v>
      </c>
      <c r="P15" s="114">
        <f t="shared" si="0"/>
        <v>9000</v>
      </c>
      <c r="Q15" s="115" t="s">
        <v>339</v>
      </c>
      <c r="R15" s="117"/>
      <c r="S15" s="305">
        <v>4</v>
      </c>
      <c r="T15" s="148" t="s">
        <v>79</v>
      </c>
      <c r="U15" s="90" t="s">
        <v>246</v>
      </c>
      <c r="V15" s="91">
        <v>42765</v>
      </c>
      <c r="W15" s="308"/>
    </row>
    <row r="16" spans="1:32" s="107" customFormat="1" ht="18.75" hidden="1">
      <c r="A16" s="309"/>
      <c r="B16" s="17">
        <f t="shared" si="1"/>
        <v>5</v>
      </c>
      <c r="C16" s="113"/>
      <c r="D16" s="628"/>
      <c r="E16" s="629"/>
      <c r="F16" s="629"/>
      <c r="G16" s="629"/>
      <c r="H16" s="629"/>
      <c r="I16" s="629"/>
      <c r="J16" s="629"/>
      <c r="K16" s="629"/>
      <c r="L16" s="629"/>
      <c r="M16" s="630"/>
      <c r="N16" s="90"/>
      <c r="O16" s="105"/>
      <c r="P16" s="114">
        <f t="shared" si="0"/>
        <v>0</v>
      </c>
      <c r="Q16" s="115"/>
      <c r="R16" s="117"/>
      <c r="S16" s="306"/>
      <c r="T16" s="148"/>
      <c r="U16" s="90"/>
      <c r="V16" s="91"/>
      <c r="W16" s="308"/>
    </row>
    <row r="17" spans="1:25" s="107" customFormat="1" ht="18.75" hidden="1">
      <c r="A17" s="309"/>
      <c r="B17" s="17">
        <f t="shared" si="1"/>
        <v>6</v>
      </c>
      <c r="C17" s="113"/>
      <c r="D17" s="628"/>
      <c r="E17" s="629"/>
      <c r="F17" s="629"/>
      <c r="G17" s="629"/>
      <c r="H17" s="629"/>
      <c r="I17" s="629"/>
      <c r="J17" s="629"/>
      <c r="K17" s="629"/>
      <c r="L17" s="629"/>
      <c r="M17" s="630"/>
      <c r="N17" s="90"/>
      <c r="O17" s="105"/>
      <c r="P17" s="114">
        <f t="shared" si="0"/>
        <v>0</v>
      </c>
      <c r="Q17" s="115"/>
      <c r="R17" s="117"/>
      <c r="S17" s="305"/>
      <c r="T17" s="148"/>
      <c r="U17" s="90"/>
      <c r="V17" s="91"/>
      <c r="W17" s="308"/>
    </row>
    <row r="18" spans="1:25" s="107" customFormat="1" ht="18.75" hidden="1">
      <c r="A18" s="309"/>
      <c r="B18" s="17">
        <f t="shared" si="1"/>
        <v>7</v>
      </c>
      <c r="C18" s="113"/>
      <c r="D18" s="628"/>
      <c r="E18" s="629"/>
      <c r="F18" s="629"/>
      <c r="G18" s="629"/>
      <c r="H18" s="629"/>
      <c r="I18" s="629"/>
      <c r="J18" s="629"/>
      <c r="K18" s="629"/>
      <c r="L18" s="629"/>
      <c r="M18" s="630"/>
      <c r="N18" s="90"/>
      <c r="O18" s="105"/>
      <c r="P18" s="114">
        <f t="shared" si="0"/>
        <v>0</v>
      </c>
      <c r="Q18" s="115"/>
      <c r="R18" s="117"/>
      <c r="S18" s="305"/>
      <c r="T18" s="148"/>
      <c r="U18" s="90"/>
      <c r="V18" s="91"/>
      <c r="W18" s="308"/>
    </row>
    <row r="19" spans="1:25" s="107" customFormat="1" ht="18.75" hidden="1">
      <c r="A19" s="309"/>
      <c r="B19" s="17">
        <f t="shared" si="1"/>
        <v>8</v>
      </c>
      <c r="C19" s="113"/>
      <c r="D19" s="628"/>
      <c r="E19" s="629"/>
      <c r="F19" s="629"/>
      <c r="G19" s="629"/>
      <c r="H19" s="629"/>
      <c r="I19" s="629"/>
      <c r="J19" s="629"/>
      <c r="K19" s="629"/>
      <c r="L19" s="629"/>
      <c r="M19" s="630"/>
      <c r="N19" s="90"/>
      <c r="O19" s="105"/>
      <c r="P19" s="114">
        <f t="shared" si="0"/>
        <v>0</v>
      </c>
      <c r="Q19" s="115"/>
      <c r="R19" s="117"/>
      <c r="S19" s="306"/>
      <c r="T19" s="148"/>
      <c r="U19" s="90"/>
      <c r="V19" s="91"/>
      <c r="W19" s="308"/>
    </row>
    <row r="20" spans="1:25" s="107" customFormat="1" ht="18.75" hidden="1">
      <c r="A20" s="309"/>
      <c r="B20" s="17">
        <f t="shared" si="1"/>
        <v>9</v>
      </c>
      <c r="C20" s="113"/>
      <c r="D20" s="628"/>
      <c r="E20" s="629"/>
      <c r="F20" s="629"/>
      <c r="G20" s="629"/>
      <c r="H20" s="629"/>
      <c r="I20" s="629"/>
      <c r="J20" s="629"/>
      <c r="K20" s="629"/>
      <c r="L20" s="629"/>
      <c r="M20" s="630"/>
      <c r="N20" s="90"/>
      <c r="O20" s="105"/>
      <c r="P20" s="114">
        <f t="shared" si="0"/>
        <v>0</v>
      </c>
      <c r="Q20" s="115"/>
      <c r="R20" s="117"/>
      <c r="S20" s="305"/>
      <c r="T20" s="148"/>
      <c r="U20" s="90"/>
      <c r="V20" s="91"/>
      <c r="W20" s="308"/>
    </row>
    <row r="21" spans="1:25" s="107" customFormat="1" ht="18.75" hidden="1">
      <c r="A21" s="309"/>
      <c r="B21" s="17">
        <f t="shared" si="1"/>
        <v>10</v>
      </c>
      <c r="C21" s="113"/>
      <c r="D21" s="628"/>
      <c r="E21" s="629"/>
      <c r="F21" s="629"/>
      <c r="G21" s="629"/>
      <c r="H21" s="629"/>
      <c r="I21" s="629"/>
      <c r="J21" s="629"/>
      <c r="K21" s="629"/>
      <c r="L21" s="629"/>
      <c r="M21" s="630"/>
      <c r="N21" s="90"/>
      <c r="O21" s="105"/>
      <c r="P21" s="114">
        <f t="shared" si="0"/>
        <v>0</v>
      </c>
      <c r="Q21" s="115"/>
      <c r="R21" s="117"/>
      <c r="S21" s="305"/>
      <c r="T21" s="148"/>
      <c r="U21" s="90"/>
      <c r="V21" s="91"/>
      <c r="W21" s="308"/>
    </row>
    <row r="22" spans="1:25" s="107" customFormat="1" ht="18.75" hidden="1">
      <c r="A22" s="309"/>
      <c r="B22" s="17">
        <f t="shared" si="1"/>
        <v>11</v>
      </c>
      <c r="C22" s="113"/>
      <c r="D22" s="628"/>
      <c r="E22" s="629"/>
      <c r="F22" s="629"/>
      <c r="G22" s="629"/>
      <c r="H22" s="629"/>
      <c r="I22" s="629"/>
      <c r="J22" s="629"/>
      <c r="K22" s="629"/>
      <c r="L22" s="629"/>
      <c r="M22" s="630"/>
      <c r="N22" s="90"/>
      <c r="O22" s="105"/>
      <c r="P22" s="106">
        <f t="shared" si="0"/>
        <v>0</v>
      </c>
      <c r="Q22" s="115"/>
      <c r="R22" s="117"/>
      <c r="S22" s="306"/>
      <c r="T22" s="148"/>
      <c r="U22" s="90"/>
      <c r="V22" s="91"/>
      <c r="W22" s="308"/>
    </row>
    <row r="23" spans="1:25" s="107" customFormat="1" ht="18.75" hidden="1">
      <c r="A23" s="309"/>
      <c r="B23" s="17">
        <f t="shared" si="1"/>
        <v>12</v>
      </c>
      <c r="C23" s="113"/>
      <c r="D23" s="628"/>
      <c r="E23" s="629"/>
      <c r="F23" s="629"/>
      <c r="G23" s="629"/>
      <c r="H23" s="629"/>
      <c r="I23" s="629"/>
      <c r="J23" s="629"/>
      <c r="K23" s="629"/>
      <c r="L23" s="629"/>
      <c r="M23" s="630"/>
      <c r="N23" s="90"/>
      <c r="O23" s="105"/>
      <c r="P23" s="106">
        <f t="shared" si="0"/>
        <v>0</v>
      </c>
      <c r="Q23" s="115"/>
      <c r="R23" s="117"/>
      <c r="S23" s="305"/>
      <c r="T23" s="148"/>
      <c r="U23" s="90"/>
      <c r="V23" s="91"/>
      <c r="W23" s="308"/>
    </row>
    <row r="24" spans="1:25" s="107" customFormat="1" ht="18.75" hidden="1">
      <c r="A24" s="309"/>
      <c r="B24" s="17">
        <f t="shared" si="1"/>
        <v>13</v>
      </c>
      <c r="C24" s="113"/>
      <c r="D24" s="628"/>
      <c r="E24" s="629"/>
      <c r="F24" s="629"/>
      <c r="G24" s="629"/>
      <c r="H24" s="629"/>
      <c r="I24" s="629"/>
      <c r="J24" s="629"/>
      <c r="K24" s="629"/>
      <c r="L24" s="629"/>
      <c r="M24" s="630"/>
      <c r="N24" s="90"/>
      <c r="O24" s="105"/>
      <c r="P24" s="106">
        <f t="shared" si="0"/>
        <v>0</v>
      </c>
      <c r="Q24" s="115"/>
      <c r="R24" s="117"/>
      <c r="S24" s="305"/>
      <c r="T24" s="148"/>
      <c r="U24" s="90"/>
      <c r="V24" s="91"/>
      <c r="W24" s="308"/>
    </row>
    <row r="25" spans="1:25" s="107" customFormat="1" ht="23.25">
      <c r="A25" s="309"/>
      <c r="B25" s="17">
        <f t="shared" si="1"/>
        <v>14</v>
      </c>
      <c r="C25" s="222" t="s">
        <v>178</v>
      </c>
      <c r="D25" s="635"/>
      <c r="E25" s="636"/>
      <c r="F25" s="636"/>
      <c r="G25" s="636"/>
      <c r="H25" s="636"/>
      <c r="I25" s="636"/>
      <c r="J25" s="636"/>
      <c r="K25" s="636"/>
      <c r="L25" s="636"/>
      <c r="M25" s="637"/>
      <c r="N25" s="216"/>
      <c r="O25" s="217"/>
      <c r="P25" s="106">
        <f>SUM(P12:P24)</f>
        <v>12250</v>
      </c>
      <c r="Q25" s="218"/>
      <c r="R25" s="219"/>
      <c r="S25" s="306"/>
      <c r="T25" s="220"/>
      <c r="U25" s="216"/>
      <c r="V25" s="221"/>
      <c r="W25" s="308"/>
    </row>
    <row r="26" spans="1:25" ht="15.75" thickBot="1">
      <c r="A26" s="310"/>
      <c r="B26" s="311"/>
      <c r="C26" s="311"/>
      <c r="D26" s="311"/>
      <c r="E26" s="311"/>
      <c r="F26" s="311"/>
      <c r="G26" s="311"/>
      <c r="H26" s="311"/>
      <c r="I26" s="311"/>
      <c r="J26" s="311"/>
      <c r="K26" s="311"/>
      <c r="L26" s="311"/>
      <c r="M26" s="311"/>
      <c r="N26" s="311"/>
      <c r="O26" s="311"/>
      <c r="P26" s="311"/>
      <c r="Q26" s="311"/>
      <c r="R26" s="311"/>
      <c r="S26" s="307"/>
      <c r="T26" s="174"/>
      <c r="U26" s="174"/>
      <c r="V26" s="174"/>
      <c r="W26" s="269"/>
    </row>
    <row r="27" spans="1:25" ht="39.950000000000003" customHeight="1">
      <c r="A27" s="294"/>
      <c r="B27" s="174"/>
      <c r="C27" s="319" t="s">
        <v>127</v>
      </c>
      <c r="D27" s="132"/>
      <c r="E27" s="133"/>
      <c r="F27" s="133"/>
      <c r="G27" s="133"/>
      <c r="H27" s="133"/>
      <c r="I27" s="133"/>
      <c r="J27" s="133"/>
      <c r="K27" s="133"/>
      <c r="L27" s="133"/>
      <c r="M27" s="134"/>
      <c r="N27" s="294"/>
      <c r="O27" s="174"/>
      <c r="P27" s="174"/>
      <c r="Q27" s="174"/>
      <c r="R27" s="174"/>
      <c r="S27" s="174"/>
      <c r="T27" s="174"/>
      <c r="U27" s="174"/>
      <c r="V27" s="174"/>
      <c r="W27" s="269"/>
    </row>
    <row r="28" spans="1:25" ht="39.950000000000003" customHeight="1">
      <c r="A28" s="294"/>
      <c r="B28" s="174"/>
      <c r="C28" s="313">
        <v>45</v>
      </c>
      <c r="D28" s="94"/>
      <c r="E28" s="95"/>
      <c r="F28" s="95"/>
      <c r="G28" s="95"/>
      <c r="H28" s="95"/>
      <c r="I28" s="95"/>
      <c r="J28" s="95"/>
      <c r="K28" s="95"/>
      <c r="L28" s="95"/>
      <c r="M28" s="96"/>
      <c r="N28" s="294"/>
      <c r="O28" s="174"/>
      <c r="P28" s="174"/>
      <c r="Q28" s="174"/>
      <c r="R28" s="174"/>
      <c r="S28" s="174"/>
      <c r="T28" s="174"/>
      <c r="U28" s="174"/>
      <c r="V28" s="174"/>
      <c r="W28" s="174"/>
      <c r="X28" s="103"/>
      <c r="Y28" s="41"/>
    </row>
    <row r="29" spans="1:25" ht="39.950000000000003" customHeight="1">
      <c r="A29" s="294"/>
      <c r="B29" s="174"/>
      <c r="C29" s="313">
        <v>40</v>
      </c>
      <c r="D29" s="97"/>
      <c r="E29" s="98"/>
      <c r="F29" s="98"/>
      <c r="G29" s="98"/>
      <c r="H29" s="98"/>
      <c r="I29" s="98"/>
      <c r="J29" s="98"/>
      <c r="K29" s="98"/>
      <c r="L29" s="98"/>
      <c r="M29" s="99"/>
      <c r="N29" s="294"/>
      <c r="O29" s="174"/>
      <c r="P29" s="174"/>
      <c r="Q29" s="174"/>
      <c r="R29" s="174"/>
      <c r="S29" s="174"/>
      <c r="T29" s="174"/>
      <c r="U29" s="174"/>
      <c r="V29" s="174"/>
      <c r="W29" s="174"/>
      <c r="X29" s="103"/>
      <c r="Y29" s="41"/>
    </row>
    <row r="30" spans="1:25" ht="39.950000000000003" customHeight="1">
      <c r="A30" s="294"/>
      <c r="B30" s="174"/>
      <c r="C30" s="313">
        <v>35</v>
      </c>
      <c r="D30" s="97"/>
      <c r="E30" s="98"/>
      <c r="F30" s="98"/>
      <c r="G30" s="98"/>
      <c r="H30" s="98"/>
      <c r="I30" s="98"/>
      <c r="J30" s="98"/>
      <c r="K30" s="98"/>
      <c r="L30" s="98"/>
      <c r="M30" s="99"/>
      <c r="N30" s="294"/>
      <c r="O30" s="174"/>
      <c r="P30" s="174"/>
      <c r="Q30" s="174"/>
      <c r="R30" s="174"/>
      <c r="S30" s="174"/>
      <c r="T30" s="174"/>
      <c r="U30" s="174"/>
      <c r="V30" s="174"/>
      <c r="W30" s="174"/>
      <c r="X30" s="103"/>
      <c r="Y30" s="41"/>
    </row>
    <row r="31" spans="1:25" ht="39.950000000000003" customHeight="1">
      <c r="A31" s="294"/>
      <c r="B31" s="174"/>
      <c r="C31" s="313">
        <v>30</v>
      </c>
      <c r="D31" s="97"/>
      <c r="E31" s="98"/>
      <c r="F31" s="98"/>
      <c r="G31" s="98"/>
      <c r="H31" s="98"/>
      <c r="I31" s="98"/>
      <c r="J31" s="98"/>
      <c r="K31" s="98"/>
      <c r="L31" s="98"/>
      <c r="M31" s="99"/>
      <c r="N31" s="315"/>
      <c r="O31" s="316"/>
      <c r="P31" s="316"/>
      <c r="Q31" s="316"/>
      <c r="R31" s="316"/>
      <c r="S31" s="316"/>
      <c r="T31" s="316"/>
      <c r="U31" s="316"/>
      <c r="V31" s="316"/>
      <c r="W31" s="316"/>
      <c r="X31" s="103"/>
      <c r="Y31" s="41"/>
    </row>
    <row r="32" spans="1:25" ht="39.950000000000003" customHeight="1">
      <c r="A32" s="294"/>
      <c r="B32" s="174"/>
      <c r="C32" s="313">
        <v>25</v>
      </c>
      <c r="D32" s="97"/>
      <c r="E32" s="98"/>
      <c r="F32" s="98"/>
      <c r="G32" s="98"/>
      <c r="H32" s="98"/>
      <c r="I32" s="98"/>
      <c r="J32" s="98"/>
      <c r="K32" s="98"/>
      <c r="L32" s="98"/>
      <c r="M32" s="99"/>
      <c r="N32" s="315"/>
      <c r="O32" s="174"/>
      <c r="P32" s="174"/>
      <c r="Q32" s="174"/>
      <c r="R32" s="174"/>
      <c r="S32" s="174"/>
      <c r="T32" s="174"/>
      <c r="U32" s="174"/>
      <c r="V32" s="174"/>
      <c r="W32" s="174"/>
      <c r="X32" s="103"/>
      <c r="Y32" s="41"/>
    </row>
    <row r="33" spans="1:25" ht="39.950000000000003" customHeight="1">
      <c r="A33" s="294"/>
      <c r="B33" s="174"/>
      <c r="C33" s="313">
        <v>20</v>
      </c>
      <c r="D33" s="97"/>
      <c r="E33" s="98"/>
      <c r="F33" s="98"/>
      <c r="G33" s="98"/>
      <c r="H33" s="98"/>
      <c r="I33" s="98"/>
      <c r="J33" s="98"/>
      <c r="K33" s="98"/>
      <c r="L33" s="98"/>
      <c r="M33" s="99"/>
      <c r="N33" s="315"/>
      <c r="O33" s="174"/>
      <c r="P33" s="174"/>
      <c r="Q33" s="174"/>
      <c r="R33" s="174"/>
      <c r="S33" s="174"/>
      <c r="T33" s="174"/>
      <c r="U33" s="174"/>
      <c r="V33" s="174"/>
      <c r="W33" s="174"/>
      <c r="X33" s="103"/>
      <c r="Y33" s="104"/>
    </row>
    <row r="34" spans="1:25" ht="39.950000000000003" customHeight="1">
      <c r="A34" s="294"/>
      <c r="B34" s="174"/>
      <c r="C34" s="313">
        <v>15</v>
      </c>
      <c r="D34" s="97"/>
      <c r="E34" s="98"/>
      <c r="F34" s="98"/>
      <c r="G34" s="98"/>
      <c r="H34" s="98"/>
      <c r="I34" s="98"/>
      <c r="J34" s="98"/>
      <c r="K34" s="98"/>
      <c r="L34" s="98"/>
      <c r="M34" s="99"/>
      <c r="N34" s="315"/>
      <c r="O34" s="174"/>
      <c r="P34" s="174"/>
      <c r="Q34" s="174"/>
      <c r="R34" s="174"/>
      <c r="S34" s="174"/>
      <c r="T34" s="174"/>
      <c r="U34" s="174"/>
      <c r="V34" s="174"/>
      <c r="W34" s="174"/>
      <c r="X34" s="103"/>
      <c r="Y34" s="41"/>
    </row>
    <row r="35" spans="1:25" ht="39.950000000000003" customHeight="1">
      <c r="A35" s="294"/>
      <c r="B35" s="174"/>
      <c r="C35" s="313">
        <v>10</v>
      </c>
      <c r="D35" s="97"/>
      <c r="E35" s="98"/>
      <c r="F35" s="98"/>
      <c r="G35" s="98"/>
      <c r="H35" s="98"/>
      <c r="I35" s="98"/>
      <c r="J35" s="98"/>
      <c r="K35" s="98"/>
      <c r="L35" s="98"/>
      <c r="M35" s="99"/>
      <c r="N35" s="315"/>
      <c r="O35" s="174"/>
      <c r="P35" s="174"/>
      <c r="Q35" s="174"/>
      <c r="R35" s="174"/>
      <c r="S35" s="174"/>
      <c r="T35" s="174"/>
      <c r="U35" s="174"/>
      <c r="V35" s="174"/>
      <c r="W35" s="174"/>
      <c r="X35" s="103"/>
      <c r="Y35" s="41"/>
    </row>
    <row r="36" spans="1:25" ht="39.950000000000003" customHeight="1">
      <c r="A36" s="294"/>
      <c r="B36" s="174"/>
      <c r="C36" s="313">
        <v>5</v>
      </c>
      <c r="D36" s="100"/>
      <c r="E36" s="101"/>
      <c r="F36" s="101"/>
      <c r="G36" s="101"/>
      <c r="H36" s="101"/>
      <c r="I36" s="101"/>
      <c r="J36" s="101"/>
      <c r="K36" s="101"/>
      <c r="L36" s="101"/>
      <c r="M36" s="102"/>
      <c r="N36" s="315"/>
      <c r="O36" s="174"/>
      <c r="P36" s="174"/>
      <c r="Q36" s="174"/>
      <c r="R36" s="174"/>
      <c r="S36" s="174"/>
      <c r="T36" s="174"/>
      <c r="U36" s="174"/>
      <c r="V36" s="174"/>
      <c r="W36" s="174"/>
      <c r="X36" s="103"/>
      <c r="Y36" s="41"/>
    </row>
    <row r="37" spans="1:25" ht="21">
      <c r="A37" s="294"/>
      <c r="B37" s="174"/>
      <c r="C37" s="314"/>
      <c r="D37" s="313"/>
      <c r="E37" s="313">
        <v>2500</v>
      </c>
      <c r="F37" s="313"/>
      <c r="G37" s="313">
        <v>5000</v>
      </c>
      <c r="H37" s="313"/>
      <c r="I37" s="313">
        <v>7500</v>
      </c>
      <c r="J37" s="313"/>
      <c r="K37" s="469">
        <v>10000</v>
      </c>
      <c r="L37" s="313"/>
      <c r="M37" s="469">
        <v>12500</v>
      </c>
      <c r="N37" s="317" t="s">
        <v>340</v>
      </c>
      <c r="O37" s="174"/>
      <c r="P37" s="174"/>
      <c r="Q37" s="174"/>
      <c r="R37" s="174"/>
      <c r="S37" s="174"/>
      <c r="T37" s="174"/>
      <c r="U37" s="174"/>
      <c r="V37" s="174"/>
      <c r="W37" s="174"/>
      <c r="X37" s="103"/>
      <c r="Y37" s="41"/>
    </row>
    <row r="38" spans="1:25">
      <c r="A38" s="294"/>
      <c r="B38" s="174"/>
      <c r="C38" s="174"/>
      <c r="D38" s="174"/>
      <c r="E38" s="174"/>
      <c r="F38" s="174"/>
      <c r="G38" s="174"/>
      <c r="H38" s="174"/>
      <c r="I38" s="174"/>
      <c r="J38" s="174"/>
      <c r="K38" s="174"/>
      <c r="L38" s="174"/>
      <c r="M38" s="174"/>
      <c r="N38" s="174"/>
      <c r="O38" s="316"/>
      <c r="P38" s="316"/>
      <c r="Q38" s="316"/>
      <c r="R38" s="316"/>
      <c r="S38" s="316"/>
      <c r="T38" s="316"/>
      <c r="U38" s="316"/>
      <c r="V38" s="316"/>
      <c r="W38" s="316"/>
      <c r="X38" s="103"/>
      <c r="Y38" s="41"/>
    </row>
    <row r="39" spans="1:25">
      <c r="A39" s="294"/>
      <c r="B39" s="174"/>
      <c r="C39" s="174"/>
      <c r="D39" s="174"/>
      <c r="E39" s="174"/>
      <c r="F39" s="174"/>
      <c r="G39" s="174"/>
      <c r="H39" s="174"/>
      <c r="I39" s="174"/>
      <c r="J39" s="174"/>
      <c r="K39" s="174"/>
      <c r="L39" s="174"/>
      <c r="M39" s="174"/>
      <c r="N39" s="316"/>
      <c r="O39" s="174"/>
      <c r="P39" s="174"/>
      <c r="Q39" s="174"/>
      <c r="R39" s="174"/>
      <c r="S39" s="174"/>
      <c r="T39" s="174"/>
      <c r="U39" s="174"/>
      <c r="V39" s="174"/>
      <c r="W39" s="174"/>
      <c r="X39" s="103"/>
      <c r="Y39" s="41"/>
    </row>
    <row r="40" spans="1:25">
      <c r="A40" s="294"/>
      <c r="B40" s="174"/>
      <c r="C40" s="174"/>
      <c r="D40" s="174"/>
      <c r="E40" s="174"/>
      <c r="F40" s="174"/>
      <c r="G40" s="174"/>
      <c r="H40" s="174"/>
      <c r="I40" s="174"/>
      <c r="J40" s="174"/>
      <c r="K40" s="174"/>
      <c r="L40" s="174"/>
      <c r="M40" s="174"/>
      <c r="N40" s="174"/>
      <c r="O40" s="174"/>
      <c r="P40" s="174"/>
      <c r="Q40" s="174"/>
      <c r="R40" s="174"/>
      <c r="S40" s="174"/>
      <c r="T40" s="174"/>
      <c r="U40" s="174"/>
      <c r="V40" s="174"/>
      <c r="W40" s="174"/>
      <c r="X40" s="103"/>
      <c r="Y40" s="104"/>
    </row>
    <row r="41" spans="1:25" ht="15.75" thickBot="1">
      <c r="A41" s="294"/>
      <c r="B41" s="210"/>
      <c r="C41" s="210"/>
      <c r="D41" s="210"/>
      <c r="E41" s="210"/>
      <c r="F41" s="210"/>
      <c r="G41" s="210"/>
      <c r="H41" s="210"/>
      <c r="I41" s="210"/>
      <c r="J41" s="210"/>
      <c r="K41" s="210"/>
      <c r="L41" s="210"/>
      <c r="M41" s="210"/>
      <c r="N41" s="210"/>
      <c r="O41" s="210"/>
      <c r="P41" s="210"/>
      <c r="Q41" s="210"/>
      <c r="R41" s="210"/>
      <c r="S41" s="210"/>
      <c r="T41" s="210"/>
      <c r="U41" s="210"/>
      <c r="V41" s="210"/>
      <c r="W41" s="210"/>
      <c r="X41" s="103"/>
      <c r="Y41" s="41"/>
    </row>
    <row r="42" spans="1:25" ht="15.75" thickTop="1">
      <c r="A42" s="146"/>
      <c r="B42" s="41"/>
      <c r="C42" s="41"/>
      <c r="D42" s="41"/>
      <c r="E42" s="41"/>
      <c r="F42" s="41"/>
      <c r="G42" s="41"/>
      <c r="H42" s="41"/>
      <c r="I42" s="41"/>
      <c r="J42" s="41"/>
      <c r="K42" s="41"/>
      <c r="L42" s="41"/>
      <c r="M42" s="41"/>
      <c r="N42" s="41"/>
      <c r="O42" s="41"/>
      <c r="P42" s="41"/>
      <c r="Q42" s="41"/>
      <c r="R42" s="41"/>
      <c r="S42" s="41"/>
      <c r="T42" s="41"/>
      <c r="U42" s="41"/>
      <c r="V42" s="41"/>
      <c r="W42" s="41"/>
      <c r="X42" s="41"/>
      <c r="Y42" s="41"/>
    </row>
    <row r="43" spans="1:25">
      <c r="A43" s="145"/>
      <c r="B43" s="41"/>
      <c r="C43" s="41"/>
      <c r="D43" s="41"/>
      <c r="E43" s="41"/>
      <c r="F43" s="41"/>
      <c r="G43" s="41"/>
      <c r="H43" s="41"/>
      <c r="I43" s="41"/>
      <c r="J43" s="41"/>
      <c r="K43" s="41"/>
      <c r="L43" s="41"/>
      <c r="M43" s="41"/>
      <c r="N43" s="41"/>
      <c r="O43" s="41"/>
      <c r="P43" s="41"/>
      <c r="Q43" s="41"/>
      <c r="R43" s="41"/>
      <c r="S43" s="41"/>
      <c r="T43" s="41"/>
      <c r="U43" s="41"/>
      <c r="V43" s="41"/>
      <c r="W43" s="41"/>
      <c r="X43" s="41"/>
      <c r="Y43" s="41"/>
    </row>
    <row r="44" spans="1:25">
      <c r="A44" s="145"/>
      <c r="B44" s="41"/>
      <c r="C44" s="41"/>
      <c r="D44" s="41"/>
      <c r="E44" s="41"/>
      <c r="F44" s="41"/>
      <c r="G44" s="41"/>
      <c r="H44" s="41"/>
      <c r="I44" s="41"/>
      <c r="J44" s="41"/>
      <c r="K44" s="41"/>
      <c r="L44" s="41"/>
      <c r="M44" s="41"/>
      <c r="N44" s="41"/>
      <c r="O44" s="41"/>
      <c r="P44" s="41"/>
      <c r="Q44" s="41"/>
      <c r="R44" s="41"/>
      <c r="S44" s="41"/>
      <c r="T44" s="41"/>
      <c r="U44" s="41"/>
      <c r="V44" s="41"/>
      <c r="W44" s="41"/>
      <c r="X44" s="16"/>
      <c r="Y44" s="16"/>
    </row>
    <row r="45" spans="1:25">
      <c r="A45" s="145"/>
      <c r="B45" s="41"/>
      <c r="C45" s="41"/>
      <c r="D45" s="104"/>
      <c r="E45" s="104"/>
      <c r="F45" s="104"/>
      <c r="G45" s="104"/>
      <c r="H45" s="104"/>
      <c r="I45" s="104"/>
      <c r="J45" s="104"/>
      <c r="K45" s="104"/>
      <c r="L45" s="104"/>
      <c r="M45" s="41"/>
      <c r="N45" s="41"/>
      <c r="O45" s="41"/>
      <c r="P45" s="41"/>
      <c r="Q45" s="41"/>
      <c r="R45" s="41"/>
      <c r="S45" s="41"/>
      <c r="T45" s="41"/>
      <c r="U45" s="41"/>
      <c r="V45" s="41"/>
      <c r="W45" s="41"/>
      <c r="X45" s="16"/>
      <c r="Y45" s="16"/>
    </row>
    <row r="46" spans="1:25">
      <c r="A46" s="145"/>
      <c r="B46" s="41"/>
      <c r="C46" s="41"/>
      <c r="D46" s="41"/>
      <c r="E46" s="41"/>
      <c r="F46" s="41"/>
      <c r="G46" s="41"/>
      <c r="H46" s="41"/>
      <c r="I46" s="41"/>
      <c r="J46" s="41"/>
      <c r="K46" s="41"/>
      <c r="L46" s="41"/>
      <c r="M46" s="41"/>
      <c r="N46" s="41"/>
      <c r="O46" s="41"/>
      <c r="P46" s="41"/>
      <c r="Q46" s="41"/>
      <c r="R46" s="41"/>
      <c r="S46" s="41"/>
      <c r="T46" s="41"/>
      <c r="U46" s="41"/>
      <c r="V46" s="41"/>
      <c r="W46" s="41"/>
      <c r="X46" s="16"/>
      <c r="Y46" s="16"/>
    </row>
    <row r="47" spans="1:25">
      <c r="A47" s="145"/>
      <c r="B47" s="41"/>
      <c r="C47" s="41"/>
      <c r="D47" s="41"/>
      <c r="E47" s="41"/>
      <c r="F47" s="41"/>
      <c r="G47" s="41"/>
      <c r="H47" s="41"/>
      <c r="I47" s="41"/>
      <c r="J47" s="41"/>
      <c r="K47" s="41"/>
      <c r="L47" s="41"/>
      <c r="M47" s="41"/>
      <c r="N47" s="104"/>
      <c r="O47" s="104"/>
      <c r="P47" s="104"/>
      <c r="Q47" s="104"/>
      <c r="R47" s="104"/>
      <c r="S47" s="104"/>
      <c r="T47" s="41"/>
      <c r="U47" s="41"/>
      <c r="V47" s="41"/>
      <c r="W47" s="41"/>
      <c r="X47" s="16"/>
      <c r="Y47" s="16"/>
    </row>
    <row r="48" spans="1:25">
      <c r="A48" s="145"/>
      <c r="B48" s="41"/>
      <c r="C48" s="41"/>
      <c r="D48" s="41"/>
      <c r="E48" s="41"/>
      <c r="F48" s="41"/>
      <c r="G48" s="41"/>
      <c r="H48" s="41"/>
      <c r="I48" s="41"/>
      <c r="J48" s="41"/>
      <c r="K48" s="41"/>
      <c r="L48" s="41"/>
      <c r="M48" s="41"/>
      <c r="N48" s="41"/>
      <c r="O48" s="41"/>
      <c r="P48" s="41"/>
      <c r="Q48" s="41"/>
      <c r="R48" s="41"/>
      <c r="S48" s="41"/>
      <c r="T48" s="41"/>
      <c r="U48" s="41"/>
      <c r="V48" s="41"/>
      <c r="W48" s="41"/>
      <c r="X48" s="16"/>
      <c r="Y48" s="16"/>
    </row>
    <row r="49" spans="1:25">
      <c r="A49" s="145"/>
      <c r="B49" s="41"/>
      <c r="C49" s="41"/>
      <c r="D49" s="41"/>
      <c r="E49" s="41"/>
      <c r="F49" s="41"/>
      <c r="G49" s="41"/>
      <c r="H49" s="41"/>
      <c r="I49" s="41"/>
      <c r="J49" s="41"/>
      <c r="K49" s="41"/>
      <c r="L49" s="41"/>
      <c r="M49" s="41"/>
      <c r="N49" s="41"/>
      <c r="O49" s="41"/>
      <c r="P49" s="41"/>
      <c r="Q49" s="41"/>
      <c r="R49" s="41"/>
      <c r="S49" s="41"/>
      <c r="T49" s="41"/>
      <c r="U49" s="41"/>
      <c r="V49" s="41"/>
      <c r="W49" s="41"/>
      <c r="X49" s="16"/>
      <c r="Y49" s="16"/>
    </row>
    <row r="50" spans="1:25" ht="2.25" customHeight="1">
      <c r="A50" s="145"/>
      <c r="B50" s="41"/>
      <c r="C50" s="41"/>
      <c r="D50" s="41"/>
      <c r="E50" s="41"/>
      <c r="F50" s="41"/>
      <c r="G50" s="41"/>
      <c r="H50" s="41"/>
      <c r="I50" s="41"/>
      <c r="J50" s="41"/>
      <c r="K50" s="41"/>
      <c r="L50" s="41"/>
      <c r="M50" s="41"/>
      <c r="N50" s="41"/>
      <c r="O50" s="41"/>
      <c r="P50" s="41"/>
      <c r="Q50" s="41"/>
      <c r="R50" s="41"/>
      <c r="S50" s="41"/>
      <c r="T50" s="41"/>
      <c r="U50" s="41"/>
      <c r="V50" s="41"/>
      <c r="W50" s="41"/>
      <c r="X50" s="16"/>
      <c r="Y50" s="16"/>
    </row>
    <row r="51" spans="1:25" ht="6.75" customHeight="1">
      <c r="A51" s="145"/>
      <c r="B51" s="41"/>
      <c r="C51" s="41"/>
      <c r="D51" s="41"/>
      <c r="E51" s="41"/>
      <c r="F51" s="41"/>
      <c r="G51" s="41"/>
      <c r="H51" s="41"/>
      <c r="I51" s="41"/>
      <c r="J51" s="41"/>
      <c r="K51" s="41"/>
      <c r="L51" s="41"/>
      <c r="M51" s="41"/>
      <c r="N51" s="41"/>
      <c r="O51" s="41"/>
      <c r="P51" s="41"/>
      <c r="Q51" s="41"/>
      <c r="R51" s="41"/>
      <c r="S51" s="41"/>
      <c r="T51" s="41"/>
      <c r="U51" s="41"/>
      <c r="V51" s="41"/>
      <c r="W51" s="41"/>
      <c r="X51" s="16"/>
      <c r="Y51" s="16"/>
    </row>
    <row r="52" spans="1:25">
      <c r="A52" s="145"/>
      <c r="B52" s="41"/>
      <c r="C52" s="41"/>
      <c r="D52" s="41"/>
      <c r="E52" s="41"/>
      <c r="F52" s="41"/>
      <c r="G52" s="41"/>
      <c r="H52" s="41"/>
      <c r="I52" s="41"/>
      <c r="J52" s="41"/>
      <c r="K52" s="41"/>
      <c r="L52" s="41"/>
      <c r="M52" s="41"/>
      <c r="N52" s="41"/>
      <c r="O52" s="41"/>
      <c r="P52" s="41"/>
      <c r="Q52" s="41"/>
      <c r="R52" s="41"/>
      <c r="S52" s="41"/>
      <c r="T52" s="41"/>
      <c r="U52" s="41"/>
      <c r="V52" s="41"/>
      <c r="W52" s="41"/>
      <c r="X52" s="16"/>
      <c r="Y52" s="16"/>
    </row>
    <row r="53" spans="1:25">
      <c r="A53" s="145"/>
      <c r="B53" s="41"/>
      <c r="C53" s="41"/>
      <c r="D53" s="41"/>
      <c r="E53" s="41"/>
      <c r="F53" s="41"/>
      <c r="G53" s="41"/>
      <c r="H53" s="41"/>
      <c r="I53" s="41"/>
      <c r="J53" s="41"/>
      <c r="K53" s="41"/>
      <c r="L53" s="41"/>
      <c r="M53" s="41"/>
      <c r="N53" s="41"/>
      <c r="O53" s="41"/>
      <c r="P53" s="41"/>
      <c r="Q53" s="41"/>
      <c r="R53" s="41"/>
      <c r="S53" s="41"/>
      <c r="T53" s="41"/>
      <c r="U53" s="41"/>
      <c r="V53" s="41"/>
      <c r="W53" s="41"/>
      <c r="X53" s="16"/>
      <c r="Y53" s="16"/>
    </row>
    <row r="54" spans="1:25">
      <c r="A54" s="145"/>
      <c r="B54" s="41"/>
      <c r="C54" s="41"/>
      <c r="D54" s="41"/>
      <c r="E54" s="41"/>
      <c r="F54" s="41"/>
      <c r="G54" s="41"/>
      <c r="H54" s="41"/>
      <c r="I54" s="41"/>
      <c r="J54" s="41"/>
      <c r="K54" s="41"/>
      <c r="L54" s="41"/>
      <c r="M54" s="41"/>
      <c r="N54" s="41"/>
      <c r="O54" s="41"/>
      <c r="P54" s="41"/>
      <c r="Q54" s="41"/>
      <c r="R54" s="41"/>
      <c r="S54" s="41"/>
      <c r="T54" s="41"/>
      <c r="U54" s="41"/>
      <c r="V54" s="41"/>
      <c r="W54" s="41"/>
      <c r="X54" s="16"/>
      <c r="Y54" s="16"/>
    </row>
    <row r="55" spans="1:25">
      <c r="A55" s="145"/>
      <c r="B55" s="41"/>
      <c r="C55" s="41"/>
      <c r="D55" s="41"/>
      <c r="E55" s="41"/>
      <c r="F55" s="41"/>
      <c r="G55" s="41"/>
      <c r="H55" s="41"/>
      <c r="I55" s="41"/>
      <c r="J55" s="41"/>
      <c r="K55" s="41"/>
      <c r="L55" s="41"/>
      <c r="M55" s="41"/>
      <c r="N55" s="41"/>
      <c r="O55" s="41"/>
      <c r="P55" s="41"/>
      <c r="Q55" s="41"/>
      <c r="R55" s="41"/>
      <c r="S55" s="41"/>
      <c r="T55" s="41"/>
      <c r="U55" s="41"/>
      <c r="V55" s="41"/>
      <c r="W55" s="41"/>
      <c r="X55" s="16"/>
      <c r="Y55" s="16"/>
    </row>
    <row r="56" spans="1:25">
      <c r="B56" s="41"/>
      <c r="C56" s="41"/>
      <c r="D56" s="41"/>
      <c r="E56" s="41"/>
      <c r="F56" s="41"/>
      <c r="G56" s="41"/>
      <c r="H56" s="41"/>
      <c r="I56" s="41"/>
      <c r="J56" s="41"/>
      <c r="K56" s="41"/>
      <c r="L56" s="41"/>
      <c r="M56" s="41"/>
      <c r="N56" s="41"/>
      <c r="O56" s="41"/>
      <c r="P56" s="41"/>
      <c r="Q56" s="41"/>
      <c r="R56" s="41"/>
      <c r="S56" s="41"/>
      <c r="T56" s="41"/>
      <c r="U56" s="41"/>
      <c r="V56" s="41"/>
      <c r="W56" s="41"/>
      <c r="X56" s="16"/>
      <c r="Y56" s="16"/>
    </row>
    <row r="57" spans="1:25">
      <c r="B57" s="16"/>
      <c r="C57" s="16"/>
      <c r="D57" s="16"/>
      <c r="E57" s="16"/>
      <c r="F57" s="16"/>
      <c r="G57" s="16"/>
      <c r="H57" s="16"/>
      <c r="I57" s="16"/>
      <c r="J57" s="16"/>
      <c r="K57" s="16"/>
      <c r="L57" s="16"/>
      <c r="M57" s="16"/>
      <c r="N57" s="16"/>
      <c r="O57" s="16"/>
      <c r="P57" s="16"/>
      <c r="Q57" s="16"/>
      <c r="R57" s="16"/>
      <c r="S57" s="16"/>
      <c r="T57" s="16"/>
      <c r="U57" s="16"/>
      <c r="V57" s="16"/>
      <c r="W57" s="16"/>
      <c r="X57" s="16"/>
      <c r="Y57" s="16"/>
    </row>
  </sheetData>
  <protectedRanges>
    <protectedRange sqref="B11:R25 T11:V25" name="F303"/>
  </protectedRanges>
  <mergeCells count="35">
    <mergeCell ref="D25:M25"/>
    <mergeCell ref="D14:M14"/>
    <mergeCell ref="D15:M15"/>
    <mergeCell ref="D16:M16"/>
    <mergeCell ref="D17:M17"/>
    <mergeCell ref="D18:M18"/>
    <mergeCell ref="D19:M19"/>
    <mergeCell ref="D20:M20"/>
    <mergeCell ref="D21:M21"/>
    <mergeCell ref="D22:M22"/>
    <mergeCell ref="D23:M23"/>
    <mergeCell ref="D24:M24"/>
    <mergeCell ref="D13:M13"/>
    <mergeCell ref="R6:T6"/>
    <mergeCell ref="Z6:AF6"/>
    <mergeCell ref="D7:G7"/>
    <mergeCell ref="R7:T7"/>
    <mergeCell ref="Z7:AF7"/>
    <mergeCell ref="D8:G8"/>
    <mergeCell ref="Z8:AF8"/>
    <mergeCell ref="D9:G9"/>
    <mergeCell ref="Z9:AF9"/>
    <mergeCell ref="Z10:AF10"/>
    <mergeCell ref="D11:M11"/>
    <mergeCell ref="D12:M12"/>
    <mergeCell ref="D3:G3"/>
    <mergeCell ref="N3:N7"/>
    <mergeCell ref="R3:T3"/>
    <mergeCell ref="D4:G4"/>
    <mergeCell ref="Z4:AF4"/>
    <mergeCell ref="D5:G5"/>
    <mergeCell ref="Q5:Q7"/>
    <mergeCell ref="R5:T5"/>
    <mergeCell ref="Z5:AF5"/>
    <mergeCell ref="D6:G6"/>
  </mergeCells>
  <conditionalFormatting sqref="R5:T7 R3:T3">
    <cfRule type="cellIs" dxfId="33" priority="1" operator="greaterThan">
      <formula>0</formula>
    </cfRule>
  </conditionalFormatting>
  <dataValidations count="1">
    <dataValidation type="list" allowBlank="1" showInputMessage="1" showErrorMessage="1" sqref="T12:T25" xr:uid="{00000000-0002-0000-0500-000000000000}">
      <formula1>"ja,nein"</formula1>
    </dataValidation>
  </dataValidations>
  <pageMargins left="0.62992125984251968" right="0.23622047244094491" top="0.55118110236220474" bottom="0.55118110236220474" header="0.31496062992125984" footer="0.31496062992125984"/>
  <pageSetup paperSize="9" scale="49" orientation="landscape" horizontalDpi="4294967294"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F57"/>
  <sheetViews>
    <sheetView showGridLines="0" zoomScale="70" zoomScaleNormal="70" zoomScalePageLayoutView="87" workbookViewId="0">
      <selection activeCell="S11" sqref="S11:V25"/>
    </sheetView>
  </sheetViews>
  <sheetFormatPr baseColWidth="10" defaultRowHeight="15"/>
  <cols>
    <col min="1" max="1" width="4.140625" customWidth="1"/>
    <col min="2" max="2" width="4.42578125" customWidth="1"/>
    <col min="3" max="3" width="34.5703125" customWidth="1"/>
    <col min="4" max="13" width="8.7109375" customWidth="1"/>
    <col min="14" max="14" width="17" customWidth="1"/>
    <col min="15" max="15" width="18.140625" customWidth="1"/>
    <col min="16" max="16" width="19.5703125" customWidth="1"/>
    <col min="17" max="17" width="29.85546875" customWidth="1"/>
    <col min="18" max="18" width="42.140625" customWidth="1"/>
    <col min="19" max="19" width="3" customWidth="1"/>
    <col min="20" max="20" width="13.140625" customWidth="1"/>
    <col min="21" max="21" width="13.5703125" customWidth="1"/>
    <col min="22" max="22" width="19" customWidth="1"/>
    <col min="23" max="23" width="12" customWidth="1"/>
    <col min="24" max="24" width="2.85546875" customWidth="1"/>
  </cols>
  <sheetData>
    <row r="1" spans="1:32" s="41" customFormat="1" ht="32.1" customHeight="1">
      <c r="A1" s="174"/>
      <c r="B1" s="202"/>
      <c r="C1" s="203"/>
      <c r="D1" s="203"/>
      <c r="E1" s="203"/>
      <c r="F1" s="203"/>
      <c r="G1" s="203"/>
      <c r="H1" s="203"/>
      <c r="I1" s="203"/>
      <c r="J1" s="203"/>
      <c r="K1" s="203"/>
      <c r="L1" s="203"/>
      <c r="M1" s="203"/>
      <c r="N1" s="203"/>
      <c r="O1" s="203"/>
      <c r="P1" s="203"/>
      <c r="Q1" s="203"/>
      <c r="R1" s="203"/>
      <c r="S1" s="203"/>
      <c r="T1" s="203"/>
      <c r="U1" s="203"/>
      <c r="V1" s="203"/>
      <c r="W1" s="204"/>
      <c r="Y1" s="84" t="s">
        <v>83</v>
      </c>
      <c r="Z1" s="85"/>
      <c r="AA1" s="85"/>
      <c r="AB1" s="85"/>
      <c r="AC1" s="85"/>
      <c r="AD1" s="85"/>
      <c r="AE1" s="85"/>
      <c r="AF1" s="85"/>
    </row>
    <row r="2" spans="1:32">
      <c r="A2" s="294"/>
      <c r="B2" s="268"/>
      <c r="C2" s="268"/>
      <c r="D2" s="268"/>
      <c r="E2" s="268"/>
      <c r="F2" s="268"/>
      <c r="G2" s="268"/>
      <c r="H2" s="268"/>
      <c r="I2" s="268"/>
      <c r="J2" s="268"/>
      <c r="K2" s="268"/>
      <c r="L2" s="268"/>
      <c r="M2" s="268"/>
      <c r="N2" s="268"/>
      <c r="O2" s="268"/>
      <c r="P2" s="268"/>
      <c r="Q2" s="295"/>
      <c r="R2" s="268"/>
      <c r="S2" s="268"/>
      <c r="T2" s="268"/>
      <c r="U2" s="268"/>
      <c r="V2" s="268"/>
      <c r="W2" s="269"/>
      <c r="Y2" s="206" t="str">
        <f>Steckbrief!B56</f>
        <v xml:space="preserve">Risikoanalyse </v>
      </c>
      <c r="Z2" s="173"/>
      <c r="AA2" s="173"/>
      <c r="AB2" s="173"/>
      <c r="AC2" s="173"/>
      <c r="AD2" s="173"/>
      <c r="AE2" s="173"/>
      <c r="AF2" s="173"/>
    </row>
    <row r="3" spans="1:32" ht="15" customHeight="1">
      <c r="A3" s="294"/>
      <c r="B3" s="268"/>
      <c r="C3" s="270" t="s">
        <v>0</v>
      </c>
      <c r="D3" s="622" t="str">
        <f>Projektname</f>
        <v>Anbindung von Fremdmaschinen in das Uhlmann SCADA System</v>
      </c>
      <c r="E3" s="623"/>
      <c r="F3" s="623"/>
      <c r="G3" s="623"/>
      <c r="H3" s="267"/>
      <c r="I3" s="267"/>
      <c r="J3" s="267"/>
      <c r="K3" s="267"/>
      <c r="L3" s="267"/>
      <c r="M3" s="296"/>
      <c r="N3" s="584" t="s">
        <v>3</v>
      </c>
      <c r="O3" s="271" t="str">
        <f>Übersicht!D11</f>
        <v>Herr Janzen (Automatisierung)</v>
      </c>
      <c r="P3" s="296"/>
      <c r="Q3" s="297"/>
      <c r="R3" s="624"/>
      <c r="S3" s="624"/>
      <c r="T3" s="624"/>
      <c r="U3" s="268"/>
      <c r="V3" s="268"/>
      <c r="W3" s="269"/>
      <c r="Y3" s="172"/>
      <c r="Z3" s="173"/>
      <c r="AA3" s="173"/>
      <c r="AB3" s="173"/>
      <c r="AC3" s="173"/>
      <c r="AD3" s="173"/>
      <c r="AE3" s="173"/>
      <c r="AF3" s="173"/>
    </row>
    <row r="4" spans="1:32" ht="15" customHeight="1">
      <c r="A4" s="294"/>
      <c r="B4" s="268"/>
      <c r="C4" s="270" t="s">
        <v>64</v>
      </c>
      <c r="D4" s="622" t="str">
        <f>Übersicht!D4</f>
        <v>503703186</v>
      </c>
      <c r="E4" s="623"/>
      <c r="F4" s="623"/>
      <c r="G4" s="623"/>
      <c r="H4" s="267"/>
      <c r="I4" s="267"/>
      <c r="J4" s="267"/>
      <c r="K4" s="267"/>
      <c r="L4" s="267"/>
      <c r="M4" s="296"/>
      <c r="N4" s="585"/>
      <c r="O4" s="271" t="str">
        <f>Übersicht!D12</f>
        <v>Herr Eckert (Uhlmann Maschinen)</v>
      </c>
      <c r="P4" s="296"/>
      <c r="Q4" s="295"/>
      <c r="R4" s="268"/>
      <c r="S4" s="268"/>
      <c r="T4" s="268"/>
      <c r="U4" s="268"/>
      <c r="V4" s="268"/>
      <c r="W4" s="269"/>
      <c r="Y4" s="390" t="str">
        <f>Steckbrief!B58</f>
        <v>Nr.</v>
      </c>
      <c r="Z4" s="612" t="str">
        <f>Steckbrief!C58</f>
        <v>Risiko/Chance inkl. Beschreibung</v>
      </c>
      <c r="AA4" s="613">
        <f>Steckbrief!D58</f>
        <v>0</v>
      </c>
      <c r="AB4" s="613">
        <f>Steckbrief!E58</f>
        <v>0</v>
      </c>
      <c r="AC4" s="613"/>
      <c r="AD4" s="613"/>
      <c r="AE4" s="613"/>
      <c r="AF4" s="625"/>
    </row>
    <row r="5" spans="1:32" ht="15" customHeight="1">
      <c r="A5" s="294"/>
      <c r="B5" s="268"/>
      <c r="C5" s="270" t="s">
        <v>75</v>
      </c>
      <c r="D5" s="622" t="str">
        <f>Übersicht!D5</f>
        <v>Pharmazeutischer Konzern spezialisiert auf Insulin</v>
      </c>
      <c r="E5" s="623"/>
      <c r="F5" s="623"/>
      <c r="G5" s="623"/>
      <c r="H5" s="267"/>
      <c r="I5" s="267"/>
      <c r="J5" s="267"/>
      <c r="K5" s="267"/>
      <c r="L5" s="267"/>
      <c r="M5" s="296"/>
      <c r="N5" s="585"/>
      <c r="O5" s="271" t="str">
        <f>Übersicht!D13</f>
        <v>Herr Oliver (Pester Maschinen)</v>
      </c>
      <c r="P5" s="296"/>
      <c r="Q5" s="626"/>
      <c r="R5" s="624"/>
      <c r="S5" s="624"/>
      <c r="T5" s="624"/>
      <c r="U5" s="268"/>
      <c r="V5" s="268"/>
      <c r="W5" s="269"/>
      <c r="Y5" s="42">
        <f>Steckbrief!B59</f>
        <v>1</v>
      </c>
      <c r="Z5" s="616">
        <f>Steckbrief!C59</f>
        <v>0</v>
      </c>
      <c r="AA5" s="617">
        <f>Steckbrief!D59</f>
        <v>0</v>
      </c>
      <c r="AB5" s="617">
        <f>Steckbrief!E59</f>
        <v>0</v>
      </c>
      <c r="AC5" s="617"/>
      <c r="AD5" s="617"/>
      <c r="AE5" s="617"/>
      <c r="AF5" s="627"/>
    </row>
    <row r="6" spans="1:32" ht="15" customHeight="1">
      <c r="A6" s="294"/>
      <c r="B6" s="268"/>
      <c r="C6" s="270" t="s">
        <v>65</v>
      </c>
      <c r="D6" s="622" t="str">
        <f>Übersicht!D6</f>
        <v>503703186</v>
      </c>
      <c r="E6" s="623"/>
      <c r="F6" s="623"/>
      <c r="G6" s="623"/>
      <c r="H6" s="267"/>
      <c r="I6" s="267"/>
      <c r="J6" s="267"/>
      <c r="K6" s="267"/>
      <c r="L6" s="267"/>
      <c r="M6" s="296"/>
      <c r="N6" s="585"/>
      <c r="O6" s="271">
        <f>Übersicht!D14</f>
        <v>0</v>
      </c>
      <c r="P6" s="296"/>
      <c r="Q6" s="626"/>
      <c r="R6" s="624"/>
      <c r="S6" s="624"/>
      <c r="T6" s="624"/>
      <c r="U6" s="268"/>
      <c r="V6" s="268"/>
      <c r="W6" s="269"/>
      <c r="Y6" s="42">
        <f>Steckbrief!B60</f>
        <v>2</v>
      </c>
      <c r="Z6" s="616">
        <f>Steckbrief!C60</f>
        <v>0</v>
      </c>
      <c r="AA6" s="617">
        <f>Steckbrief!D60</f>
        <v>0</v>
      </c>
      <c r="AB6" s="617">
        <f>Steckbrief!E60</f>
        <v>0</v>
      </c>
      <c r="AC6" s="617"/>
      <c r="AD6" s="617"/>
      <c r="AE6" s="617"/>
      <c r="AF6" s="627"/>
    </row>
    <row r="7" spans="1:32" ht="15" customHeight="1">
      <c r="A7" s="294"/>
      <c r="B7" s="268"/>
      <c r="C7" s="270" t="s">
        <v>20</v>
      </c>
      <c r="D7" s="622" t="str">
        <f>Übersicht!D7</f>
        <v>Herr Merk</v>
      </c>
      <c r="E7" s="623"/>
      <c r="F7" s="623"/>
      <c r="G7" s="623"/>
      <c r="H7" s="267"/>
      <c r="I7" s="267"/>
      <c r="J7" s="267"/>
      <c r="K7" s="267"/>
      <c r="L7" s="267"/>
      <c r="M7" s="296"/>
      <c r="N7" s="586"/>
      <c r="O7" s="271">
        <f>Übersicht!D15</f>
        <v>0</v>
      </c>
      <c r="P7" s="296"/>
      <c r="Q7" s="626"/>
      <c r="R7" s="631"/>
      <c r="S7" s="631"/>
      <c r="T7" s="631"/>
      <c r="U7" s="268"/>
      <c r="V7" s="268"/>
      <c r="W7" s="269"/>
      <c r="Y7" s="42">
        <f>Steckbrief!B61</f>
        <v>3</v>
      </c>
      <c r="Z7" s="616">
        <f>Steckbrief!C61</f>
        <v>0</v>
      </c>
      <c r="AA7" s="617">
        <f>Steckbrief!D61</f>
        <v>0</v>
      </c>
      <c r="AB7" s="617">
        <f>Steckbrief!E61</f>
        <v>0</v>
      </c>
      <c r="AC7" s="617"/>
      <c r="AD7" s="617"/>
      <c r="AE7" s="617"/>
      <c r="AF7" s="627"/>
    </row>
    <row r="8" spans="1:32" ht="15" customHeight="1">
      <c r="A8" s="294"/>
      <c r="B8" s="268"/>
      <c r="C8" s="270" t="s">
        <v>66</v>
      </c>
      <c r="D8" s="622" t="str">
        <f>Übersicht!D8</f>
        <v>Herr Braun</v>
      </c>
      <c r="E8" s="623"/>
      <c r="F8" s="623"/>
      <c r="G8" s="623"/>
      <c r="H8" s="267"/>
      <c r="I8" s="267"/>
      <c r="J8" s="267"/>
      <c r="K8" s="267"/>
      <c r="L8" s="267"/>
      <c r="M8" s="296"/>
      <c r="N8" s="174"/>
      <c r="O8" s="174"/>
      <c r="P8" s="268"/>
      <c r="Q8" s="268"/>
      <c r="R8" s="268"/>
      <c r="S8" s="268"/>
      <c r="T8" s="268"/>
      <c r="U8" s="268"/>
      <c r="V8" s="268"/>
      <c r="W8" s="269"/>
      <c r="Y8" s="42">
        <f>Steckbrief!B62</f>
        <v>4</v>
      </c>
      <c r="Z8" s="616">
        <f>Steckbrief!C62</f>
        <v>0</v>
      </c>
      <c r="AA8" s="617">
        <f>Steckbrief!D62</f>
        <v>0</v>
      </c>
      <c r="AB8" s="617">
        <f>Steckbrief!E62</f>
        <v>0</v>
      </c>
      <c r="AC8" s="617"/>
      <c r="AD8" s="617"/>
      <c r="AE8" s="617"/>
      <c r="AF8" s="627"/>
    </row>
    <row r="9" spans="1:32" ht="15" customHeight="1" thickBot="1">
      <c r="A9" s="294"/>
      <c r="B9" s="268"/>
      <c r="C9" s="274" t="s">
        <v>2</v>
      </c>
      <c r="D9" s="622" t="str">
        <f>Übersicht!D9</f>
        <v xml:space="preserve">Herr Eckert </v>
      </c>
      <c r="E9" s="623"/>
      <c r="F9" s="623"/>
      <c r="G9" s="623"/>
      <c r="H9" s="298"/>
      <c r="I9" s="298"/>
      <c r="J9" s="298"/>
      <c r="K9" s="298"/>
      <c r="L9" s="298"/>
      <c r="M9" s="299"/>
      <c r="N9" s="174"/>
      <c r="O9" s="174"/>
      <c r="P9" s="268"/>
      <c r="Q9" s="268"/>
      <c r="R9" s="268"/>
      <c r="S9" s="268"/>
      <c r="T9" s="268"/>
      <c r="U9" s="268"/>
      <c r="V9" s="268"/>
      <c r="W9" s="269"/>
      <c r="Y9" s="42">
        <f>Steckbrief!B63</f>
        <v>5</v>
      </c>
      <c r="Z9" s="616">
        <f>Steckbrief!C63</f>
        <v>0</v>
      </c>
      <c r="AA9" s="617">
        <f>Steckbrief!D63</f>
        <v>0</v>
      </c>
      <c r="AB9" s="617">
        <f>Steckbrief!E63</f>
        <v>0</v>
      </c>
      <c r="AC9" s="617"/>
      <c r="AD9" s="617"/>
      <c r="AE9" s="617"/>
      <c r="AF9" s="627"/>
    </row>
    <row r="10" spans="1:32">
      <c r="A10" s="300"/>
      <c r="B10" s="301"/>
      <c r="C10" s="301"/>
      <c r="D10" s="302"/>
      <c r="E10" s="302"/>
      <c r="F10" s="302"/>
      <c r="G10" s="302"/>
      <c r="H10" s="302"/>
      <c r="I10" s="302"/>
      <c r="J10" s="302"/>
      <c r="K10" s="302"/>
      <c r="L10" s="302"/>
      <c r="M10" s="302"/>
      <c r="N10" s="303"/>
      <c r="O10" s="303"/>
      <c r="P10" s="301"/>
      <c r="Q10" s="301"/>
      <c r="R10" s="302"/>
      <c r="S10" s="304"/>
      <c r="T10" s="268"/>
      <c r="U10" s="273"/>
      <c r="V10" s="273"/>
      <c r="W10" s="269"/>
      <c r="Y10" s="42">
        <f>Steckbrief!B64</f>
        <v>6</v>
      </c>
      <c r="Z10" s="616">
        <f>Steckbrief!C64</f>
        <v>0</v>
      </c>
      <c r="AA10" s="617">
        <f>Steckbrief!D64</f>
        <v>0</v>
      </c>
      <c r="AB10" s="617">
        <f>Steckbrief!E64</f>
        <v>0</v>
      </c>
      <c r="AC10" s="617"/>
      <c r="AD10" s="617"/>
      <c r="AE10" s="617"/>
      <c r="AF10" s="627"/>
    </row>
    <row r="11" spans="1:32" ht="75">
      <c r="A11" s="309"/>
      <c r="B11" s="47" t="s">
        <v>11</v>
      </c>
      <c r="C11" s="108" t="s">
        <v>137</v>
      </c>
      <c r="D11" s="641" t="s">
        <v>138</v>
      </c>
      <c r="E11" s="642"/>
      <c r="F11" s="642"/>
      <c r="G11" s="642"/>
      <c r="H11" s="642"/>
      <c r="I11" s="642"/>
      <c r="J11" s="642"/>
      <c r="K11" s="642"/>
      <c r="L11" s="642"/>
      <c r="M11" s="643"/>
      <c r="N11" s="109" t="s">
        <v>71</v>
      </c>
      <c r="O11" s="110" t="s">
        <v>139</v>
      </c>
      <c r="P11" s="111" t="s">
        <v>140</v>
      </c>
      <c r="Q11" s="111" t="s">
        <v>72</v>
      </c>
      <c r="R11" s="111" t="s">
        <v>73</v>
      </c>
      <c r="S11" s="305"/>
      <c r="T11" s="147" t="s">
        <v>74</v>
      </c>
      <c r="U11" s="111" t="s">
        <v>46</v>
      </c>
      <c r="V11" s="108" t="s">
        <v>22</v>
      </c>
      <c r="W11" s="269"/>
    </row>
    <row r="12" spans="1:32" s="107" customFormat="1" ht="106.5" customHeight="1">
      <c r="A12" s="309"/>
      <c r="B12" s="17">
        <v>1</v>
      </c>
      <c r="C12" s="112" t="s">
        <v>341</v>
      </c>
      <c r="D12" s="628" t="s">
        <v>342</v>
      </c>
      <c r="E12" s="629"/>
      <c r="F12" s="629"/>
      <c r="G12" s="629"/>
      <c r="H12" s="629"/>
      <c r="I12" s="629"/>
      <c r="J12" s="629"/>
      <c r="K12" s="629"/>
      <c r="L12" s="629"/>
      <c r="M12" s="630"/>
      <c r="N12" s="90">
        <v>50</v>
      </c>
      <c r="O12" s="105">
        <v>500000</v>
      </c>
      <c r="P12" s="114">
        <f t="shared" ref="P12:P24" si="0" xml:space="preserve"> N12/100*O12</f>
        <v>250000</v>
      </c>
      <c r="Q12" s="115" t="s">
        <v>343</v>
      </c>
      <c r="R12" s="116"/>
      <c r="S12" s="305">
        <v>1</v>
      </c>
      <c r="T12" s="148" t="s">
        <v>79</v>
      </c>
      <c r="U12" s="90" t="s">
        <v>239</v>
      </c>
      <c r="V12" s="91">
        <v>42975</v>
      </c>
      <c r="W12" s="308"/>
    </row>
    <row r="13" spans="1:32" s="107" customFormat="1" ht="120" customHeight="1">
      <c r="A13" s="309"/>
      <c r="B13" s="17">
        <f t="shared" ref="B13:B25" si="1">B12+1</f>
        <v>2</v>
      </c>
      <c r="C13" s="113"/>
      <c r="D13" s="628"/>
      <c r="E13" s="629"/>
      <c r="F13" s="629"/>
      <c r="G13" s="629"/>
      <c r="H13" s="629"/>
      <c r="I13" s="629"/>
      <c r="J13" s="629"/>
      <c r="K13" s="629"/>
      <c r="L13" s="629"/>
      <c r="M13" s="630"/>
      <c r="N13" s="90"/>
      <c r="O13" s="105"/>
      <c r="P13" s="114">
        <f t="shared" si="0"/>
        <v>0</v>
      </c>
      <c r="Q13" s="115"/>
      <c r="R13" s="115" t="s">
        <v>344</v>
      </c>
      <c r="S13" s="306">
        <v>2</v>
      </c>
      <c r="T13" s="148" t="s">
        <v>79</v>
      </c>
      <c r="U13" s="90" t="s">
        <v>246</v>
      </c>
      <c r="V13" s="91">
        <v>43116</v>
      </c>
      <c r="W13" s="308"/>
    </row>
    <row r="14" spans="1:32" s="107" customFormat="1" ht="111.75" hidden="1" customHeight="1">
      <c r="A14" s="309"/>
      <c r="B14" s="17">
        <f t="shared" si="1"/>
        <v>3</v>
      </c>
      <c r="C14" s="113"/>
      <c r="D14" s="628"/>
      <c r="E14" s="629"/>
      <c r="F14" s="629"/>
      <c r="G14" s="629"/>
      <c r="H14" s="629"/>
      <c r="I14" s="629"/>
      <c r="J14" s="629"/>
      <c r="K14" s="629"/>
      <c r="L14" s="629"/>
      <c r="M14" s="630"/>
      <c r="N14" s="90"/>
      <c r="O14" s="105"/>
      <c r="P14" s="114">
        <f t="shared" si="0"/>
        <v>0</v>
      </c>
      <c r="Q14" s="115"/>
      <c r="R14" s="117"/>
      <c r="S14" s="305"/>
      <c r="T14" s="148"/>
      <c r="U14" s="90"/>
      <c r="V14" s="91"/>
      <c r="W14" s="308"/>
    </row>
    <row r="15" spans="1:32" s="107" customFormat="1" ht="18.75" hidden="1">
      <c r="A15" s="309"/>
      <c r="B15" s="17">
        <f t="shared" si="1"/>
        <v>4</v>
      </c>
      <c r="C15" s="113"/>
      <c r="D15" s="628"/>
      <c r="E15" s="629"/>
      <c r="F15" s="629"/>
      <c r="G15" s="629"/>
      <c r="H15" s="629"/>
      <c r="I15" s="629"/>
      <c r="J15" s="629"/>
      <c r="K15" s="629"/>
      <c r="L15" s="629"/>
      <c r="M15" s="630"/>
      <c r="N15" s="90"/>
      <c r="O15" s="105"/>
      <c r="P15" s="114">
        <f t="shared" si="0"/>
        <v>0</v>
      </c>
      <c r="Q15" s="115"/>
      <c r="R15" s="117"/>
      <c r="S15" s="305"/>
      <c r="T15" s="148"/>
      <c r="U15" s="90"/>
      <c r="V15" s="91"/>
      <c r="W15" s="308"/>
    </row>
    <row r="16" spans="1:32" s="107" customFormat="1" ht="18.75" hidden="1">
      <c r="A16" s="309"/>
      <c r="B16" s="17">
        <f t="shared" si="1"/>
        <v>5</v>
      </c>
      <c r="C16" s="113"/>
      <c r="D16" s="628"/>
      <c r="E16" s="629"/>
      <c r="F16" s="629"/>
      <c r="G16" s="629"/>
      <c r="H16" s="629"/>
      <c r="I16" s="629"/>
      <c r="J16" s="629"/>
      <c r="K16" s="629"/>
      <c r="L16" s="629"/>
      <c r="M16" s="630"/>
      <c r="N16" s="90"/>
      <c r="O16" s="105"/>
      <c r="P16" s="114">
        <f t="shared" si="0"/>
        <v>0</v>
      </c>
      <c r="Q16" s="115"/>
      <c r="R16" s="117"/>
      <c r="S16" s="306"/>
      <c r="T16" s="148"/>
      <c r="U16" s="90"/>
      <c r="V16" s="91"/>
      <c r="W16" s="308"/>
    </row>
    <row r="17" spans="1:25" s="107" customFormat="1" ht="18.75" hidden="1">
      <c r="A17" s="309"/>
      <c r="B17" s="17">
        <f t="shared" si="1"/>
        <v>6</v>
      </c>
      <c r="C17" s="113"/>
      <c r="D17" s="628"/>
      <c r="E17" s="629"/>
      <c r="F17" s="629"/>
      <c r="G17" s="629"/>
      <c r="H17" s="629"/>
      <c r="I17" s="629"/>
      <c r="J17" s="629"/>
      <c r="K17" s="629"/>
      <c r="L17" s="629"/>
      <c r="M17" s="630"/>
      <c r="N17" s="90"/>
      <c r="O17" s="105"/>
      <c r="P17" s="114">
        <f t="shared" si="0"/>
        <v>0</v>
      </c>
      <c r="Q17" s="115"/>
      <c r="R17" s="117"/>
      <c r="S17" s="305"/>
      <c r="T17" s="148"/>
      <c r="U17" s="90"/>
      <c r="V17" s="91"/>
      <c r="W17" s="308"/>
    </row>
    <row r="18" spans="1:25" s="107" customFormat="1" ht="18.75" hidden="1">
      <c r="A18" s="309"/>
      <c r="B18" s="17">
        <f t="shared" si="1"/>
        <v>7</v>
      </c>
      <c r="C18" s="113"/>
      <c r="D18" s="628"/>
      <c r="E18" s="629"/>
      <c r="F18" s="629"/>
      <c r="G18" s="629"/>
      <c r="H18" s="629"/>
      <c r="I18" s="629"/>
      <c r="J18" s="629"/>
      <c r="K18" s="629"/>
      <c r="L18" s="629"/>
      <c r="M18" s="630"/>
      <c r="N18" s="90"/>
      <c r="O18" s="105"/>
      <c r="P18" s="114">
        <f t="shared" si="0"/>
        <v>0</v>
      </c>
      <c r="Q18" s="115"/>
      <c r="R18" s="117"/>
      <c r="S18" s="305"/>
      <c r="T18" s="148"/>
      <c r="U18" s="90"/>
      <c r="V18" s="91"/>
      <c r="W18" s="308"/>
    </row>
    <row r="19" spans="1:25" s="107" customFormat="1" ht="18.75" hidden="1">
      <c r="A19" s="309"/>
      <c r="B19" s="17">
        <f t="shared" si="1"/>
        <v>8</v>
      </c>
      <c r="C19" s="113"/>
      <c r="D19" s="628"/>
      <c r="E19" s="629"/>
      <c r="F19" s="629"/>
      <c r="G19" s="629"/>
      <c r="H19" s="629"/>
      <c r="I19" s="629"/>
      <c r="J19" s="629"/>
      <c r="K19" s="629"/>
      <c r="L19" s="629"/>
      <c r="M19" s="630"/>
      <c r="N19" s="90"/>
      <c r="O19" s="105"/>
      <c r="P19" s="114">
        <f t="shared" si="0"/>
        <v>0</v>
      </c>
      <c r="Q19" s="115"/>
      <c r="R19" s="117"/>
      <c r="S19" s="306"/>
      <c r="T19" s="148"/>
      <c r="U19" s="90"/>
      <c r="V19" s="91"/>
      <c r="W19" s="308"/>
    </row>
    <row r="20" spans="1:25" s="107" customFormat="1" ht="18.75" hidden="1">
      <c r="A20" s="309"/>
      <c r="B20" s="17">
        <f t="shared" si="1"/>
        <v>9</v>
      </c>
      <c r="C20" s="113"/>
      <c r="D20" s="628"/>
      <c r="E20" s="629"/>
      <c r="F20" s="629"/>
      <c r="G20" s="629"/>
      <c r="H20" s="629"/>
      <c r="I20" s="629"/>
      <c r="J20" s="629"/>
      <c r="K20" s="629"/>
      <c r="L20" s="629"/>
      <c r="M20" s="630"/>
      <c r="N20" s="90"/>
      <c r="O20" s="105"/>
      <c r="P20" s="114">
        <f t="shared" si="0"/>
        <v>0</v>
      </c>
      <c r="Q20" s="115"/>
      <c r="R20" s="117"/>
      <c r="S20" s="305"/>
      <c r="T20" s="148"/>
      <c r="U20" s="90"/>
      <c r="V20" s="91"/>
      <c r="W20" s="308"/>
    </row>
    <row r="21" spans="1:25" s="107" customFormat="1" ht="18.75" hidden="1">
      <c r="A21" s="309"/>
      <c r="B21" s="17">
        <f t="shared" si="1"/>
        <v>10</v>
      </c>
      <c r="C21" s="113"/>
      <c r="D21" s="628"/>
      <c r="E21" s="629"/>
      <c r="F21" s="629"/>
      <c r="G21" s="629"/>
      <c r="H21" s="629"/>
      <c r="I21" s="629"/>
      <c r="J21" s="629"/>
      <c r="K21" s="629"/>
      <c r="L21" s="629"/>
      <c r="M21" s="630"/>
      <c r="N21" s="90"/>
      <c r="O21" s="105"/>
      <c r="P21" s="114">
        <f t="shared" si="0"/>
        <v>0</v>
      </c>
      <c r="Q21" s="115"/>
      <c r="R21" s="117"/>
      <c r="S21" s="305"/>
      <c r="T21" s="148"/>
      <c r="U21" s="90"/>
      <c r="V21" s="91"/>
      <c r="W21" s="308"/>
    </row>
    <row r="22" spans="1:25" s="107" customFormat="1" ht="18.75" hidden="1">
      <c r="A22" s="309"/>
      <c r="B22" s="17">
        <f t="shared" si="1"/>
        <v>11</v>
      </c>
      <c r="C22" s="113"/>
      <c r="D22" s="628"/>
      <c r="E22" s="629"/>
      <c r="F22" s="629"/>
      <c r="G22" s="629"/>
      <c r="H22" s="629"/>
      <c r="I22" s="629"/>
      <c r="J22" s="629"/>
      <c r="K22" s="629"/>
      <c r="L22" s="629"/>
      <c r="M22" s="630"/>
      <c r="N22" s="90"/>
      <c r="O22" s="105"/>
      <c r="P22" s="106">
        <f t="shared" si="0"/>
        <v>0</v>
      </c>
      <c r="Q22" s="115"/>
      <c r="R22" s="117"/>
      <c r="S22" s="306"/>
      <c r="T22" s="148"/>
      <c r="U22" s="90"/>
      <c r="V22" s="91"/>
      <c r="W22" s="308"/>
    </row>
    <row r="23" spans="1:25" s="107" customFormat="1" ht="18.75" hidden="1">
      <c r="A23" s="309"/>
      <c r="B23" s="17">
        <f t="shared" si="1"/>
        <v>12</v>
      </c>
      <c r="C23" s="113"/>
      <c r="D23" s="628"/>
      <c r="E23" s="629"/>
      <c r="F23" s="629"/>
      <c r="G23" s="629"/>
      <c r="H23" s="629"/>
      <c r="I23" s="629"/>
      <c r="J23" s="629"/>
      <c r="K23" s="629"/>
      <c r="L23" s="629"/>
      <c r="M23" s="630"/>
      <c r="N23" s="90"/>
      <c r="O23" s="105"/>
      <c r="P23" s="106">
        <f t="shared" si="0"/>
        <v>0</v>
      </c>
      <c r="Q23" s="115"/>
      <c r="R23" s="117"/>
      <c r="S23" s="305"/>
      <c r="T23" s="148"/>
      <c r="U23" s="90"/>
      <c r="V23" s="91"/>
      <c r="W23" s="308"/>
    </row>
    <row r="24" spans="1:25" s="107" customFormat="1" ht="18.75" hidden="1">
      <c r="A24" s="309"/>
      <c r="B24" s="17">
        <f t="shared" si="1"/>
        <v>13</v>
      </c>
      <c r="C24" s="113"/>
      <c r="D24" s="628"/>
      <c r="E24" s="629"/>
      <c r="F24" s="629"/>
      <c r="G24" s="629"/>
      <c r="H24" s="629"/>
      <c r="I24" s="629"/>
      <c r="J24" s="629"/>
      <c r="K24" s="629"/>
      <c r="L24" s="629"/>
      <c r="M24" s="630"/>
      <c r="N24" s="90"/>
      <c r="O24" s="105"/>
      <c r="P24" s="106">
        <f t="shared" si="0"/>
        <v>0</v>
      </c>
      <c r="Q24" s="115"/>
      <c r="R24" s="117"/>
      <c r="S24" s="305"/>
      <c r="T24" s="148"/>
      <c r="U24" s="90"/>
      <c r="V24" s="91"/>
      <c r="W24" s="308"/>
    </row>
    <row r="25" spans="1:25" s="107" customFormat="1" ht="23.25">
      <c r="A25" s="309"/>
      <c r="B25" s="17">
        <f t="shared" si="1"/>
        <v>14</v>
      </c>
      <c r="C25" s="222" t="s">
        <v>178</v>
      </c>
      <c r="D25" s="638"/>
      <c r="E25" s="639"/>
      <c r="F25" s="639"/>
      <c r="G25" s="639"/>
      <c r="H25" s="639"/>
      <c r="I25" s="639"/>
      <c r="J25" s="639"/>
      <c r="K25" s="639"/>
      <c r="L25" s="639"/>
      <c r="M25" s="640"/>
      <c r="N25" s="223"/>
      <c r="O25" s="224"/>
      <c r="P25" s="106">
        <f>SUM(P12:P24)</f>
        <v>250000</v>
      </c>
      <c r="Q25" s="225"/>
      <c r="R25" s="226"/>
      <c r="S25" s="306"/>
      <c r="T25" s="148"/>
      <c r="U25" s="90"/>
      <c r="V25" s="91"/>
      <c r="W25" s="308"/>
    </row>
    <row r="26" spans="1:25" ht="15.75" thickBot="1">
      <c r="A26" s="310"/>
      <c r="B26" s="311"/>
      <c r="C26" s="311"/>
      <c r="D26" s="311"/>
      <c r="E26" s="311"/>
      <c r="F26" s="311"/>
      <c r="G26" s="311"/>
      <c r="H26" s="311"/>
      <c r="I26" s="311"/>
      <c r="J26" s="311"/>
      <c r="K26" s="311"/>
      <c r="L26" s="311"/>
      <c r="M26" s="311"/>
      <c r="N26" s="311"/>
      <c r="O26" s="311"/>
      <c r="P26" s="311"/>
      <c r="Q26" s="311"/>
      <c r="R26" s="311"/>
      <c r="S26" s="307"/>
      <c r="T26" s="174"/>
      <c r="U26" s="174"/>
      <c r="V26" s="174"/>
      <c r="W26" s="269"/>
    </row>
    <row r="27" spans="1:25" ht="39.950000000000003" customHeight="1">
      <c r="A27" s="294"/>
      <c r="B27" s="174"/>
      <c r="C27" s="312" t="s">
        <v>147</v>
      </c>
      <c r="D27" s="132"/>
      <c r="E27" s="133"/>
      <c r="F27" s="133"/>
      <c r="G27" s="133"/>
      <c r="H27" s="133"/>
      <c r="I27" s="133"/>
      <c r="J27" s="133"/>
      <c r="K27" s="133"/>
      <c r="L27" s="133"/>
      <c r="M27" s="134"/>
      <c r="N27" s="294"/>
      <c r="O27" s="174"/>
      <c r="P27" s="174"/>
      <c r="Q27" s="174"/>
      <c r="R27" s="174"/>
      <c r="S27" s="174"/>
      <c r="T27" s="174"/>
      <c r="U27" s="174"/>
      <c r="V27" s="174"/>
      <c r="W27" s="269"/>
    </row>
    <row r="28" spans="1:25" ht="39.950000000000003" customHeight="1">
      <c r="A28" s="294"/>
      <c r="B28" s="174"/>
      <c r="C28" s="313"/>
      <c r="D28" s="94"/>
      <c r="E28" s="95"/>
      <c r="F28" s="95"/>
      <c r="G28" s="95"/>
      <c r="H28" s="95"/>
      <c r="I28" s="95"/>
      <c r="J28" s="95"/>
      <c r="K28" s="95"/>
      <c r="L28" s="95"/>
      <c r="M28" s="96"/>
      <c r="N28" s="294"/>
      <c r="O28" s="174"/>
      <c r="P28" s="174"/>
      <c r="Q28" s="174"/>
      <c r="R28" s="174"/>
      <c r="S28" s="174"/>
      <c r="T28" s="174"/>
      <c r="U28" s="174"/>
      <c r="V28" s="174"/>
      <c r="W28" s="174"/>
      <c r="X28" s="103"/>
      <c r="Y28" s="41"/>
    </row>
    <row r="29" spans="1:25" ht="39.950000000000003" customHeight="1">
      <c r="A29" s="294"/>
      <c r="B29" s="174"/>
      <c r="C29" s="313">
        <v>20</v>
      </c>
      <c r="D29" s="97"/>
      <c r="E29" s="98"/>
      <c r="F29" s="98"/>
      <c r="G29" s="98"/>
      <c r="H29" s="98"/>
      <c r="I29" s="98"/>
      <c r="J29" s="98"/>
      <c r="K29" s="98"/>
      <c r="L29" s="98"/>
      <c r="M29" s="99"/>
      <c r="N29" s="294"/>
      <c r="O29" s="174"/>
      <c r="P29" s="174"/>
      <c r="Q29" s="174"/>
      <c r="R29" s="174"/>
      <c r="S29" s="174"/>
      <c r="T29" s="174"/>
      <c r="U29" s="174"/>
      <c r="V29" s="174"/>
      <c r="W29" s="174"/>
      <c r="X29" s="103"/>
      <c r="Y29" s="41"/>
    </row>
    <row r="30" spans="1:25" ht="39.950000000000003" customHeight="1">
      <c r="A30" s="294"/>
      <c r="B30" s="174"/>
      <c r="C30" s="313"/>
      <c r="D30" s="97"/>
      <c r="E30" s="98"/>
      <c r="F30" s="98"/>
      <c r="G30" s="98"/>
      <c r="H30" s="98"/>
      <c r="I30" s="98"/>
      <c r="J30" s="98"/>
      <c r="K30" s="98"/>
      <c r="L30" s="98"/>
      <c r="M30" s="99"/>
      <c r="N30" s="294"/>
      <c r="O30" s="174"/>
      <c r="P30" s="174"/>
      <c r="Q30" s="174"/>
      <c r="R30" s="174"/>
      <c r="S30" s="174"/>
      <c r="T30" s="174"/>
      <c r="U30" s="174"/>
      <c r="V30" s="174"/>
      <c r="W30" s="174"/>
      <c r="X30" s="103"/>
      <c r="Y30" s="41"/>
    </row>
    <row r="31" spans="1:25" ht="39.950000000000003" customHeight="1">
      <c r="A31" s="294"/>
      <c r="B31" s="174"/>
      <c r="C31" s="313">
        <v>15</v>
      </c>
      <c r="D31" s="97"/>
      <c r="E31" s="98"/>
      <c r="F31" s="98"/>
      <c r="G31" s="98"/>
      <c r="H31" s="98"/>
      <c r="I31" s="98"/>
      <c r="J31" s="98"/>
      <c r="K31" s="98"/>
      <c r="L31" s="98"/>
      <c r="M31" s="99"/>
      <c r="N31" s="315"/>
      <c r="O31" s="316"/>
      <c r="P31" s="316"/>
      <c r="Q31" s="316"/>
      <c r="R31" s="316"/>
      <c r="S31" s="316"/>
      <c r="T31" s="316"/>
      <c r="U31" s="316"/>
      <c r="V31" s="316"/>
      <c r="W31" s="316"/>
      <c r="X31" s="103"/>
      <c r="Y31" s="41"/>
    </row>
    <row r="32" spans="1:25" ht="39.950000000000003" customHeight="1">
      <c r="A32" s="294"/>
      <c r="B32" s="174"/>
      <c r="C32" s="313"/>
      <c r="D32" s="97"/>
      <c r="E32" s="98"/>
      <c r="F32" s="98"/>
      <c r="G32" s="98"/>
      <c r="H32" s="98"/>
      <c r="I32" s="98"/>
      <c r="J32" s="98"/>
      <c r="K32" s="98"/>
      <c r="L32" s="98"/>
      <c r="M32" s="99"/>
      <c r="N32" s="315"/>
      <c r="O32" s="174"/>
      <c r="P32" s="174"/>
      <c r="Q32" s="174"/>
      <c r="R32" s="174"/>
      <c r="S32" s="174"/>
      <c r="T32" s="174"/>
      <c r="U32" s="174"/>
      <c r="V32" s="174"/>
      <c r="W32" s="174"/>
      <c r="X32" s="103"/>
      <c r="Y32" s="41"/>
    </row>
    <row r="33" spans="1:25" ht="39.950000000000003" customHeight="1">
      <c r="A33" s="294"/>
      <c r="B33" s="174"/>
      <c r="C33" s="313">
        <v>10</v>
      </c>
      <c r="D33" s="97"/>
      <c r="E33" s="98"/>
      <c r="F33" s="98"/>
      <c r="G33" s="98"/>
      <c r="H33" s="98"/>
      <c r="I33" s="98"/>
      <c r="J33" s="98"/>
      <c r="K33" s="98"/>
      <c r="L33" s="98"/>
      <c r="M33" s="99"/>
      <c r="N33" s="315"/>
      <c r="O33" s="174"/>
      <c r="P33" s="174"/>
      <c r="Q33" s="174"/>
      <c r="R33" s="174"/>
      <c r="S33" s="174"/>
      <c r="T33" s="174"/>
      <c r="U33" s="174"/>
      <c r="V33" s="174"/>
      <c r="W33" s="174"/>
      <c r="X33" s="103"/>
      <c r="Y33" s="104"/>
    </row>
    <row r="34" spans="1:25" ht="39.950000000000003" customHeight="1">
      <c r="A34" s="294"/>
      <c r="B34" s="174"/>
      <c r="C34" s="313"/>
      <c r="D34" s="97"/>
      <c r="E34" s="98"/>
      <c r="F34" s="98"/>
      <c r="G34" s="98"/>
      <c r="H34" s="98"/>
      <c r="I34" s="98"/>
      <c r="J34" s="98"/>
      <c r="K34" s="98"/>
      <c r="L34" s="98"/>
      <c r="M34" s="99"/>
      <c r="N34" s="315"/>
      <c r="O34" s="174"/>
      <c r="P34" s="174"/>
      <c r="Q34" s="174"/>
      <c r="R34" s="174"/>
      <c r="S34" s="174"/>
      <c r="T34" s="174"/>
      <c r="U34" s="174"/>
      <c r="V34" s="174"/>
      <c r="W34" s="174"/>
      <c r="X34" s="103"/>
      <c r="Y34" s="41"/>
    </row>
    <row r="35" spans="1:25" ht="39.950000000000003" customHeight="1">
      <c r="A35" s="294"/>
      <c r="B35" s="174"/>
      <c r="C35" s="313">
        <v>5</v>
      </c>
      <c r="D35" s="97"/>
      <c r="E35" s="98"/>
      <c r="F35" s="98"/>
      <c r="G35" s="98"/>
      <c r="H35" s="98"/>
      <c r="I35" s="98"/>
      <c r="J35" s="98"/>
      <c r="K35" s="98"/>
      <c r="L35" s="98"/>
      <c r="M35" s="99"/>
      <c r="N35" s="315"/>
      <c r="O35" s="174"/>
      <c r="P35" s="174"/>
      <c r="Q35" s="174"/>
      <c r="R35" s="174"/>
      <c r="S35" s="174"/>
      <c r="T35" s="174"/>
      <c r="U35" s="174"/>
      <c r="V35" s="174"/>
      <c r="W35" s="174"/>
      <c r="X35" s="103"/>
      <c r="Y35" s="41"/>
    </row>
    <row r="36" spans="1:25" ht="39.950000000000003" customHeight="1">
      <c r="A36" s="294"/>
      <c r="B36" s="174"/>
      <c r="C36" s="313"/>
      <c r="D36" s="100"/>
      <c r="E36" s="101"/>
      <c r="F36" s="101"/>
      <c r="G36" s="101"/>
      <c r="H36" s="101"/>
      <c r="I36" s="101"/>
      <c r="J36" s="101"/>
      <c r="K36" s="101"/>
      <c r="L36" s="101"/>
      <c r="M36" s="102"/>
      <c r="N36" s="315"/>
      <c r="O36" s="174"/>
      <c r="P36" s="174"/>
      <c r="Q36" s="174"/>
      <c r="R36" s="174"/>
      <c r="S36" s="174"/>
      <c r="T36" s="174"/>
      <c r="U36" s="174"/>
      <c r="V36" s="174"/>
      <c r="W36" s="174"/>
      <c r="X36" s="103"/>
      <c r="Y36" s="41"/>
    </row>
    <row r="37" spans="1:25" ht="21">
      <c r="A37" s="294"/>
      <c r="B37" s="174"/>
      <c r="C37" s="314"/>
      <c r="D37" s="313"/>
      <c r="E37" s="313">
        <v>50</v>
      </c>
      <c r="F37" s="313"/>
      <c r="G37" s="313">
        <v>100</v>
      </c>
      <c r="H37" s="313"/>
      <c r="I37" s="313">
        <v>150</v>
      </c>
      <c r="J37" s="313"/>
      <c r="K37" s="313">
        <v>200</v>
      </c>
      <c r="L37" s="313"/>
      <c r="M37" s="313">
        <v>250</v>
      </c>
      <c r="N37" s="317" t="s">
        <v>111</v>
      </c>
      <c r="O37" s="174"/>
      <c r="P37" s="174"/>
      <c r="Q37" s="174"/>
      <c r="R37" s="174"/>
      <c r="S37" s="174"/>
      <c r="T37" s="174"/>
      <c r="U37" s="174"/>
      <c r="V37" s="174"/>
      <c r="W37" s="174"/>
      <c r="X37" s="103"/>
      <c r="Y37" s="41"/>
    </row>
    <row r="38" spans="1:25">
      <c r="A38" s="294"/>
      <c r="B38" s="174"/>
      <c r="C38" s="174"/>
      <c r="D38" s="174"/>
      <c r="E38" s="174"/>
      <c r="F38" s="174"/>
      <c r="G38" s="174"/>
      <c r="H38" s="174"/>
      <c r="I38" s="174"/>
      <c r="J38" s="174"/>
      <c r="K38" s="174"/>
      <c r="L38" s="174"/>
      <c r="M38" s="174"/>
      <c r="N38" s="174"/>
      <c r="O38" s="316"/>
      <c r="P38" s="316"/>
      <c r="Q38" s="316"/>
      <c r="R38" s="316"/>
      <c r="S38" s="316"/>
      <c r="T38" s="316"/>
      <c r="U38" s="316"/>
      <c r="V38" s="316"/>
      <c r="W38" s="316"/>
      <c r="X38" s="103"/>
      <c r="Y38" s="41"/>
    </row>
    <row r="39" spans="1:25">
      <c r="A39" s="294"/>
      <c r="B39" s="174"/>
      <c r="C39" s="174"/>
      <c r="D39" s="174"/>
      <c r="E39" s="174"/>
      <c r="F39" s="174"/>
      <c r="G39" s="174"/>
      <c r="H39" s="174"/>
      <c r="I39" s="174"/>
      <c r="J39" s="174"/>
      <c r="K39" s="174"/>
      <c r="L39" s="174"/>
      <c r="M39" s="174"/>
      <c r="N39" s="316"/>
      <c r="O39" s="174"/>
      <c r="P39" s="174"/>
      <c r="Q39" s="174"/>
      <c r="R39" s="174"/>
      <c r="S39" s="174"/>
      <c r="T39" s="174"/>
      <c r="U39" s="174"/>
      <c r="V39" s="174"/>
      <c r="W39" s="174"/>
      <c r="X39" s="103"/>
      <c r="Y39" s="41"/>
    </row>
    <row r="40" spans="1:25">
      <c r="A40" s="294"/>
      <c r="B40" s="174"/>
      <c r="C40" s="174"/>
      <c r="D40" s="174"/>
      <c r="E40" s="174"/>
      <c r="F40" s="174"/>
      <c r="G40" s="174"/>
      <c r="H40" s="174"/>
      <c r="I40" s="174"/>
      <c r="J40" s="174"/>
      <c r="K40" s="174"/>
      <c r="L40" s="174"/>
      <c r="M40" s="174"/>
      <c r="N40" s="174"/>
      <c r="O40" s="174"/>
      <c r="P40" s="174"/>
      <c r="Q40" s="174"/>
      <c r="R40" s="174"/>
      <c r="S40" s="174"/>
      <c r="T40" s="174"/>
      <c r="U40" s="174"/>
      <c r="V40" s="174"/>
      <c r="W40" s="174"/>
      <c r="X40" s="103"/>
      <c r="Y40" s="104"/>
    </row>
    <row r="41" spans="1:25">
      <c r="A41" s="294"/>
      <c r="B41" s="210"/>
      <c r="C41" s="210"/>
      <c r="D41" s="210"/>
      <c r="E41" s="210"/>
      <c r="F41" s="210"/>
      <c r="G41" s="210"/>
      <c r="H41" s="210"/>
      <c r="I41" s="210"/>
      <c r="J41" s="210"/>
      <c r="K41" s="210"/>
      <c r="L41" s="210"/>
      <c r="M41" s="210"/>
      <c r="N41" s="210"/>
      <c r="O41" s="210"/>
      <c r="P41" s="210"/>
      <c r="Q41" s="210"/>
      <c r="R41" s="210"/>
      <c r="S41" s="210"/>
      <c r="T41" s="210"/>
      <c r="U41" s="210"/>
      <c r="V41" s="210"/>
      <c r="W41" s="210"/>
      <c r="X41" s="103"/>
      <c r="Y41" s="41"/>
    </row>
    <row r="42" spans="1:25">
      <c r="B42" s="103"/>
      <c r="C42" s="41"/>
      <c r="D42" s="41"/>
      <c r="E42" s="41"/>
      <c r="F42" s="41"/>
      <c r="G42" s="41"/>
      <c r="H42" s="41"/>
      <c r="I42" s="41"/>
      <c r="J42" s="41"/>
      <c r="K42" s="41"/>
      <c r="L42" s="41"/>
      <c r="M42" s="41"/>
      <c r="N42" s="41"/>
      <c r="O42" s="41"/>
      <c r="P42" s="41"/>
      <c r="Q42" s="41"/>
      <c r="R42" s="41"/>
      <c r="S42" s="41"/>
      <c r="T42" s="41"/>
      <c r="U42" s="41"/>
      <c r="V42" s="41"/>
      <c r="W42" s="41"/>
      <c r="X42" s="41"/>
      <c r="Y42" s="41"/>
    </row>
    <row r="43" spans="1:25">
      <c r="B43" s="103"/>
      <c r="C43" s="41"/>
      <c r="D43" s="41"/>
      <c r="E43" s="41"/>
      <c r="F43" s="41"/>
      <c r="G43" s="41"/>
      <c r="H43" s="41"/>
      <c r="I43" s="41"/>
      <c r="J43" s="41"/>
      <c r="K43" s="41"/>
      <c r="L43" s="41"/>
      <c r="M43" s="41"/>
      <c r="N43" s="41"/>
      <c r="O43" s="41"/>
      <c r="P43" s="41"/>
      <c r="Q43" s="41"/>
      <c r="R43" s="41"/>
      <c r="S43" s="41"/>
      <c r="T43" s="41"/>
      <c r="U43" s="41"/>
      <c r="V43" s="41"/>
      <c r="W43" s="41"/>
      <c r="X43" s="41"/>
      <c r="Y43" s="41"/>
    </row>
    <row r="44" spans="1:25">
      <c r="B44" s="103"/>
      <c r="C44" s="41"/>
      <c r="D44" s="41"/>
      <c r="E44" s="41"/>
      <c r="F44" s="41"/>
      <c r="G44" s="41"/>
      <c r="H44" s="41"/>
      <c r="I44" s="41"/>
      <c r="J44" s="41"/>
      <c r="K44" s="41"/>
      <c r="L44" s="41"/>
      <c r="M44" s="41"/>
      <c r="N44" s="41"/>
      <c r="O44" s="41"/>
      <c r="P44" s="41"/>
      <c r="Q44" s="41"/>
      <c r="R44" s="41"/>
      <c r="S44" s="41"/>
      <c r="T44" s="41"/>
      <c r="U44" s="41"/>
      <c r="V44" s="41"/>
      <c r="W44" s="41"/>
      <c r="X44" s="16"/>
      <c r="Y44" s="16"/>
    </row>
    <row r="45" spans="1:25">
      <c r="B45" s="103"/>
      <c r="C45" s="41"/>
      <c r="D45" s="104"/>
      <c r="E45" s="104"/>
      <c r="F45" s="104"/>
      <c r="G45" s="104"/>
      <c r="H45" s="104"/>
      <c r="I45" s="104"/>
      <c r="J45" s="104"/>
      <c r="K45" s="104"/>
      <c r="L45" s="104"/>
      <c r="M45" s="41"/>
      <c r="N45" s="41"/>
      <c r="O45" s="41"/>
      <c r="P45" s="41"/>
      <c r="Q45" s="41"/>
      <c r="R45" s="41"/>
      <c r="S45" s="41"/>
      <c r="T45" s="41"/>
      <c r="U45" s="41"/>
      <c r="V45" s="41"/>
      <c r="W45" s="41"/>
      <c r="X45" s="16"/>
      <c r="Y45" s="16"/>
    </row>
    <row r="46" spans="1:25">
      <c r="B46" s="103"/>
      <c r="C46" s="41"/>
      <c r="D46" s="41"/>
      <c r="E46" s="41"/>
      <c r="F46" s="41"/>
      <c r="G46" s="41"/>
      <c r="H46" s="41"/>
      <c r="I46" s="41"/>
      <c r="J46" s="41"/>
      <c r="K46" s="41"/>
      <c r="L46" s="41"/>
      <c r="M46" s="41"/>
      <c r="N46" s="41"/>
      <c r="O46" s="41"/>
      <c r="P46" s="41"/>
      <c r="Q46" s="41"/>
      <c r="R46" s="41"/>
      <c r="S46" s="41"/>
      <c r="T46" s="41"/>
      <c r="U46" s="41"/>
      <c r="V46" s="41"/>
      <c r="W46" s="41"/>
      <c r="X46" s="16"/>
      <c r="Y46" s="16"/>
    </row>
    <row r="47" spans="1:25">
      <c r="B47" s="103"/>
      <c r="C47" s="41"/>
      <c r="D47" s="41"/>
      <c r="E47" s="41"/>
      <c r="F47" s="41"/>
      <c r="G47" s="41"/>
      <c r="H47" s="41"/>
      <c r="I47" s="41"/>
      <c r="J47" s="41"/>
      <c r="K47" s="41"/>
      <c r="L47" s="41"/>
      <c r="M47" s="41"/>
      <c r="N47" s="104"/>
      <c r="O47" s="104"/>
      <c r="P47" s="104"/>
      <c r="Q47" s="104"/>
      <c r="R47" s="104"/>
      <c r="S47" s="104"/>
      <c r="T47" s="41"/>
      <c r="U47" s="41"/>
      <c r="V47" s="41"/>
      <c r="W47" s="41"/>
      <c r="X47" s="16"/>
      <c r="Y47" s="16"/>
    </row>
    <row r="48" spans="1:25">
      <c r="B48" s="103"/>
      <c r="C48" s="41"/>
      <c r="D48" s="41"/>
      <c r="E48" s="41"/>
      <c r="F48" s="41"/>
      <c r="G48" s="41"/>
      <c r="H48" s="41"/>
      <c r="I48" s="41"/>
      <c r="J48" s="41"/>
      <c r="K48" s="41"/>
      <c r="L48" s="41"/>
      <c r="M48" s="41"/>
      <c r="N48" s="41"/>
      <c r="O48" s="41"/>
      <c r="P48" s="41"/>
      <c r="Q48" s="41"/>
      <c r="R48" s="41"/>
      <c r="S48" s="41"/>
      <c r="T48" s="41"/>
      <c r="U48" s="41"/>
      <c r="V48" s="41"/>
      <c r="W48" s="41"/>
      <c r="X48" s="16"/>
      <c r="Y48" s="16"/>
    </row>
    <row r="49" spans="2:25">
      <c r="B49" s="103"/>
      <c r="C49" s="41"/>
      <c r="D49" s="41"/>
      <c r="E49" s="41"/>
      <c r="F49" s="41"/>
      <c r="G49" s="41"/>
      <c r="H49" s="41"/>
      <c r="I49" s="41"/>
      <c r="J49" s="41"/>
      <c r="K49" s="41"/>
      <c r="L49" s="41"/>
      <c r="M49" s="41"/>
      <c r="N49" s="41"/>
      <c r="O49" s="41"/>
      <c r="P49" s="41"/>
      <c r="Q49" s="41"/>
      <c r="R49" s="41"/>
      <c r="S49" s="41"/>
      <c r="T49" s="41"/>
      <c r="U49" s="41"/>
      <c r="V49" s="41"/>
      <c r="W49" s="41"/>
      <c r="X49" s="16"/>
      <c r="Y49" s="16"/>
    </row>
    <row r="50" spans="2:25" ht="2.25" customHeight="1">
      <c r="B50" s="103"/>
      <c r="C50" s="41"/>
      <c r="D50" s="41"/>
      <c r="E50" s="41"/>
      <c r="F50" s="41"/>
      <c r="G50" s="41"/>
      <c r="H50" s="41"/>
      <c r="I50" s="41"/>
      <c r="J50" s="41"/>
      <c r="K50" s="41"/>
      <c r="L50" s="41"/>
      <c r="M50" s="41"/>
      <c r="N50" s="41"/>
      <c r="O50" s="41"/>
      <c r="P50" s="41"/>
      <c r="Q50" s="41"/>
      <c r="R50" s="41"/>
      <c r="S50" s="41"/>
      <c r="T50" s="41"/>
      <c r="U50" s="41"/>
      <c r="V50" s="41"/>
      <c r="W50" s="41"/>
      <c r="X50" s="16"/>
      <c r="Y50" s="16"/>
    </row>
    <row r="51" spans="2:25" ht="6.75" customHeight="1">
      <c r="B51" s="103"/>
      <c r="C51" s="41"/>
      <c r="D51" s="41"/>
      <c r="E51" s="41"/>
      <c r="F51" s="41"/>
      <c r="G51" s="41"/>
      <c r="H51" s="41"/>
      <c r="I51" s="41"/>
      <c r="J51" s="41"/>
      <c r="K51" s="41"/>
      <c r="L51" s="41"/>
      <c r="M51" s="41"/>
      <c r="N51" s="41"/>
      <c r="O51" s="41"/>
      <c r="P51" s="41"/>
      <c r="Q51" s="41"/>
      <c r="R51" s="41"/>
      <c r="S51" s="41"/>
      <c r="T51" s="41"/>
      <c r="U51" s="41"/>
      <c r="V51" s="41"/>
      <c r="W51" s="41"/>
      <c r="X51" s="16"/>
      <c r="Y51" s="16"/>
    </row>
    <row r="52" spans="2:25">
      <c r="B52" s="103"/>
      <c r="C52" s="41"/>
      <c r="D52" s="41"/>
      <c r="E52" s="41"/>
      <c r="F52" s="41"/>
      <c r="G52" s="41"/>
      <c r="H52" s="41"/>
      <c r="I52" s="41"/>
      <c r="J52" s="41"/>
      <c r="K52" s="41"/>
      <c r="L52" s="41"/>
      <c r="M52" s="41"/>
      <c r="N52" s="41"/>
      <c r="O52" s="41"/>
      <c r="P52" s="41"/>
      <c r="Q52" s="41"/>
      <c r="R52" s="41"/>
      <c r="S52" s="41"/>
      <c r="T52" s="41"/>
      <c r="U52" s="41"/>
      <c r="V52" s="41"/>
      <c r="W52" s="41"/>
      <c r="X52" s="16"/>
      <c r="Y52" s="16"/>
    </row>
    <row r="53" spans="2:25">
      <c r="B53" s="103"/>
      <c r="C53" s="41"/>
      <c r="D53" s="41"/>
      <c r="E53" s="41"/>
      <c r="F53" s="41"/>
      <c r="G53" s="41"/>
      <c r="H53" s="41"/>
      <c r="I53" s="41"/>
      <c r="J53" s="41"/>
      <c r="K53" s="41"/>
      <c r="L53" s="41"/>
      <c r="M53" s="41"/>
      <c r="N53" s="41"/>
      <c r="O53" s="41"/>
      <c r="P53" s="41"/>
      <c r="Q53" s="41"/>
      <c r="R53" s="41"/>
      <c r="S53" s="41"/>
      <c r="T53" s="41"/>
      <c r="U53" s="41"/>
      <c r="V53" s="41"/>
      <c r="W53" s="41"/>
      <c r="X53" s="16"/>
      <c r="Y53" s="16"/>
    </row>
    <row r="54" spans="2:25">
      <c r="B54" s="103"/>
      <c r="C54" s="41"/>
      <c r="D54" s="41"/>
      <c r="E54" s="41"/>
      <c r="F54" s="41"/>
      <c r="G54" s="41"/>
      <c r="H54" s="41"/>
      <c r="I54" s="41"/>
      <c r="J54" s="41"/>
      <c r="K54" s="41"/>
      <c r="L54" s="41"/>
      <c r="M54" s="41"/>
      <c r="N54" s="41"/>
      <c r="O54" s="41"/>
      <c r="P54" s="41"/>
      <c r="Q54" s="41"/>
      <c r="R54" s="41"/>
      <c r="S54" s="41"/>
      <c r="T54" s="41"/>
      <c r="U54" s="41"/>
      <c r="V54" s="41"/>
      <c r="W54" s="41"/>
      <c r="X54" s="16"/>
      <c r="Y54" s="16"/>
    </row>
    <row r="55" spans="2:25">
      <c r="B55" s="103"/>
      <c r="C55" s="41"/>
      <c r="D55" s="41"/>
      <c r="E55" s="41"/>
      <c r="F55" s="41"/>
      <c r="G55" s="41"/>
      <c r="H55" s="41"/>
      <c r="I55" s="41"/>
      <c r="J55" s="41"/>
      <c r="K55" s="41"/>
      <c r="L55" s="41"/>
      <c r="M55" s="41"/>
      <c r="N55" s="41"/>
      <c r="O55" s="41"/>
      <c r="P55" s="41"/>
      <c r="Q55" s="41"/>
      <c r="R55" s="41"/>
      <c r="S55" s="41"/>
      <c r="T55" s="41"/>
      <c r="U55" s="41"/>
      <c r="V55" s="41"/>
      <c r="W55" s="41"/>
      <c r="X55" s="16"/>
      <c r="Y55" s="16"/>
    </row>
    <row r="56" spans="2:25">
      <c r="B56" s="41"/>
      <c r="C56" s="41"/>
      <c r="D56" s="41"/>
      <c r="E56" s="41"/>
      <c r="F56" s="41"/>
      <c r="G56" s="41"/>
      <c r="H56" s="41"/>
      <c r="I56" s="41"/>
      <c r="J56" s="41"/>
      <c r="K56" s="41"/>
      <c r="L56" s="41"/>
      <c r="M56" s="41"/>
      <c r="N56" s="41"/>
      <c r="O56" s="41"/>
      <c r="P56" s="41"/>
      <c r="Q56" s="41"/>
      <c r="R56" s="41"/>
      <c r="S56" s="41"/>
      <c r="T56" s="41"/>
      <c r="U56" s="41"/>
      <c r="V56" s="41"/>
      <c r="W56" s="41"/>
      <c r="X56" s="16"/>
      <c r="Y56" s="16"/>
    </row>
    <row r="57" spans="2:25">
      <c r="B57" s="16"/>
      <c r="C57" s="16"/>
      <c r="D57" s="16"/>
      <c r="E57" s="16"/>
      <c r="F57" s="16"/>
      <c r="G57" s="16"/>
      <c r="H57" s="16"/>
      <c r="I57" s="16"/>
      <c r="J57" s="16"/>
      <c r="K57" s="16"/>
      <c r="L57" s="16"/>
      <c r="M57" s="16"/>
      <c r="N57" s="16"/>
      <c r="O57" s="16"/>
      <c r="P57" s="16"/>
      <c r="Q57" s="16"/>
      <c r="R57" s="16"/>
      <c r="S57" s="16"/>
      <c r="T57" s="16"/>
      <c r="U57" s="16"/>
      <c r="V57" s="16"/>
      <c r="W57" s="16"/>
      <c r="X57" s="16"/>
      <c r="Y57" s="16"/>
    </row>
  </sheetData>
  <protectedRanges>
    <protectedRange sqref="T11:V25 B25 D25:R25 B11:R24" name="F303"/>
    <protectedRange sqref="C25" name="F303_1"/>
  </protectedRanges>
  <mergeCells count="35">
    <mergeCell ref="D3:G3"/>
    <mergeCell ref="D4:G4"/>
    <mergeCell ref="D5:G5"/>
    <mergeCell ref="D6:G6"/>
    <mergeCell ref="D7:G7"/>
    <mergeCell ref="Z4:AF4"/>
    <mergeCell ref="Z5:AF5"/>
    <mergeCell ref="Z6:AF6"/>
    <mergeCell ref="Z7:AF7"/>
    <mergeCell ref="D8:G8"/>
    <mergeCell ref="Z8:AF8"/>
    <mergeCell ref="Z9:AF9"/>
    <mergeCell ref="Z10:AF10"/>
    <mergeCell ref="D23:M23"/>
    <mergeCell ref="D24:M24"/>
    <mergeCell ref="D11:M11"/>
    <mergeCell ref="D12:M12"/>
    <mergeCell ref="D13:M13"/>
    <mergeCell ref="D14:M14"/>
    <mergeCell ref="D15:M15"/>
    <mergeCell ref="D9:G9"/>
    <mergeCell ref="D25:M25"/>
    <mergeCell ref="D21:M21"/>
    <mergeCell ref="D20:M20"/>
    <mergeCell ref="D16:M16"/>
    <mergeCell ref="D17:M17"/>
    <mergeCell ref="D18:M18"/>
    <mergeCell ref="D22:M22"/>
    <mergeCell ref="D19:M19"/>
    <mergeCell ref="R3:T3"/>
    <mergeCell ref="R7:T7"/>
    <mergeCell ref="R5:T5"/>
    <mergeCell ref="R6:T6"/>
    <mergeCell ref="N3:N7"/>
    <mergeCell ref="Q5:Q7"/>
  </mergeCells>
  <phoneticPr fontId="32" type="noConversion"/>
  <conditionalFormatting sqref="R5:T7 R3:T3">
    <cfRule type="cellIs" dxfId="32" priority="1" operator="greaterThan">
      <formula>0</formula>
    </cfRule>
  </conditionalFormatting>
  <dataValidations count="1">
    <dataValidation type="list" allowBlank="1" showInputMessage="1" showErrorMessage="1" sqref="T12:T25" xr:uid="{00000000-0002-0000-0600-000000000000}">
      <formula1>"ja,nein"</formula1>
    </dataValidation>
  </dataValidations>
  <pageMargins left="0.62992125984251968" right="0.23622047244094491" top="0.55118110236220474" bottom="0.55118110236220474" header="0.31496062992125984" footer="0.31496062992125984"/>
  <pageSetup paperSize="9" scale="49" orientation="landscape" horizontalDpi="4294967294"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B23"/>
  <sheetViews>
    <sheetView showGridLines="0" zoomScale="93" zoomScaleNormal="93" zoomScalePageLayoutView="93" workbookViewId="0">
      <selection activeCell="D12" sqref="D12:E12"/>
    </sheetView>
  </sheetViews>
  <sheetFormatPr baseColWidth="10" defaultColWidth="10.85546875" defaultRowHeight="15"/>
  <cols>
    <col min="1" max="1" width="3.140625" style="37" customWidth="1"/>
    <col min="2" max="2" width="4.140625" style="37" bestFit="1" customWidth="1"/>
    <col min="3" max="3" width="37" style="37" customWidth="1"/>
    <col min="4" max="4" width="20.7109375" style="37" customWidth="1"/>
    <col min="5" max="5" width="1.42578125" style="40" hidden="1" customWidth="1"/>
    <col min="6" max="6" width="33.7109375" style="40" customWidth="1"/>
    <col min="7" max="9" width="8.7109375" style="37" customWidth="1"/>
    <col min="10" max="10" width="7.28515625" style="37" customWidth="1"/>
    <col min="11" max="15" width="5.7109375" style="37" customWidth="1"/>
    <col min="16" max="16" width="3.42578125" style="37" customWidth="1"/>
    <col min="17" max="17" width="2.85546875" style="37" customWidth="1"/>
    <col min="18" max="18" width="1.85546875" style="37" customWidth="1"/>
    <col min="19" max="19" width="2.42578125" style="37" customWidth="1"/>
    <col min="20" max="20" width="3" style="37" customWidth="1"/>
    <col min="21" max="26" width="10.85546875" style="37"/>
    <col min="27" max="27" width="45.42578125" style="37" customWidth="1"/>
    <col min="28" max="16384" width="10.85546875" style="37"/>
  </cols>
  <sheetData>
    <row r="1" spans="1:28" s="41" customFormat="1" ht="43.5" customHeight="1">
      <c r="A1" s="318"/>
      <c r="B1" s="203"/>
      <c r="C1" s="203"/>
      <c r="D1" s="203"/>
      <c r="E1" s="203"/>
      <c r="F1" s="203"/>
      <c r="G1" s="203"/>
      <c r="H1" s="203"/>
      <c r="I1" s="203"/>
      <c r="J1" s="203"/>
      <c r="K1" s="203"/>
      <c r="L1" s="203"/>
      <c r="M1" s="203"/>
      <c r="N1" s="203"/>
      <c r="O1" s="203"/>
      <c r="P1" s="203"/>
      <c r="Q1" s="203"/>
      <c r="R1" s="203"/>
      <c r="S1" s="204"/>
      <c r="T1"/>
      <c r="U1" s="37"/>
      <c r="V1" s="37"/>
      <c r="W1" s="37"/>
      <c r="X1" s="37"/>
      <c r="Y1" s="37"/>
      <c r="Z1" s="37"/>
      <c r="AA1" s="37"/>
      <c r="AB1" s="37"/>
    </row>
    <row r="2" spans="1:28" ht="15" customHeight="1">
      <c r="A2" s="318"/>
      <c r="B2" s="294"/>
      <c r="C2" s="320"/>
      <c r="D2" s="321"/>
      <c r="E2" s="321"/>
      <c r="F2" s="321"/>
      <c r="G2" s="294"/>
      <c r="H2" s="294"/>
      <c r="I2" s="294"/>
      <c r="J2" s="294"/>
      <c r="K2" s="294"/>
      <c r="L2" s="294"/>
      <c r="M2" s="294"/>
      <c r="N2" s="294"/>
      <c r="O2" s="294"/>
      <c r="P2" s="294"/>
      <c r="Q2" s="294"/>
      <c r="R2" s="294"/>
      <c r="S2" s="322"/>
    </row>
    <row r="3" spans="1:28" ht="15" customHeight="1">
      <c r="A3" s="318"/>
      <c r="B3" s="294"/>
      <c r="C3" s="270" t="s">
        <v>0</v>
      </c>
      <c r="D3" s="271" t="str">
        <f>Steckbrief!D3</f>
        <v>Anbindung von Fremdmaschinen in das Uhlmann SCADA System</v>
      </c>
      <c r="E3" s="267"/>
      <c r="F3" s="651" t="s">
        <v>3</v>
      </c>
      <c r="G3" s="652" t="str">
        <f>Steckbrief!D10</f>
        <v>Herr Janzen (Automatisierung)</v>
      </c>
      <c r="H3" s="653"/>
      <c r="I3" s="653"/>
      <c r="J3" s="653"/>
      <c r="K3" s="653"/>
      <c r="L3" s="653"/>
      <c r="M3" s="653"/>
      <c r="N3" s="653"/>
      <c r="O3" s="653"/>
      <c r="P3" s="653"/>
      <c r="Q3" s="296"/>
      <c r="R3" s="296"/>
      <c r="S3" s="323"/>
    </row>
    <row r="4" spans="1:28" ht="15" customHeight="1">
      <c r="A4" s="318"/>
      <c r="B4" s="294"/>
      <c r="C4" s="270" t="s">
        <v>64</v>
      </c>
      <c r="D4" s="271" t="str">
        <f>Steckbrief!D4</f>
        <v>Pharmazeutischer Konzern spezialisiert auf Insulin</v>
      </c>
      <c r="E4" s="267"/>
      <c r="F4" s="651"/>
      <c r="G4" s="652" t="str">
        <f>Steckbrief!D11</f>
        <v>Herr Eckert (Uhlmann Maschinen)</v>
      </c>
      <c r="H4" s="653"/>
      <c r="I4" s="653"/>
      <c r="J4" s="653"/>
      <c r="K4" s="653"/>
      <c r="L4" s="653"/>
      <c r="M4" s="653"/>
      <c r="N4" s="653"/>
      <c r="O4" s="653"/>
      <c r="P4" s="653"/>
      <c r="Q4" s="296"/>
      <c r="R4" s="296"/>
      <c r="S4" s="323"/>
    </row>
    <row r="5" spans="1:28" ht="15" customHeight="1">
      <c r="A5" s="318"/>
      <c r="B5" s="294"/>
      <c r="C5" s="270" t="s">
        <v>75</v>
      </c>
      <c r="D5" s="271" t="str">
        <f>Steckbrief!D5</f>
        <v>503703186</v>
      </c>
      <c r="E5" s="267"/>
      <c r="F5" s="651"/>
      <c r="G5" s="652" t="str">
        <f>Steckbrief!D12</f>
        <v>Herr Oliver (Pester Maschinen)</v>
      </c>
      <c r="H5" s="653"/>
      <c r="I5" s="653"/>
      <c r="J5" s="653"/>
      <c r="K5" s="653"/>
      <c r="L5" s="653"/>
      <c r="M5" s="653"/>
      <c r="N5" s="653"/>
      <c r="O5" s="653"/>
      <c r="P5" s="653"/>
      <c r="Q5" s="296"/>
      <c r="R5" s="296"/>
      <c r="S5" s="323"/>
    </row>
    <row r="6" spans="1:28" ht="15" customHeight="1">
      <c r="A6" s="318"/>
      <c r="B6" s="294"/>
      <c r="C6" s="270" t="s">
        <v>65</v>
      </c>
      <c r="D6" s="271" t="str">
        <f>Steckbrief!D6</f>
        <v>Herr Merk</v>
      </c>
      <c r="E6" s="267"/>
      <c r="F6" s="651"/>
      <c r="G6" s="652">
        <f>Steckbrief!D13</f>
        <v>0</v>
      </c>
      <c r="H6" s="653"/>
      <c r="I6" s="653"/>
      <c r="J6" s="653"/>
      <c r="K6" s="653"/>
      <c r="L6" s="653"/>
      <c r="M6" s="653"/>
      <c r="N6" s="653"/>
      <c r="O6" s="653"/>
      <c r="P6" s="653"/>
      <c r="Q6" s="296"/>
      <c r="R6" s="296"/>
      <c r="S6" s="323"/>
    </row>
    <row r="7" spans="1:28" ht="15" customHeight="1">
      <c r="A7" s="318"/>
      <c r="B7" s="294"/>
      <c r="C7" s="270" t="s">
        <v>20</v>
      </c>
      <c r="D7" s="271" t="str">
        <f>Steckbrief!D7</f>
        <v>Herr Braun</v>
      </c>
      <c r="E7" s="267"/>
      <c r="F7" s="651"/>
      <c r="G7" s="652">
        <f>Steckbrief!D14</f>
        <v>0</v>
      </c>
      <c r="H7" s="653"/>
      <c r="I7" s="653"/>
      <c r="J7" s="653"/>
      <c r="K7" s="653"/>
      <c r="L7" s="653"/>
      <c r="M7" s="653"/>
      <c r="N7" s="653"/>
      <c r="O7" s="653"/>
      <c r="P7" s="653"/>
      <c r="Q7" s="296"/>
      <c r="R7" s="296"/>
      <c r="S7" s="323"/>
    </row>
    <row r="8" spans="1:28" ht="15" customHeight="1">
      <c r="A8" s="318"/>
      <c r="B8" s="294"/>
      <c r="C8" s="270" t="s">
        <v>66</v>
      </c>
      <c r="D8" s="271" t="str">
        <f>Steckbrief!D8</f>
        <v xml:space="preserve">Herr Eckert </v>
      </c>
      <c r="E8" s="267"/>
      <c r="F8" s="267"/>
      <c r="G8" s="294"/>
      <c r="H8" s="294"/>
      <c r="I8" s="294"/>
      <c r="J8" s="294"/>
      <c r="K8" s="294"/>
      <c r="L8" s="294"/>
      <c r="M8" s="294"/>
      <c r="N8" s="294"/>
      <c r="O8" s="294"/>
      <c r="P8" s="294"/>
      <c r="Q8" s="296"/>
      <c r="R8" s="296"/>
      <c r="S8" s="323"/>
    </row>
    <row r="9" spans="1:28" ht="15" customHeight="1" thickBot="1">
      <c r="A9" s="318"/>
      <c r="B9" s="294"/>
      <c r="C9" s="274" t="s">
        <v>2</v>
      </c>
      <c r="D9" s="329" t="s">
        <v>135</v>
      </c>
      <c r="E9" s="298"/>
      <c r="F9" s="298"/>
      <c r="G9" s="294"/>
      <c r="H9" s="294"/>
      <c r="I9" s="294"/>
      <c r="J9" s="294"/>
      <c r="K9" s="294"/>
      <c r="L9" s="294"/>
      <c r="M9" s="294"/>
      <c r="N9" s="294"/>
      <c r="O9" s="294"/>
      <c r="P9" s="294"/>
      <c r="Q9" s="296"/>
      <c r="R9" s="296"/>
      <c r="S9" s="323"/>
    </row>
    <row r="10" spans="1:28" ht="15" customHeight="1">
      <c r="A10" s="300"/>
      <c r="B10" s="324"/>
      <c r="C10" s="325"/>
      <c r="D10" s="644"/>
      <c r="E10" s="644"/>
      <c r="F10" s="326"/>
      <c r="G10" s="327"/>
      <c r="H10" s="327"/>
      <c r="I10" s="327"/>
      <c r="J10" s="327"/>
      <c r="K10" s="327"/>
      <c r="L10" s="327"/>
      <c r="M10" s="327"/>
      <c r="N10" s="327"/>
      <c r="O10" s="327"/>
      <c r="P10" s="327"/>
      <c r="Q10" s="327"/>
      <c r="R10" s="324"/>
      <c r="S10" s="328"/>
    </row>
    <row r="11" spans="1:28" ht="66.95" customHeight="1">
      <c r="A11" s="309"/>
      <c r="B11" s="48" t="s">
        <v>11</v>
      </c>
      <c r="C11" s="48" t="s">
        <v>144</v>
      </c>
      <c r="D11" s="645" t="s">
        <v>128</v>
      </c>
      <c r="E11" s="646"/>
      <c r="F11" s="49" t="s">
        <v>131</v>
      </c>
      <c r="G11" s="647" t="s">
        <v>129</v>
      </c>
      <c r="H11" s="648"/>
      <c r="I11" s="648"/>
      <c r="J11" s="648"/>
      <c r="K11" s="649" t="s">
        <v>130</v>
      </c>
      <c r="L11" s="648"/>
      <c r="M11" s="648"/>
      <c r="N11" s="648"/>
      <c r="O11" s="648"/>
      <c r="P11" s="650"/>
      <c r="Q11" s="296"/>
      <c r="R11" s="296"/>
      <c r="S11" s="335"/>
      <c r="AA11" s="137" t="s">
        <v>305</v>
      </c>
    </row>
    <row r="12" spans="1:28" ht="32.25" customHeight="1">
      <c r="A12" s="309"/>
      <c r="B12" s="39">
        <v>1</v>
      </c>
      <c r="C12" s="137" t="s">
        <v>345</v>
      </c>
      <c r="D12" s="658" t="s">
        <v>251</v>
      </c>
      <c r="E12" s="659"/>
      <c r="F12" s="38" t="s">
        <v>351</v>
      </c>
      <c r="G12" s="654" t="s">
        <v>348</v>
      </c>
      <c r="H12" s="655"/>
      <c r="I12" s="655"/>
      <c r="J12" s="655"/>
      <c r="K12" s="656" t="s">
        <v>347</v>
      </c>
      <c r="L12" s="657"/>
      <c r="M12" s="657"/>
      <c r="N12" s="657"/>
      <c r="O12" s="657"/>
      <c r="P12" s="657"/>
      <c r="Q12" s="296"/>
      <c r="R12" s="296"/>
      <c r="S12" s="335"/>
      <c r="AA12" s="137" t="s">
        <v>308</v>
      </c>
    </row>
    <row r="13" spans="1:28" ht="32.25" customHeight="1">
      <c r="A13" s="309"/>
      <c r="B13" s="39">
        <v>2</v>
      </c>
      <c r="C13" s="137" t="s">
        <v>349</v>
      </c>
      <c r="D13" s="658" t="s">
        <v>243</v>
      </c>
      <c r="E13" s="659"/>
      <c r="F13" s="38" t="s">
        <v>350</v>
      </c>
      <c r="G13" s="654" t="s">
        <v>353</v>
      </c>
      <c r="H13" s="655"/>
      <c r="I13" s="655"/>
      <c r="J13" s="655"/>
      <c r="K13" s="656"/>
      <c r="L13" s="657"/>
      <c r="M13" s="657"/>
      <c r="N13" s="657"/>
      <c r="O13" s="657"/>
      <c r="P13" s="657"/>
      <c r="Q13" s="296"/>
      <c r="R13" s="296"/>
      <c r="S13" s="335"/>
      <c r="AA13" s="137" t="s">
        <v>311</v>
      </c>
    </row>
    <row r="14" spans="1:28" ht="32.25" customHeight="1">
      <c r="A14" s="309"/>
      <c r="B14" s="39">
        <v>3</v>
      </c>
      <c r="C14" s="137" t="s">
        <v>352</v>
      </c>
      <c r="D14" s="658" t="s">
        <v>257</v>
      </c>
      <c r="E14" s="659"/>
      <c r="F14" s="38" t="s">
        <v>251</v>
      </c>
      <c r="G14" s="654" t="s">
        <v>348</v>
      </c>
      <c r="H14" s="655"/>
      <c r="I14" s="655"/>
      <c r="J14" s="655"/>
      <c r="K14" s="656" t="s">
        <v>354</v>
      </c>
      <c r="L14" s="657"/>
      <c r="M14" s="657"/>
      <c r="N14" s="657"/>
      <c r="O14" s="657"/>
      <c r="P14" s="657"/>
      <c r="Q14" s="296"/>
      <c r="R14" s="296"/>
      <c r="S14" s="335"/>
      <c r="AA14" s="137" t="s">
        <v>314</v>
      </c>
    </row>
    <row r="15" spans="1:28" ht="32.25" customHeight="1">
      <c r="A15" s="309"/>
      <c r="B15" s="39">
        <v>4</v>
      </c>
      <c r="C15" s="137" t="s">
        <v>355</v>
      </c>
      <c r="D15" s="122" t="s">
        <v>246</v>
      </c>
      <c r="E15" s="123"/>
      <c r="F15" s="38" t="s">
        <v>357</v>
      </c>
      <c r="G15" s="654" t="s">
        <v>348</v>
      </c>
      <c r="H15" s="655"/>
      <c r="I15" s="655"/>
      <c r="J15" s="655"/>
      <c r="K15" s="656" t="s">
        <v>354</v>
      </c>
      <c r="L15" s="657"/>
      <c r="M15" s="657"/>
      <c r="N15" s="657"/>
      <c r="O15" s="657"/>
      <c r="P15" s="657"/>
      <c r="Q15" s="296"/>
      <c r="R15" s="296"/>
      <c r="S15" s="335"/>
      <c r="AA15" s="137" t="s">
        <v>316</v>
      </c>
    </row>
    <row r="16" spans="1:28" ht="32.25" customHeight="1">
      <c r="A16" s="309"/>
      <c r="B16" s="39">
        <v>5</v>
      </c>
      <c r="C16" s="137" t="s">
        <v>356</v>
      </c>
      <c r="D16" s="122" t="s">
        <v>239</v>
      </c>
      <c r="E16" s="123"/>
      <c r="F16" s="38" t="s">
        <v>246</v>
      </c>
      <c r="G16" s="654" t="s">
        <v>359</v>
      </c>
      <c r="H16" s="655"/>
      <c r="I16" s="655"/>
      <c r="J16" s="655"/>
      <c r="K16" s="656" t="s">
        <v>358</v>
      </c>
      <c r="L16" s="657"/>
      <c r="M16" s="657"/>
      <c r="N16" s="657"/>
      <c r="O16" s="657"/>
      <c r="P16" s="657"/>
      <c r="Q16" s="296"/>
      <c r="R16" s="296"/>
      <c r="S16" s="335"/>
      <c r="AA16" s="137" t="s">
        <v>319</v>
      </c>
    </row>
    <row r="17" spans="1:27" ht="32.25" customHeight="1">
      <c r="A17" s="309"/>
      <c r="B17" s="39">
        <v>6</v>
      </c>
      <c r="C17" s="137" t="s">
        <v>345</v>
      </c>
      <c r="D17" s="122" t="s">
        <v>346</v>
      </c>
      <c r="E17" s="123"/>
      <c r="F17" s="38" t="s">
        <v>324</v>
      </c>
      <c r="G17" s="654" t="s">
        <v>360</v>
      </c>
      <c r="H17" s="655"/>
      <c r="I17" s="655"/>
      <c r="J17" s="655"/>
      <c r="K17" s="656" t="s">
        <v>361</v>
      </c>
      <c r="L17" s="657"/>
      <c r="M17" s="657"/>
      <c r="N17" s="657"/>
      <c r="O17" s="657"/>
      <c r="P17" s="657"/>
      <c r="Q17" s="296"/>
      <c r="R17" s="296"/>
      <c r="S17" s="335"/>
      <c r="AA17" s="470" t="s">
        <v>323</v>
      </c>
    </row>
    <row r="18" spans="1:27" ht="32.25" customHeight="1">
      <c r="A18" s="309"/>
      <c r="B18" s="39">
        <v>7</v>
      </c>
      <c r="C18" s="137"/>
      <c r="D18" s="122"/>
      <c r="E18" s="123"/>
      <c r="F18" s="38"/>
      <c r="G18" s="654"/>
      <c r="H18" s="655"/>
      <c r="I18" s="655"/>
      <c r="J18" s="655"/>
      <c r="K18" s="656"/>
      <c r="L18" s="657"/>
      <c r="M18" s="657"/>
      <c r="N18" s="657"/>
      <c r="O18" s="657"/>
      <c r="P18" s="657"/>
      <c r="Q18" s="296"/>
      <c r="R18" s="296"/>
      <c r="S18" s="335"/>
      <c r="AA18" s="137" t="s">
        <v>324</v>
      </c>
    </row>
    <row r="19" spans="1:27" ht="32.25" customHeight="1">
      <c r="A19" s="309"/>
      <c r="B19" s="39">
        <v>8</v>
      </c>
      <c r="C19" s="137"/>
      <c r="D19" s="658"/>
      <c r="E19" s="659"/>
      <c r="F19" s="38"/>
      <c r="G19" s="654"/>
      <c r="H19" s="655"/>
      <c r="I19" s="655"/>
      <c r="J19" s="655"/>
      <c r="K19" s="656"/>
      <c r="L19" s="657"/>
      <c r="M19" s="657"/>
      <c r="N19" s="657"/>
      <c r="O19" s="657"/>
      <c r="P19" s="657"/>
      <c r="Q19" s="296"/>
      <c r="R19" s="296"/>
      <c r="S19" s="335"/>
    </row>
    <row r="20" spans="1:27" ht="24.95" customHeight="1">
      <c r="A20" s="309"/>
      <c r="B20" s="39">
        <v>9</v>
      </c>
      <c r="C20" s="92"/>
      <c r="D20" s="658"/>
      <c r="E20" s="659"/>
      <c r="F20" s="38"/>
      <c r="G20" s="654"/>
      <c r="H20" s="655"/>
      <c r="I20" s="655"/>
      <c r="J20" s="655"/>
      <c r="K20" s="656"/>
      <c r="L20" s="657"/>
      <c r="M20" s="657"/>
      <c r="N20" s="657"/>
      <c r="O20" s="657"/>
      <c r="P20" s="657"/>
      <c r="Q20" s="296"/>
      <c r="R20" s="296"/>
      <c r="S20" s="335"/>
    </row>
    <row r="21" spans="1:27" ht="24.95" customHeight="1">
      <c r="A21" s="309"/>
      <c r="B21" s="39">
        <v>10</v>
      </c>
      <c r="C21" s="92"/>
      <c r="D21" s="658"/>
      <c r="E21" s="659"/>
      <c r="F21" s="38"/>
      <c r="G21" s="654"/>
      <c r="H21" s="655"/>
      <c r="I21" s="655"/>
      <c r="J21" s="655"/>
      <c r="K21" s="656"/>
      <c r="L21" s="657"/>
      <c r="M21" s="657"/>
      <c r="N21" s="657"/>
      <c r="O21" s="657"/>
      <c r="P21" s="657"/>
      <c r="Q21" s="296"/>
      <c r="R21" s="296"/>
      <c r="S21" s="335"/>
    </row>
    <row r="22" spans="1:27" ht="24.95" customHeight="1">
      <c r="A22" s="309"/>
      <c r="B22" s="39">
        <v>11</v>
      </c>
      <c r="C22" s="93"/>
      <c r="D22" s="658"/>
      <c r="E22" s="659"/>
      <c r="F22" s="38"/>
      <c r="G22" s="654"/>
      <c r="H22" s="655"/>
      <c r="I22" s="655"/>
      <c r="J22" s="655"/>
      <c r="K22" s="656"/>
      <c r="L22" s="657"/>
      <c r="M22" s="657"/>
      <c r="N22" s="657"/>
      <c r="O22" s="657"/>
      <c r="P22" s="657"/>
      <c r="Q22" s="296"/>
      <c r="R22" s="296"/>
      <c r="S22" s="335"/>
    </row>
    <row r="23" spans="1:27" ht="15.75" thickBot="1">
      <c r="A23" s="310"/>
      <c r="B23" s="330"/>
      <c r="C23" s="331"/>
      <c r="D23" s="331"/>
      <c r="E23" s="332"/>
      <c r="F23" s="332"/>
      <c r="G23" s="331"/>
      <c r="H23" s="331"/>
      <c r="I23" s="331"/>
      <c r="J23" s="331"/>
      <c r="K23" s="331"/>
      <c r="L23" s="331"/>
      <c r="M23" s="331"/>
      <c r="N23" s="331"/>
      <c r="O23" s="331"/>
      <c r="P23" s="331"/>
      <c r="Q23" s="333"/>
      <c r="R23" s="333"/>
      <c r="S23" s="334"/>
    </row>
  </sheetData>
  <mergeCells count="39">
    <mergeCell ref="D22:E22"/>
    <mergeCell ref="G22:J22"/>
    <mergeCell ref="K22:P22"/>
    <mergeCell ref="D20:E20"/>
    <mergeCell ref="G20:J20"/>
    <mergeCell ref="K20:P20"/>
    <mergeCell ref="D21:E21"/>
    <mergeCell ref="G21:J21"/>
    <mergeCell ref="K21:P21"/>
    <mergeCell ref="G17:J17"/>
    <mergeCell ref="K17:P17"/>
    <mergeCell ref="G18:J18"/>
    <mergeCell ref="K18:P18"/>
    <mergeCell ref="D19:E19"/>
    <mergeCell ref="G19:J19"/>
    <mergeCell ref="K19:P19"/>
    <mergeCell ref="G16:J16"/>
    <mergeCell ref="K16:P16"/>
    <mergeCell ref="D12:E12"/>
    <mergeCell ref="G12:J12"/>
    <mergeCell ref="K12:P12"/>
    <mergeCell ref="D13:E13"/>
    <mergeCell ref="G13:J13"/>
    <mergeCell ref="K13:P13"/>
    <mergeCell ref="D14:E14"/>
    <mergeCell ref="G14:J14"/>
    <mergeCell ref="K14:P14"/>
    <mergeCell ref="G15:J15"/>
    <mergeCell ref="K15:P15"/>
    <mergeCell ref="D10:E10"/>
    <mergeCell ref="D11:E11"/>
    <mergeCell ref="G11:J11"/>
    <mergeCell ref="K11:P11"/>
    <mergeCell ref="F3:F7"/>
    <mergeCell ref="G3:P3"/>
    <mergeCell ref="G4:P4"/>
    <mergeCell ref="G5:P5"/>
    <mergeCell ref="G6:P6"/>
    <mergeCell ref="G7:P7"/>
  </mergeCells>
  <pageMargins left="0.70866141732283472" right="0.70866141732283472" top="0.78740157480314965" bottom="0.78740157480314965" header="0.31496062992125984" footer="0.31496062992125984"/>
  <pageSetup paperSize="9" scale="58" orientation="landscape" horizontalDpi="4294967293"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17"/>
  <sheetViews>
    <sheetView topLeftCell="A4" zoomScale="150" zoomScaleNormal="150" workbookViewId="0">
      <selection activeCell="BM23" sqref="BM23"/>
    </sheetView>
  </sheetViews>
  <sheetFormatPr baseColWidth="10" defaultRowHeight="15"/>
  <cols>
    <col min="1" max="1" width="37.28515625" customWidth="1"/>
    <col min="2" max="2" width="3.28515625" customWidth="1"/>
    <col min="3" max="5" width="3.7109375" customWidth="1"/>
    <col min="6" max="13" width="3.7109375" hidden="1" customWidth="1"/>
    <col min="14" max="20" width="3.7109375" customWidth="1"/>
    <col min="21" max="25" width="3.7109375" hidden="1" customWidth="1"/>
    <col min="26" max="35" width="3.5703125" hidden="1" customWidth="1"/>
    <col min="36" max="64" width="3.5703125" customWidth="1"/>
  </cols>
  <sheetData>
    <row r="1" spans="1:65" ht="21">
      <c r="A1" s="263" t="s">
        <v>148</v>
      </c>
      <c r="B1" s="393"/>
      <c r="C1" s="264" t="s">
        <v>362</v>
      </c>
      <c r="D1" s="264"/>
      <c r="E1" s="264"/>
      <c r="F1" s="264"/>
      <c r="G1" s="264"/>
      <c r="H1" s="264"/>
      <c r="I1" s="264"/>
      <c r="J1" s="264"/>
      <c r="K1" s="264"/>
      <c r="L1" s="264"/>
      <c r="M1" s="264"/>
      <c r="N1" s="264"/>
      <c r="O1" s="264"/>
      <c r="P1" s="264"/>
      <c r="Q1" s="264"/>
      <c r="R1" s="264"/>
      <c r="S1" s="264"/>
      <c r="T1" s="264"/>
      <c r="U1" s="264"/>
      <c r="V1" s="264"/>
      <c r="W1" s="264"/>
      <c r="X1" s="264"/>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73"/>
    </row>
    <row r="2" spans="1:65">
      <c r="A2" s="265" t="s">
        <v>59</v>
      </c>
      <c r="B2" s="171"/>
      <c r="C2" s="171">
        <v>48</v>
      </c>
      <c r="D2" s="171">
        <f>C2+1</f>
        <v>49</v>
      </c>
      <c r="E2" s="171">
        <f>D2+1</f>
        <v>50</v>
      </c>
      <c r="F2" s="171">
        <f t="shared" ref="F2:Y2" si="0">E2+1</f>
        <v>51</v>
      </c>
      <c r="G2" s="171">
        <f t="shared" si="0"/>
        <v>52</v>
      </c>
      <c r="H2" s="171">
        <v>1</v>
      </c>
      <c r="I2" s="171">
        <f t="shared" si="0"/>
        <v>2</v>
      </c>
      <c r="J2" s="171">
        <f t="shared" si="0"/>
        <v>3</v>
      </c>
      <c r="K2" s="171">
        <f t="shared" si="0"/>
        <v>4</v>
      </c>
      <c r="L2" s="171">
        <f t="shared" si="0"/>
        <v>5</v>
      </c>
      <c r="M2" s="171">
        <f t="shared" si="0"/>
        <v>6</v>
      </c>
      <c r="N2" s="171">
        <f t="shared" si="0"/>
        <v>7</v>
      </c>
      <c r="O2" s="171">
        <f t="shared" si="0"/>
        <v>8</v>
      </c>
      <c r="P2" s="171">
        <f t="shared" si="0"/>
        <v>9</v>
      </c>
      <c r="Q2" s="171">
        <f t="shared" si="0"/>
        <v>10</v>
      </c>
      <c r="R2" s="171">
        <f t="shared" si="0"/>
        <v>11</v>
      </c>
      <c r="S2" s="171">
        <f t="shared" si="0"/>
        <v>12</v>
      </c>
      <c r="T2" s="171">
        <f t="shared" si="0"/>
        <v>13</v>
      </c>
      <c r="U2" s="171">
        <f t="shared" si="0"/>
        <v>14</v>
      </c>
      <c r="V2" s="171">
        <f t="shared" si="0"/>
        <v>15</v>
      </c>
      <c r="W2" s="171">
        <f t="shared" si="0"/>
        <v>16</v>
      </c>
      <c r="X2" s="171">
        <f t="shared" si="0"/>
        <v>17</v>
      </c>
      <c r="Y2" s="471">
        <f t="shared" si="0"/>
        <v>18</v>
      </c>
      <c r="Z2" s="471">
        <f t="shared" ref="Z2" si="1">Y2+1</f>
        <v>19</v>
      </c>
      <c r="AA2" s="471">
        <f t="shared" ref="AA2" si="2">Z2+1</f>
        <v>20</v>
      </c>
      <c r="AB2" s="471">
        <f t="shared" ref="AB2" si="3">AA2+1</f>
        <v>21</v>
      </c>
      <c r="AC2" s="471">
        <f t="shared" ref="AC2" si="4">AB2+1</f>
        <v>22</v>
      </c>
      <c r="AD2" s="471">
        <f t="shared" ref="AD2" si="5">AC2+1</f>
        <v>23</v>
      </c>
      <c r="AE2" s="471">
        <f t="shared" ref="AE2" si="6">AD2+1</f>
        <v>24</v>
      </c>
      <c r="AF2" s="471">
        <f t="shared" ref="AF2" si="7">AE2+1</f>
        <v>25</v>
      </c>
      <c r="AG2" s="471">
        <f t="shared" ref="AG2" si="8">AF2+1</f>
        <v>26</v>
      </c>
      <c r="AH2" s="471">
        <f t="shared" ref="AH2" si="9">AG2+1</f>
        <v>27</v>
      </c>
      <c r="AI2" s="471">
        <f t="shared" ref="AI2" si="10">AH2+1</f>
        <v>28</v>
      </c>
      <c r="AJ2" s="471">
        <f t="shared" ref="AJ2" si="11">AI2+1</f>
        <v>29</v>
      </c>
      <c r="AK2" s="471">
        <f t="shared" ref="AK2" si="12">AJ2+1</f>
        <v>30</v>
      </c>
      <c r="AL2" s="471">
        <f t="shared" ref="AL2" si="13">AK2+1</f>
        <v>31</v>
      </c>
      <c r="AM2" s="471">
        <f t="shared" ref="AM2" si="14">AL2+1</f>
        <v>32</v>
      </c>
      <c r="AN2" s="471">
        <f t="shared" ref="AN2" si="15">AM2+1</f>
        <v>33</v>
      </c>
      <c r="AO2" s="471">
        <f t="shared" ref="AO2" si="16">AN2+1</f>
        <v>34</v>
      </c>
      <c r="AP2" s="471">
        <f t="shared" ref="AP2" si="17">AO2+1</f>
        <v>35</v>
      </c>
      <c r="AQ2" s="471">
        <f t="shared" ref="AQ2" si="18">AP2+1</f>
        <v>36</v>
      </c>
      <c r="AR2" s="471">
        <f t="shared" ref="AR2" si="19">AQ2+1</f>
        <v>37</v>
      </c>
      <c r="AS2" s="471">
        <f t="shared" ref="AS2" si="20">AR2+1</f>
        <v>38</v>
      </c>
      <c r="AT2" s="471">
        <f t="shared" ref="AT2" si="21">AS2+1</f>
        <v>39</v>
      </c>
      <c r="AU2" s="471">
        <f t="shared" ref="AU2" si="22">AT2+1</f>
        <v>40</v>
      </c>
      <c r="AV2" s="471">
        <f t="shared" ref="AV2" si="23">AU2+1</f>
        <v>41</v>
      </c>
      <c r="AW2" s="471">
        <f t="shared" ref="AW2" si="24">AV2+1</f>
        <v>42</v>
      </c>
      <c r="AX2" s="471">
        <f t="shared" ref="AX2" si="25">AW2+1</f>
        <v>43</v>
      </c>
      <c r="AY2" s="471">
        <f t="shared" ref="AY2" si="26">AX2+1</f>
        <v>44</v>
      </c>
      <c r="AZ2" s="471">
        <f t="shared" ref="AZ2" si="27">AY2+1</f>
        <v>45</v>
      </c>
      <c r="BA2" s="471">
        <f t="shared" ref="BA2" si="28">AZ2+1</f>
        <v>46</v>
      </c>
      <c r="BB2" s="471">
        <f t="shared" ref="BB2" si="29">BA2+1</f>
        <v>47</v>
      </c>
      <c r="BC2" s="471">
        <f t="shared" ref="BC2" si="30">BB2+1</f>
        <v>48</v>
      </c>
      <c r="BD2" s="471">
        <f t="shared" ref="BD2" si="31">BC2+1</f>
        <v>49</v>
      </c>
      <c r="BE2" s="471">
        <f t="shared" ref="BE2" si="32">BD2+1</f>
        <v>50</v>
      </c>
      <c r="BF2" s="471">
        <f t="shared" ref="BF2" si="33">BE2+1</f>
        <v>51</v>
      </c>
      <c r="BG2" s="471">
        <f t="shared" ref="BG2:BI2" si="34">BF2+1</f>
        <v>52</v>
      </c>
      <c r="BH2" s="471">
        <v>1</v>
      </c>
      <c r="BI2" s="471">
        <f t="shared" si="34"/>
        <v>2</v>
      </c>
      <c r="BJ2" s="471">
        <v>3</v>
      </c>
      <c r="BK2" s="471">
        <v>4</v>
      </c>
      <c r="BL2" s="471">
        <v>5</v>
      </c>
      <c r="BM2" s="474"/>
    </row>
    <row r="3" spans="1:65">
      <c r="A3" s="398" t="s">
        <v>363</v>
      </c>
      <c r="B3" s="41"/>
      <c r="C3" s="392" t="s">
        <v>149</v>
      </c>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75"/>
    </row>
    <row r="4" spans="1:65">
      <c r="A4" s="398" t="s">
        <v>364</v>
      </c>
      <c r="B4" s="41"/>
      <c r="C4" s="266"/>
      <c r="D4" s="266"/>
      <c r="E4" s="266"/>
      <c r="F4" s="266"/>
      <c r="G4" s="266"/>
      <c r="H4" s="266"/>
      <c r="I4" s="266"/>
      <c r="J4" s="266"/>
      <c r="K4" s="266"/>
      <c r="L4" s="266"/>
      <c r="M4" s="266"/>
      <c r="N4" s="266"/>
      <c r="O4" s="266"/>
      <c r="P4" s="266"/>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75"/>
    </row>
    <row r="5" spans="1:65">
      <c r="A5" s="398" t="s">
        <v>365</v>
      </c>
      <c r="B5" s="41"/>
      <c r="C5" s="41"/>
      <c r="E5" s="41"/>
      <c r="F5" s="395"/>
      <c r="G5" s="41"/>
      <c r="H5" s="41"/>
      <c r="I5" s="41"/>
      <c r="J5" s="41"/>
      <c r="K5" s="41"/>
      <c r="L5" s="41"/>
      <c r="M5" s="41"/>
      <c r="N5" s="41"/>
      <c r="O5" s="41"/>
      <c r="P5" s="41"/>
      <c r="Q5" s="394" t="s">
        <v>149</v>
      </c>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75"/>
    </row>
    <row r="6" spans="1:65">
      <c r="A6" s="398" t="s">
        <v>366</v>
      </c>
      <c r="B6" s="41"/>
      <c r="C6" s="41"/>
      <c r="D6" s="41"/>
      <c r="E6" s="41"/>
      <c r="F6" s="41"/>
      <c r="G6" s="41"/>
      <c r="H6" s="41"/>
      <c r="I6" s="41"/>
      <c r="J6" s="41"/>
      <c r="K6" s="41"/>
      <c r="L6" s="41"/>
      <c r="M6" s="41"/>
      <c r="N6" s="18"/>
      <c r="O6" s="41"/>
      <c r="P6" s="41"/>
      <c r="Q6" s="266"/>
      <c r="R6" s="266"/>
      <c r="S6" s="266"/>
      <c r="T6" s="266"/>
      <c r="U6" s="266"/>
      <c r="V6" s="266"/>
      <c r="W6" s="266"/>
      <c r="X6" s="266"/>
      <c r="Y6" s="266"/>
      <c r="Z6" s="266"/>
      <c r="AA6" s="266"/>
      <c r="AB6" s="266"/>
      <c r="AC6" s="266"/>
      <c r="AD6" s="266"/>
      <c r="AE6" s="266"/>
      <c r="AF6" s="266"/>
      <c r="AG6" s="266"/>
      <c r="AH6" s="266"/>
      <c r="AI6" s="266"/>
      <c r="AJ6" s="266"/>
      <c r="AK6" s="266"/>
      <c r="AL6" s="266"/>
      <c r="AM6" s="266"/>
      <c r="AN6" s="266"/>
      <c r="AO6" s="266"/>
      <c r="AP6" s="41"/>
      <c r="AQ6" s="41"/>
      <c r="AR6" s="41"/>
      <c r="AS6" s="41"/>
      <c r="AT6" s="41"/>
      <c r="AU6" s="41"/>
      <c r="AV6" s="41"/>
      <c r="AW6" s="41"/>
      <c r="AX6" s="41"/>
      <c r="AY6" s="41"/>
      <c r="AZ6" s="41"/>
      <c r="BA6" s="41"/>
      <c r="BB6" s="41"/>
      <c r="BC6" s="41"/>
      <c r="BD6" s="41"/>
      <c r="BE6" s="41"/>
      <c r="BF6" s="41"/>
      <c r="BG6" s="41"/>
      <c r="BH6" s="41"/>
      <c r="BI6" s="41"/>
      <c r="BJ6" s="41"/>
      <c r="BK6" s="41"/>
      <c r="BL6" s="41"/>
      <c r="BM6" s="475"/>
    </row>
    <row r="7" spans="1:65">
      <c r="A7" s="398" t="s">
        <v>367</v>
      </c>
      <c r="B7" s="41"/>
      <c r="C7" s="41"/>
      <c r="D7" s="41"/>
      <c r="E7" s="41"/>
      <c r="F7" s="41"/>
      <c r="G7" s="41"/>
      <c r="H7" s="41"/>
      <c r="I7" s="41"/>
      <c r="J7" s="41"/>
      <c r="K7" s="41"/>
      <c r="L7" s="41"/>
      <c r="M7" s="41"/>
      <c r="N7" s="396"/>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394" t="s">
        <v>149</v>
      </c>
      <c r="AQ7" s="41"/>
      <c r="AR7" s="41"/>
      <c r="AS7" s="41"/>
      <c r="AT7" s="41"/>
      <c r="AU7" s="41"/>
      <c r="AV7" s="41"/>
      <c r="AW7" s="41"/>
      <c r="AX7" s="41"/>
      <c r="AY7" s="41"/>
      <c r="AZ7" s="41"/>
      <c r="BA7" s="41"/>
      <c r="BB7" s="41"/>
      <c r="BC7" s="41"/>
      <c r="BD7" s="41"/>
      <c r="BE7" s="41"/>
      <c r="BF7" s="41"/>
      <c r="BG7" s="41"/>
      <c r="BH7" s="41"/>
      <c r="BI7" s="41"/>
      <c r="BJ7" s="41"/>
      <c r="BK7" s="41"/>
      <c r="BL7" s="41"/>
      <c r="BM7" s="475"/>
    </row>
    <row r="8" spans="1:65">
      <c r="A8" s="398" t="s">
        <v>368</v>
      </c>
      <c r="B8" s="41"/>
      <c r="C8" s="41"/>
      <c r="D8" s="41"/>
      <c r="E8" s="41"/>
      <c r="F8" s="41"/>
      <c r="G8" s="41"/>
      <c r="H8" s="41"/>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266"/>
      <c r="AQ8" s="266"/>
      <c r="AR8" s="266"/>
      <c r="AS8" s="266"/>
      <c r="AT8" s="266"/>
      <c r="AU8" s="41"/>
      <c r="AV8" s="41"/>
      <c r="AW8" s="41"/>
      <c r="AX8" s="41"/>
      <c r="AY8" s="41"/>
      <c r="AZ8" s="41"/>
      <c r="BA8" s="41"/>
      <c r="BB8" s="41"/>
      <c r="BC8" s="41"/>
      <c r="BD8" s="41"/>
      <c r="BE8" s="41"/>
      <c r="BF8" s="41"/>
      <c r="BG8" s="41"/>
      <c r="BH8" s="41"/>
      <c r="BI8" s="41"/>
      <c r="BJ8" s="41"/>
      <c r="BK8" s="41"/>
      <c r="BL8" s="41"/>
      <c r="BM8" s="475"/>
    </row>
    <row r="9" spans="1:65">
      <c r="A9" s="398" t="s">
        <v>369</v>
      </c>
      <c r="B9" s="41"/>
      <c r="C9" s="41"/>
      <c r="D9" s="41"/>
      <c r="E9" s="41"/>
      <c r="F9" s="41"/>
      <c r="G9" s="41"/>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394" t="s">
        <v>149</v>
      </c>
      <c r="AV9" s="41"/>
      <c r="AW9" s="41"/>
      <c r="AX9" s="41"/>
      <c r="AY9" s="41"/>
      <c r="AZ9" s="41"/>
      <c r="BA9" s="41"/>
      <c r="BB9" s="41"/>
      <c r="BC9" s="41"/>
      <c r="BD9" s="41"/>
      <c r="BE9" s="41"/>
      <c r="BF9" s="41"/>
      <c r="BG9" s="41"/>
      <c r="BH9" s="41"/>
      <c r="BI9" s="41"/>
      <c r="BJ9" s="41"/>
      <c r="BK9" s="41"/>
      <c r="BL9" s="41"/>
      <c r="BM9" s="475"/>
    </row>
    <row r="10" spans="1:65">
      <c r="A10" s="398" t="s">
        <v>370</v>
      </c>
      <c r="B10" s="41"/>
      <c r="C10" s="41"/>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266"/>
      <c r="AV10" s="266"/>
      <c r="AW10" s="266"/>
      <c r="AX10" s="266"/>
      <c r="AY10" s="266"/>
      <c r="AZ10" s="266"/>
      <c r="BA10" s="266"/>
      <c r="BB10" s="266"/>
      <c r="BC10" s="41"/>
      <c r="BD10" s="41"/>
      <c r="BE10" s="41"/>
      <c r="BF10" s="41"/>
      <c r="BG10" s="41"/>
      <c r="BH10" s="41"/>
      <c r="BI10" s="41"/>
      <c r="BJ10" s="41"/>
      <c r="BK10" s="41"/>
      <c r="BL10" s="41"/>
      <c r="BM10" s="475"/>
    </row>
    <row r="11" spans="1:65">
      <c r="A11" s="398" t="s">
        <v>371</v>
      </c>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394" t="s">
        <v>149</v>
      </c>
      <c r="BD11" s="41"/>
      <c r="BE11" s="41"/>
      <c r="BF11" s="41"/>
      <c r="BG11" s="41"/>
      <c r="BH11" s="41"/>
      <c r="BI11" s="41"/>
      <c r="BJ11" s="41"/>
      <c r="BK11" s="41"/>
      <c r="BL11" s="41"/>
      <c r="BM11" s="475"/>
    </row>
    <row r="12" spans="1:65">
      <c r="A12" s="398" t="s">
        <v>372</v>
      </c>
      <c r="B12" s="41"/>
      <c r="C12" s="41"/>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266"/>
      <c r="BD12" s="266"/>
      <c r="BE12" s="266"/>
      <c r="BF12" s="41"/>
      <c r="BG12" s="41"/>
      <c r="BH12" s="41"/>
      <c r="BI12" s="41"/>
      <c r="BJ12" s="41"/>
      <c r="BK12" s="41"/>
      <c r="BL12" s="41"/>
      <c r="BM12" s="475"/>
    </row>
    <row r="13" spans="1:65">
      <c r="A13" s="398" t="s">
        <v>373</v>
      </c>
      <c r="B13" s="41"/>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394" t="s">
        <v>149</v>
      </c>
      <c r="BG13" s="41"/>
      <c r="BH13" s="41"/>
      <c r="BI13" s="41"/>
      <c r="BJ13" s="41"/>
      <c r="BK13" s="41"/>
      <c r="BL13" s="41"/>
      <c r="BM13" s="475"/>
    </row>
    <row r="14" spans="1:65">
      <c r="A14" s="398" t="s">
        <v>153</v>
      </c>
      <c r="B14" s="41"/>
      <c r="C14" s="41"/>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266"/>
      <c r="BG14" s="266"/>
      <c r="BH14" s="266"/>
      <c r="BI14" s="266"/>
      <c r="BJ14" s="266"/>
      <c r="BK14" s="266"/>
      <c r="BL14" s="41"/>
      <c r="BM14" s="475"/>
    </row>
    <row r="15" spans="1:65" ht="15.75" thickBot="1">
      <c r="A15" s="399" t="s">
        <v>180</v>
      </c>
      <c r="B15" s="397"/>
      <c r="C15" s="397"/>
      <c r="D15" s="397"/>
      <c r="E15" s="397"/>
      <c r="F15" s="397"/>
      <c r="G15" s="397"/>
      <c r="H15" s="397"/>
      <c r="I15" s="397"/>
      <c r="J15" s="397"/>
      <c r="K15" s="397"/>
      <c r="L15" s="397"/>
      <c r="M15" s="397"/>
      <c r="N15" s="397"/>
      <c r="O15" s="397"/>
      <c r="P15" s="397"/>
      <c r="Q15" s="397"/>
      <c r="R15" s="397"/>
      <c r="S15" s="397"/>
      <c r="T15" s="397"/>
      <c r="U15" s="397"/>
      <c r="V15" s="397"/>
      <c r="W15" s="397"/>
      <c r="X15" s="397"/>
      <c r="Y15" s="397"/>
      <c r="Z15" s="397"/>
      <c r="AA15" s="397"/>
      <c r="AB15" s="397"/>
      <c r="AC15" s="397"/>
      <c r="AD15" s="397"/>
      <c r="AE15" s="397"/>
      <c r="AF15" s="397"/>
      <c r="AG15" s="397"/>
      <c r="AH15" s="397"/>
      <c r="AI15" s="397"/>
      <c r="AJ15" s="397"/>
      <c r="AK15" s="397"/>
      <c r="AL15" s="397"/>
      <c r="AM15" s="397"/>
      <c r="AN15" s="397"/>
      <c r="AO15" s="397"/>
      <c r="AP15" s="397"/>
      <c r="AQ15" s="397"/>
      <c r="AR15" s="397"/>
      <c r="AS15" s="397"/>
      <c r="AT15" s="397"/>
      <c r="AU15" s="397"/>
      <c r="AV15" s="397"/>
      <c r="AW15" s="397"/>
      <c r="AX15" s="397"/>
      <c r="AY15" s="397"/>
      <c r="AZ15" s="397"/>
      <c r="BA15" s="397"/>
      <c r="BB15" s="397"/>
      <c r="BC15" s="397"/>
      <c r="BD15" s="397"/>
      <c r="BE15" s="397"/>
      <c r="BF15" s="397"/>
      <c r="BG15" s="397"/>
      <c r="BH15" s="397"/>
      <c r="BI15" s="397"/>
      <c r="BJ15" s="397"/>
      <c r="BK15" s="397"/>
      <c r="BL15" s="472" t="s">
        <v>149</v>
      </c>
      <c r="BM15" s="476"/>
    </row>
    <row r="16" spans="1:65">
      <c r="Y16" s="145"/>
      <c r="Z16" s="145"/>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145"/>
    </row>
    <row r="17" spans="25:65">
      <c r="Y17" s="145"/>
      <c r="Z17" s="145"/>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c r="AW17" s="145"/>
      <c r="AX17" s="145"/>
      <c r="AY17" s="145"/>
      <c r="AZ17" s="145"/>
      <c r="BA17" s="145"/>
      <c r="BB17" s="145"/>
      <c r="BC17" s="145"/>
      <c r="BD17" s="145"/>
      <c r="BE17" s="145"/>
      <c r="BF17" s="145"/>
      <c r="BG17" s="145"/>
      <c r="BH17" s="145"/>
      <c r="BI17" s="145"/>
      <c r="BJ17" s="145"/>
      <c r="BK17" s="145"/>
      <c r="BL17" s="145"/>
      <c r="BM17" s="145"/>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22</vt:i4>
      </vt:variant>
    </vt:vector>
  </HeadingPairs>
  <TitlesOfParts>
    <vt:vector size="40" baseType="lpstr">
      <vt:lpstr>Übersicht</vt:lpstr>
      <vt:lpstr>Steckbrief</vt:lpstr>
      <vt:lpstr>Ziele</vt:lpstr>
      <vt:lpstr>Umfeld</vt:lpstr>
      <vt:lpstr>Stakeholder</vt:lpstr>
      <vt:lpstr>Risiken</vt:lpstr>
      <vt:lpstr>Chancen</vt:lpstr>
      <vt:lpstr>Informationsbedarfsmatrix</vt:lpstr>
      <vt:lpstr>Phasenplanung Vorlage Report</vt:lpstr>
      <vt:lpstr>Arbeitspaket</vt:lpstr>
      <vt:lpstr>Arbeitspaket-Statusbericht</vt:lpstr>
      <vt:lpstr>Einsatzmittelganglinie</vt:lpstr>
      <vt:lpstr>Kostentabelle</vt:lpstr>
      <vt:lpstr>Änderungsmanagement</vt:lpstr>
      <vt:lpstr>Claimmanagement</vt:lpstr>
      <vt:lpstr>Lessons Learned</vt:lpstr>
      <vt:lpstr>LOP</vt:lpstr>
      <vt:lpstr>Tabelle1</vt:lpstr>
      <vt:lpstr>Änderungsmanagement!Druckbereich</vt:lpstr>
      <vt:lpstr>Arbeitspaket!Druckbereich</vt:lpstr>
      <vt:lpstr>Chancen!Druckbereich</vt:lpstr>
      <vt:lpstr>Claimmanagement!Druckbereich</vt:lpstr>
      <vt:lpstr>Informationsbedarfsmatrix!Druckbereich</vt:lpstr>
      <vt:lpstr>LOP!Druckbereich</vt:lpstr>
      <vt:lpstr>Risiken!Druckbereich</vt:lpstr>
      <vt:lpstr>Stakeholder!Druckbereich</vt:lpstr>
      <vt:lpstr>Steckbrief!Druckbereich</vt:lpstr>
      <vt:lpstr>Übersicht!Druckbereich</vt:lpstr>
      <vt:lpstr>Umfeld!Druckbereich</vt:lpstr>
      <vt:lpstr>Ziele!Druckbereich</vt:lpstr>
      <vt:lpstr>Kunde</vt:lpstr>
      <vt:lpstr>Kundennummer</vt:lpstr>
      <vt:lpstr>Projektleiter</vt:lpstr>
      <vt:lpstr>Projektleiter_Stellvertreter</vt:lpstr>
      <vt:lpstr>Projektname</vt:lpstr>
      <vt:lpstr>Projektnummer</vt:lpstr>
      <vt:lpstr>ProjektVerantwortKunde</vt:lpstr>
      <vt:lpstr>Teilprojektleiter</vt:lpstr>
      <vt:lpstr>www</vt:lpstr>
      <vt:lpstr>wwww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pm33</dc:creator>
  <cp:lastModifiedBy>Dima</cp:lastModifiedBy>
  <cp:lastPrinted>2019-12-22T13:47:21Z</cp:lastPrinted>
  <dcterms:created xsi:type="dcterms:W3CDTF">2015-03-01T13:12:31Z</dcterms:created>
  <dcterms:modified xsi:type="dcterms:W3CDTF">2019-12-27T20:15:18Z</dcterms:modified>
</cp:coreProperties>
</file>