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ocuments\USU\2019 Fall\PHYS 4900\Hodographs\Hodographs\src\"/>
    </mc:Choice>
  </mc:AlternateContent>
  <xr:revisionPtr revIDLastSave="337" documentId="8_{D24F2739-C2F3-495F-A533-17D8B8F89309}" xr6:coauthVersionLast="44" xr6:coauthVersionMax="44" xr10:uidLastSave="{570631DB-23A2-4DD5-AD47-A0EC4A079BEC}"/>
  <bookViews>
    <workbookView xWindow="-120" yWindow="-120" windowWidth="29040" windowHeight="15840" xr2:uid="{D474068D-4693-43EB-AF06-378B8F8C4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6" i="1" l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Q22" i="1"/>
  <c r="R22" i="1"/>
  <c r="T22" i="1"/>
  <c r="V22" i="1"/>
  <c r="J22" i="1"/>
  <c r="K22" i="1"/>
  <c r="M22" i="1"/>
  <c r="O22" i="1"/>
  <c r="E22" i="1"/>
  <c r="F22" i="1"/>
  <c r="C22" i="1"/>
  <c r="H2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5" i="1"/>
  <c r="X22" i="1" s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U22" i="1" l="1"/>
  <c r="G22" i="1"/>
  <c r="D22" i="1"/>
  <c r="L22" i="1"/>
  <c r="N22" i="1"/>
  <c r="S5" i="1"/>
  <c r="S22" i="1" s="1"/>
  <c r="C25" i="1" l="1"/>
  <c r="C27" i="1" s="1"/>
</calcChain>
</file>

<file path=xl/sharedStrings.xml><?xml version="1.0" encoding="utf-8"?>
<sst xmlns="http://schemas.openxmlformats.org/spreadsheetml/2006/main" count="34" uniqueCount="22">
  <si>
    <t>A</t>
  </si>
  <si>
    <t>B</t>
  </si>
  <si>
    <t>altit</t>
  </si>
  <si>
    <t>North Wind</t>
  </si>
  <si>
    <t>East Wind</t>
  </si>
  <si>
    <t>amp</t>
  </si>
  <si>
    <t>Temperature</t>
  </si>
  <si>
    <t>h</t>
  </si>
  <si>
    <t>km</t>
  </si>
  <si>
    <t>m/s</t>
  </si>
  <si>
    <t>T (s)</t>
  </si>
  <si>
    <t>T (h)</t>
  </si>
  <si>
    <t>T_vertical</t>
  </si>
  <si>
    <t>λ_vertical</t>
  </si>
  <si>
    <t>ν_vertical</t>
  </si>
  <si>
    <t>phase</t>
  </si>
  <si>
    <t>phase difference</t>
  </si>
  <si>
    <t>avg</t>
  </si>
  <si>
    <t>amplitude</t>
  </si>
  <si>
    <t>T_avg</t>
  </si>
  <si>
    <t>dT/dz</t>
  </si>
  <si>
    <t>avg dT/dz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</si>
</sst>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Wind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Sheet1!$B$5:$B$20</c:f>
              <c:numCache>
                <c:formatCode>0.00</c:formatCode>
                <c:ptCount val="16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96</c:v>
                </c:pt>
                <c:pt idx="12">
                  <c:v>97</c:v>
                </c:pt>
                <c:pt idx="13">
                  <c:v>98</c:v>
                </c:pt>
                <c:pt idx="14">
                  <c:v>99</c:v>
                </c:pt>
                <c:pt idx="15">
                  <c:v>100</c:v>
                </c:pt>
              </c:numCache>
            </c:numRef>
          </c:xVal>
          <c:yVal>
            <c:numRef>
              <c:f>Sheet1!$O$5:$O$20</c:f>
              <c:numCache>
                <c:formatCode>0.00</c:formatCode>
                <c:ptCount val="16"/>
                <c:pt idx="0">
                  <c:v>-1.1874168508288343</c:v>
                </c:pt>
                <c:pt idx="1">
                  <c:v>-0.56806181975215886</c:v>
                </c:pt>
                <c:pt idx="2">
                  <c:v>0.93155465557526718</c:v>
                </c:pt>
                <c:pt idx="3">
                  <c:v>-8.720079195863524E-2</c:v>
                </c:pt>
                <c:pt idx="4">
                  <c:v>-0.48513077886161365</c:v>
                </c:pt>
                <c:pt idx="5">
                  <c:v>-0.6117109043085005</c:v>
                </c:pt>
                <c:pt idx="6">
                  <c:v>-0.68773552258925941</c:v>
                </c:pt>
                <c:pt idx="7">
                  <c:v>-0.83061060059697112</c:v>
                </c:pt>
                <c:pt idx="8">
                  <c:v>-1.1944850731471184</c:v>
                </c:pt>
                <c:pt idx="9">
                  <c:v>0.8319092485652374</c:v>
                </c:pt>
                <c:pt idx="10">
                  <c:v>0.21311977596840309</c:v>
                </c:pt>
                <c:pt idx="11">
                  <c:v>-0.34841918839555397</c:v>
                </c:pt>
                <c:pt idx="12">
                  <c:v>-0.46912575458666989</c:v>
                </c:pt>
                <c:pt idx="13">
                  <c:v>-0.29940227241425171</c:v>
                </c:pt>
                <c:pt idx="14">
                  <c:v>-0.28855787350772577</c:v>
                </c:pt>
                <c:pt idx="15">
                  <c:v>-1.2409533570534137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8-4F5D-9224-134D44681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50400"/>
        <c:axId val="269851856"/>
      </c:scatterChart>
      <c:valAx>
        <c:axId val="49345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851856"/>
        <c:crosses val="autoZero"/>
        <c:crossBetween val="midCat"/>
      </c:valAx>
      <c:valAx>
        <c:axId val="2698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5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</a:t>
            </a:r>
            <a:r>
              <a:rPr lang="en-US" baseline="0"/>
              <a:t> Wind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Sheet1!$B$5:$B$20</c:f>
              <c:numCache>
                <c:formatCode>0.00</c:formatCode>
                <c:ptCount val="16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96</c:v>
                </c:pt>
                <c:pt idx="12">
                  <c:v>97</c:v>
                </c:pt>
                <c:pt idx="13">
                  <c:v>98</c:v>
                </c:pt>
                <c:pt idx="14">
                  <c:v>99</c:v>
                </c:pt>
                <c:pt idx="15">
                  <c:v>100</c:v>
                </c:pt>
              </c:numCache>
            </c:numRef>
          </c:xVal>
          <c:yVal>
            <c:numRef>
              <c:f>Sheet1!$V$5:$V$20</c:f>
              <c:numCache>
                <c:formatCode>0.00</c:formatCode>
                <c:ptCount val="16"/>
                <c:pt idx="0">
                  <c:v>-1.2106282808687092</c:v>
                </c:pt>
                <c:pt idx="1">
                  <c:v>-1.490121741611256</c:v>
                </c:pt>
                <c:pt idx="2">
                  <c:v>-0.8465428989108833</c:v>
                </c:pt>
                <c:pt idx="3">
                  <c:v>-0.84053500276442905</c:v>
                </c:pt>
                <c:pt idx="4">
                  <c:v>-1.0563487737964921</c:v>
                </c:pt>
                <c:pt idx="5">
                  <c:v>-1.504784982987813</c:v>
                </c:pt>
                <c:pt idx="6">
                  <c:v>1.1057225921206828</c:v>
                </c:pt>
                <c:pt idx="7">
                  <c:v>0.52752173799912794</c:v>
                </c:pt>
                <c:pt idx="8">
                  <c:v>-0.50227046842984557</c:v>
                </c:pt>
                <c:pt idx="9">
                  <c:v>-1.1123654115407258</c:v>
                </c:pt>
                <c:pt idx="10">
                  <c:v>-1.3782364198237602</c:v>
                </c:pt>
                <c:pt idx="11">
                  <c:v>-1.5320119033903798</c:v>
                </c:pt>
                <c:pt idx="12">
                  <c:v>1.5019417646840769</c:v>
                </c:pt>
                <c:pt idx="13">
                  <c:v>1.4505730483448076</c:v>
                </c:pt>
                <c:pt idx="14">
                  <c:v>1.4324102445762186</c:v>
                </c:pt>
                <c:pt idx="15">
                  <c:v>1.0363334390085324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09-4C05-9CCB-FFC44334B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38112"/>
        <c:axId val="506028592"/>
      </c:scatterChart>
      <c:valAx>
        <c:axId val="4556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28592"/>
        <c:crosses val="autoZero"/>
        <c:crossBetween val="midCat"/>
      </c:valAx>
      <c:valAx>
        <c:axId val="5060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3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Sheet1!$B$5:$B$20</c:f>
              <c:numCache>
                <c:formatCode>0.00</c:formatCode>
                <c:ptCount val="16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96</c:v>
                </c:pt>
                <c:pt idx="12">
                  <c:v>97</c:v>
                </c:pt>
                <c:pt idx="13">
                  <c:v>98</c:v>
                </c:pt>
                <c:pt idx="14">
                  <c:v>99</c:v>
                </c:pt>
                <c:pt idx="15">
                  <c:v>100</c:v>
                </c:pt>
              </c:numCache>
            </c:numRef>
          </c:xVal>
          <c:yVal>
            <c:numRef>
              <c:f>Sheet1!$H$5:$H$20</c:f>
              <c:numCache>
                <c:formatCode>0.00</c:formatCode>
                <c:ptCount val="16"/>
                <c:pt idx="0">
                  <c:v>-1.2326886940393629</c:v>
                </c:pt>
                <c:pt idx="1">
                  <c:v>0.66816568045184566</c:v>
                </c:pt>
                <c:pt idx="2">
                  <c:v>-0.27046427775720694</c:v>
                </c:pt>
                <c:pt idx="3">
                  <c:v>-0.67997085056264095</c:v>
                </c:pt>
                <c:pt idx="4">
                  <c:v>-1.3798178125787637</c:v>
                </c:pt>
                <c:pt idx="5">
                  <c:v>0.8449125557837236</c:v>
                </c:pt>
                <c:pt idx="6">
                  <c:v>5.822035728098451E-3</c:v>
                </c:pt>
                <c:pt idx="7">
                  <c:v>-0.52674361816306614</c:v>
                </c:pt>
                <c:pt idx="8">
                  <c:v>-1.2634167839571384</c:v>
                </c:pt>
                <c:pt idx="9">
                  <c:v>1.1880455312713512</c:v>
                </c:pt>
                <c:pt idx="10">
                  <c:v>0.76137607609271418</c:v>
                </c:pt>
                <c:pt idx="11">
                  <c:v>0.21135223322953267</c:v>
                </c:pt>
                <c:pt idx="12">
                  <c:v>-1.3997659342212176</c:v>
                </c:pt>
                <c:pt idx="13">
                  <c:v>0.58937504784064298</c:v>
                </c:pt>
                <c:pt idx="14">
                  <c:v>0.40901423711483165</c:v>
                </c:pt>
                <c:pt idx="15">
                  <c:v>0.33336145683730517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E-4156-B6E3-E788BB7AC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67968"/>
        <c:axId val="500154960"/>
      </c:scatterChart>
      <c:valAx>
        <c:axId val="55756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54960"/>
        <c:crosses val="autoZero"/>
        <c:crossBetween val="midCat"/>
      </c:valAx>
      <c:valAx>
        <c:axId val="5001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6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27</xdr:row>
      <xdr:rowOff>157162</xdr:rowOff>
    </xdr:from>
    <xdr:to>
      <xdr:col>17</xdr:col>
      <xdr:colOff>171450</xdr:colOff>
      <xdr:row>42</xdr:row>
      <xdr:rowOff>42862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636E9CC2-234C-4BC4-B33C-19D0A7C33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385762</xdr:colOff>
      <xdr:row>27</xdr:row>
      <xdr:rowOff>147637</xdr:rowOff>
    </xdr:from>
    <xdr:to>
      <xdr:col>25</xdr:col>
      <xdr:colOff>80962</xdr:colOff>
      <xdr:row>42</xdr:row>
      <xdr:rowOff>33337</xdr:rowOff>
    </xdr:to>
    <xdr:graphicFrame macro="">
      <xdr:nvGraphicFramePr>
        <xdr:cNvPr id="12" name="Chart 5">
          <a:extLst>
            <a:ext uri="{FF2B5EF4-FFF2-40B4-BE49-F238E27FC236}">
              <a16:creationId xmlns:a16="http://schemas.microsoft.com/office/drawing/2014/main" id="{E093F857-65B7-4C30-86C4-D92CB0101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585787</xdr:colOff>
      <xdr:row>27</xdr:row>
      <xdr:rowOff>157162</xdr:rowOff>
    </xdr:from>
    <xdr:to>
      <xdr:col>9</xdr:col>
      <xdr:colOff>280987</xdr:colOff>
      <xdr:row>42</xdr:row>
      <xdr:rowOff>42862</xdr:rowOff>
    </xdr:to>
    <xdr:graphicFrame macro="">
      <xdr:nvGraphicFramePr>
        <xdr:cNvPr id="16" name="Chart 6">
          <a:extLst>
            <a:ext uri="{FF2B5EF4-FFF2-40B4-BE49-F238E27FC236}">
              <a16:creationId xmlns:a16="http://schemas.microsoft.com/office/drawing/2014/main" id="{101694B2-3B6D-474E-9963-13B9A3254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0878-2A6E-40BE-B93D-FC2F259ABF32}">
  <dimension ref="B3:AE119"/>
  <sheetViews>
    <sheetView tabSelected="1" workbookViewId="0">
      <selection activeCell="Q24" sqref="Q24"/>
    </sheetView>
  </sheetViews>
  <sheetFormatPr defaultRowHeight="15" x14ac:dyDescent="0.25"/>
  <cols>
    <col min="12" max="12" width="10" bestFit="1" customWidth="1"/>
  </cols>
  <sheetData>
    <row r="3" spans="2:31" x14ac:dyDescent="0.25">
      <c r="C3" t="s">
        <v>6</v>
      </c>
      <c r="J3" t="s">
        <v>3</v>
      </c>
      <c r="Q3" t="s">
        <v>4</v>
      </c>
    </row>
    <row r="4" spans="2:31" x14ac:dyDescent="0.25">
      <c r="B4" t="s">
        <v>2</v>
      </c>
      <c r="C4" s="1" t="s">
        <v>10</v>
      </c>
      <c r="D4" t="s">
        <v>11</v>
      </c>
      <c r="E4" t="s">
        <v>0</v>
      </c>
      <c r="F4" t="s">
        <v>1</v>
      </c>
      <c r="G4" s="1" t="s">
        <v>18</v>
      </c>
      <c r="H4" t="s">
        <v>15</v>
      </c>
      <c r="J4" t="s">
        <v>0</v>
      </c>
      <c r="K4" t="s">
        <v>1</v>
      </c>
      <c r="L4" t="s">
        <v>5</v>
      </c>
      <c r="M4" s="1" t="s">
        <v>10</v>
      </c>
      <c r="N4" t="s">
        <v>11</v>
      </c>
      <c r="O4" t="s">
        <v>15</v>
      </c>
      <c r="Q4" s="1" t="s">
        <v>0</v>
      </c>
      <c r="R4" t="s">
        <v>1</v>
      </c>
      <c r="S4" t="s">
        <v>5</v>
      </c>
      <c r="T4" s="2" t="s">
        <v>10</v>
      </c>
      <c r="U4" t="s">
        <v>11</v>
      </c>
      <c r="V4" t="s">
        <v>15</v>
      </c>
      <c r="X4" t="s">
        <v>16</v>
      </c>
      <c r="AA4" t="s">
        <v>2</v>
      </c>
      <c r="AB4" t="s">
        <v>19</v>
      </c>
      <c r="AC4" t="s">
        <v>20</v>
      </c>
    </row>
    <row r="5" spans="2:31" x14ac:dyDescent="0.25">
      <c r="B5" s="3">
        <v>85</v>
      </c>
      <c r="C5" s="4">
        <v>11233</v>
      </c>
      <c r="D5" s="3">
        <f>C5/3600</f>
        <v>3.1202777777777779</v>
      </c>
      <c r="E5" s="3">
        <v>-4.94638933029883</v>
      </c>
      <c r="F5" s="3">
        <v>1.7391957038105399</v>
      </c>
      <c r="G5" s="3">
        <f>SQRT(E5^2+F5^2)</f>
        <v>5.2432403247464396</v>
      </c>
      <c r="H5" s="3">
        <f>ATAN(E5/F5)</f>
        <v>-1.2326886940393629</v>
      </c>
      <c r="J5" s="3">
        <v>-3.1762772168277098</v>
      </c>
      <c r="K5" s="3">
        <v>1.2811089754146201</v>
      </c>
      <c r="L5" s="3">
        <f>SQRT(J5^2+K5^2)</f>
        <v>3.424905424245563</v>
      </c>
      <c r="M5" s="4">
        <v>8933</v>
      </c>
      <c r="N5" s="3">
        <f>M5/3600</f>
        <v>2.4813888888888891</v>
      </c>
      <c r="O5" s="3">
        <f>ATAN(J5/K5)</f>
        <v>-1.1874168508288343</v>
      </c>
      <c r="Q5" s="3">
        <v>2.9766717633973698</v>
      </c>
      <c r="R5" s="3">
        <v>-1.1209988642167299</v>
      </c>
      <c r="S5" s="3">
        <f>SQRT(Q5^2+R5^2)</f>
        <v>3.1807567088009741</v>
      </c>
      <c r="T5" s="4">
        <v>9125</v>
      </c>
      <c r="U5" s="3">
        <f>T5/3600</f>
        <v>2.5347222222222223</v>
      </c>
      <c r="V5" s="3">
        <f>ATAN(Q5/R5)</f>
        <v>-1.2106282808687092</v>
      </c>
      <c r="W5" s="3"/>
      <c r="X5" s="3">
        <f>V5-O5</f>
        <v>-2.3211430039874914E-2</v>
      </c>
      <c r="AA5">
        <v>85.125</v>
      </c>
      <c r="AB5">
        <v>193.98</v>
      </c>
      <c r="AC5">
        <v>0</v>
      </c>
      <c r="AE5" t="s">
        <v>21</v>
      </c>
    </row>
    <row r="6" spans="2:31" x14ac:dyDescent="0.25">
      <c r="B6" s="3">
        <v>86</v>
      </c>
      <c r="C6" s="4">
        <v>11616</v>
      </c>
      <c r="D6" s="3">
        <f>C6/3600</f>
        <v>3.2266666666666666</v>
      </c>
      <c r="E6" s="3">
        <v>-1.9970783257001301</v>
      </c>
      <c r="F6" s="3">
        <v>-2.5302762446793698</v>
      </c>
      <c r="G6" s="3">
        <f>SQRT(E6^2+F6^2)</f>
        <v>3.2234484195299249</v>
      </c>
      <c r="H6" s="3">
        <f>ATAN(E6/F6)</f>
        <v>0.66816568045184566</v>
      </c>
      <c r="J6" s="3">
        <v>-0.41298524924270302</v>
      </c>
      <c r="K6" s="3">
        <v>0.64707144870411404</v>
      </c>
      <c r="L6" s="3">
        <f>SQRT(J6^2+K6^2)</f>
        <v>0.76763160162938726</v>
      </c>
      <c r="M6" s="4">
        <v>9125</v>
      </c>
      <c r="N6" s="3">
        <f>M6/3600</f>
        <v>2.5347222222222223</v>
      </c>
      <c r="O6" s="3">
        <f>ATAN(J6/K6)</f>
        <v>-0.56806181975215886</v>
      </c>
      <c r="Q6" s="3">
        <v>1.03276263318907</v>
      </c>
      <c r="R6" s="3">
        <v>-8.34989234896861E-2</v>
      </c>
      <c r="S6" s="3">
        <f>SQRT(Q6^2+R6^2)</f>
        <v>1.0361325816398006</v>
      </c>
      <c r="T6" s="4">
        <v>9029</v>
      </c>
      <c r="U6" s="3">
        <f>T6/3600</f>
        <v>2.5080555555555555</v>
      </c>
      <c r="V6" s="3">
        <f>ATAN(Q6/R6)</f>
        <v>-1.490121741611256</v>
      </c>
      <c r="W6" s="3"/>
      <c r="X6" s="3">
        <f>V6-O6</f>
        <v>-0.92205992185909713</v>
      </c>
      <c r="AA6">
        <v>85.254999999999995</v>
      </c>
      <c r="AB6">
        <v>193.84</v>
      </c>
      <c r="AC6">
        <f>(AB6-AB5)/(AA6-AA5)</f>
        <v>-1.0769230769230096</v>
      </c>
      <c r="AE6">
        <f>AVERAGE(AC5:AC119)</f>
        <v>-0.96526405848953767</v>
      </c>
    </row>
    <row r="7" spans="2:31" x14ac:dyDescent="0.25">
      <c r="B7" s="3">
        <v>87</v>
      </c>
      <c r="C7" s="4">
        <v>11233</v>
      </c>
      <c r="D7" s="3">
        <f>C7/3600</f>
        <v>3.1202777777777779</v>
      </c>
      <c r="E7" s="3">
        <v>1.6217816812980901</v>
      </c>
      <c r="F7" s="3">
        <v>-5.84935854508036</v>
      </c>
      <c r="G7" s="3">
        <f>SQRT(E7^2+F7^2)</f>
        <v>6.0700223402141349</v>
      </c>
      <c r="H7" s="3">
        <f>ATAN(E7/F7)</f>
        <v>-0.27046427775720694</v>
      </c>
      <c r="J7" s="3">
        <v>0.95152683453258802</v>
      </c>
      <c r="K7" s="3">
        <v>0.70733248963416795</v>
      </c>
      <c r="L7" s="3">
        <f>SQRT(J7^2+K7^2)</f>
        <v>1.1856317167348711</v>
      </c>
      <c r="M7" s="4">
        <v>10849</v>
      </c>
      <c r="N7" s="3">
        <f>M7/3600</f>
        <v>3.013611111111111</v>
      </c>
      <c r="O7" s="3">
        <f>ATAN(J7/K7)</f>
        <v>0.93155465557526718</v>
      </c>
      <c r="Q7" s="3">
        <v>-2.78153263373465</v>
      </c>
      <c r="R7" s="3">
        <v>2.4606035531063601</v>
      </c>
      <c r="S7" s="3">
        <f>SQRT(Q7^2+R7^2)</f>
        <v>3.713690029888125</v>
      </c>
      <c r="T7" s="4">
        <v>11233</v>
      </c>
      <c r="U7" s="3">
        <f>T7/3600</f>
        <v>3.1202777777777779</v>
      </c>
      <c r="V7" s="3">
        <f>ATAN(Q7/R7)</f>
        <v>-0.8465428989108833</v>
      </c>
      <c r="W7" s="3"/>
      <c r="X7" s="3">
        <f>V7-O7</f>
        <v>-1.7780975544861506</v>
      </c>
      <c r="AA7">
        <v>85.385000000000005</v>
      </c>
      <c r="AB7">
        <v>193.77</v>
      </c>
      <c r="AC7">
        <f>(AB7-AB6)/(AA7-AA6)</f>
        <v>-0.53846153846144595</v>
      </c>
    </row>
    <row r="8" spans="2:31" x14ac:dyDescent="0.25">
      <c r="B8" s="3">
        <v>88</v>
      </c>
      <c r="C8" s="4">
        <v>11041</v>
      </c>
      <c r="D8" s="3">
        <f>C8/3600</f>
        <v>3.0669444444444443</v>
      </c>
      <c r="E8" s="3">
        <v>4.0689658875327597</v>
      </c>
      <c r="F8" s="3">
        <v>-5.0320302257879597</v>
      </c>
      <c r="G8" s="3">
        <f>SQRT(E8^2+F8^2)</f>
        <v>6.4713067913018065</v>
      </c>
      <c r="H8" s="3">
        <f>ATAN(E8/F8)</f>
        <v>-0.67997085056264095</v>
      </c>
      <c r="J8" s="3">
        <v>-0.18023936169131799</v>
      </c>
      <c r="K8" s="3">
        <v>2.0617047220376401</v>
      </c>
      <c r="L8" s="3">
        <f>SQRT(J8^2+K8^2)</f>
        <v>2.0695682130278277</v>
      </c>
      <c r="M8" s="4">
        <v>11041</v>
      </c>
      <c r="N8" s="3">
        <f>M8/3600</f>
        <v>3.0669444444444443</v>
      </c>
      <c r="O8" s="3">
        <f>ATAN(J8/K8)</f>
        <v>-8.720079195863524E-2</v>
      </c>
      <c r="Q8" s="3">
        <v>-6.1226377279759303</v>
      </c>
      <c r="R8" s="3">
        <v>5.4821378921331601</v>
      </c>
      <c r="S8" s="3">
        <f>SQRT(Q8^2+R8^2)</f>
        <v>8.218304485500429</v>
      </c>
      <c r="T8" s="4">
        <v>11137</v>
      </c>
      <c r="U8" s="3">
        <f>T8/3600</f>
        <v>3.0936111111111111</v>
      </c>
      <c r="V8" s="3">
        <f>ATAN(Q8/R8)</f>
        <v>-0.84053500276442905</v>
      </c>
      <c r="W8" s="3"/>
      <c r="X8" s="3">
        <f>V8-O8</f>
        <v>-0.75333421080579377</v>
      </c>
      <c r="AA8">
        <v>85.515000000000001</v>
      </c>
      <c r="AB8">
        <v>193.76</v>
      </c>
      <c r="AC8">
        <f t="shared" ref="AC8:AC71" si="0">(AB8-AB7)/(AA8-AA7)</f>
        <v>-7.6923076923228279E-2</v>
      </c>
    </row>
    <row r="9" spans="2:31" x14ac:dyDescent="0.25">
      <c r="B9" s="3">
        <v>89</v>
      </c>
      <c r="C9" s="4">
        <v>11137</v>
      </c>
      <c r="D9" s="3">
        <f>C9/3600</f>
        <v>3.0936111111111111</v>
      </c>
      <c r="E9" s="3">
        <v>5.5913792297296796</v>
      </c>
      <c r="F9" s="3">
        <v>-1.08100782341833</v>
      </c>
      <c r="G9" s="3">
        <f>SQRT(E9^2+F9^2)</f>
        <v>5.6949187531468874</v>
      </c>
      <c r="H9" s="3">
        <f>ATAN(E9/F9)</f>
        <v>-1.3798178125787637</v>
      </c>
      <c r="J9" s="3">
        <v>-1.48157714650478</v>
      </c>
      <c r="K9" s="3">
        <v>2.8105430914740399</v>
      </c>
      <c r="L9" s="3">
        <f>SQRT(J9^2+K9^2)</f>
        <v>3.1771407444552562</v>
      </c>
      <c r="M9" s="4">
        <v>11137</v>
      </c>
      <c r="N9" s="3">
        <f>M9/3600</f>
        <v>3.0936111111111111</v>
      </c>
      <c r="O9" s="3">
        <f>ATAN(J9/K9)</f>
        <v>-0.48513077886161365</v>
      </c>
      <c r="Q9" s="3">
        <v>-8.2586021587247593</v>
      </c>
      <c r="R9" s="3">
        <v>4.6678645947431203</v>
      </c>
      <c r="S9" s="3">
        <f>SQRT(Q9^2+R9^2)</f>
        <v>9.4864887862132434</v>
      </c>
      <c r="T9" s="4">
        <v>11328</v>
      </c>
      <c r="U9" s="3">
        <f>T9/3600</f>
        <v>3.1466666666666665</v>
      </c>
      <c r="V9" s="3">
        <f>ATAN(Q9/R9)</f>
        <v>-1.0563487737964921</v>
      </c>
      <c r="W9" s="3"/>
      <c r="X9" s="3">
        <f>V9-O9</f>
        <v>-0.57121799493487835</v>
      </c>
      <c r="AA9">
        <v>85.644000000000005</v>
      </c>
      <c r="AB9">
        <v>193.82</v>
      </c>
      <c r="AC9">
        <f t="shared" si="0"/>
        <v>0.46511627906976744</v>
      </c>
    </row>
    <row r="10" spans="2:31" x14ac:dyDescent="0.25">
      <c r="B10" s="3">
        <v>90</v>
      </c>
      <c r="C10" s="4">
        <v>11233</v>
      </c>
      <c r="D10" s="3">
        <f>C10/3600</f>
        <v>3.1202777777777779</v>
      </c>
      <c r="E10" s="3">
        <v>4.4948863593127903</v>
      </c>
      <c r="F10" s="3">
        <v>3.98935489719435</v>
      </c>
      <c r="G10" s="3">
        <f>SQRT(E10^2+F10^2)</f>
        <v>6.0099048144629323</v>
      </c>
      <c r="H10" s="3">
        <f>ATAN(E10/F10)</f>
        <v>0.8449125557837236</v>
      </c>
      <c r="J10" s="3">
        <v>-2.20550101304101</v>
      </c>
      <c r="K10" s="3">
        <v>3.14411948936992</v>
      </c>
      <c r="L10" s="3">
        <f>SQRT(J10^2+K10^2)</f>
        <v>3.8405366919169888</v>
      </c>
      <c r="M10" s="4">
        <v>11233</v>
      </c>
      <c r="N10" s="3">
        <f>M10/3600</f>
        <v>3.1202777777777779</v>
      </c>
      <c r="O10" s="3">
        <f>ATAN(J10/K10)</f>
        <v>-0.6117109043085005</v>
      </c>
      <c r="Q10" s="3">
        <v>-8.6386082854117898</v>
      </c>
      <c r="R10" s="3">
        <v>0.57107586983615999</v>
      </c>
      <c r="S10" s="3">
        <f>SQRT(Q10^2+R10^2)</f>
        <v>8.6574638756332298</v>
      </c>
      <c r="T10" s="4">
        <v>11233</v>
      </c>
      <c r="U10" s="3">
        <f>T10/3600</f>
        <v>3.1202777777777779</v>
      </c>
      <c r="V10" s="3">
        <f>ATAN(Q10/R10)</f>
        <v>-1.504784982987813</v>
      </c>
      <c r="W10" s="3"/>
      <c r="X10" s="3">
        <f>V10-O10</f>
        <v>-0.89307407867931254</v>
      </c>
      <c r="AA10">
        <v>85.774000000000001</v>
      </c>
      <c r="AB10">
        <v>193.97</v>
      </c>
      <c r="AC10">
        <f t="shared" si="0"/>
        <v>1.1538461538462379</v>
      </c>
    </row>
    <row r="11" spans="2:31" x14ac:dyDescent="0.25">
      <c r="B11" s="3">
        <v>91</v>
      </c>
      <c r="C11" s="4">
        <v>11137</v>
      </c>
      <c r="D11" s="3">
        <f>C11/3600</f>
        <v>3.0936111111111111</v>
      </c>
      <c r="E11" s="3">
        <v>3.5925319618436202E-2</v>
      </c>
      <c r="F11" s="3">
        <v>6.1705072565474399</v>
      </c>
      <c r="G11" s="3">
        <f>SQRT(E11^2+F11^2)</f>
        <v>6.1706118360900239</v>
      </c>
      <c r="H11" s="3">
        <f>ATAN(E11/F11)</f>
        <v>5.822035728098451E-3</v>
      </c>
      <c r="J11" s="3">
        <v>-2.5199751863282498</v>
      </c>
      <c r="K11" s="3">
        <v>3.0673939435394399</v>
      </c>
      <c r="L11" s="3">
        <f>SQRT(J11^2+K11^2)</f>
        <v>3.9697834379941348</v>
      </c>
      <c r="M11" s="4">
        <v>11137</v>
      </c>
      <c r="N11" s="3">
        <f>M11/3600</f>
        <v>3.0936111111111111</v>
      </c>
      <c r="O11" s="3">
        <f>ATAN(J11/K11)</f>
        <v>-0.68773552258925941</v>
      </c>
      <c r="Q11" s="3">
        <v>-7.2476925233120104</v>
      </c>
      <c r="R11" s="3">
        <v>-3.63677564035644</v>
      </c>
      <c r="S11" s="3">
        <f>SQRT(Q11^2+R11^2)</f>
        <v>8.1089570211441373</v>
      </c>
      <c r="T11" s="4">
        <v>11137</v>
      </c>
      <c r="U11" s="3">
        <f>T11/3600</f>
        <v>3.0936111111111111</v>
      </c>
      <c r="V11" s="3">
        <f>ATAN(Q11/R11)</f>
        <v>1.1057225921206828</v>
      </c>
      <c r="W11" s="3"/>
      <c r="X11" s="3">
        <f>V11-O11</f>
        <v>1.7934581147099422</v>
      </c>
      <c r="AA11">
        <v>85.903999999999996</v>
      </c>
      <c r="AB11">
        <v>194.19</v>
      </c>
      <c r="AC11">
        <f t="shared" si="0"/>
        <v>1.6923076923077427</v>
      </c>
    </row>
    <row r="12" spans="2:31" x14ac:dyDescent="0.25">
      <c r="B12" s="3">
        <v>92</v>
      </c>
      <c r="C12" s="4">
        <v>11137</v>
      </c>
      <c r="D12" s="3">
        <f>C12/3600</f>
        <v>3.0936111111111111</v>
      </c>
      <c r="E12" s="3">
        <v>-3.3280215344635198</v>
      </c>
      <c r="F12" s="3">
        <v>5.7226646359507303</v>
      </c>
      <c r="G12" s="3">
        <f>SQRT(E12^2+F12^2)</f>
        <v>6.6200164553733574</v>
      </c>
      <c r="H12" s="3">
        <f>ATAN(E12/F12)</f>
        <v>-0.52674361816306614</v>
      </c>
      <c r="J12" s="3">
        <v>-2.1981789781064398</v>
      </c>
      <c r="K12" s="3">
        <v>2.0078829827327702</v>
      </c>
      <c r="L12" s="3">
        <f>SQRT(J12^2+K12^2)</f>
        <v>2.9771773363602172</v>
      </c>
      <c r="M12" s="4">
        <v>11233</v>
      </c>
      <c r="N12" s="3">
        <f>M12/3600</f>
        <v>3.1202777777777779</v>
      </c>
      <c r="O12" s="3">
        <f>ATAN(J12/K12)</f>
        <v>-0.83061060059697112</v>
      </c>
      <c r="Q12" s="3">
        <v>-2.97658933551403</v>
      </c>
      <c r="R12" s="3">
        <v>-5.1092107633286901</v>
      </c>
      <c r="S12" s="3">
        <f>SQRT(Q12^2+R12^2)</f>
        <v>5.9130464818407775</v>
      </c>
      <c r="T12" s="4">
        <v>11137</v>
      </c>
      <c r="U12" s="3">
        <f>T12/3600</f>
        <v>3.0936111111111111</v>
      </c>
      <c r="V12" s="3">
        <f>ATAN(Q12/R12)</f>
        <v>0.52752173799912794</v>
      </c>
      <c r="W12" s="3"/>
      <c r="X12" s="3">
        <f>V12-O12</f>
        <v>1.3581323385960991</v>
      </c>
      <c r="AA12">
        <v>86.034000000000006</v>
      </c>
      <c r="AB12">
        <v>194.5</v>
      </c>
      <c r="AC12">
        <f t="shared" si="0"/>
        <v>2.3846153846152247</v>
      </c>
    </row>
    <row r="13" spans="2:31" x14ac:dyDescent="0.25">
      <c r="B13" s="3">
        <v>93</v>
      </c>
      <c r="C13" s="4">
        <v>11233</v>
      </c>
      <c r="D13" s="3">
        <f>C13/3600</f>
        <v>3.1202777777777779</v>
      </c>
      <c r="E13" s="3">
        <v>-4.6851757695076799</v>
      </c>
      <c r="F13" s="3">
        <v>1.4872649148672501</v>
      </c>
      <c r="G13" s="3">
        <f>SQRT(E13^2+F13^2)</f>
        <v>4.9155700501749511</v>
      </c>
      <c r="H13" s="3">
        <f>ATAN(E13/F13)</f>
        <v>-1.2634167839571384</v>
      </c>
      <c r="J13" s="3">
        <v>-1.2537405111342499</v>
      </c>
      <c r="K13" s="3">
        <v>0.49540525799633001</v>
      </c>
      <c r="L13" s="3">
        <f>SQRT(J13^2+K13^2)</f>
        <v>1.3480695972054189</v>
      </c>
      <c r="M13" s="4">
        <v>11137</v>
      </c>
      <c r="N13" s="3">
        <f>M13/3600</f>
        <v>3.0936111111111111</v>
      </c>
      <c r="O13" s="3">
        <f>ATAN(J13/K13)</f>
        <v>-1.1944850731471184</v>
      </c>
      <c r="Q13" s="3">
        <v>2.7946421454342398</v>
      </c>
      <c r="R13" s="3">
        <v>-5.0880666063731601</v>
      </c>
      <c r="S13" s="3">
        <f>SQRT(Q13^2+R13^2)</f>
        <v>5.8050363058233296</v>
      </c>
      <c r="T13" s="4">
        <v>11233</v>
      </c>
      <c r="U13" s="3">
        <f>T13/3600</f>
        <v>3.1202777777777779</v>
      </c>
      <c r="V13" s="3">
        <f>ATAN(Q13/R13)</f>
        <v>-0.50227046842984557</v>
      </c>
      <c r="W13" s="3"/>
      <c r="X13" s="3">
        <f>V13-O13</f>
        <v>0.69221460471727281</v>
      </c>
      <c r="AA13">
        <v>86.164000000000001</v>
      </c>
      <c r="AB13">
        <v>194.89</v>
      </c>
      <c r="AC13">
        <f t="shared" si="0"/>
        <v>3</v>
      </c>
    </row>
    <row r="14" spans="2:31" x14ac:dyDescent="0.25">
      <c r="B14" s="3">
        <v>94</v>
      </c>
      <c r="C14" s="4">
        <v>11137</v>
      </c>
      <c r="D14" s="3">
        <f>C14/3600</f>
        <v>3.0936111111111111</v>
      </c>
      <c r="E14" s="3">
        <v>-3.95247404318014</v>
      </c>
      <c r="F14" s="3">
        <v>-1.59128924763275</v>
      </c>
      <c r="G14" s="3">
        <f>SQRT(E14^2+F14^2)</f>
        <v>4.2607807420289028</v>
      </c>
      <c r="H14" s="3">
        <f>ATAN(E14/F14)</f>
        <v>1.1880455312713512</v>
      </c>
      <c r="J14" s="3">
        <v>-0.61952086484509405</v>
      </c>
      <c r="K14" s="3">
        <v>-0.56441498162080295</v>
      </c>
      <c r="L14" s="3">
        <f>SQRT(J14^2+K14^2)</f>
        <v>0.83807539843168322</v>
      </c>
      <c r="M14" s="4">
        <v>7496</v>
      </c>
      <c r="N14" s="3">
        <f>M14/3600</f>
        <v>2.0822222222222222</v>
      </c>
      <c r="O14" s="3">
        <f>ATAN(J14/K14)</f>
        <v>0.8319092485652374</v>
      </c>
      <c r="Q14" s="3">
        <v>8.0390472062923504</v>
      </c>
      <c r="R14" s="3">
        <v>-3.9672379488569902</v>
      </c>
      <c r="S14" s="3">
        <f>SQRT(Q14^2+R14^2)</f>
        <v>8.9646671398244262</v>
      </c>
      <c r="T14" s="4">
        <v>11328</v>
      </c>
      <c r="U14" s="3">
        <f>T14/3600</f>
        <v>3.1466666666666665</v>
      </c>
      <c r="V14" s="3">
        <f>ATAN(Q14/R14)</f>
        <v>-1.1123654115407258</v>
      </c>
      <c r="W14" s="3"/>
      <c r="X14" s="3">
        <f>V14-O14</f>
        <v>-1.9442746601059633</v>
      </c>
      <c r="AA14">
        <v>86.293000000000006</v>
      </c>
      <c r="AB14">
        <v>195.34</v>
      </c>
      <c r="AC14">
        <f t="shared" si="0"/>
        <v>3.4883720930232558</v>
      </c>
    </row>
    <row r="15" spans="2:31" x14ac:dyDescent="0.25">
      <c r="B15" s="3">
        <v>95</v>
      </c>
      <c r="C15" s="4">
        <v>11233</v>
      </c>
      <c r="D15" s="3">
        <f>C15/3600</f>
        <v>3.1202777777777779</v>
      </c>
      <c r="E15" s="3">
        <v>-2.0482841794437601</v>
      </c>
      <c r="F15" s="3">
        <v>-2.1491343330374399</v>
      </c>
      <c r="G15" s="3">
        <f>SQRT(E15^2+F15^2)</f>
        <v>2.9688796643178179</v>
      </c>
      <c r="H15" s="3">
        <f>ATAN(E15/F15)</f>
        <v>0.76137607609271418</v>
      </c>
      <c r="J15" s="3">
        <v>-0.29674569202100998</v>
      </c>
      <c r="K15" s="3">
        <v>-1.3712443809708601</v>
      </c>
      <c r="L15" s="3">
        <f>SQRT(J15^2+K15^2)</f>
        <v>1.4029858010960714</v>
      </c>
      <c r="M15" s="4">
        <v>11137</v>
      </c>
      <c r="N15" s="3">
        <f>M15/3600</f>
        <v>3.0936111111111111</v>
      </c>
      <c r="O15" s="3">
        <f>ATAN(J15/K15)</f>
        <v>0.21311977596840309</v>
      </c>
      <c r="Q15" s="3">
        <v>11.4484393516145</v>
      </c>
      <c r="R15" s="3">
        <v>-2.2321679454044299</v>
      </c>
      <c r="S15" s="3">
        <f>SQRT(Q15^2+R15^2)</f>
        <v>11.664018918198241</v>
      </c>
      <c r="T15" s="4">
        <v>11233</v>
      </c>
      <c r="U15" s="3">
        <f>T15/3600</f>
        <v>3.1202777777777779</v>
      </c>
      <c r="V15" s="3">
        <f>ATAN(Q15/R15)</f>
        <v>-1.3782364198237602</v>
      </c>
      <c r="W15" s="3"/>
      <c r="X15" s="3">
        <f>V15-O15</f>
        <v>-1.5913561957921634</v>
      </c>
      <c r="AA15">
        <v>86.423000000000002</v>
      </c>
      <c r="AB15">
        <v>195.84</v>
      </c>
      <c r="AC15">
        <f t="shared" si="0"/>
        <v>3.8461538461539808</v>
      </c>
    </row>
    <row r="16" spans="2:31" x14ac:dyDescent="0.25">
      <c r="B16" s="3">
        <v>96</v>
      </c>
      <c r="C16" s="4">
        <v>9029</v>
      </c>
      <c r="D16" s="3">
        <f>C16/3600</f>
        <v>2.5080555555555555</v>
      </c>
      <c r="E16" s="3">
        <v>-0.39405889156907598</v>
      </c>
      <c r="F16" s="3">
        <v>-1.8366204671808499</v>
      </c>
      <c r="G16" s="3">
        <f>SQRT(E16^2+F16^2)</f>
        <v>1.8784187899646478</v>
      </c>
      <c r="H16" s="3">
        <f>ATAN(E16/F16)</f>
        <v>0.21135223322953267</v>
      </c>
      <c r="J16" s="3">
        <v>0.799281671894296</v>
      </c>
      <c r="K16" s="3">
        <v>-2.2004346996986102</v>
      </c>
      <c r="L16" s="3">
        <f>SQRT(J16^2+K16^2)</f>
        <v>2.3411031712984913</v>
      </c>
      <c r="M16" s="4">
        <v>11233</v>
      </c>
      <c r="N16" s="3">
        <f>M16/3600</f>
        <v>3.1202777777777779</v>
      </c>
      <c r="O16" s="3">
        <f>ATAN(J16/K16)</f>
        <v>-0.34841918839555397</v>
      </c>
      <c r="Q16" s="3">
        <v>14.3105108748153</v>
      </c>
      <c r="R16" s="3">
        <v>-0.55530337577290001</v>
      </c>
      <c r="S16" s="3">
        <f>SQRT(Q16^2+R16^2)</f>
        <v>14.321280785507689</v>
      </c>
      <c r="T16" s="4">
        <v>11233</v>
      </c>
      <c r="U16" s="3">
        <f>T16/3600</f>
        <v>3.1202777777777779</v>
      </c>
      <c r="V16" s="3">
        <f>ATAN(Q16/R16)</f>
        <v>-1.5320119033903798</v>
      </c>
      <c r="W16" s="3"/>
      <c r="X16" s="3">
        <f>V16-O16</f>
        <v>-1.183592714994826</v>
      </c>
      <c r="AA16">
        <v>86.552999999999997</v>
      </c>
      <c r="AB16">
        <v>196.39</v>
      </c>
      <c r="AC16">
        <f t="shared" si="0"/>
        <v>4.2307692307692477</v>
      </c>
    </row>
    <row r="17" spans="2:29" x14ac:dyDescent="0.25">
      <c r="B17" s="3">
        <v>97</v>
      </c>
      <c r="C17" s="4">
        <v>11137</v>
      </c>
      <c r="D17" s="3">
        <f>C17/3600</f>
        <v>3.0936111111111111</v>
      </c>
      <c r="E17" s="3">
        <v>1.4321492878806099</v>
      </c>
      <c r="F17" s="3">
        <v>-0.24735762327036001</v>
      </c>
      <c r="G17" s="3">
        <f>SQRT(E17^2+F17^2)</f>
        <v>1.4533538373592645</v>
      </c>
      <c r="H17" s="3">
        <f>ATAN(E17/F17)</f>
        <v>-1.3997659342212176</v>
      </c>
      <c r="J17" s="3">
        <v>1.2319601643907701</v>
      </c>
      <c r="K17" s="3">
        <v>-2.4305414182597098</v>
      </c>
      <c r="L17" s="3">
        <f>SQRT(J17^2+K17^2)</f>
        <v>2.7249325555913591</v>
      </c>
      <c r="M17" s="4">
        <v>11137</v>
      </c>
      <c r="N17" s="3">
        <f>M17/3600</f>
        <v>3.0936111111111111</v>
      </c>
      <c r="O17" s="3">
        <f>ATAN(J17/K17)</f>
        <v>-0.46912575458666989</v>
      </c>
      <c r="Q17" s="3">
        <v>16.012818210276102</v>
      </c>
      <c r="R17" s="3">
        <v>1.1043012838448201</v>
      </c>
      <c r="S17" s="3">
        <f>SQRT(Q17^2+R17^2)</f>
        <v>16.05085132822715</v>
      </c>
      <c r="T17" s="4">
        <v>11233</v>
      </c>
      <c r="U17" s="3">
        <f>T17/3600</f>
        <v>3.1202777777777779</v>
      </c>
      <c r="V17" s="3">
        <f>ATAN(Q17/R17)</f>
        <v>1.5019417646840769</v>
      </c>
      <c r="W17" s="3"/>
      <c r="X17" s="3">
        <f>V17-O17</f>
        <v>1.9710675192707467</v>
      </c>
      <c r="AA17">
        <v>86.683000000000007</v>
      </c>
      <c r="AB17">
        <v>196.98</v>
      </c>
      <c r="AC17">
        <f t="shared" si="0"/>
        <v>4.5384615384612275</v>
      </c>
    </row>
    <row r="18" spans="2:29" x14ac:dyDescent="0.25">
      <c r="B18" s="3">
        <v>98</v>
      </c>
      <c r="C18" s="4">
        <v>11041</v>
      </c>
      <c r="D18" s="3">
        <f>C18/3600</f>
        <v>3.0669444444444443</v>
      </c>
      <c r="E18" s="3">
        <v>2.6261442375255202</v>
      </c>
      <c r="F18" s="3">
        <v>3.92752664498239</v>
      </c>
      <c r="G18" s="3">
        <f>SQRT(E18^2+F18^2)</f>
        <v>4.7246268745092586</v>
      </c>
      <c r="H18" s="3">
        <f>ATAN(E18/F18)</f>
        <v>0.58937504784064298</v>
      </c>
      <c r="J18" s="3">
        <v>0.54187654883832703</v>
      </c>
      <c r="K18" s="3">
        <v>-1.7554555154026901</v>
      </c>
      <c r="L18" s="3">
        <f>SQRT(J18^2+K18^2)</f>
        <v>1.8371865067920186</v>
      </c>
      <c r="M18" s="4">
        <v>11233</v>
      </c>
      <c r="N18" s="3">
        <f>M18/3600</f>
        <v>3.1202777777777779</v>
      </c>
      <c r="O18" s="3">
        <f>ATAN(J18/K18)</f>
        <v>-0.29940227241425171</v>
      </c>
      <c r="Q18" s="3">
        <v>15.138568109484901</v>
      </c>
      <c r="R18" s="3">
        <v>1.8288278621583101</v>
      </c>
      <c r="S18" s="3">
        <f>SQRT(Q18^2+R18^2)</f>
        <v>15.248634553786111</v>
      </c>
      <c r="T18" s="4">
        <v>11137</v>
      </c>
      <c r="U18" s="3">
        <f>T18/3600</f>
        <v>3.0936111111111111</v>
      </c>
      <c r="V18" s="3">
        <f>ATAN(Q18/R18)</f>
        <v>1.4505730483448076</v>
      </c>
      <c r="W18" s="3"/>
      <c r="X18" s="3">
        <f>V18-O18</f>
        <v>1.7499753207590594</v>
      </c>
      <c r="AA18">
        <v>86.813000000000002</v>
      </c>
      <c r="AB18">
        <v>197.58</v>
      </c>
      <c r="AC18">
        <f t="shared" si="0"/>
        <v>4.6153846153849516</v>
      </c>
    </row>
    <row r="19" spans="2:29" x14ac:dyDescent="0.25">
      <c r="B19" s="3">
        <v>99</v>
      </c>
      <c r="C19" s="4">
        <v>11041</v>
      </c>
      <c r="D19" s="3">
        <f>C19/3600</f>
        <v>3.0669444444444443</v>
      </c>
      <c r="E19" s="3">
        <v>3.6305732849185302</v>
      </c>
      <c r="F19" s="3">
        <v>8.3758029798971396</v>
      </c>
      <c r="G19" s="3">
        <f>SQRT(E19^2+F19^2)</f>
        <v>9.1288081333336137</v>
      </c>
      <c r="H19" s="3">
        <f>ATAN(E19/F19)</f>
        <v>0.40901423711483165</v>
      </c>
      <c r="J19" s="3">
        <v>0.36533298070702502</v>
      </c>
      <c r="K19" s="3">
        <v>-1.2307283238989299</v>
      </c>
      <c r="L19" s="3">
        <f>SQRT(J19^2+K19^2)</f>
        <v>1.2838069925184816</v>
      </c>
      <c r="M19" s="4">
        <v>11137</v>
      </c>
      <c r="N19" s="3">
        <f>M19/3600</f>
        <v>3.0936111111111111</v>
      </c>
      <c r="O19" s="3">
        <f>ATAN(J19/K19)</f>
        <v>-0.28855787350772577</v>
      </c>
      <c r="Q19" s="3">
        <v>11.645385180610299</v>
      </c>
      <c r="R19" s="3">
        <v>1.6219261518211401</v>
      </c>
      <c r="S19" s="3">
        <f>SQRT(Q19^2+R19^2)</f>
        <v>11.757790627781194</v>
      </c>
      <c r="T19" s="4">
        <v>11233</v>
      </c>
      <c r="U19" s="3">
        <f>T19/3600</f>
        <v>3.1202777777777779</v>
      </c>
      <c r="V19" s="3">
        <f>ATAN(Q19/R19)</f>
        <v>1.4324102445762186</v>
      </c>
      <c r="W19" s="3"/>
      <c r="X19" s="3">
        <f>V19-O19</f>
        <v>1.7209681180839445</v>
      </c>
      <c r="AA19">
        <v>86.941999999999993</v>
      </c>
      <c r="AB19">
        <v>198.19</v>
      </c>
      <c r="AC19">
        <f t="shared" si="0"/>
        <v>4.7286821705428626</v>
      </c>
    </row>
    <row r="20" spans="2:29" x14ac:dyDescent="0.25">
      <c r="B20" s="3">
        <v>100</v>
      </c>
      <c r="C20" s="4">
        <v>11137</v>
      </c>
      <c r="D20" s="3">
        <f>C20/3600</f>
        <v>3.0936111111111111</v>
      </c>
      <c r="E20" s="3">
        <v>3.8768681602563499</v>
      </c>
      <c r="F20" s="3">
        <v>11.1955980057948</v>
      </c>
      <c r="G20" s="3">
        <f>SQRT(E20^2+F20^2)</f>
        <v>11.847848810622372</v>
      </c>
      <c r="H20" s="3">
        <f>ATAN(E20/F20)</f>
        <v>0.33336145683730517</v>
      </c>
      <c r="J20" s="3">
        <v>2.2883360602718401</v>
      </c>
      <c r="K20" s="3">
        <v>-0.78341053078154799</v>
      </c>
      <c r="L20" s="3">
        <f>SQRT(J20^2+K20^2)</f>
        <v>2.4187215599319969</v>
      </c>
      <c r="M20" s="4">
        <v>11233</v>
      </c>
      <c r="N20" s="3">
        <f>M20/3600</f>
        <v>3.1202777777777779</v>
      </c>
      <c r="O20" s="3">
        <f>ATAN(J20/K20)</f>
        <v>-1.2409533570534137</v>
      </c>
      <c r="Q20" s="3">
        <v>7.7072309815531499</v>
      </c>
      <c r="R20" s="3">
        <v>4.5621239820301396</v>
      </c>
      <c r="S20" s="3">
        <f>SQRT(Q20^2+R20^2)</f>
        <v>8.9562483568973938</v>
      </c>
      <c r="T20" s="4">
        <v>11233</v>
      </c>
      <c r="U20" s="3">
        <f>T20/3600</f>
        <v>3.1202777777777779</v>
      </c>
      <c r="V20" s="3">
        <f>ATAN(Q20/R20)</f>
        <v>1.0363334390085324</v>
      </c>
      <c r="W20" s="3"/>
      <c r="X20" s="3">
        <f>V20-O20</f>
        <v>2.2772867960619463</v>
      </c>
      <c r="AA20">
        <v>87.072000000000003</v>
      </c>
      <c r="AB20">
        <v>198.79</v>
      </c>
      <c r="AC20">
        <f t="shared" si="0"/>
        <v>4.6153846153842286</v>
      </c>
    </row>
    <row r="21" spans="2:29" x14ac:dyDescent="0.25">
      <c r="B21" s="3"/>
      <c r="C21" s="4"/>
      <c r="D21" s="3"/>
      <c r="E21" s="3"/>
      <c r="F21" s="3"/>
      <c r="G21" s="3"/>
      <c r="H21" s="3"/>
      <c r="J21" s="3"/>
      <c r="K21" s="3"/>
      <c r="L21" s="3"/>
      <c r="M21" s="4"/>
      <c r="N21" s="3"/>
      <c r="O21" s="3"/>
      <c r="Q21" s="3"/>
      <c r="R21" s="3"/>
      <c r="S21" s="3"/>
      <c r="T21" s="4"/>
      <c r="U21" s="3"/>
      <c r="V21" s="3"/>
      <c r="W21" s="3"/>
      <c r="AA21">
        <v>87.201999999999998</v>
      </c>
      <c r="AB21">
        <v>199.38</v>
      </c>
      <c r="AC21">
        <f t="shared" si="0"/>
        <v>4.5384615384617231</v>
      </c>
    </row>
    <row r="22" spans="2:29" x14ac:dyDescent="0.25">
      <c r="B22" t="s">
        <v>17</v>
      </c>
      <c r="C22" s="3">
        <f>AVERAGE(C5:C20)</f>
        <v>11047.1875</v>
      </c>
      <c r="D22" s="3">
        <f>AVERAGE(D5:D20)</f>
        <v>3.0686631944444445</v>
      </c>
      <c r="E22" s="3">
        <f>AVERAGE(E5:E20)</f>
        <v>0.37669946086935185</v>
      </c>
      <c r="F22" s="3">
        <f>AVERAGE(F5:F20)</f>
        <v>1.3931775330598262</v>
      </c>
      <c r="G22" s="3">
        <f>AVERAGE(G5:G20)</f>
        <v>5.4176097898235209</v>
      </c>
      <c r="H22" s="3">
        <f>AVERAGE(H5:H20)</f>
        <v>-0.10884019480808439</v>
      </c>
      <c r="J22" s="3">
        <f>AVERAGE(J5:J20)</f>
        <v>-0.51040168494423233</v>
      </c>
      <c r="K22" s="3">
        <f>AVERAGE(K5:K20)</f>
        <v>0.36789578439186832</v>
      </c>
      <c r="L22" s="3">
        <f>AVERAGE(L5:L20)</f>
        <v>2.2254535468268606</v>
      </c>
      <c r="M22" s="3">
        <f>AVERAGE(M5:M20)</f>
        <v>10651.9375</v>
      </c>
      <c r="N22" s="3">
        <f>AVERAGE(N5:N20)</f>
        <v>2.9588715277777782</v>
      </c>
      <c r="O22" s="3">
        <f>AVERAGE(O5:O20)</f>
        <v>-0.3951391942432374</v>
      </c>
      <c r="Q22" s="3">
        <f>AVERAGE(Q5:Q20)</f>
        <v>3.442525861999632</v>
      </c>
      <c r="R22" s="3">
        <f>AVERAGE(R5:R20)</f>
        <v>3.1600070117136503E-2</v>
      </c>
      <c r="S22" s="3">
        <f>AVERAGE(S5:S20)</f>
        <v>8.8177104991691415</v>
      </c>
      <c r="T22" s="3">
        <f>AVERAGE(T5:T20)</f>
        <v>10951.375</v>
      </c>
      <c r="U22" s="3">
        <f>AVERAGE(U5:U20)</f>
        <v>3.0420486111111118</v>
      </c>
      <c r="V22" s="3">
        <f>AVERAGE(V5:V20)</f>
        <v>-0.27620894108692795</v>
      </c>
      <c r="W22" s="3"/>
      <c r="X22" s="3">
        <f>AVERAGE(X5:X20)</f>
        <v>0.11893025315630945</v>
      </c>
      <c r="AA22">
        <v>87.331999999999994</v>
      </c>
      <c r="AB22">
        <v>199.93</v>
      </c>
      <c r="AC22">
        <f t="shared" si="0"/>
        <v>4.2307692307694662</v>
      </c>
    </row>
    <row r="23" spans="2:29" x14ac:dyDescent="0.25">
      <c r="V23" s="3"/>
      <c r="W23" s="3"/>
      <c r="AA23">
        <v>87.462000000000003</v>
      </c>
      <c r="AB23">
        <v>200.45</v>
      </c>
      <c r="AC23">
        <f t="shared" si="0"/>
        <v>3.9999999999995626</v>
      </c>
    </row>
    <row r="24" spans="2:29" x14ac:dyDescent="0.25">
      <c r="V24" s="3"/>
      <c r="W24" s="3"/>
      <c r="AA24">
        <v>87.591999999999999</v>
      </c>
      <c r="AB24">
        <v>200.92</v>
      </c>
      <c r="AC24">
        <f t="shared" si="0"/>
        <v>3.6153846153847331</v>
      </c>
    </row>
    <row r="25" spans="2:29" x14ac:dyDescent="0.25">
      <c r="B25" t="s">
        <v>12</v>
      </c>
      <c r="C25" s="3">
        <f>(D22+N22+U22)/3</f>
        <v>3.0231944444444445</v>
      </c>
      <c r="D25" t="s">
        <v>7</v>
      </c>
      <c r="V25" s="3"/>
      <c r="W25" s="3"/>
      <c r="AA25">
        <v>87.721000000000004</v>
      </c>
      <c r="AB25">
        <v>201.34</v>
      </c>
      <c r="AC25">
        <f t="shared" si="0"/>
        <v>3.2558139534883721</v>
      </c>
    </row>
    <row r="26" spans="2:29" x14ac:dyDescent="0.25">
      <c r="B26" s="2" t="s">
        <v>13</v>
      </c>
      <c r="C26" s="3">
        <v>5</v>
      </c>
      <c r="D26" t="s">
        <v>8</v>
      </c>
      <c r="AA26">
        <v>87.850999999999999</v>
      </c>
      <c r="AB26">
        <v>201.72</v>
      </c>
      <c r="AC26">
        <f t="shared" si="0"/>
        <v>2.9230769230769904</v>
      </c>
    </row>
    <row r="27" spans="2:29" x14ac:dyDescent="0.25">
      <c r="B27" s="2" t="s">
        <v>14</v>
      </c>
      <c r="C27" s="3">
        <f>(C26/C25)/3.6</f>
        <v>0.45941103505306191</v>
      </c>
      <c r="D27" t="s">
        <v>9</v>
      </c>
      <c r="AA27">
        <v>87.980999999999995</v>
      </c>
      <c r="AB27">
        <v>202.04</v>
      </c>
      <c r="AC27">
        <f t="shared" si="0"/>
        <v>2.461538461538495</v>
      </c>
    </row>
    <row r="28" spans="2:29" x14ac:dyDescent="0.25">
      <c r="AA28">
        <v>88.111000000000004</v>
      </c>
      <c r="AB28">
        <v>202.33</v>
      </c>
      <c r="AC28">
        <f t="shared" si="0"/>
        <v>2.2307692307692224</v>
      </c>
    </row>
    <row r="29" spans="2:29" x14ac:dyDescent="0.25">
      <c r="AA29">
        <v>88.241</v>
      </c>
      <c r="AB29">
        <v>202.56</v>
      </c>
      <c r="AC29">
        <f t="shared" si="0"/>
        <v>1.7692307692307525</v>
      </c>
    </row>
    <row r="30" spans="2:29" x14ac:dyDescent="0.25">
      <c r="AA30">
        <v>88.37</v>
      </c>
      <c r="AB30">
        <v>202.76</v>
      </c>
      <c r="AC30">
        <f t="shared" si="0"/>
        <v>1.5503875968990779</v>
      </c>
    </row>
    <row r="31" spans="2:29" x14ac:dyDescent="0.25">
      <c r="AA31">
        <v>88.5</v>
      </c>
      <c r="AB31">
        <v>202.91</v>
      </c>
      <c r="AC31">
        <f t="shared" si="0"/>
        <v>1.1538461538462379</v>
      </c>
    </row>
    <row r="32" spans="2:29" x14ac:dyDescent="0.25">
      <c r="AA32">
        <v>88.63</v>
      </c>
      <c r="AB32">
        <v>203.03</v>
      </c>
      <c r="AC32">
        <f t="shared" si="0"/>
        <v>0.9230769230769903</v>
      </c>
    </row>
    <row r="33" spans="27:29" x14ac:dyDescent="0.25">
      <c r="AA33">
        <v>88.76</v>
      </c>
      <c r="AB33">
        <v>203.11</v>
      </c>
      <c r="AC33">
        <f t="shared" si="0"/>
        <v>0.61538461538466582</v>
      </c>
    </row>
    <row r="34" spans="27:29" x14ac:dyDescent="0.25">
      <c r="AA34">
        <v>88.89</v>
      </c>
      <c r="AB34">
        <v>203.15</v>
      </c>
      <c r="AC34">
        <f t="shared" si="0"/>
        <v>0.30769230769225725</v>
      </c>
    </row>
    <row r="35" spans="27:29" x14ac:dyDescent="0.25">
      <c r="AA35">
        <v>89.02</v>
      </c>
      <c r="AB35">
        <v>203.17</v>
      </c>
      <c r="AC35">
        <f t="shared" si="0"/>
        <v>0.1538461538460193</v>
      </c>
    </row>
    <row r="36" spans="27:29" x14ac:dyDescent="0.25">
      <c r="AA36">
        <v>89.149000000000001</v>
      </c>
      <c r="AB36">
        <v>203.17</v>
      </c>
      <c r="AC36">
        <f t="shared" si="0"/>
        <v>0</v>
      </c>
    </row>
    <row r="37" spans="27:29" x14ac:dyDescent="0.25">
      <c r="AA37">
        <v>89.278999999999996</v>
      </c>
      <c r="AB37">
        <v>203.14</v>
      </c>
      <c r="AC37">
        <f t="shared" si="0"/>
        <v>-0.23076923076924757</v>
      </c>
    </row>
    <row r="38" spans="27:29" x14ac:dyDescent="0.25">
      <c r="AA38">
        <v>89.409000000000006</v>
      </c>
      <c r="AB38">
        <v>203.1</v>
      </c>
      <c r="AC38">
        <f t="shared" si="0"/>
        <v>-0.30769230769222361</v>
      </c>
    </row>
    <row r="39" spans="27:29" x14ac:dyDescent="0.25">
      <c r="AA39">
        <v>89.539000000000001</v>
      </c>
      <c r="AB39">
        <v>203.04</v>
      </c>
      <c r="AC39">
        <f t="shared" si="0"/>
        <v>-0.46153846153849515</v>
      </c>
    </row>
    <row r="40" spans="27:29" x14ac:dyDescent="0.25">
      <c r="AA40">
        <v>89.668999999999997</v>
      </c>
      <c r="AB40">
        <v>202.98</v>
      </c>
      <c r="AC40">
        <f t="shared" si="0"/>
        <v>-0.46153846153849515</v>
      </c>
    </row>
    <row r="41" spans="27:29" x14ac:dyDescent="0.25">
      <c r="AA41">
        <v>89.798000000000002</v>
      </c>
      <c r="AB41">
        <v>202.9</v>
      </c>
      <c r="AC41">
        <f t="shared" si="0"/>
        <v>-0.62015503875954303</v>
      </c>
    </row>
    <row r="42" spans="27:29" x14ac:dyDescent="0.25">
      <c r="AA42">
        <v>89.927999999999997</v>
      </c>
      <c r="AB42">
        <v>202.82</v>
      </c>
      <c r="AC42">
        <f t="shared" si="0"/>
        <v>-0.6153846153847331</v>
      </c>
    </row>
    <row r="43" spans="27:29" x14ac:dyDescent="0.25">
      <c r="AA43">
        <v>90.058000000000007</v>
      </c>
      <c r="AB43">
        <v>202.74</v>
      </c>
      <c r="AC43">
        <f t="shared" si="0"/>
        <v>-0.61538461538444722</v>
      </c>
    </row>
    <row r="44" spans="27:29" x14ac:dyDescent="0.25">
      <c r="AA44">
        <v>90.188000000000002</v>
      </c>
      <c r="AB44">
        <v>202.65</v>
      </c>
      <c r="AC44">
        <f t="shared" si="0"/>
        <v>-0.69230769230774281</v>
      </c>
    </row>
    <row r="45" spans="27:29" x14ac:dyDescent="0.25">
      <c r="AA45">
        <v>90.317999999999998</v>
      </c>
      <c r="AB45">
        <v>202.57</v>
      </c>
      <c r="AC45">
        <f t="shared" si="0"/>
        <v>-0.6153846153847331</v>
      </c>
    </row>
    <row r="46" spans="27:29" x14ac:dyDescent="0.25">
      <c r="AA46">
        <v>90.447000000000003</v>
      </c>
      <c r="AB46">
        <v>202.48</v>
      </c>
      <c r="AC46">
        <f t="shared" si="0"/>
        <v>-0.69767441860465118</v>
      </c>
    </row>
    <row r="47" spans="27:29" x14ac:dyDescent="0.25">
      <c r="AA47">
        <v>90.576999999999998</v>
      </c>
      <c r="AB47">
        <v>202.39</v>
      </c>
      <c r="AC47">
        <f t="shared" si="0"/>
        <v>-0.69230769230774281</v>
      </c>
    </row>
    <row r="48" spans="27:29" x14ac:dyDescent="0.25">
      <c r="AA48">
        <v>90.706999999999994</v>
      </c>
      <c r="AB48">
        <v>202.29</v>
      </c>
      <c r="AC48">
        <f t="shared" si="0"/>
        <v>-0.7692307692307524</v>
      </c>
    </row>
    <row r="49" spans="27:29" x14ac:dyDescent="0.25">
      <c r="AA49">
        <v>90.837000000000003</v>
      </c>
      <c r="AB49">
        <v>202.2</v>
      </c>
      <c r="AC49">
        <f t="shared" si="0"/>
        <v>-0.69230769230766709</v>
      </c>
    </row>
    <row r="50" spans="27:29" x14ac:dyDescent="0.25">
      <c r="AA50">
        <v>90.966999999999999</v>
      </c>
      <c r="AB50">
        <v>202.1</v>
      </c>
      <c r="AC50">
        <f t="shared" si="0"/>
        <v>-0.7692307692307524</v>
      </c>
    </row>
    <row r="51" spans="27:29" x14ac:dyDescent="0.25">
      <c r="AA51">
        <v>91.096999999999994</v>
      </c>
      <c r="AB51">
        <v>201.99</v>
      </c>
      <c r="AC51">
        <f t="shared" si="0"/>
        <v>-0.8461538461537621</v>
      </c>
    </row>
    <row r="52" spans="27:29" x14ac:dyDescent="0.25">
      <c r="AA52">
        <v>91.225999999999999</v>
      </c>
      <c r="AB52">
        <v>201.88</v>
      </c>
      <c r="AC52">
        <f t="shared" si="0"/>
        <v>-0.8527131782946471</v>
      </c>
    </row>
    <row r="53" spans="27:29" x14ac:dyDescent="0.25">
      <c r="AA53">
        <v>91.355999999999995</v>
      </c>
      <c r="AB53">
        <v>201.76</v>
      </c>
      <c r="AC53">
        <f t="shared" si="0"/>
        <v>-0.9230769230769903</v>
      </c>
    </row>
    <row r="54" spans="27:29" x14ac:dyDescent="0.25">
      <c r="AA54">
        <v>91.486000000000004</v>
      </c>
      <c r="AB54">
        <v>201.62</v>
      </c>
      <c r="AC54">
        <f t="shared" si="0"/>
        <v>-1.0769230769228919</v>
      </c>
    </row>
    <row r="55" spans="27:29" x14ac:dyDescent="0.25">
      <c r="AA55">
        <v>91.616</v>
      </c>
      <c r="AB55">
        <v>201.47</v>
      </c>
      <c r="AC55">
        <f t="shared" si="0"/>
        <v>-1.1538461538462379</v>
      </c>
    </row>
    <row r="56" spans="27:29" x14ac:dyDescent="0.25">
      <c r="AA56">
        <v>91.745999999999995</v>
      </c>
      <c r="AB56">
        <v>201.31</v>
      </c>
      <c r="AC56">
        <f t="shared" si="0"/>
        <v>-1.2307692307692475</v>
      </c>
    </row>
    <row r="57" spans="27:29" x14ac:dyDescent="0.25">
      <c r="AA57">
        <v>91.875</v>
      </c>
      <c r="AB57">
        <v>201.12</v>
      </c>
      <c r="AC57">
        <f t="shared" si="0"/>
        <v>-1.47286821705419</v>
      </c>
    </row>
    <row r="58" spans="27:29" x14ac:dyDescent="0.25">
      <c r="AA58">
        <v>92.004999999999995</v>
      </c>
      <c r="AB58">
        <v>200.91</v>
      </c>
      <c r="AC58">
        <f t="shared" si="0"/>
        <v>-1.6153846153847331</v>
      </c>
    </row>
    <row r="59" spans="27:29" x14ac:dyDescent="0.25">
      <c r="AA59">
        <v>92.135000000000005</v>
      </c>
      <c r="AB59">
        <v>200.68</v>
      </c>
      <c r="AC59">
        <f t="shared" si="0"/>
        <v>-1.7692307692305591</v>
      </c>
    </row>
    <row r="60" spans="27:29" x14ac:dyDescent="0.25">
      <c r="AA60">
        <v>92.265000000000001</v>
      </c>
      <c r="AB60">
        <v>200.44</v>
      </c>
      <c r="AC60">
        <f t="shared" si="0"/>
        <v>-1.8461538461539806</v>
      </c>
    </row>
    <row r="61" spans="27:29" x14ac:dyDescent="0.25">
      <c r="AA61">
        <v>92.394999999999996</v>
      </c>
      <c r="AB61">
        <v>200.17</v>
      </c>
      <c r="AC61">
        <f t="shared" si="0"/>
        <v>-2.0769230769232281</v>
      </c>
    </row>
    <row r="62" spans="27:29" x14ac:dyDescent="0.25">
      <c r="AA62">
        <v>92.524000000000001</v>
      </c>
      <c r="AB62">
        <v>199.89</v>
      </c>
      <c r="AC62">
        <f t="shared" si="0"/>
        <v>-2.1705426356588413</v>
      </c>
    </row>
    <row r="63" spans="27:29" x14ac:dyDescent="0.25">
      <c r="AA63">
        <v>92.653999999999996</v>
      </c>
      <c r="AB63">
        <v>199.6</v>
      </c>
      <c r="AC63">
        <f t="shared" si="0"/>
        <v>-2.2307692307692477</v>
      </c>
    </row>
    <row r="64" spans="27:29" x14ac:dyDescent="0.25">
      <c r="AA64">
        <v>92.784000000000006</v>
      </c>
      <c r="AB64">
        <v>199.29</v>
      </c>
      <c r="AC64">
        <f t="shared" si="0"/>
        <v>-2.3846153846152247</v>
      </c>
    </row>
    <row r="65" spans="27:29" x14ac:dyDescent="0.25">
      <c r="AA65">
        <v>92.914000000000001</v>
      </c>
      <c r="AB65">
        <v>198.98</v>
      </c>
      <c r="AC65">
        <f t="shared" si="0"/>
        <v>-2.3846153846154854</v>
      </c>
    </row>
    <row r="66" spans="27:29" x14ac:dyDescent="0.25">
      <c r="AA66">
        <v>93.043999999999997</v>
      </c>
      <c r="AB66">
        <v>198.67</v>
      </c>
      <c r="AC66">
        <f t="shared" si="0"/>
        <v>-2.3846153846154854</v>
      </c>
    </row>
    <row r="67" spans="27:29" x14ac:dyDescent="0.25">
      <c r="AA67">
        <v>93.174000000000007</v>
      </c>
      <c r="AB67">
        <v>198.35</v>
      </c>
      <c r="AC67">
        <f t="shared" si="0"/>
        <v>-2.4615384615382263</v>
      </c>
    </row>
    <row r="68" spans="27:29" x14ac:dyDescent="0.25">
      <c r="AA68">
        <v>93.302999999999997</v>
      </c>
      <c r="AB68">
        <v>198.04</v>
      </c>
      <c r="AC68">
        <f t="shared" si="0"/>
        <v>-2.4031007751939897</v>
      </c>
    </row>
    <row r="69" spans="27:29" x14ac:dyDescent="0.25">
      <c r="AA69">
        <v>93.433000000000007</v>
      </c>
      <c r="AB69">
        <v>197.72</v>
      </c>
      <c r="AC69">
        <f t="shared" si="0"/>
        <v>-2.4615384615382263</v>
      </c>
    </row>
    <row r="70" spans="27:29" x14ac:dyDescent="0.25">
      <c r="AA70">
        <v>93.563000000000002</v>
      </c>
      <c r="AB70">
        <v>197.41</v>
      </c>
      <c r="AC70">
        <f t="shared" si="0"/>
        <v>-2.3846153846154854</v>
      </c>
    </row>
    <row r="71" spans="27:29" x14ac:dyDescent="0.25">
      <c r="AA71">
        <v>93.692999999999998</v>
      </c>
      <c r="AB71">
        <v>197.11</v>
      </c>
      <c r="AC71">
        <f t="shared" si="0"/>
        <v>-2.3076923076922573</v>
      </c>
    </row>
    <row r="72" spans="27:29" x14ac:dyDescent="0.25">
      <c r="AA72">
        <v>93.822999999999993</v>
      </c>
      <c r="AB72">
        <v>196.81</v>
      </c>
      <c r="AC72">
        <f t="shared" ref="AC72:AC119" si="1">(AB72-AB71)/(AA72-AA71)</f>
        <v>-2.3076923076924758</v>
      </c>
    </row>
    <row r="73" spans="27:29" x14ac:dyDescent="0.25">
      <c r="AA73">
        <v>93.951999999999998</v>
      </c>
      <c r="AB73">
        <v>196.52</v>
      </c>
      <c r="AC73">
        <f t="shared" si="1"/>
        <v>-2.248062015503729</v>
      </c>
    </row>
    <row r="74" spans="27:29" x14ac:dyDescent="0.25">
      <c r="AA74">
        <v>94.081999999999994</v>
      </c>
      <c r="AB74">
        <v>196.22</v>
      </c>
      <c r="AC74">
        <f t="shared" si="1"/>
        <v>-2.3076923076924758</v>
      </c>
    </row>
    <row r="75" spans="27:29" x14ac:dyDescent="0.25">
      <c r="AA75">
        <v>94.212000000000003</v>
      </c>
      <c r="AB75">
        <v>195.93</v>
      </c>
      <c r="AC75">
        <f t="shared" si="1"/>
        <v>-2.2307692307690039</v>
      </c>
    </row>
    <row r="76" spans="27:29" x14ac:dyDescent="0.25">
      <c r="AA76">
        <v>94.341999999999999</v>
      </c>
      <c r="AB76">
        <v>195.64</v>
      </c>
      <c r="AC76">
        <f t="shared" si="1"/>
        <v>-2.2307692307694662</v>
      </c>
    </row>
    <row r="77" spans="27:29" x14ac:dyDescent="0.25">
      <c r="AA77">
        <v>94.471999999999994</v>
      </c>
      <c r="AB77">
        <v>195.35</v>
      </c>
      <c r="AC77">
        <f t="shared" si="1"/>
        <v>-2.2307692307692477</v>
      </c>
    </row>
    <row r="78" spans="27:29" x14ac:dyDescent="0.25">
      <c r="AA78">
        <v>94.602000000000004</v>
      </c>
      <c r="AB78">
        <v>195.05</v>
      </c>
      <c r="AC78">
        <f t="shared" si="1"/>
        <v>-2.3076923076920051</v>
      </c>
    </row>
    <row r="79" spans="27:29" x14ac:dyDescent="0.25">
      <c r="AA79">
        <v>94.730999999999995</v>
      </c>
      <c r="AB79">
        <v>194.74</v>
      </c>
      <c r="AC79">
        <f t="shared" si="1"/>
        <v>-2.4031007751939897</v>
      </c>
    </row>
    <row r="80" spans="27:29" x14ac:dyDescent="0.25">
      <c r="AA80">
        <v>94.861000000000004</v>
      </c>
      <c r="AB80">
        <v>194.42</v>
      </c>
      <c r="AC80">
        <f t="shared" si="1"/>
        <v>-2.4615384615384448</v>
      </c>
    </row>
    <row r="81" spans="27:29" x14ac:dyDescent="0.25">
      <c r="AA81">
        <v>94.991</v>
      </c>
      <c r="AB81">
        <v>194.09</v>
      </c>
      <c r="AC81">
        <f t="shared" si="1"/>
        <v>-2.538461538461505</v>
      </c>
    </row>
    <row r="82" spans="27:29" x14ac:dyDescent="0.25">
      <c r="AA82">
        <v>95.120999999999995</v>
      </c>
      <c r="AB82">
        <v>193.74</v>
      </c>
      <c r="AC82">
        <f t="shared" si="1"/>
        <v>-2.6923076923077427</v>
      </c>
    </row>
    <row r="83" spans="27:29" x14ac:dyDescent="0.25">
      <c r="AA83">
        <v>95.251000000000005</v>
      </c>
      <c r="AB83">
        <v>193.38</v>
      </c>
      <c r="AC83">
        <f t="shared" si="1"/>
        <v>-2.7692307692306684</v>
      </c>
    </row>
    <row r="84" spans="27:29" x14ac:dyDescent="0.25">
      <c r="AA84">
        <v>95.38</v>
      </c>
      <c r="AB84">
        <v>193</v>
      </c>
      <c r="AC84">
        <f t="shared" si="1"/>
        <v>-2.9457364341087047</v>
      </c>
    </row>
    <row r="85" spans="27:29" x14ac:dyDescent="0.25">
      <c r="AA85">
        <v>95.51</v>
      </c>
      <c r="AB85">
        <v>192.6</v>
      </c>
      <c r="AC85">
        <f t="shared" si="1"/>
        <v>-3.0769230769228919</v>
      </c>
    </row>
    <row r="86" spans="27:29" x14ac:dyDescent="0.25">
      <c r="AA86">
        <v>95.64</v>
      </c>
      <c r="AB86">
        <v>192.16</v>
      </c>
      <c r="AC86">
        <f t="shared" si="1"/>
        <v>-3.3846153846154854</v>
      </c>
    </row>
    <row r="87" spans="27:29" x14ac:dyDescent="0.25">
      <c r="AA87">
        <v>95.77</v>
      </c>
      <c r="AB87">
        <v>191.71</v>
      </c>
      <c r="AC87">
        <f t="shared" si="1"/>
        <v>-3.461538461538495</v>
      </c>
    </row>
    <row r="88" spans="27:29" x14ac:dyDescent="0.25">
      <c r="AA88">
        <v>95.9</v>
      </c>
      <c r="AB88">
        <v>191.22</v>
      </c>
      <c r="AC88">
        <f t="shared" si="1"/>
        <v>-3.7692307692305591</v>
      </c>
    </row>
    <row r="89" spans="27:29" x14ac:dyDescent="0.25">
      <c r="AA89">
        <v>96.028999999999996</v>
      </c>
      <c r="AB89">
        <v>190.71</v>
      </c>
      <c r="AC89">
        <f t="shared" si="1"/>
        <v>-3.9534883720932386</v>
      </c>
    </row>
    <row r="90" spans="27:29" x14ac:dyDescent="0.25">
      <c r="AA90">
        <v>96.159000000000006</v>
      </c>
      <c r="AB90">
        <v>190.18</v>
      </c>
      <c r="AC90">
        <f t="shared" si="1"/>
        <v>-4.0769230769227827</v>
      </c>
    </row>
    <row r="91" spans="27:29" x14ac:dyDescent="0.25">
      <c r="AA91">
        <v>96.289000000000001</v>
      </c>
      <c r="AB91">
        <v>189.61</v>
      </c>
      <c r="AC91">
        <f t="shared" si="1"/>
        <v>-4.3846153846154854</v>
      </c>
    </row>
    <row r="92" spans="27:29" x14ac:dyDescent="0.25">
      <c r="AA92">
        <v>96.418999999999997</v>
      </c>
      <c r="AB92">
        <v>189.02</v>
      </c>
      <c r="AC92">
        <f t="shared" si="1"/>
        <v>-4.5384615384617231</v>
      </c>
    </row>
    <row r="93" spans="27:29" x14ac:dyDescent="0.25">
      <c r="AA93">
        <v>96.549000000000007</v>
      </c>
      <c r="AB93">
        <v>188.41</v>
      </c>
      <c r="AC93">
        <f t="shared" si="1"/>
        <v>-4.6923076923074483</v>
      </c>
    </row>
    <row r="94" spans="27:29" x14ac:dyDescent="0.25">
      <c r="AA94">
        <v>96.679000000000002</v>
      </c>
      <c r="AB94">
        <v>187.79</v>
      </c>
      <c r="AC94">
        <f t="shared" si="1"/>
        <v>-4.7692307692309708</v>
      </c>
    </row>
    <row r="95" spans="27:29" x14ac:dyDescent="0.25">
      <c r="AA95">
        <v>96.808000000000007</v>
      </c>
      <c r="AB95">
        <v>187.16</v>
      </c>
      <c r="AC95">
        <f t="shared" si="1"/>
        <v>-4.8837209302323377</v>
      </c>
    </row>
    <row r="96" spans="27:29" x14ac:dyDescent="0.25">
      <c r="AA96">
        <v>96.938000000000002</v>
      </c>
      <c r="AB96">
        <v>186.53</v>
      </c>
      <c r="AC96">
        <f t="shared" si="1"/>
        <v>-4.8461538461539808</v>
      </c>
    </row>
    <row r="97" spans="27:29" x14ac:dyDescent="0.25">
      <c r="AA97">
        <v>97.067999999999998</v>
      </c>
      <c r="AB97">
        <v>185.92</v>
      </c>
      <c r="AC97">
        <f t="shared" si="1"/>
        <v>-4.6923076923079616</v>
      </c>
    </row>
    <row r="98" spans="27:29" x14ac:dyDescent="0.25">
      <c r="AA98">
        <v>97.197999999999993</v>
      </c>
      <c r="AB98">
        <v>185.33</v>
      </c>
      <c r="AC98">
        <f t="shared" si="1"/>
        <v>-4.5384615384615046</v>
      </c>
    </row>
    <row r="99" spans="27:29" x14ac:dyDescent="0.25">
      <c r="AA99">
        <v>97.328000000000003</v>
      </c>
      <c r="AB99">
        <v>184.76</v>
      </c>
      <c r="AC99">
        <f t="shared" si="1"/>
        <v>-4.3846153846152252</v>
      </c>
    </row>
    <row r="100" spans="27:29" x14ac:dyDescent="0.25">
      <c r="AA100">
        <v>97.456999999999994</v>
      </c>
      <c r="AB100">
        <v>184.21</v>
      </c>
      <c r="AC100">
        <f t="shared" si="1"/>
        <v>-4.2635658914730445</v>
      </c>
    </row>
    <row r="101" spans="27:29" x14ac:dyDescent="0.25">
      <c r="AA101">
        <v>97.587000000000003</v>
      </c>
      <c r="AB101">
        <v>183.7</v>
      </c>
      <c r="AC101">
        <f t="shared" si="1"/>
        <v>-3.9230769230767799</v>
      </c>
    </row>
    <row r="102" spans="27:29" x14ac:dyDescent="0.25">
      <c r="AA102">
        <v>97.716999999999999</v>
      </c>
      <c r="AB102">
        <v>183.22</v>
      </c>
      <c r="AC102">
        <f t="shared" si="1"/>
        <v>-3.6923076923077427</v>
      </c>
    </row>
    <row r="103" spans="27:29" x14ac:dyDescent="0.25">
      <c r="AA103">
        <v>97.846999999999994</v>
      </c>
      <c r="AB103">
        <v>182.79</v>
      </c>
      <c r="AC103">
        <f t="shared" si="1"/>
        <v>-3.3076923076924758</v>
      </c>
    </row>
    <row r="104" spans="27:29" x14ac:dyDescent="0.25">
      <c r="AA104">
        <v>97.977000000000004</v>
      </c>
      <c r="AB104">
        <v>182.39</v>
      </c>
      <c r="AC104">
        <f t="shared" si="1"/>
        <v>-3.0769230769228919</v>
      </c>
    </row>
    <row r="105" spans="27:29" x14ac:dyDescent="0.25">
      <c r="AA105">
        <v>98.105999999999995</v>
      </c>
      <c r="AB105">
        <v>182.03</v>
      </c>
      <c r="AC105">
        <f t="shared" si="1"/>
        <v>-2.7906976744186918</v>
      </c>
    </row>
    <row r="106" spans="27:29" x14ac:dyDescent="0.25">
      <c r="AA106">
        <v>98.236000000000004</v>
      </c>
      <c r="AB106">
        <v>181.72</v>
      </c>
      <c r="AC106">
        <f t="shared" si="1"/>
        <v>-2.3846153846152247</v>
      </c>
    </row>
    <row r="107" spans="27:29" x14ac:dyDescent="0.25">
      <c r="AA107">
        <v>98.366</v>
      </c>
      <c r="AB107">
        <v>181.44</v>
      </c>
      <c r="AC107">
        <f t="shared" si="1"/>
        <v>-2.1538461538462381</v>
      </c>
    </row>
    <row r="108" spans="27:29" x14ac:dyDescent="0.25">
      <c r="AA108">
        <v>98.495999999999995</v>
      </c>
      <c r="AB108">
        <v>181.21</v>
      </c>
      <c r="AC108">
        <f t="shared" si="1"/>
        <v>-1.7692307692307525</v>
      </c>
    </row>
    <row r="109" spans="27:29" x14ac:dyDescent="0.25">
      <c r="AA109">
        <v>98.626000000000005</v>
      </c>
      <c r="AB109">
        <v>181</v>
      </c>
      <c r="AC109">
        <f t="shared" si="1"/>
        <v>-1.6153846153845566</v>
      </c>
    </row>
    <row r="110" spans="27:29" x14ac:dyDescent="0.25">
      <c r="AA110">
        <v>98.756</v>
      </c>
      <c r="AB110">
        <v>180.83</v>
      </c>
      <c r="AC110">
        <f t="shared" si="1"/>
        <v>-1.3076923076922573</v>
      </c>
    </row>
    <row r="111" spans="27:29" x14ac:dyDescent="0.25">
      <c r="AA111">
        <v>98.885000000000005</v>
      </c>
      <c r="AB111">
        <v>180.66</v>
      </c>
      <c r="AC111">
        <f t="shared" si="1"/>
        <v>-1.3178294573644145</v>
      </c>
    </row>
    <row r="112" spans="27:29" x14ac:dyDescent="0.25">
      <c r="AA112">
        <v>99.015000000000001</v>
      </c>
      <c r="AB112">
        <v>180.5</v>
      </c>
      <c r="AC112">
        <f t="shared" si="1"/>
        <v>-1.2307692307692475</v>
      </c>
    </row>
    <row r="113" spans="27:29" x14ac:dyDescent="0.25">
      <c r="AA113">
        <v>99.144999999999996</v>
      </c>
      <c r="AB113">
        <v>180.34</v>
      </c>
      <c r="AC113">
        <f t="shared" si="1"/>
        <v>-1.2307692307692475</v>
      </c>
    </row>
    <row r="114" spans="27:29" x14ac:dyDescent="0.25">
      <c r="AA114">
        <v>99.275000000000006</v>
      </c>
      <c r="AB114">
        <v>180.17</v>
      </c>
      <c r="AC114">
        <f t="shared" si="1"/>
        <v>-1.307692307692333</v>
      </c>
    </row>
    <row r="115" spans="27:29" x14ac:dyDescent="0.25">
      <c r="AA115">
        <v>99.405000000000001</v>
      </c>
      <c r="AB115">
        <v>180.01</v>
      </c>
      <c r="AC115">
        <f t="shared" si="1"/>
        <v>-1.2307692307692475</v>
      </c>
    </row>
    <row r="116" spans="27:29" x14ac:dyDescent="0.25">
      <c r="AA116">
        <v>99.534000000000006</v>
      </c>
      <c r="AB116">
        <v>179.86</v>
      </c>
      <c r="AC116">
        <f t="shared" si="1"/>
        <v>-1.1627906976741982</v>
      </c>
    </row>
    <row r="117" spans="27:29" x14ac:dyDescent="0.25">
      <c r="AA117">
        <v>99.664000000000001</v>
      </c>
      <c r="AB117">
        <v>179.73</v>
      </c>
      <c r="AC117">
        <f t="shared" si="1"/>
        <v>-1.0000000000002187</v>
      </c>
    </row>
    <row r="118" spans="27:29" x14ac:dyDescent="0.25">
      <c r="AA118">
        <v>99.793999999999997</v>
      </c>
      <c r="AB118">
        <v>179.64</v>
      </c>
      <c r="AC118">
        <f t="shared" si="1"/>
        <v>-0.69230769230774281</v>
      </c>
    </row>
    <row r="119" spans="27:29" x14ac:dyDescent="0.25">
      <c r="AA119">
        <v>99.924000000000007</v>
      </c>
      <c r="AB119">
        <v>179.57</v>
      </c>
      <c r="AC119">
        <f t="shared" si="1"/>
        <v>-0.53846153846144595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 Ormsby</cp:lastModifiedBy>
  <dcterms:created xsi:type="dcterms:W3CDTF">2020-05-15T11:52:13Z</dcterms:created>
  <dcterms:modified xsi:type="dcterms:W3CDTF">2020-05-22T17:46:40Z</dcterms:modified>
</cp:coreProperties>
</file>