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Escritorio\"/>
    </mc:Choice>
  </mc:AlternateContent>
  <xr:revisionPtr revIDLastSave="0" documentId="13_ncr:1_{4CEAF841-B325-4BBD-8A4D-A6DC79F9D38D}" xr6:coauthVersionLast="47" xr6:coauthVersionMax="47" xr10:uidLastSave="{00000000-0000-0000-0000-000000000000}"/>
  <bookViews>
    <workbookView xWindow="-110" yWindow="-110" windowWidth="22780" windowHeight="14660" xr2:uid="{09533B68-7C69-42FD-80DA-EBE21650D0C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" l="1"/>
  <c r="I15" i="2"/>
  <c r="J15" i="2"/>
  <c r="K15" i="2"/>
  <c r="K6" i="2"/>
  <c r="K7" i="2"/>
  <c r="K8" i="2"/>
  <c r="K9" i="2"/>
  <c r="K10" i="2"/>
  <c r="K11" i="2"/>
  <c r="K12" i="2"/>
  <c r="K5" i="2"/>
  <c r="J6" i="2"/>
  <c r="J7" i="2"/>
  <c r="J8" i="2"/>
  <c r="J9" i="2"/>
  <c r="J10" i="2"/>
  <c r="J11" i="2"/>
  <c r="J12" i="2"/>
  <c r="J5" i="2"/>
  <c r="I6" i="2"/>
  <c r="I7" i="2"/>
  <c r="I8" i="2"/>
  <c r="I9" i="2"/>
  <c r="I10" i="2"/>
  <c r="I11" i="2"/>
  <c r="I12" i="2"/>
  <c r="I5" i="2"/>
  <c r="H6" i="2"/>
  <c r="H7" i="2"/>
  <c r="H8" i="2"/>
  <c r="H9" i="2"/>
  <c r="H10" i="2"/>
  <c r="H11" i="2"/>
  <c r="H12" i="2"/>
  <c r="H5" i="2"/>
  <c r="G6" i="2"/>
  <c r="G7" i="2"/>
  <c r="G8" i="2"/>
  <c r="G9" i="2"/>
  <c r="G10" i="2"/>
  <c r="G11" i="2"/>
  <c r="G12" i="2"/>
  <c r="G5" i="2"/>
  <c r="F6" i="2"/>
  <c r="F7" i="2"/>
  <c r="F8" i="2"/>
  <c r="F9" i="2"/>
  <c r="F10" i="2"/>
  <c r="F11" i="2"/>
  <c r="F12" i="2"/>
  <c r="F5" i="2"/>
  <c r="E16" i="2"/>
  <c r="D16" i="2"/>
  <c r="E15" i="2"/>
  <c r="D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55" authorId="0" shapeId="0" xr:uid="{3E3BBEAD-DFB4-419E-AF6B-C593C806D46B}">
      <text>
        <r>
          <rPr>
            <sz val="10"/>
            <color rgb="FF000000"/>
            <rFont val="Calibri"/>
            <family val="2"/>
            <scheme val="minor"/>
          </rPr>
          <t>La persona que ha respondido ha actualizado este valor.</t>
        </r>
      </text>
    </comment>
    <comment ref="N67" authorId="0" shapeId="0" xr:uid="{CD3B095B-5852-42C4-BF97-51B4A3D8AB14}">
      <text>
        <r>
          <rPr>
            <sz val="10"/>
            <color rgb="FF000000"/>
            <rFont val="Calibri"/>
            <family val="2"/>
            <scheme val="minor"/>
          </rPr>
          <t>La persona que ha respondido ha actualizado este valor.</t>
        </r>
      </text>
    </comment>
    <comment ref="N79" authorId="0" shapeId="0" xr:uid="{7125DA87-DA4F-4736-B56E-1F42004C338C}">
      <text>
        <r>
          <rPr>
            <sz val="10"/>
            <color rgb="FF000000"/>
            <rFont val="Calibri"/>
            <family val="2"/>
            <scheme val="minor"/>
          </rPr>
          <t>La persona que ha respondido ha actualizado este valor.</t>
        </r>
      </text>
    </comment>
    <comment ref="N91" authorId="0" shapeId="0" xr:uid="{67AF42DF-DF57-4834-8348-1229C16AEB56}">
      <text>
        <r>
          <rPr>
            <sz val="10"/>
            <color rgb="FF000000"/>
            <rFont val="Calibri"/>
            <family val="2"/>
            <scheme val="minor"/>
          </rPr>
          <t>La persona que ha respondido ha actualizado este valor.</t>
        </r>
      </text>
    </comment>
    <comment ref="N103" authorId="0" shapeId="0" xr:uid="{75C81C19-00A1-49E2-8315-ECC62B912EFA}">
      <text>
        <r>
          <rPr>
            <sz val="10"/>
            <color rgb="FF000000"/>
            <rFont val="Calibri"/>
            <family val="2"/>
            <scheme val="minor"/>
          </rPr>
          <t>La persona que ha respondido ha actualizado este valor.</t>
        </r>
      </text>
    </comment>
  </commentList>
</comments>
</file>

<file path=xl/sharedStrings.xml><?xml version="1.0" encoding="utf-8"?>
<sst xmlns="http://schemas.openxmlformats.org/spreadsheetml/2006/main" count="94" uniqueCount="63">
  <si>
    <t>Puntaje de conocimiento sobre los beneficios al medio ambiente al utilizar Tomatodos.</t>
  </si>
  <si>
    <t>EDAD</t>
  </si>
  <si>
    <t>y</t>
  </si>
  <si>
    <t>x1</t>
  </si>
  <si>
    <t>X2</t>
  </si>
  <si>
    <t>x3</t>
  </si>
  <si>
    <t>x4</t>
  </si>
  <si>
    <t>X5</t>
  </si>
  <si>
    <t>X1</t>
  </si>
  <si>
    <t>Y</t>
  </si>
  <si>
    <t>X3</t>
  </si>
  <si>
    <t>X4</t>
  </si>
  <si>
    <t xml:space="preserve">CORRELACIÓN MÚLTIPLE 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</si>
  <si>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</si>
  <si>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</si>
  <si>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</si>
  <si>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</si>
  <si>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</si>
  <si>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</si>
  <si>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</si>
  <si>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</si>
  <si>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</si>
  <si>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</si>
  <si>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</si>
  <si>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</si>
  <si>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</si>
  <si>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</si>
  <si>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</si>
  <si>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</si>
  <si>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</si>
  <si>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</si>
  <si>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</si>
  <si>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</si>
  <si>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Observación</t>
  </si>
  <si>
    <t>Positiva Fuerte</t>
  </si>
  <si>
    <t>94% influye x en y</t>
  </si>
  <si>
    <t xml:space="preserve">La distancia promedio es de 14.41 con respecto a la línea de Regresión </t>
  </si>
  <si>
    <t>Ho se rechaza.</t>
  </si>
  <si>
    <t>Primero</t>
  </si>
  <si>
    <t>Segundo</t>
  </si>
  <si>
    <t>Tercero</t>
  </si>
  <si>
    <t>Cuarto</t>
  </si>
  <si>
    <t>Análisis de los residuales:</t>
  </si>
  <si>
    <t>-169,65 + 0,03 x1 - 0,66 x2 + 11,74 x3 + 2,22 x4 - 2,70 x5</t>
  </si>
  <si>
    <t>Y'=a + b1 x1 + b2 x2 + b3 x3 + b4 x4 + b5 x5</t>
  </si>
  <si>
    <t>Resultados de datos de probabilidad</t>
  </si>
  <si>
    <t>Percentil</t>
  </si>
  <si>
    <t xml:space="preserve">No tiene multicolinealidad. </t>
  </si>
  <si>
    <t>x2</t>
  </si>
  <si>
    <t>x5</t>
  </si>
  <si>
    <t>Si existe homocedasticidad</t>
  </si>
  <si>
    <t>X - XPROM</t>
  </si>
  <si>
    <t>Y -YPROM</t>
  </si>
  <si>
    <t>(X - XPROM)(Y- YPROM)</t>
  </si>
  <si>
    <t>X^2</t>
  </si>
  <si>
    <t>Y^2</t>
  </si>
  <si>
    <t>XY</t>
  </si>
  <si>
    <t>Puntaje de conocimiento sobre los beneficios de salud al consumir helados polito.</t>
  </si>
  <si>
    <t>Nùmero de veces que ha consumido helado Polito en 6 meses.</t>
  </si>
  <si>
    <t>Puntaje de facilidad de adquisición de helados Polito.</t>
  </si>
  <si>
    <t>Dinero gastado en la compra de helados Polito</t>
  </si>
  <si>
    <t>Es feliz consumiendo helados polito</t>
  </si>
  <si>
    <t>Pronóstico Puntaje de conocimiento sobre los beneficios de salud al consumir helados polito.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</si>
</sst>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5050"/>
      <name val="Calibri"/>
      <family val="2"/>
      <scheme val="minor"/>
    </font>
    <font>
      <b/>
      <sz val="11"/>
      <color rgb="FF6666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12" fillId="0" borderId="0" xfId="0" applyFont="1"/>
    <xf numFmtId="2" fontId="2" fillId="0" borderId="0" xfId="0" applyNumberFormat="1" applyFont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2" xfId="0" applyFont="1" applyBorder="1" applyAlignment="1">
      <alignment horizontal="center"/>
    </xf>
    <xf numFmtId="0" fontId="6" fillId="0" borderId="0" xfId="0" applyFont="1"/>
    <xf numFmtId="0" fontId="11" fillId="0" borderId="0" xfId="0" applyFont="1"/>
    <xf numFmtId="0" fontId="9" fillId="0" borderId="0" xfId="0" applyFont="1"/>
    <xf numFmtId="0" fontId="11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 vertical="center"/>
    </xf>
    <xf numFmtId="0" fontId="0" fillId="2" borderId="0" xfId="0" applyFill="1"/>
    <xf numFmtId="0" fontId="11" fillId="2" borderId="0" xfId="0" applyFont="1" applyFill="1"/>
    <xf numFmtId="0" fontId="1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6" fillId="0" borderId="5" xfId="0" applyFont="1" applyBorder="1" applyAlignment="1">
      <alignment horizontal="center" wrapText="1"/>
    </xf>
    <xf numFmtId="0" fontId="16" fillId="0" borderId="6" xfId="0" applyFont="1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1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5FF"/>
      <color rgb="FFFFCCFF"/>
      <color rgb="FFCCCCFF"/>
      <color rgb="FFCCECFF"/>
      <color rgb="FFFF5050"/>
      <color rgb="FFFFFFCC"/>
      <color rgb="FFCC99FF"/>
      <color rgb="FF66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Hoja1!$G$47:$G$54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Hoja1!$H$47:$H$54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80</c:v>
                </c:pt>
                <c:pt idx="6">
                  <c:v>85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4-4F09-9A24-BD6C030A0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685615"/>
        <c:axId val="814681039"/>
      </c:scatterChart>
      <c:valAx>
        <c:axId val="814685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4681039"/>
        <c:crosses val="autoZero"/>
        <c:crossBetween val="midCat"/>
      </c:valAx>
      <c:valAx>
        <c:axId val="814681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Puntaje de conocimiento sobre los beneficios al medio ambiente al utilizar Tomatodos.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468561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Hoja1!$N$47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Hoja1!$M$48:$M$56</c:f>
              <c:numCache>
                <c:formatCode>General</c:formatCode>
                <c:ptCount val="9"/>
                <c:pt idx="1">
                  <c:v>2</c:v>
                </c:pt>
                <c:pt idx="2">
                  <c:v>100</c:v>
                </c:pt>
                <c:pt idx="3">
                  <c:v>12</c:v>
                </c:pt>
                <c:pt idx="4">
                  <c:v>150</c:v>
                </c:pt>
                <c:pt idx="5">
                  <c:v>25</c:v>
                </c:pt>
                <c:pt idx="6">
                  <c:v>67</c:v>
                </c:pt>
                <c:pt idx="7">
                  <c:v>5</c:v>
                </c:pt>
                <c:pt idx="8">
                  <c:v>132</c:v>
                </c:pt>
              </c:numCache>
            </c:numRef>
          </c:xVal>
          <c:yVal>
            <c:numRef>
              <c:f>Hoja1!$N$48:$N$56</c:f>
              <c:numCache>
                <c:formatCode>0</c:formatCode>
                <c:ptCount val="9"/>
                <c:pt idx="1">
                  <c:v>80</c:v>
                </c:pt>
                <c:pt idx="2">
                  <c:v>100</c:v>
                </c:pt>
                <c:pt idx="3">
                  <c:v>30</c:v>
                </c:pt>
                <c:pt idx="4">
                  <c:v>40</c:v>
                </c:pt>
                <c:pt idx="5">
                  <c:v>85</c:v>
                </c:pt>
                <c:pt idx="6">
                  <c:v>50</c:v>
                </c:pt>
                <c:pt idx="7">
                  <c:v>30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C-4C6B-8B2E-8FD522405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80623"/>
        <c:axId val="815956911"/>
      </c:scatterChart>
      <c:valAx>
        <c:axId val="81598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56911"/>
        <c:crosses val="autoZero"/>
        <c:crossBetween val="midCat"/>
      </c:valAx>
      <c:valAx>
        <c:axId val="8159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8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Hoja1!$N$59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Hoja1!$M$60:$M$68</c:f>
              <c:numCache>
                <c:formatCode>General</c:formatCode>
                <c:ptCount val="9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75</c:v>
                </c:pt>
                <c:pt idx="5">
                  <c:v>80</c:v>
                </c:pt>
                <c:pt idx="6">
                  <c:v>45</c:v>
                </c:pt>
                <c:pt idx="7">
                  <c:v>90</c:v>
                </c:pt>
                <c:pt idx="8">
                  <c:v>80</c:v>
                </c:pt>
              </c:numCache>
            </c:numRef>
          </c:xVal>
          <c:yVal>
            <c:numRef>
              <c:f>Hoja1!$N$60:$N$68</c:f>
              <c:numCache>
                <c:formatCode>0</c:formatCode>
                <c:ptCount val="9"/>
                <c:pt idx="1">
                  <c:v>80</c:v>
                </c:pt>
                <c:pt idx="2">
                  <c:v>100</c:v>
                </c:pt>
                <c:pt idx="3">
                  <c:v>30</c:v>
                </c:pt>
                <c:pt idx="4">
                  <c:v>40</c:v>
                </c:pt>
                <c:pt idx="5">
                  <c:v>85</c:v>
                </c:pt>
                <c:pt idx="6">
                  <c:v>50</c:v>
                </c:pt>
                <c:pt idx="7">
                  <c:v>30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9-42D0-A515-515E87D75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011407"/>
        <c:axId val="816015151"/>
      </c:scatterChart>
      <c:valAx>
        <c:axId val="81601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015151"/>
        <c:crosses val="autoZero"/>
        <c:crossBetween val="midCat"/>
      </c:valAx>
      <c:valAx>
        <c:axId val="8160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01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Hoja1!$N$71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Hoja1!$M$72:$M$80</c:f>
              <c:numCache>
                <c:formatCode>General</c:formatCode>
                <c:ptCount val="9"/>
                <c:pt idx="1">
                  <c:v>20</c:v>
                </c:pt>
                <c:pt idx="2">
                  <c:v>23</c:v>
                </c:pt>
                <c:pt idx="3">
                  <c:v>21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</c:numCache>
            </c:numRef>
          </c:xVal>
          <c:yVal>
            <c:numRef>
              <c:f>Hoja1!$N$72:$N$80</c:f>
              <c:numCache>
                <c:formatCode>0</c:formatCode>
                <c:ptCount val="9"/>
                <c:pt idx="1">
                  <c:v>80</c:v>
                </c:pt>
                <c:pt idx="2">
                  <c:v>100</c:v>
                </c:pt>
                <c:pt idx="3">
                  <c:v>30</c:v>
                </c:pt>
                <c:pt idx="4">
                  <c:v>40</c:v>
                </c:pt>
                <c:pt idx="5">
                  <c:v>85</c:v>
                </c:pt>
                <c:pt idx="6">
                  <c:v>50</c:v>
                </c:pt>
                <c:pt idx="7">
                  <c:v>30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6-4738-9303-47691F70A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015983"/>
        <c:axId val="816016815"/>
      </c:scatterChart>
      <c:valAx>
        <c:axId val="81601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016815"/>
        <c:crosses val="autoZero"/>
        <c:crossBetween val="midCat"/>
      </c:valAx>
      <c:valAx>
        <c:axId val="81601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01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Hoja1!$N$83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Hoja1!$M$84:$M$92</c:f>
              <c:numCache>
                <c:formatCode>General</c:formatCode>
                <c:ptCount val="9"/>
                <c:pt idx="1">
                  <c:v>30.6</c:v>
                </c:pt>
                <c:pt idx="2">
                  <c:v>30.5</c:v>
                </c:pt>
                <c:pt idx="3">
                  <c:v>10.5</c:v>
                </c:pt>
                <c:pt idx="4">
                  <c:v>12.5</c:v>
                </c:pt>
                <c:pt idx="5">
                  <c:v>42.5</c:v>
                </c:pt>
                <c:pt idx="6">
                  <c:v>10.8</c:v>
                </c:pt>
                <c:pt idx="7">
                  <c:v>20.5</c:v>
                </c:pt>
                <c:pt idx="8">
                  <c:v>5.2</c:v>
                </c:pt>
              </c:numCache>
            </c:numRef>
          </c:xVal>
          <c:yVal>
            <c:numRef>
              <c:f>Hoja1!$N$84:$N$92</c:f>
              <c:numCache>
                <c:formatCode>0</c:formatCode>
                <c:ptCount val="9"/>
                <c:pt idx="1">
                  <c:v>80</c:v>
                </c:pt>
                <c:pt idx="2">
                  <c:v>100</c:v>
                </c:pt>
                <c:pt idx="3">
                  <c:v>30</c:v>
                </c:pt>
                <c:pt idx="4">
                  <c:v>40</c:v>
                </c:pt>
                <c:pt idx="5">
                  <c:v>85</c:v>
                </c:pt>
                <c:pt idx="6">
                  <c:v>50</c:v>
                </c:pt>
                <c:pt idx="7">
                  <c:v>30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D-4DEE-9ACE-16B42319F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58159"/>
        <c:axId val="815973135"/>
      </c:scatterChart>
      <c:valAx>
        <c:axId val="81595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73135"/>
        <c:crosses val="autoZero"/>
        <c:crossBetween val="midCat"/>
      </c:valAx>
      <c:valAx>
        <c:axId val="81597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5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Hoja1!$N$95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Hoja1!$M$96:$M$104</c:f>
              <c:numCache>
                <c:formatCode>General</c:formatCode>
                <c:ptCount val="9"/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Hoja1!$N$96:$N$104</c:f>
              <c:numCache>
                <c:formatCode>0</c:formatCode>
                <c:ptCount val="9"/>
                <c:pt idx="1">
                  <c:v>80</c:v>
                </c:pt>
                <c:pt idx="2">
                  <c:v>100</c:v>
                </c:pt>
                <c:pt idx="3">
                  <c:v>30</c:v>
                </c:pt>
                <c:pt idx="4">
                  <c:v>40</c:v>
                </c:pt>
                <c:pt idx="5">
                  <c:v>85</c:v>
                </c:pt>
                <c:pt idx="6">
                  <c:v>50</c:v>
                </c:pt>
                <c:pt idx="7">
                  <c:v>30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A-45F3-9DDD-D11ED01E8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060927"/>
        <c:axId val="954053023"/>
      </c:scatterChart>
      <c:valAx>
        <c:axId val="95406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53023"/>
        <c:crosses val="autoZero"/>
        <c:crossBetween val="midCat"/>
      </c:valAx>
      <c:valAx>
        <c:axId val="9540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6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Hoja2!$E$4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Hoja2!$D$5:$D$12</c:f>
              <c:numCache>
                <c:formatCode>General</c:formatCode>
                <c:ptCount val="8"/>
                <c:pt idx="0">
                  <c:v>2</c:v>
                </c:pt>
                <c:pt idx="1">
                  <c:v>100</c:v>
                </c:pt>
                <c:pt idx="2">
                  <c:v>12</c:v>
                </c:pt>
                <c:pt idx="3">
                  <c:v>150</c:v>
                </c:pt>
                <c:pt idx="4">
                  <c:v>25</c:v>
                </c:pt>
                <c:pt idx="5">
                  <c:v>67</c:v>
                </c:pt>
                <c:pt idx="6">
                  <c:v>5</c:v>
                </c:pt>
                <c:pt idx="7">
                  <c:v>132</c:v>
                </c:pt>
              </c:numCache>
            </c:numRef>
          </c:xVal>
          <c:yVal>
            <c:numRef>
              <c:f>Hoja2!$E$5:$E$12</c:f>
              <c:numCache>
                <c:formatCode>General</c:formatCode>
                <c:ptCount val="8"/>
                <c:pt idx="0">
                  <c:v>80</c:v>
                </c:pt>
                <c:pt idx="1">
                  <c:v>100</c:v>
                </c:pt>
                <c:pt idx="2">
                  <c:v>30</c:v>
                </c:pt>
                <c:pt idx="3">
                  <c:v>40</c:v>
                </c:pt>
                <c:pt idx="4">
                  <c:v>85</c:v>
                </c:pt>
                <c:pt idx="5">
                  <c:v>50</c:v>
                </c:pt>
                <c:pt idx="6">
                  <c:v>30</c:v>
                </c:pt>
                <c:pt idx="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1-4811-9896-22ECC444B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176896"/>
        <c:axId val="1319173152"/>
      </c:scatterChart>
      <c:valAx>
        <c:axId val="131917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73152"/>
        <c:crosses val="autoZero"/>
        <c:crossBetween val="midCat"/>
      </c:valAx>
      <c:valAx>
        <c:axId val="13191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7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65266</xdr:colOff>
      <xdr:row>55</xdr:row>
      <xdr:rowOff>111650</xdr:rowOff>
    </xdr:from>
    <xdr:to>
      <xdr:col>9</xdr:col>
      <xdr:colOff>131527</xdr:colOff>
      <xdr:row>66</xdr:row>
      <xdr:rowOff>87133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53F0E4-3B7D-4319-8F54-928B73118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472110</xdr:colOff>
      <xdr:row>45</xdr:row>
      <xdr:rowOff>405848</xdr:rowOff>
    </xdr:from>
    <xdr:to>
      <xdr:col>17</xdr:col>
      <xdr:colOff>397567</xdr:colOff>
      <xdr:row>55</xdr:row>
      <xdr:rowOff>170622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D55706-E3D2-46C1-9256-4F54E3B24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530086</xdr:colOff>
      <xdr:row>57</xdr:row>
      <xdr:rowOff>140805</xdr:rowOff>
    </xdr:from>
    <xdr:to>
      <xdr:col>17</xdr:col>
      <xdr:colOff>422412</xdr:colOff>
      <xdr:row>67</xdr:row>
      <xdr:rowOff>165653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F2FC2C9-A55C-43DE-B224-0158838E1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554936</xdr:colOff>
      <xdr:row>70</xdr:row>
      <xdr:rowOff>53008</xdr:rowOff>
    </xdr:from>
    <xdr:to>
      <xdr:col>17</xdr:col>
      <xdr:colOff>438979</xdr:colOff>
      <xdr:row>80</xdr:row>
      <xdr:rowOff>16566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28FBB02-E60E-4A0A-8602-D8786DD36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546653</xdr:colOff>
      <xdr:row>82</xdr:row>
      <xdr:rowOff>16565</xdr:rowOff>
    </xdr:from>
    <xdr:to>
      <xdr:col>17</xdr:col>
      <xdr:colOff>430696</xdr:colOff>
      <xdr:row>91</xdr:row>
      <xdr:rowOff>157370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B9BD9EB-CD4D-4658-BC11-9E2162B70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588068</xdr:colOff>
      <xdr:row>93</xdr:row>
      <xdr:rowOff>168966</xdr:rowOff>
    </xdr:from>
    <xdr:to>
      <xdr:col>17</xdr:col>
      <xdr:colOff>505240</xdr:colOff>
      <xdr:row>103</xdr:row>
      <xdr:rowOff>124240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4C51EDB-A9B7-486A-828A-9C11B31EC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632460</xdr:colOff>
      <xdr:row>19</xdr:row>
      <xdr:rowOff>41910</xdr:rowOff>
    </xdr:from>
    <xdr:to>
      <xdr:col>8</xdr:col>
      <xdr:colOff>784860</xdr:colOff>
      <xdr:row>34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B1754F-2EDE-416F-8F7B-F04486C71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FF36E-B075-4331-BA39-4493334ECA52}">
  <dimension ref="B1:U104"/>
  <sheetViews>
    <sheetView tabSelected="1" topLeftCell="H9" zoomScale="95" zoomScaleNormal="95" workbookViewId="0">
      <selection activeCell="E56" sqref="E56"/>
    </sheetView>
  </sheetViews>
  <sheetFormatPr defaultColWidth="10.90625" defaultRowHeight="14.5" x14ac:dyDescent="0.35"/>
  <cols>
    <col min="2" max="2" width="4.54296875" customWidth="1"/>
    <col min="3" max="5" width="18.81640625" customWidth="1"/>
    <col min="6" max="6" width="19.54296875" customWidth="1"/>
    <col min="7" max="8" width="18.81640625" customWidth="1"/>
    <col min="11" max="11" width="0.90625" style="29" customWidth="1"/>
    <col min="16" max="21" width="18.81640625" customWidth="1"/>
  </cols>
  <sheetData>
    <row r="1" spans="2:21" x14ac:dyDescent="0.35">
      <c r="K1"/>
    </row>
    <row r="2" spans="2:21" x14ac:dyDescent="0.35">
      <c r="B2" s="63" t="s">
        <v>12</v>
      </c>
      <c r="C2" s="63"/>
      <c r="D2" s="63"/>
      <c r="E2" s="63"/>
      <c r="F2" s="63"/>
      <c r="G2" s="63"/>
      <c r="H2" s="63"/>
      <c r="K2"/>
    </row>
    <row r="3" spans="2:21" x14ac:dyDescent="0.35">
      <c r="K3"/>
    </row>
    <row r="4" spans="2:21" x14ac:dyDescent="0.35">
      <c r="C4" s="1" t="s">
        <v>9</v>
      </c>
      <c r="D4" s="1" t="s">
        <v>8</v>
      </c>
      <c r="E4" s="1" t="s">
        <v>4</v>
      </c>
      <c r="F4" s="1" t="s">
        <v>10</v>
      </c>
      <c r="G4" s="1" t="s">
        <v>11</v>
      </c>
      <c r="H4" s="1" t="s">
        <v>7</v>
      </c>
      <c r="K4"/>
    </row>
    <row r="5" spans="2:21" ht="26.4" customHeight="1" x14ac:dyDescent="0.35">
      <c r="C5" s="66" t="s">
        <v>57</v>
      </c>
      <c r="D5" s="66" t="s">
        <v>58</v>
      </c>
      <c r="E5" s="66" t="s">
        <v>59</v>
      </c>
      <c r="F5" s="66" t="s">
        <v>1</v>
      </c>
      <c r="G5" s="66" t="s">
        <v>60</v>
      </c>
      <c r="H5" s="66" t="s">
        <v>61</v>
      </c>
      <c r="K5"/>
    </row>
    <row r="6" spans="2:21" x14ac:dyDescent="0.35">
      <c r="B6" s="1">
        <v>1</v>
      </c>
      <c r="C6" s="2">
        <v>80</v>
      </c>
      <c r="D6" s="2">
        <v>2</v>
      </c>
      <c r="E6" s="2">
        <v>100</v>
      </c>
      <c r="F6" s="2">
        <v>20</v>
      </c>
      <c r="G6" s="2">
        <v>30.6</v>
      </c>
      <c r="H6" s="2">
        <v>1</v>
      </c>
      <c r="K6"/>
    </row>
    <row r="7" spans="2:21" x14ac:dyDescent="0.35">
      <c r="B7" s="1">
        <v>2</v>
      </c>
      <c r="C7" s="2">
        <v>100</v>
      </c>
      <c r="D7" s="2">
        <v>100</v>
      </c>
      <c r="E7" s="2">
        <v>100</v>
      </c>
      <c r="F7" s="2">
        <v>23</v>
      </c>
      <c r="G7" s="2">
        <v>30.5</v>
      </c>
      <c r="H7" s="2">
        <v>1</v>
      </c>
      <c r="K7"/>
    </row>
    <row r="8" spans="2:21" x14ac:dyDescent="0.35">
      <c r="B8" s="1">
        <v>3</v>
      </c>
      <c r="C8" s="2">
        <v>30</v>
      </c>
      <c r="D8" s="2">
        <v>12</v>
      </c>
      <c r="E8" s="2">
        <v>100</v>
      </c>
      <c r="F8" s="2">
        <v>21</v>
      </c>
      <c r="G8" s="2">
        <v>10.5</v>
      </c>
      <c r="H8" s="2">
        <v>0</v>
      </c>
      <c r="K8"/>
    </row>
    <row r="9" spans="2:21" x14ac:dyDescent="0.35">
      <c r="B9" s="1">
        <v>4</v>
      </c>
      <c r="C9" s="2">
        <v>40</v>
      </c>
      <c r="D9" s="2">
        <v>150</v>
      </c>
      <c r="E9" s="2">
        <v>75</v>
      </c>
      <c r="F9" s="2">
        <v>19</v>
      </c>
      <c r="G9" s="2">
        <v>12.5</v>
      </c>
      <c r="H9" s="2">
        <v>0</v>
      </c>
      <c r="K9"/>
    </row>
    <row r="10" spans="2:21" x14ac:dyDescent="0.35">
      <c r="B10" s="1">
        <v>5</v>
      </c>
      <c r="C10" s="2">
        <v>85</v>
      </c>
      <c r="D10" s="2">
        <v>25</v>
      </c>
      <c r="E10" s="2">
        <v>80</v>
      </c>
      <c r="F10" s="2">
        <v>19</v>
      </c>
      <c r="G10" s="2">
        <v>42.5</v>
      </c>
      <c r="H10" s="2">
        <v>1</v>
      </c>
      <c r="K10"/>
    </row>
    <row r="11" spans="2:21" x14ac:dyDescent="0.35">
      <c r="B11" s="1">
        <v>6</v>
      </c>
      <c r="C11" s="2">
        <v>50</v>
      </c>
      <c r="D11" s="2">
        <v>67</v>
      </c>
      <c r="E11" s="2">
        <v>45</v>
      </c>
      <c r="F11" s="2">
        <v>19</v>
      </c>
      <c r="G11" s="2">
        <v>10.8</v>
      </c>
      <c r="H11" s="2">
        <v>1</v>
      </c>
      <c r="K11"/>
    </row>
    <row r="12" spans="2:21" x14ac:dyDescent="0.35">
      <c r="B12" s="1">
        <v>7</v>
      </c>
      <c r="C12" s="2">
        <v>30</v>
      </c>
      <c r="D12" s="2">
        <v>5</v>
      </c>
      <c r="E12" s="2">
        <v>90</v>
      </c>
      <c r="F12" s="2">
        <v>19</v>
      </c>
      <c r="G12" s="2">
        <v>20.5</v>
      </c>
      <c r="H12" s="2">
        <v>1</v>
      </c>
      <c r="K12"/>
    </row>
    <row r="13" spans="2:21" x14ac:dyDescent="0.35">
      <c r="B13" s="1">
        <v>8</v>
      </c>
      <c r="C13" s="2">
        <v>10</v>
      </c>
      <c r="D13" s="2">
        <v>132</v>
      </c>
      <c r="E13" s="2">
        <v>80</v>
      </c>
      <c r="F13" s="2">
        <v>19</v>
      </c>
      <c r="G13" s="2">
        <v>5.2</v>
      </c>
      <c r="H13" s="2">
        <v>1</v>
      </c>
      <c r="K13"/>
    </row>
    <row r="14" spans="2:21" x14ac:dyDescent="0.35">
      <c r="K14"/>
    </row>
    <row r="15" spans="2:21" x14ac:dyDescent="0.35">
      <c r="K15"/>
    </row>
    <row r="16" spans="2:21" ht="15" customHeight="1" x14ac:dyDescent="0.35">
      <c r="K16"/>
      <c r="P16" s="48" t="s">
        <v>57</v>
      </c>
      <c r="Q16" s="46" t="s">
        <v>58</v>
      </c>
      <c r="R16" s="42" t="s">
        <v>59</v>
      </c>
      <c r="S16" s="50" t="s">
        <v>1</v>
      </c>
      <c r="T16" s="46" t="s">
        <v>60</v>
      </c>
      <c r="U16" s="42" t="s">
        <v>61</v>
      </c>
    </row>
    <row r="17" spans="2:21" x14ac:dyDescent="0.35">
      <c r="B17" s="67" t="s">
        <v>13</v>
      </c>
      <c r="C17" s="64"/>
      <c r="D17" s="64"/>
      <c r="E17" s="64"/>
      <c r="F17" s="64"/>
      <c r="G17" s="64"/>
      <c r="H17" s="64"/>
      <c r="N17" s="3"/>
      <c r="O17" s="31"/>
      <c r="P17" s="49"/>
      <c r="Q17" s="47"/>
      <c r="R17" s="43"/>
      <c r="S17" s="51"/>
      <c r="T17" s="47"/>
      <c r="U17" s="43"/>
    </row>
    <row r="18" spans="2:21" x14ac:dyDescent="0.35">
      <c r="B18" s="3"/>
      <c r="C18" s="3"/>
      <c r="D18" s="3"/>
      <c r="E18" s="3"/>
      <c r="F18" s="3"/>
      <c r="N18" s="55" t="s">
        <v>57</v>
      </c>
      <c r="O18" s="55"/>
      <c r="P18" s="44">
        <v>1</v>
      </c>
    </row>
    <row r="19" spans="2:21" ht="14.4" customHeight="1" x14ac:dyDescent="0.35">
      <c r="B19" s="60" t="s">
        <v>14</v>
      </c>
      <c r="C19" s="60"/>
      <c r="D19" s="60"/>
      <c r="E19" s="60"/>
      <c r="F19" s="4"/>
      <c r="N19" s="55"/>
      <c r="O19" s="55"/>
      <c r="P19" s="45"/>
    </row>
    <row r="20" spans="2:21" x14ac:dyDescent="0.35">
      <c r="B20" s="65" t="s">
        <v>15</v>
      </c>
      <c r="C20" s="65"/>
      <c r="D20" s="65"/>
      <c r="E20" s="5">
        <v>0.97006764551821989</v>
      </c>
      <c r="F20" s="52" t="s">
        <v>34</v>
      </c>
      <c r="G20" s="52"/>
      <c r="H20" s="52"/>
      <c r="N20" s="56" t="s">
        <v>58</v>
      </c>
      <c r="O20" s="56"/>
      <c r="P20" s="40">
        <v>-0.20605376458919333</v>
      </c>
      <c r="Q20" s="38">
        <v>1</v>
      </c>
    </row>
    <row r="21" spans="2:21" x14ac:dyDescent="0.35">
      <c r="B21" s="54" t="s">
        <v>16</v>
      </c>
      <c r="C21" s="54"/>
      <c r="D21" s="54"/>
      <c r="E21" s="5">
        <v>0.94103123688126278</v>
      </c>
      <c r="F21" s="52" t="s">
        <v>35</v>
      </c>
      <c r="G21" s="52"/>
      <c r="H21" s="52"/>
      <c r="N21" s="56"/>
      <c r="O21" s="56"/>
      <c r="P21" s="40"/>
      <c r="Q21" s="38"/>
    </row>
    <row r="22" spans="2:21" x14ac:dyDescent="0.35">
      <c r="B22" s="54" t="s">
        <v>17</v>
      </c>
      <c r="C22" s="54"/>
      <c r="D22" s="54"/>
      <c r="E22" s="5">
        <v>0.79360932908441972</v>
      </c>
      <c r="F22" s="21"/>
      <c r="G22" s="22"/>
      <c r="H22" s="22"/>
      <c r="N22" s="57" t="s">
        <v>59</v>
      </c>
      <c r="O22" s="57"/>
      <c r="P22" s="40">
        <v>0.23072829246293575</v>
      </c>
      <c r="Q22" s="40">
        <v>-0.33597306940163446</v>
      </c>
      <c r="R22" s="38">
        <v>1</v>
      </c>
    </row>
    <row r="23" spans="2:21" x14ac:dyDescent="0.35">
      <c r="B23" s="54" t="s">
        <v>18</v>
      </c>
      <c r="C23" s="54"/>
      <c r="D23" s="54"/>
      <c r="E23" s="5">
        <v>14.414324517686405</v>
      </c>
      <c r="F23" s="52" t="s">
        <v>36</v>
      </c>
      <c r="G23" s="52"/>
      <c r="H23" s="52"/>
      <c r="N23" s="57"/>
      <c r="O23" s="57"/>
      <c r="P23" s="40"/>
      <c r="Q23" s="40"/>
      <c r="R23" s="38"/>
    </row>
    <row r="24" spans="2:21" ht="15" thickBot="1" x14ac:dyDescent="0.4">
      <c r="B24" s="61" t="s">
        <v>19</v>
      </c>
      <c r="C24" s="61"/>
      <c r="D24" s="61"/>
      <c r="E24" s="6">
        <v>8</v>
      </c>
      <c r="F24" s="3"/>
      <c r="N24" s="58" t="s">
        <v>1</v>
      </c>
      <c r="O24" s="58"/>
      <c r="P24" s="40">
        <v>0.51928469915973785</v>
      </c>
      <c r="Q24" s="40">
        <v>-8.8442847120142627E-3</v>
      </c>
      <c r="R24" s="40">
        <v>0.59737990014566045</v>
      </c>
      <c r="S24" s="38">
        <v>1</v>
      </c>
    </row>
    <row r="25" spans="2:21" x14ac:dyDescent="0.35">
      <c r="N25" s="58"/>
      <c r="O25" s="58"/>
      <c r="P25" s="40"/>
      <c r="Q25" s="40"/>
      <c r="R25" s="40"/>
      <c r="S25" s="38"/>
    </row>
    <row r="26" spans="2:21" x14ac:dyDescent="0.35">
      <c r="N26" s="59" t="s">
        <v>60</v>
      </c>
      <c r="O26" s="59"/>
      <c r="P26" s="40">
        <v>0.8564950776068746</v>
      </c>
      <c r="Q26" s="40">
        <v>-0.43706028744757841</v>
      </c>
      <c r="R26" s="40">
        <v>0.34514512345045506</v>
      </c>
      <c r="S26" s="40">
        <v>0.2333271448879756</v>
      </c>
      <c r="T26" s="38">
        <v>1</v>
      </c>
    </row>
    <row r="27" spans="2:21" x14ac:dyDescent="0.35">
      <c r="B27" s="60" t="s">
        <v>20</v>
      </c>
      <c r="C27" s="60"/>
      <c r="D27" s="60"/>
      <c r="E27" s="60"/>
      <c r="F27" s="60"/>
      <c r="G27" s="60"/>
      <c r="H27" s="60"/>
      <c r="N27" s="59"/>
      <c r="O27" s="59"/>
      <c r="P27" s="40"/>
      <c r="Q27" s="40"/>
      <c r="R27" s="40"/>
      <c r="S27" s="40"/>
      <c r="T27" s="38"/>
    </row>
    <row r="28" spans="2:21" ht="15" thickBot="1" x14ac:dyDescent="0.4">
      <c r="N28" s="62" t="s">
        <v>61</v>
      </c>
      <c r="O28" s="62"/>
      <c r="P28" s="40">
        <v>0.35258521533443749</v>
      </c>
      <c r="Q28" s="40">
        <v>-0.20078848862288906</v>
      </c>
      <c r="R28" s="40">
        <v>-0.12403473458920847</v>
      </c>
      <c r="S28" s="40">
        <v>-5.2925612402496325E-2</v>
      </c>
      <c r="T28" s="40">
        <v>0.42283894004749051</v>
      </c>
      <c r="U28" s="38">
        <v>1</v>
      </c>
    </row>
    <row r="29" spans="2:21" ht="15" thickBot="1" x14ac:dyDescent="0.4">
      <c r="C29" s="7"/>
      <c r="D29" s="10" t="s">
        <v>25</v>
      </c>
      <c r="E29" s="10" t="s">
        <v>26</v>
      </c>
      <c r="F29" s="10" t="s">
        <v>27</v>
      </c>
      <c r="G29" s="10" t="s">
        <v>28</v>
      </c>
      <c r="H29" s="10" t="s">
        <v>29</v>
      </c>
      <c r="N29" s="62"/>
      <c r="O29" s="62"/>
      <c r="P29" s="41"/>
      <c r="Q29" s="41"/>
      <c r="R29" s="41"/>
      <c r="S29" s="41"/>
      <c r="T29" s="41"/>
      <c r="U29" s="39"/>
    </row>
    <row r="30" spans="2:21" x14ac:dyDescent="0.35">
      <c r="C30" s="18" t="s">
        <v>21</v>
      </c>
      <c r="D30" s="8">
        <v>5</v>
      </c>
      <c r="E30" s="5">
        <v>6631.329497397649</v>
      </c>
      <c r="F30" s="5">
        <v>1326.2658994795297</v>
      </c>
      <c r="G30" s="5">
        <v>6.3832523330119031</v>
      </c>
      <c r="H30" s="5">
        <v>0.14096650207939213</v>
      </c>
      <c r="I30" s="52" t="s">
        <v>37</v>
      </c>
      <c r="J30" s="52"/>
      <c r="K30" s="30"/>
    </row>
    <row r="31" spans="2:21" x14ac:dyDescent="0.35">
      <c r="C31" s="18" t="s">
        <v>22</v>
      </c>
      <c r="D31" s="8">
        <v>2</v>
      </c>
      <c r="E31" s="5">
        <v>415.54550260235078</v>
      </c>
      <c r="F31" s="5">
        <v>207.77275130117539</v>
      </c>
      <c r="G31" s="5"/>
      <c r="H31" s="5"/>
      <c r="N31" s="22" t="s">
        <v>47</v>
      </c>
    </row>
    <row r="32" spans="2:21" ht="15" thickBot="1" x14ac:dyDescent="0.4">
      <c r="C32" s="19" t="s">
        <v>23</v>
      </c>
      <c r="D32" s="9">
        <v>7</v>
      </c>
      <c r="E32" s="6">
        <v>7046.875</v>
      </c>
      <c r="F32" s="6"/>
      <c r="G32" s="6"/>
      <c r="H32" s="6"/>
    </row>
    <row r="33" spans="3:14" ht="15" thickBot="1" x14ac:dyDescent="0.4"/>
    <row r="34" spans="3:14" x14ac:dyDescent="0.35">
      <c r="C34" s="11"/>
      <c r="D34" s="14" t="s">
        <v>30</v>
      </c>
      <c r="E34" s="14" t="s">
        <v>18</v>
      </c>
      <c r="F34" s="14" t="s">
        <v>31</v>
      </c>
      <c r="G34" s="14" t="s">
        <v>32</v>
      </c>
    </row>
    <row r="35" spans="3:14" ht="25" customHeight="1" x14ac:dyDescent="0.35">
      <c r="C35" s="15" t="s">
        <v>24</v>
      </c>
      <c r="D35" s="24">
        <v>-169.65026319352202</v>
      </c>
      <c r="E35" s="24">
        <v>79.721968032046135</v>
      </c>
      <c r="F35" s="24">
        <v>-2.1280240237587598</v>
      </c>
      <c r="G35" s="24">
        <v>0.16714330776694819</v>
      </c>
    </row>
    <row r="36" spans="3:14" ht="25" customHeight="1" x14ac:dyDescent="0.35">
      <c r="C36" s="16" t="s">
        <v>58</v>
      </c>
      <c r="D36" s="24">
        <v>2.9702579010590674E-2</v>
      </c>
      <c r="E36" s="24">
        <v>0.10940430858761541</v>
      </c>
      <c r="F36" s="24">
        <v>0.27149368607182089</v>
      </c>
      <c r="G36" s="24">
        <v>0.81146766498600886</v>
      </c>
      <c r="H36" s="23" t="s">
        <v>38</v>
      </c>
    </row>
    <row r="37" spans="3:14" ht="25" customHeight="1" x14ac:dyDescent="0.35">
      <c r="C37" s="16" t="s">
        <v>59</v>
      </c>
      <c r="D37" s="24">
        <v>-0.66409612729340994</v>
      </c>
      <c r="E37" s="24">
        <v>0.41939113877514461</v>
      </c>
      <c r="F37" s="24">
        <v>-1.5834767735745205</v>
      </c>
      <c r="G37" s="24">
        <v>0.25415478070609243</v>
      </c>
      <c r="H37" s="23" t="s">
        <v>39</v>
      </c>
    </row>
    <row r="38" spans="3:14" ht="25" customHeight="1" x14ac:dyDescent="0.35">
      <c r="C38" s="15" t="s">
        <v>1</v>
      </c>
      <c r="D38" s="24">
        <v>11.742915358015125</v>
      </c>
      <c r="E38" s="24">
        <v>4.8717211769392232</v>
      </c>
      <c r="F38" s="24">
        <v>2.4104243513773702</v>
      </c>
      <c r="G38" s="24">
        <v>0.13749039063539614</v>
      </c>
      <c r="H38" s="23" t="s">
        <v>40</v>
      </c>
    </row>
    <row r="39" spans="3:14" ht="25" customHeight="1" x14ac:dyDescent="0.35">
      <c r="C39" s="16" t="s">
        <v>60</v>
      </c>
      <c r="D39" s="24">
        <v>2.2169094149160888</v>
      </c>
      <c r="E39" s="24">
        <v>0.54136253788825395</v>
      </c>
      <c r="F39" s="24">
        <v>4.09505508741666</v>
      </c>
      <c r="G39" s="24">
        <v>5.4778324346506535E-2</v>
      </c>
      <c r="H39" s="23" t="s">
        <v>41</v>
      </c>
    </row>
    <row r="40" spans="3:14" ht="25" customHeight="1" thickBot="1" x14ac:dyDescent="0.4">
      <c r="C40" s="17" t="s">
        <v>61</v>
      </c>
      <c r="D40" s="25">
        <v>-2.699721352446582</v>
      </c>
      <c r="E40" s="25">
        <v>13.770516617435534</v>
      </c>
      <c r="F40" s="25">
        <v>-0.19605084017169921</v>
      </c>
      <c r="G40" s="25">
        <v>0.86268430645826188</v>
      </c>
    </row>
    <row r="43" spans="3:14" x14ac:dyDescent="0.35">
      <c r="C43" s="54" t="s">
        <v>44</v>
      </c>
      <c r="D43" s="54"/>
      <c r="E43" s="54"/>
      <c r="F43" s="54"/>
    </row>
    <row r="44" spans="3:14" x14ac:dyDescent="0.35">
      <c r="C44" s="20" t="s">
        <v>42</v>
      </c>
      <c r="D44" s="53" t="s">
        <v>43</v>
      </c>
      <c r="E44" s="53"/>
      <c r="F44" s="53"/>
    </row>
    <row r="45" spans="3:14" ht="15" thickBot="1" x14ac:dyDescent="0.4">
      <c r="G45" t="s">
        <v>45</v>
      </c>
    </row>
    <row r="46" spans="3:14" ht="34.75" customHeight="1" x14ac:dyDescent="0.35">
      <c r="C46" s="11" t="s">
        <v>33</v>
      </c>
      <c r="D46" s="26" t="s">
        <v>62</v>
      </c>
      <c r="E46" s="11" t="s">
        <v>22</v>
      </c>
      <c r="G46" s="28" t="s">
        <v>46</v>
      </c>
      <c r="H46" s="27" t="s">
        <v>0</v>
      </c>
    </row>
    <row r="47" spans="3:14" x14ac:dyDescent="0.35">
      <c r="C47" s="12">
        <v>1</v>
      </c>
      <c r="D47" s="24">
        <v>63.99554313944639</v>
      </c>
      <c r="E47" s="24">
        <v>16.00445686055361</v>
      </c>
      <c r="G47" s="8">
        <v>6.25</v>
      </c>
      <c r="H47" s="8">
        <v>10</v>
      </c>
      <c r="M47" s="68" t="s">
        <v>3</v>
      </c>
      <c r="N47" s="68" t="s">
        <v>2</v>
      </c>
    </row>
    <row r="48" spans="3:14" x14ac:dyDescent="0.35">
      <c r="C48" s="12">
        <v>2</v>
      </c>
      <c r="D48" s="24">
        <v>101.91345101503802</v>
      </c>
      <c r="E48" s="24">
        <v>-1.9134510150380208</v>
      </c>
      <c r="G48" s="8">
        <v>18.75</v>
      </c>
      <c r="H48" s="8">
        <v>30</v>
      </c>
      <c r="M48" s="32"/>
      <c r="N48" s="33"/>
    </row>
    <row r="49" spans="3:19" x14ac:dyDescent="0.35">
      <c r="C49" s="12">
        <v>3</v>
      </c>
      <c r="D49" s="24">
        <v>34.175326400200632</v>
      </c>
      <c r="E49" s="24">
        <v>-4.1753264002006318</v>
      </c>
      <c r="G49" s="8">
        <v>31.25</v>
      </c>
      <c r="H49" s="8">
        <v>30</v>
      </c>
      <c r="M49" s="2">
        <v>2</v>
      </c>
      <c r="N49" s="34">
        <v>80</v>
      </c>
    </row>
    <row r="50" spans="3:19" x14ac:dyDescent="0.35">
      <c r="C50" s="12">
        <v>4</v>
      </c>
      <c r="D50" s="24">
        <v>35.824673599799311</v>
      </c>
      <c r="E50" s="24">
        <v>4.1753264002006887</v>
      </c>
      <c r="G50" s="8">
        <v>43.75</v>
      </c>
      <c r="H50" s="8">
        <v>40</v>
      </c>
      <c r="M50" s="2">
        <v>100</v>
      </c>
      <c r="N50" s="34">
        <v>100</v>
      </c>
    </row>
    <row r="51" spans="3:19" x14ac:dyDescent="0.35">
      <c r="C51" s="12">
        <v>5</v>
      </c>
      <c r="D51" s="24">
        <v>92.598931682044523</v>
      </c>
      <c r="E51" s="24">
        <v>-7.5989316820445225</v>
      </c>
      <c r="G51" s="8">
        <v>56.25</v>
      </c>
      <c r="H51" s="8">
        <v>50</v>
      </c>
      <c r="M51" s="2">
        <v>12</v>
      </c>
      <c r="N51" s="34">
        <v>30</v>
      </c>
      <c r="S51" t="s">
        <v>50</v>
      </c>
    </row>
    <row r="52" spans="3:19" x14ac:dyDescent="0.35">
      <c r="C52" s="12">
        <v>6</v>
      </c>
      <c r="D52" s="24">
        <v>46.813776002918672</v>
      </c>
      <c r="E52" s="24">
        <v>3.1862239970813278</v>
      </c>
      <c r="G52" s="8">
        <v>68.75</v>
      </c>
      <c r="H52" s="8">
        <v>80</v>
      </c>
      <c r="M52" s="2">
        <v>150</v>
      </c>
      <c r="N52" s="34">
        <v>40</v>
      </c>
    </row>
    <row r="53" spans="3:19" x14ac:dyDescent="0.35">
      <c r="C53" s="12">
        <v>7</v>
      </c>
      <c r="D53" s="24">
        <v>36.591911700744653</v>
      </c>
      <c r="E53" s="24">
        <v>-6.591911700744653</v>
      </c>
      <c r="G53" s="8">
        <v>81.25</v>
      </c>
      <c r="H53" s="8">
        <v>85</v>
      </c>
      <c r="M53" s="2">
        <v>25</v>
      </c>
      <c r="N53" s="34">
        <v>85</v>
      </c>
    </row>
    <row r="54" spans="3:19" ht="15" thickBot="1" x14ac:dyDescent="0.4">
      <c r="C54" s="13">
        <v>8</v>
      </c>
      <c r="D54" s="25">
        <v>13.086386459807608</v>
      </c>
      <c r="E54" s="25">
        <v>-3.0863864598076081</v>
      </c>
      <c r="G54" s="9">
        <v>93.75</v>
      </c>
      <c r="H54" s="9">
        <v>100</v>
      </c>
      <c r="M54" s="2">
        <v>67</v>
      </c>
      <c r="N54" s="34">
        <v>50</v>
      </c>
    </row>
    <row r="55" spans="3:19" x14ac:dyDescent="0.35">
      <c r="M55" s="2">
        <v>5</v>
      </c>
      <c r="N55" s="34">
        <v>30</v>
      </c>
    </row>
    <row r="56" spans="3:19" x14ac:dyDescent="0.35">
      <c r="M56" s="2">
        <v>132</v>
      </c>
      <c r="N56" s="34">
        <v>10</v>
      </c>
    </row>
    <row r="59" spans="3:19" x14ac:dyDescent="0.35">
      <c r="M59" s="68" t="s">
        <v>48</v>
      </c>
      <c r="N59" s="68" t="s">
        <v>2</v>
      </c>
    </row>
    <row r="60" spans="3:19" x14ac:dyDescent="0.35">
      <c r="M60" s="32"/>
      <c r="N60" s="33"/>
    </row>
    <row r="61" spans="3:19" x14ac:dyDescent="0.35">
      <c r="M61" s="2">
        <v>100</v>
      </c>
      <c r="N61" s="34">
        <v>80</v>
      </c>
    </row>
    <row r="62" spans="3:19" x14ac:dyDescent="0.35">
      <c r="M62" s="2">
        <v>100</v>
      </c>
      <c r="N62" s="34">
        <v>100</v>
      </c>
    </row>
    <row r="63" spans="3:19" x14ac:dyDescent="0.35">
      <c r="M63" s="2">
        <v>100</v>
      </c>
      <c r="N63" s="34">
        <v>30</v>
      </c>
    </row>
    <row r="64" spans="3:19" x14ac:dyDescent="0.35">
      <c r="M64" s="2">
        <v>75</v>
      </c>
      <c r="N64" s="34">
        <v>40</v>
      </c>
      <c r="S64" t="s">
        <v>50</v>
      </c>
    </row>
    <row r="65" spans="13:19" x14ac:dyDescent="0.35">
      <c r="M65" s="2">
        <v>80</v>
      </c>
      <c r="N65" s="34">
        <v>85</v>
      </c>
    </row>
    <row r="66" spans="13:19" x14ac:dyDescent="0.35">
      <c r="M66" s="2">
        <v>45</v>
      </c>
      <c r="N66" s="34">
        <v>50</v>
      </c>
    </row>
    <row r="67" spans="13:19" x14ac:dyDescent="0.35">
      <c r="M67" s="2">
        <v>90</v>
      </c>
      <c r="N67" s="34">
        <v>30</v>
      </c>
    </row>
    <row r="68" spans="13:19" x14ac:dyDescent="0.35">
      <c r="M68" s="2">
        <v>80</v>
      </c>
      <c r="N68" s="34">
        <v>10</v>
      </c>
    </row>
    <row r="71" spans="13:19" x14ac:dyDescent="0.35">
      <c r="M71" s="68" t="s">
        <v>5</v>
      </c>
      <c r="N71" s="68" t="s">
        <v>2</v>
      </c>
    </row>
    <row r="72" spans="13:19" x14ac:dyDescent="0.35">
      <c r="M72" s="32"/>
      <c r="N72" s="33"/>
    </row>
    <row r="73" spans="13:19" x14ac:dyDescent="0.35">
      <c r="M73" s="2">
        <v>20</v>
      </c>
      <c r="N73" s="34">
        <v>80</v>
      </c>
    </row>
    <row r="74" spans="13:19" x14ac:dyDescent="0.35">
      <c r="M74" s="2">
        <v>23</v>
      </c>
      <c r="N74" s="34">
        <v>100</v>
      </c>
    </row>
    <row r="75" spans="13:19" x14ac:dyDescent="0.35">
      <c r="M75" s="2">
        <v>21</v>
      </c>
      <c r="N75" s="34">
        <v>30</v>
      </c>
    </row>
    <row r="76" spans="13:19" x14ac:dyDescent="0.35">
      <c r="M76" s="2">
        <v>19</v>
      </c>
      <c r="N76" s="34">
        <v>40</v>
      </c>
      <c r="S76" t="s">
        <v>50</v>
      </c>
    </row>
    <row r="77" spans="13:19" x14ac:dyDescent="0.35">
      <c r="M77" s="2">
        <v>19</v>
      </c>
      <c r="N77" s="34">
        <v>85</v>
      </c>
    </row>
    <row r="78" spans="13:19" x14ac:dyDescent="0.35">
      <c r="M78" s="2">
        <v>19</v>
      </c>
      <c r="N78" s="34">
        <v>50</v>
      </c>
    </row>
    <row r="79" spans="13:19" x14ac:dyDescent="0.35">
      <c r="M79" s="2">
        <v>19</v>
      </c>
      <c r="N79" s="34">
        <v>30</v>
      </c>
    </row>
    <row r="80" spans="13:19" x14ac:dyDescent="0.35">
      <c r="M80" s="2">
        <v>19</v>
      </c>
      <c r="N80" s="34">
        <v>10</v>
      </c>
    </row>
    <row r="83" spans="13:19" x14ac:dyDescent="0.35">
      <c r="M83" s="68" t="s">
        <v>6</v>
      </c>
      <c r="N83" s="68" t="s">
        <v>2</v>
      </c>
    </row>
    <row r="84" spans="13:19" x14ac:dyDescent="0.35">
      <c r="M84" s="32"/>
      <c r="N84" s="33"/>
    </row>
    <row r="85" spans="13:19" x14ac:dyDescent="0.35">
      <c r="M85" s="2">
        <v>30.6</v>
      </c>
      <c r="N85" s="34">
        <v>80</v>
      </c>
    </row>
    <row r="86" spans="13:19" x14ac:dyDescent="0.35">
      <c r="M86" s="2">
        <v>30.5</v>
      </c>
      <c r="N86" s="34">
        <v>100</v>
      </c>
    </row>
    <row r="87" spans="13:19" x14ac:dyDescent="0.35">
      <c r="M87" s="2">
        <v>10.5</v>
      </c>
      <c r="N87" s="34">
        <v>30</v>
      </c>
      <c r="S87" t="s">
        <v>50</v>
      </c>
    </row>
    <row r="88" spans="13:19" x14ac:dyDescent="0.35">
      <c r="M88" s="2">
        <v>12.5</v>
      </c>
      <c r="N88" s="34">
        <v>40</v>
      </c>
    </row>
    <row r="89" spans="13:19" x14ac:dyDescent="0.35">
      <c r="M89" s="2">
        <v>42.5</v>
      </c>
      <c r="N89" s="34">
        <v>85</v>
      </c>
    </row>
    <row r="90" spans="13:19" x14ac:dyDescent="0.35">
      <c r="M90" s="2">
        <v>10.8</v>
      </c>
      <c r="N90" s="34">
        <v>50</v>
      </c>
    </row>
    <row r="91" spans="13:19" x14ac:dyDescent="0.35">
      <c r="M91" s="2">
        <v>20.5</v>
      </c>
      <c r="N91" s="34">
        <v>30</v>
      </c>
    </row>
    <row r="92" spans="13:19" x14ac:dyDescent="0.35">
      <c r="M92" s="2">
        <v>5.2</v>
      </c>
      <c r="N92" s="34">
        <v>10</v>
      </c>
    </row>
    <row r="95" spans="13:19" x14ac:dyDescent="0.35">
      <c r="M95" s="68" t="s">
        <v>49</v>
      </c>
      <c r="N95" s="68" t="s">
        <v>2</v>
      </c>
    </row>
    <row r="96" spans="13:19" x14ac:dyDescent="0.35">
      <c r="M96" s="32"/>
      <c r="N96" s="33"/>
    </row>
    <row r="97" spans="13:19" x14ac:dyDescent="0.35">
      <c r="M97" s="2">
        <v>1</v>
      </c>
      <c r="N97" s="34">
        <v>80</v>
      </c>
    </row>
    <row r="98" spans="13:19" x14ac:dyDescent="0.35">
      <c r="M98" s="2">
        <v>1</v>
      </c>
      <c r="N98" s="34">
        <v>100</v>
      </c>
    </row>
    <row r="99" spans="13:19" x14ac:dyDescent="0.35">
      <c r="M99" s="2">
        <v>0</v>
      </c>
      <c r="N99" s="34">
        <v>30</v>
      </c>
    </row>
    <row r="100" spans="13:19" x14ac:dyDescent="0.35">
      <c r="M100" s="2">
        <v>0</v>
      </c>
      <c r="N100" s="34">
        <v>40</v>
      </c>
      <c r="S100" t="s">
        <v>50</v>
      </c>
    </row>
    <row r="101" spans="13:19" x14ac:dyDescent="0.35">
      <c r="M101" s="2">
        <v>1</v>
      </c>
      <c r="N101" s="34">
        <v>85</v>
      </c>
    </row>
    <row r="102" spans="13:19" x14ac:dyDescent="0.35">
      <c r="M102" s="2">
        <v>1</v>
      </c>
      <c r="N102" s="34">
        <v>50</v>
      </c>
    </row>
    <row r="103" spans="13:19" x14ac:dyDescent="0.35">
      <c r="M103" s="2">
        <v>1</v>
      </c>
      <c r="N103" s="34">
        <v>30</v>
      </c>
    </row>
    <row r="104" spans="13:19" x14ac:dyDescent="0.35">
      <c r="M104" s="2">
        <v>1</v>
      </c>
      <c r="N104" s="34">
        <v>10</v>
      </c>
    </row>
  </sheetData>
  <sortState xmlns:xlrd2="http://schemas.microsoft.com/office/spreadsheetml/2017/richdata2" ref="H47:H54">
    <sortCondition ref="H47"/>
  </sortState>
  <mergeCells count="48">
    <mergeCell ref="B2:H2"/>
    <mergeCell ref="B17:H17"/>
    <mergeCell ref="B20:D20"/>
    <mergeCell ref="B21:D21"/>
    <mergeCell ref="B22:D22"/>
    <mergeCell ref="D44:F44"/>
    <mergeCell ref="C43:F43"/>
    <mergeCell ref="N18:O19"/>
    <mergeCell ref="N20:O21"/>
    <mergeCell ref="N22:O23"/>
    <mergeCell ref="N24:O25"/>
    <mergeCell ref="N26:O27"/>
    <mergeCell ref="B27:H27"/>
    <mergeCell ref="F20:H20"/>
    <mergeCell ref="F21:H21"/>
    <mergeCell ref="F23:H23"/>
    <mergeCell ref="B23:D23"/>
    <mergeCell ref="B24:D24"/>
    <mergeCell ref="B19:E19"/>
    <mergeCell ref="N28:O29"/>
    <mergeCell ref="P24:P25"/>
    <mergeCell ref="Q24:Q25"/>
    <mergeCell ref="R24:R25"/>
    <mergeCell ref="S24:S25"/>
    <mergeCell ref="I30:J30"/>
    <mergeCell ref="U16:U17"/>
    <mergeCell ref="P18:P19"/>
    <mergeCell ref="P20:P21"/>
    <mergeCell ref="Q20:Q21"/>
    <mergeCell ref="P22:P23"/>
    <mergeCell ref="Q22:Q23"/>
    <mergeCell ref="R22:R23"/>
    <mergeCell ref="T16:T17"/>
    <mergeCell ref="P16:P17"/>
    <mergeCell ref="Q16:Q17"/>
    <mergeCell ref="R16:R17"/>
    <mergeCell ref="S16:S17"/>
    <mergeCell ref="U28:U29"/>
    <mergeCell ref="P26:P27"/>
    <mergeCell ref="Q26:Q27"/>
    <mergeCell ref="R26:R27"/>
    <mergeCell ref="S26:S27"/>
    <mergeCell ref="T26:T27"/>
    <mergeCell ref="P28:P29"/>
    <mergeCell ref="Q28:Q29"/>
    <mergeCell ref="R28:R29"/>
    <mergeCell ref="S28:S29"/>
    <mergeCell ref="T28:T2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930F-812D-4685-BBAB-D1F4B8E2209B}">
  <dimension ref="C3:K16"/>
  <sheetViews>
    <sheetView workbookViewId="0">
      <selection activeCell="H9" sqref="H9"/>
    </sheetView>
  </sheetViews>
  <sheetFormatPr defaultColWidth="10.90625" defaultRowHeight="14.5" x14ac:dyDescent="0.35"/>
  <cols>
    <col min="3" max="3" width="5.90625" customWidth="1"/>
    <col min="8" max="8" width="18.1796875" customWidth="1"/>
  </cols>
  <sheetData>
    <row r="3" spans="3:11" ht="40" x14ac:dyDescent="0.35">
      <c r="D3" s="69" t="s">
        <v>58</v>
      </c>
      <c r="E3" s="69" t="s">
        <v>57</v>
      </c>
    </row>
    <row r="4" spans="3:11" x14ac:dyDescent="0.35">
      <c r="D4" s="1" t="s">
        <v>8</v>
      </c>
      <c r="E4" s="1" t="s">
        <v>9</v>
      </c>
      <c r="F4" s="1" t="s">
        <v>51</v>
      </c>
      <c r="G4" s="1" t="s">
        <v>52</v>
      </c>
      <c r="H4" s="1" t="s">
        <v>53</v>
      </c>
      <c r="I4" s="1" t="s">
        <v>54</v>
      </c>
      <c r="J4" s="1" t="s">
        <v>55</v>
      </c>
      <c r="K4" s="1" t="s">
        <v>56</v>
      </c>
    </row>
    <row r="5" spans="3:11" x14ac:dyDescent="0.35">
      <c r="C5" s="70">
        <v>1</v>
      </c>
      <c r="D5" s="2">
        <v>2</v>
      </c>
      <c r="E5" s="2">
        <v>80</v>
      </c>
      <c r="F5" s="37">
        <f xml:space="preserve"> D5-$D$16</f>
        <v>-59.625</v>
      </c>
      <c r="G5" s="37">
        <f>E5-$E$16</f>
        <v>26.875</v>
      </c>
      <c r="H5" s="37">
        <f>F5*G5</f>
        <v>-1602.421875</v>
      </c>
      <c r="I5" s="35">
        <f>POWER(D5,2)</f>
        <v>4</v>
      </c>
      <c r="J5" s="35">
        <f>POWER(E5,2)</f>
        <v>6400</v>
      </c>
      <c r="K5" s="35">
        <f>D5*E5</f>
        <v>160</v>
      </c>
    </row>
    <row r="6" spans="3:11" x14ac:dyDescent="0.35">
      <c r="C6" s="70">
        <v>2</v>
      </c>
      <c r="D6" s="2">
        <v>100</v>
      </c>
      <c r="E6" s="2">
        <v>100</v>
      </c>
      <c r="F6" s="37">
        <f t="shared" ref="F6:F12" si="0" xml:space="preserve"> D6-$D$16</f>
        <v>38.375</v>
      </c>
      <c r="G6" s="37">
        <f t="shared" ref="G6:G12" si="1">E6-$E$16</f>
        <v>46.875</v>
      </c>
      <c r="H6" s="37">
        <f t="shared" ref="H6:H12" si="2">F6*G6</f>
        <v>1798.828125</v>
      </c>
      <c r="I6" s="35">
        <f t="shared" ref="I6:I12" si="3">POWER(D6,2)</f>
        <v>10000</v>
      </c>
      <c r="J6" s="35">
        <f t="shared" ref="J6:J12" si="4">POWER(E6,2)</f>
        <v>10000</v>
      </c>
      <c r="K6" s="35">
        <f t="shared" ref="K6:K12" si="5">D6*E6</f>
        <v>10000</v>
      </c>
    </row>
    <row r="7" spans="3:11" x14ac:dyDescent="0.35">
      <c r="C7" s="70">
        <v>3</v>
      </c>
      <c r="D7" s="2">
        <v>12</v>
      </c>
      <c r="E7" s="2">
        <v>30</v>
      </c>
      <c r="F7" s="37">
        <f t="shared" si="0"/>
        <v>-49.625</v>
      </c>
      <c r="G7" s="37">
        <f t="shared" si="1"/>
        <v>-23.125</v>
      </c>
      <c r="H7" s="37">
        <f t="shared" si="2"/>
        <v>1147.578125</v>
      </c>
      <c r="I7" s="35">
        <f t="shared" si="3"/>
        <v>144</v>
      </c>
      <c r="J7" s="35">
        <f t="shared" si="4"/>
        <v>900</v>
      </c>
      <c r="K7" s="35">
        <f t="shared" si="5"/>
        <v>360</v>
      </c>
    </row>
    <row r="8" spans="3:11" x14ac:dyDescent="0.35">
      <c r="C8" s="70">
        <v>4</v>
      </c>
      <c r="D8" s="2">
        <v>150</v>
      </c>
      <c r="E8" s="2">
        <v>40</v>
      </c>
      <c r="F8" s="37">
        <f t="shared" si="0"/>
        <v>88.375</v>
      </c>
      <c r="G8" s="37">
        <f t="shared" si="1"/>
        <v>-13.125</v>
      </c>
      <c r="H8" s="37">
        <f t="shared" si="2"/>
        <v>-1159.921875</v>
      </c>
      <c r="I8" s="35">
        <f t="shared" si="3"/>
        <v>22500</v>
      </c>
      <c r="J8" s="35">
        <f t="shared" si="4"/>
        <v>1600</v>
      </c>
      <c r="K8" s="35">
        <f t="shared" si="5"/>
        <v>6000</v>
      </c>
    </row>
    <row r="9" spans="3:11" x14ac:dyDescent="0.35">
      <c r="C9" s="70">
        <v>5</v>
      </c>
      <c r="D9" s="2">
        <v>25</v>
      </c>
      <c r="E9" s="2">
        <v>85</v>
      </c>
      <c r="F9" s="37">
        <f t="shared" si="0"/>
        <v>-36.625</v>
      </c>
      <c r="G9" s="37">
        <f t="shared" si="1"/>
        <v>31.875</v>
      </c>
      <c r="H9" s="37">
        <f t="shared" si="2"/>
        <v>-1167.421875</v>
      </c>
      <c r="I9" s="35">
        <f t="shared" si="3"/>
        <v>625</v>
      </c>
      <c r="J9" s="35">
        <f t="shared" si="4"/>
        <v>7225</v>
      </c>
      <c r="K9" s="35">
        <f t="shared" si="5"/>
        <v>2125</v>
      </c>
    </row>
    <row r="10" spans="3:11" x14ac:dyDescent="0.35">
      <c r="C10" s="70">
        <v>6</v>
      </c>
      <c r="D10" s="2">
        <v>67</v>
      </c>
      <c r="E10" s="2">
        <v>50</v>
      </c>
      <c r="F10" s="37">
        <f t="shared" si="0"/>
        <v>5.375</v>
      </c>
      <c r="G10" s="37">
        <f t="shared" si="1"/>
        <v>-3.125</v>
      </c>
      <c r="H10" s="37">
        <f t="shared" si="2"/>
        <v>-16.796875</v>
      </c>
      <c r="I10" s="35">
        <f t="shared" si="3"/>
        <v>4489</v>
      </c>
      <c r="J10" s="35">
        <f t="shared" si="4"/>
        <v>2500</v>
      </c>
      <c r="K10" s="35">
        <f t="shared" si="5"/>
        <v>3350</v>
      </c>
    </row>
    <row r="11" spans="3:11" x14ac:dyDescent="0.35">
      <c r="C11" s="70">
        <v>7</v>
      </c>
      <c r="D11" s="2">
        <v>5</v>
      </c>
      <c r="E11" s="2">
        <v>30</v>
      </c>
      <c r="F11" s="37">
        <f t="shared" si="0"/>
        <v>-56.625</v>
      </c>
      <c r="G11" s="37">
        <f t="shared" si="1"/>
        <v>-23.125</v>
      </c>
      <c r="H11" s="37">
        <f t="shared" si="2"/>
        <v>1309.453125</v>
      </c>
      <c r="I11" s="35">
        <f t="shared" si="3"/>
        <v>25</v>
      </c>
      <c r="J11" s="35">
        <f t="shared" si="4"/>
        <v>900</v>
      </c>
      <c r="K11" s="35">
        <f t="shared" si="5"/>
        <v>150</v>
      </c>
    </row>
    <row r="12" spans="3:11" x14ac:dyDescent="0.35">
      <c r="C12" s="70">
        <v>8</v>
      </c>
      <c r="D12" s="2">
        <v>132</v>
      </c>
      <c r="E12" s="2">
        <v>10</v>
      </c>
      <c r="F12" s="37">
        <f t="shared" si="0"/>
        <v>70.375</v>
      </c>
      <c r="G12" s="37">
        <f t="shared" si="1"/>
        <v>-43.125</v>
      </c>
      <c r="H12" s="37">
        <f t="shared" si="2"/>
        <v>-3034.921875</v>
      </c>
      <c r="I12" s="35">
        <f t="shared" si="3"/>
        <v>17424</v>
      </c>
      <c r="J12" s="35">
        <f t="shared" si="4"/>
        <v>100</v>
      </c>
      <c r="K12" s="35">
        <f t="shared" si="5"/>
        <v>1320</v>
      </c>
    </row>
    <row r="15" spans="3:11" x14ac:dyDescent="0.35">
      <c r="D15">
        <f>SUM(D5:D12)</f>
        <v>493</v>
      </c>
      <c r="E15">
        <f>SUM(E5:E12)</f>
        <v>425</v>
      </c>
      <c r="H15">
        <f t="shared" ref="H15:K15" si="6">SUM(H5:H12)</f>
        <v>-2725.625</v>
      </c>
      <c r="I15">
        <f t="shared" si="6"/>
        <v>55211</v>
      </c>
      <c r="J15">
        <f t="shared" si="6"/>
        <v>29625</v>
      </c>
      <c r="K15">
        <f t="shared" si="6"/>
        <v>23465</v>
      </c>
    </row>
    <row r="16" spans="3:11" x14ac:dyDescent="0.35">
      <c r="D16" s="36">
        <f xml:space="preserve"> AVERAGE(D5:D12)</f>
        <v>61.625</v>
      </c>
      <c r="E16" s="36">
        <f xml:space="preserve"> AVERAGE(E5:E12)</f>
        <v>53.125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Molina</dc:creator>
  <cp:lastModifiedBy>MATHIUS STEVEN MOYANO JARA</cp:lastModifiedBy>
  <dcterms:created xsi:type="dcterms:W3CDTF">2024-08-09T00:05:33Z</dcterms:created>
  <dcterms:modified xsi:type="dcterms:W3CDTF">2024-08-26T02:12:30Z</dcterms:modified>
</cp:coreProperties>
</file>