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oding\ML_K23416\ss06_2210_MLModel\"/>
    </mc:Choice>
  </mc:AlternateContent>
  <xr:revisionPtr revIDLastSave="0" documentId="13_ncr:1_{08FEEE23-6A5A-4B29-A122-15051D0DCB65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VD3" sheetId="1" r:id="rId1"/>
    <sheet name="Bài là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" i="2" l="1"/>
  <c r="M14" i="2" a="1"/>
  <c r="M14" i="2" s="1"/>
  <c r="P14" i="2" s="1" a="1"/>
  <c r="P14" i="2" s="1"/>
  <c r="K9" i="1" a="1"/>
  <c r="K9" i="1" s="1"/>
  <c r="M8" i="2" a="1"/>
  <c r="M8" i="2" s="1"/>
  <c r="M1" i="2" a="1"/>
  <c r="M1" i="2" s="1"/>
  <c r="K1" i="1" a="1"/>
  <c r="K1" i="1" s="1"/>
  <c r="K5" i="1" s="1" a="1"/>
  <c r="K5" i="1" s="1"/>
  <c r="N9" i="1" l="1" a="1"/>
  <c r="N9" i="1" s="1"/>
  <c r="P6" i="1" s="1"/>
  <c r="Q6" i="1" s="1"/>
  <c r="S10" i="2"/>
  <c r="T10" i="2" s="1"/>
  <c r="S18" i="2"/>
  <c r="T18" i="2" s="1"/>
  <c r="S16" i="2"/>
  <c r="T16" i="2" s="1"/>
  <c r="S17" i="2"/>
  <c r="T17" i="2" s="1"/>
  <c r="S3" i="2"/>
  <c r="T3" i="2" s="1"/>
  <c r="S11" i="2"/>
  <c r="T11" i="2" s="1"/>
  <c r="S19" i="2"/>
  <c r="T19" i="2" s="1"/>
  <c r="S4" i="2"/>
  <c r="T4" i="2" s="1"/>
  <c r="S12" i="2"/>
  <c r="T12" i="2" s="1"/>
  <c r="S20" i="2"/>
  <c r="T20" i="2" s="1"/>
  <c r="S14" i="2"/>
  <c r="T14" i="2" s="1"/>
  <c r="S2" i="2"/>
  <c r="T2" i="2" s="1"/>
  <c r="S5" i="2"/>
  <c r="T5" i="2" s="1"/>
  <c r="S13" i="2"/>
  <c r="T13" i="2" s="1"/>
  <c r="S21" i="2"/>
  <c r="T21" i="2" s="1"/>
  <c r="S6" i="2"/>
  <c r="T6" i="2" s="1"/>
  <c r="S15" i="2"/>
  <c r="T15" i="2" s="1"/>
  <c r="S8" i="2"/>
  <c r="T8" i="2" s="1"/>
  <c r="S9" i="2"/>
  <c r="T9" i="2" s="1"/>
  <c r="S7" i="2"/>
  <c r="T7" i="2" s="1"/>
  <c r="P7" i="1"/>
  <c r="Q7" i="1" s="1"/>
  <c r="P4" i="1"/>
  <c r="Q4" i="1" s="1"/>
  <c r="P2" i="1"/>
  <c r="Q2" i="1" s="1"/>
  <c r="P3" i="1"/>
  <c r="Q3" i="1" s="1"/>
  <c r="P5" i="1"/>
  <c r="Q5" i="1" s="1"/>
  <c r="P8" i="1"/>
  <c r="Q8" i="1" s="1"/>
  <c r="P10" i="1"/>
  <c r="Q10" i="1" s="1"/>
  <c r="T24" i="2" l="1"/>
  <c r="P11" i="1"/>
  <c r="Q11" i="1" s="1"/>
  <c r="P9" i="1"/>
  <c r="Q9" i="1" s="1"/>
  <c r="P12" i="1"/>
  <c r="Q12" i="1" s="1"/>
  <c r="Q14" i="1"/>
  <c r="Q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<sst xmlns="http://schemas.openxmlformats.org/spreadsheetml/2006/main" count="32" uniqueCount="16">
  <si>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Color</t>
  </si>
  <si>
    <t>Quality</t>
  </si>
  <si>
    <t>Price</t>
  </si>
  <si>
    <t>x0</t>
  </si>
  <si>
    <t>(X'X)=</t>
  </si>
  <si>
    <t>Predicted Price</t>
  </si>
  <si>
    <t>Squared Error</t>
  </si>
  <si>
    <t>(X'X)_inv=</t>
  </si>
  <si>
    <t>(X'Y)=</t>
  </si>
  <si>
    <t>B_hat=</t>
  </si>
  <si>
    <t>MSE=</t>
  </si>
  <si>
    <t>RMSE=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</si>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</sst>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D25" sqref="D25"/>
    </sheetView>
  </sheetViews>
  <sheetFormatPr defaultRowHeight="13.8" x14ac:dyDescent="0.25"/>
  <cols>
    <col min="16" max="16" width="15.5" customWidth="1"/>
    <col min="17" max="17" width="14.59765625" customWidth="1"/>
  </cols>
  <sheetData>
    <row r="1" spans="1:17" x14ac:dyDescent="0.25">
      <c r="A1" t="s">
        <v>0</v>
      </c>
      <c r="B1" t="s">
        <v>1</v>
      </c>
      <c r="C1" t="s">
        <v>2</v>
      </c>
      <c r="E1" t="s">
        <v>3</v>
      </c>
      <c r="F1" t="s">
        <v>0</v>
      </c>
      <c r="G1" t="s">
        <v>1</v>
      </c>
      <c r="H1" t="s">
        <v>2</v>
      </c>
      <c r="J1" t="s">
        <v>4</v>
      </c>
      <c r="K1" s="1" cm="1">
        <f t="array" ref="K1:N4">MMULT(TRANSPOSE(E2:H12),E2:H12)</f>
        <v>11</v>
      </c>
      <c r="L1" s="1">
        <v>66</v>
      </c>
      <c r="M1" s="1">
        <v>47</v>
      </c>
      <c r="N1">
        <v>519</v>
      </c>
      <c r="P1" s="2" t="s">
        <v>5</v>
      </c>
      <c r="Q1" s="1" t="s">
        <v>6</v>
      </c>
    </row>
    <row r="2" spans="1:17" x14ac:dyDescent="0.25">
      <c r="A2">
        <v>7</v>
      </c>
      <c r="B2">
        <v>5</v>
      </c>
      <c r="C2">
        <v>65</v>
      </c>
      <c r="E2">
        <v>1</v>
      </c>
      <c r="F2">
        <v>7</v>
      </c>
      <c r="G2">
        <v>5</v>
      </c>
      <c r="H2">
        <v>65</v>
      </c>
      <c r="K2" s="1">
        <v>66</v>
      </c>
      <c r="L2" s="1">
        <v>454</v>
      </c>
      <c r="M2" s="1">
        <v>261</v>
      </c>
      <c r="N2">
        <v>3319</v>
      </c>
      <c r="P2">
        <f>$N$9+$N$10*F2+$N$11*G2</f>
        <v>54.810499624828537</v>
      </c>
      <c r="Q2">
        <f>POWER(H2-P2,2)</f>
        <v>103.82591789561937</v>
      </c>
    </row>
    <row r="3" spans="1:17" x14ac:dyDescent="0.25">
      <c r="A3">
        <v>3</v>
      </c>
      <c r="B3">
        <v>7</v>
      </c>
      <c r="C3">
        <v>38</v>
      </c>
      <c r="E3">
        <v>1</v>
      </c>
      <c r="F3">
        <v>3</v>
      </c>
      <c r="G3">
        <v>7</v>
      </c>
      <c r="H3">
        <v>38</v>
      </c>
      <c r="K3" s="1">
        <v>47</v>
      </c>
      <c r="L3" s="1">
        <v>261</v>
      </c>
      <c r="M3" s="1">
        <v>269</v>
      </c>
      <c r="N3">
        <v>2371</v>
      </c>
      <c r="P3">
        <f t="shared" ref="P3:P12" si="0">$N$9+$N$10*F3+$N$11*G3</f>
        <v>42.746177132655433</v>
      </c>
      <c r="Q3">
        <f t="shared" ref="Q3:Q12" si="1">POWER(H3-P3,2)</f>
        <v>22.526197374541344</v>
      </c>
    </row>
    <row r="4" spans="1:17" x14ac:dyDescent="0.25">
      <c r="A4">
        <v>5</v>
      </c>
      <c r="B4">
        <v>8</v>
      </c>
      <c r="C4">
        <v>51</v>
      </c>
      <c r="E4">
        <v>1</v>
      </c>
      <c r="F4">
        <v>5</v>
      </c>
      <c r="G4">
        <v>8</v>
      </c>
      <c r="H4">
        <v>51</v>
      </c>
      <c r="K4">
        <v>519</v>
      </c>
      <c r="L4">
        <v>3319</v>
      </c>
      <c r="M4">
        <v>2371</v>
      </c>
      <c r="N4">
        <v>26345</v>
      </c>
      <c r="P4">
        <f t="shared" si="0"/>
        <v>56.295169344614322</v>
      </c>
      <c r="Q4">
        <f t="shared" si="1"/>
        <v>28.038818388143273</v>
      </c>
    </row>
    <row r="5" spans="1:17" x14ac:dyDescent="0.25">
      <c r="A5">
        <v>8</v>
      </c>
      <c r="B5">
        <v>1</v>
      </c>
      <c r="C5">
        <v>38</v>
      </c>
      <c r="E5">
        <v>1</v>
      </c>
      <c r="F5">
        <v>8</v>
      </c>
      <c r="G5">
        <v>1</v>
      </c>
      <c r="H5">
        <v>38</v>
      </c>
      <c r="J5" t="s">
        <v>7</v>
      </c>
      <c r="K5" cm="1">
        <f t="array" ref="K5:M7">MINVERSE(K1:M3)</f>
        <v>1.3973194649279432</v>
      </c>
      <c r="L5">
        <v>-0.14197003803461952</v>
      </c>
      <c r="M5">
        <v>-0.10639343838132949</v>
      </c>
      <c r="P5">
        <f t="shared" si="0"/>
        <v>44.672126057595207</v>
      </c>
      <c r="Q5">
        <f t="shared" si="1"/>
        <v>44.517266128440966</v>
      </c>
    </row>
    <row r="6" spans="1:17" x14ac:dyDescent="0.25">
      <c r="A6">
        <v>9</v>
      </c>
      <c r="B6">
        <v>3</v>
      </c>
      <c r="C6">
        <v>55</v>
      </c>
      <c r="E6">
        <v>1</v>
      </c>
      <c r="F6">
        <v>9</v>
      </c>
      <c r="G6">
        <v>3</v>
      </c>
      <c r="H6">
        <v>55</v>
      </c>
      <c r="K6">
        <v>-0.14197003803461947</v>
      </c>
      <c r="L6">
        <v>1.9405417992703587E-2</v>
      </c>
      <c r="M6">
        <v>5.9768687417527068E-3</v>
      </c>
      <c r="P6">
        <f t="shared" si="0"/>
        <v>57.08424538797891</v>
      </c>
      <c r="Q6">
        <f t="shared" si="1"/>
        <v>4.3440788373113586</v>
      </c>
    </row>
    <row r="7" spans="1:17" x14ac:dyDescent="0.25">
      <c r="A7">
        <v>5</v>
      </c>
      <c r="B7">
        <v>4</v>
      </c>
      <c r="C7">
        <v>43</v>
      </c>
      <c r="E7">
        <v>1</v>
      </c>
      <c r="F7">
        <v>5</v>
      </c>
      <c r="G7">
        <v>4</v>
      </c>
      <c r="H7">
        <v>43</v>
      </c>
      <c r="K7">
        <v>-0.10639343838132957</v>
      </c>
      <c r="L7">
        <v>5.976868741752718E-3</v>
      </c>
      <c r="M7">
        <v>1.6507542239126507E-2</v>
      </c>
      <c r="P7">
        <f t="shared" si="0"/>
        <v>41.261507412869634</v>
      </c>
      <c r="Q7">
        <f t="shared" si="1"/>
        <v>3.0223564755072347</v>
      </c>
    </row>
    <row r="8" spans="1:17" x14ac:dyDescent="0.25">
      <c r="A8">
        <v>4</v>
      </c>
      <c r="B8">
        <v>0</v>
      </c>
      <c r="C8">
        <v>25</v>
      </c>
      <c r="E8">
        <v>1</v>
      </c>
      <c r="F8">
        <v>4</v>
      </c>
      <c r="G8">
        <v>0</v>
      </c>
      <c r="H8">
        <v>25</v>
      </c>
      <c r="P8">
        <f t="shared" si="0"/>
        <v>21.332557116613586</v>
      </c>
      <c r="Q8">
        <f t="shared" si="1"/>
        <v>13.450137302901656</v>
      </c>
    </row>
    <row r="9" spans="1:17" x14ac:dyDescent="0.25">
      <c r="A9">
        <v>2</v>
      </c>
      <c r="B9">
        <v>6</v>
      </c>
      <c r="C9">
        <v>33</v>
      </c>
      <c r="E9">
        <v>1</v>
      </c>
      <c r="F9">
        <v>2</v>
      </c>
      <c r="G9">
        <v>6</v>
      </c>
      <c r="H9">
        <v>33</v>
      </c>
      <c r="J9" t="s">
        <v>8</v>
      </c>
      <c r="K9" cm="1">
        <f t="array" ref="K9:K11">MMULT(TRANSPOSE(E2:G12),H2:H12)</f>
        <v>519</v>
      </c>
      <c r="M9" t="s">
        <v>9</v>
      </c>
      <c r="N9" cm="1">
        <f t="array" ref="N9:N11">MMULT(K5:M7,K9:K11)</f>
        <v>1.7514036585681367</v>
      </c>
      <c r="P9">
        <f t="shared" si="0"/>
        <v>34.092473285207895</v>
      </c>
      <c r="Q9">
        <f t="shared" si="1"/>
        <v>1.19349787889293</v>
      </c>
    </row>
    <row r="10" spans="1:17" x14ac:dyDescent="0.25">
      <c r="A10">
        <v>8</v>
      </c>
      <c r="B10">
        <v>7</v>
      </c>
      <c r="C10">
        <v>71</v>
      </c>
      <c r="E10">
        <v>1</v>
      </c>
      <c r="F10">
        <v>8</v>
      </c>
      <c r="G10">
        <v>7</v>
      </c>
      <c r="H10">
        <v>71</v>
      </c>
      <c r="K10">
        <v>3319</v>
      </c>
      <c r="N10">
        <v>4.8952883645113623</v>
      </c>
      <c r="P10">
        <f t="shared" si="0"/>
        <v>67.222618955212241</v>
      </c>
      <c r="Q10">
        <f t="shared" si="1"/>
        <v>14.268607557521864</v>
      </c>
    </row>
    <row r="11" spans="1:17" x14ac:dyDescent="0.25">
      <c r="A11">
        <v>6</v>
      </c>
      <c r="B11">
        <v>4</v>
      </c>
      <c r="C11">
        <v>51</v>
      </c>
      <c r="E11">
        <v>1</v>
      </c>
      <c r="F11">
        <v>6</v>
      </c>
      <c r="G11">
        <v>4</v>
      </c>
      <c r="H11">
        <v>51</v>
      </c>
      <c r="K11">
        <v>2371</v>
      </c>
      <c r="N11">
        <v>3.7584154829361722</v>
      </c>
      <c r="P11">
        <f t="shared" si="0"/>
        <v>46.156795777380999</v>
      </c>
      <c r="Q11">
        <f t="shared" si="1"/>
        <v>23.456627141994517</v>
      </c>
    </row>
    <row r="12" spans="1:17" x14ac:dyDescent="0.25">
      <c r="A12">
        <v>9</v>
      </c>
      <c r="B12">
        <v>2</v>
      </c>
      <c r="C12">
        <v>49</v>
      </c>
      <c r="E12">
        <v>1</v>
      </c>
      <c r="F12">
        <v>9</v>
      </c>
      <c r="G12">
        <v>2</v>
      </c>
      <c r="H12">
        <v>49</v>
      </c>
      <c r="P12">
        <f t="shared" si="0"/>
        <v>53.325829905042738</v>
      </c>
      <c r="Q12">
        <f t="shared" si="1"/>
        <v>18.712804367362065</v>
      </c>
    </row>
    <row r="14" spans="1:17" x14ac:dyDescent="0.25">
      <c r="P14" t="s">
        <v>10</v>
      </c>
      <c r="Q14">
        <f>AVERAGE(Q2:Q12)</f>
        <v>25.214209940748784</v>
      </c>
    </row>
    <row r="15" spans="1:17" x14ac:dyDescent="0.25">
      <c r="P15" t="s">
        <v>11</v>
      </c>
      <c r="Q15">
        <f>SQRT(Q14)</f>
        <v>5.0213753037139917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1319-A285-46F3-8D2A-7142E47845A4}">
  <dimension ref="A1:T24"/>
  <sheetViews>
    <sheetView tabSelected="1" topLeftCell="I1" zoomScale="80" zoomScaleNormal="80" workbookViewId="0">
      <selection activeCell="L25" sqref="L25"/>
    </sheetView>
  </sheetViews>
  <sheetFormatPr defaultRowHeight="13.8" x14ac:dyDescent="0.25"/>
  <cols>
    <col min="19" max="19" width="14.59765625" customWidth="1"/>
    <col min="20" max="20" width="15.8984375" customWidth="1"/>
  </cols>
  <sheetData>
    <row r="1" spans="1:20" x14ac:dyDescent="0.25">
      <c r="A1" t="s">
        <v>12</v>
      </c>
      <c r="B1" t="s">
        <v>13</v>
      </c>
      <c r="C1" t="s">
        <v>14</v>
      </c>
      <c r="D1" t="s">
        <v>15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L1" t="s">
        <v>4</v>
      </c>
      <c r="M1" s="1" cm="1">
        <f t="array" ref="M1:Q5">MMULT(TRANSPOSE(F2:J21),F2:J21)</f>
        <v>20</v>
      </c>
      <c r="N1" s="1">
        <v>50.840000000000018</v>
      </c>
      <c r="O1" s="1">
        <v>435.64000000000004</v>
      </c>
      <c r="P1" s="1">
        <v>11.029999999999998</v>
      </c>
      <c r="Q1">
        <v>467.71999999999997</v>
      </c>
      <c r="S1" s="2" t="s">
        <v>5</v>
      </c>
      <c r="T1" s="1" t="s">
        <v>6</v>
      </c>
    </row>
    <row r="2" spans="1:20" x14ac:dyDescent="0.25">
      <c r="A2">
        <v>0.76</v>
      </c>
      <c r="B2">
        <v>7.01</v>
      </c>
      <c r="C2">
        <v>0.94</v>
      </c>
      <c r="D2">
        <v>33.520000000000003</v>
      </c>
      <c r="F2">
        <v>1</v>
      </c>
      <c r="G2">
        <v>0.76</v>
      </c>
      <c r="H2">
        <v>7.01</v>
      </c>
      <c r="I2">
        <v>0.94</v>
      </c>
      <c r="J2">
        <v>33.520000000000003</v>
      </c>
      <c r="M2" s="1">
        <v>50.840000000000018</v>
      </c>
      <c r="N2" s="1">
        <v>228.6694</v>
      </c>
      <c r="O2" s="1">
        <v>991.42410000000007</v>
      </c>
      <c r="P2" s="1">
        <v>26.494299999999999</v>
      </c>
      <c r="Q2">
        <v>1023.8301000000001</v>
      </c>
      <c r="S2">
        <f>$P$14+$P$15*G2+$P$16*H2+$P$17*I2</f>
        <v>35.128368193795353</v>
      </c>
      <c r="T2">
        <f>POWER(J2-S2,2)</f>
        <v>2.5868482468125165</v>
      </c>
    </row>
    <row r="3" spans="1:20" x14ac:dyDescent="0.25">
      <c r="A3">
        <v>4.25</v>
      </c>
      <c r="B3">
        <v>14.45</v>
      </c>
      <c r="C3">
        <v>0.84</v>
      </c>
      <c r="D3">
        <v>42.89</v>
      </c>
      <c r="F3">
        <v>1</v>
      </c>
      <c r="G3">
        <v>4.25</v>
      </c>
      <c r="H3">
        <v>14.45</v>
      </c>
      <c r="I3">
        <v>0.84</v>
      </c>
      <c r="J3">
        <v>42.89</v>
      </c>
      <c r="M3" s="1">
        <v>435.64000000000004</v>
      </c>
      <c r="N3" s="1">
        <v>991.42410000000007</v>
      </c>
      <c r="O3" s="1">
        <v>15643.789200000001</v>
      </c>
      <c r="P3" s="1">
        <v>222.99350000000001</v>
      </c>
      <c r="Q3">
        <v>9043.8549000000003</v>
      </c>
      <c r="S3">
        <f t="shared" ref="S3:S21" si="0">$P$14+$P$15*G3+$P$16*H3+$P$17*I3</f>
        <v>26.623780513896161</v>
      </c>
      <c r="T3">
        <f t="shared" ref="T3:T12" si="1">POWER(J3-S3,2)</f>
        <v>264.58989637010427</v>
      </c>
    </row>
    <row r="4" spans="1:20" x14ac:dyDescent="0.25">
      <c r="A4">
        <v>5.71</v>
      </c>
      <c r="B4">
        <v>42.28</v>
      </c>
      <c r="C4">
        <v>0.83</v>
      </c>
      <c r="D4">
        <v>12.04</v>
      </c>
      <c r="F4">
        <v>1</v>
      </c>
      <c r="G4">
        <v>5.71</v>
      </c>
      <c r="H4">
        <v>42.28</v>
      </c>
      <c r="I4">
        <v>0.83</v>
      </c>
      <c r="J4">
        <v>12.04</v>
      </c>
      <c r="M4" s="1">
        <v>11.029999999999998</v>
      </c>
      <c r="N4" s="1">
        <v>26.494299999999999</v>
      </c>
      <c r="O4" s="1">
        <v>222.99350000000001</v>
      </c>
      <c r="P4" s="1">
        <v>7.5643000000000002</v>
      </c>
      <c r="Q4">
        <v>287.65010000000001</v>
      </c>
      <c r="S4">
        <f t="shared" si="0"/>
        <v>19.383050772711986</v>
      </c>
      <c r="T4">
        <f t="shared" si="1"/>
        <v>53.920394650626108</v>
      </c>
    </row>
    <row r="5" spans="1:20" x14ac:dyDescent="0.25">
      <c r="A5">
        <v>3.58</v>
      </c>
      <c r="B5">
        <v>11.13</v>
      </c>
      <c r="C5">
        <v>0.24</v>
      </c>
      <c r="D5">
        <v>6.91</v>
      </c>
      <c r="F5">
        <v>1</v>
      </c>
      <c r="G5">
        <v>3.58</v>
      </c>
      <c r="H5">
        <v>11.13</v>
      </c>
      <c r="I5">
        <v>0.24</v>
      </c>
      <c r="J5">
        <v>6.91</v>
      </c>
      <c r="M5" s="3">
        <v>467.71999999999997</v>
      </c>
      <c r="N5" s="3">
        <v>1023.8301000000001</v>
      </c>
      <c r="O5" s="3">
        <v>9043.8549000000003</v>
      </c>
      <c r="P5" s="3">
        <v>287.65010000000001</v>
      </c>
      <c r="Q5">
        <v>17814.937999999998</v>
      </c>
      <c r="S5">
        <f t="shared" si="0"/>
        <v>18.424979688737992</v>
      </c>
      <c r="T5">
        <f t="shared" si="1"/>
        <v>132.59475723204849</v>
      </c>
    </row>
    <row r="6" spans="1:20" x14ac:dyDescent="0.25">
      <c r="A6">
        <v>0.45</v>
      </c>
      <c r="B6">
        <v>3</v>
      </c>
      <c r="C6">
        <v>0.48</v>
      </c>
      <c r="D6">
        <v>6.57</v>
      </c>
      <c r="F6">
        <v>1</v>
      </c>
      <c r="G6">
        <v>0.45</v>
      </c>
      <c r="H6">
        <v>3</v>
      </c>
      <c r="I6">
        <v>0.48</v>
      </c>
      <c r="J6">
        <v>6.57</v>
      </c>
      <c r="S6">
        <f t="shared" si="0"/>
        <v>28.765037999149943</v>
      </c>
      <c r="T6">
        <f t="shared" si="1"/>
        <v>492.61971178370987</v>
      </c>
    </row>
    <row r="7" spans="1:20" x14ac:dyDescent="0.25">
      <c r="A7">
        <v>0.13</v>
      </c>
      <c r="B7">
        <v>63.46</v>
      </c>
      <c r="C7">
        <v>0.18</v>
      </c>
      <c r="D7">
        <v>2.0699999999999998</v>
      </c>
      <c r="F7">
        <v>1</v>
      </c>
      <c r="G7">
        <v>0.13</v>
      </c>
      <c r="H7">
        <v>63.46</v>
      </c>
      <c r="I7">
        <v>0.18</v>
      </c>
      <c r="J7">
        <v>2.0699999999999998</v>
      </c>
      <c r="S7">
        <f t="shared" si="0"/>
        <v>14.073769025806541</v>
      </c>
      <c r="T7">
        <f t="shared" si="1"/>
        <v>144.09047082491253</v>
      </c>
    </row>
    <row r="8" spans="1:20" x14ac:dyDescent="0.25">
      <c r="A8">
        <v>1</v>
      </c>
      <c r="B8">
        <v>48.25</v>
      </c>
      <c r="C8">
        <v>0.35</v>
      </c>
      <c r="D8">
        <v>4.18</v>
      </c>
      <c r="F8">
        <v>1</v>
      </c>
      <c r="G8">
        <v>1</v>
      </c>
      <c r="H8">
        <v>48.25</v>
      </c>
      <c r="I8">
        <v>0.35</v>
      </c>
      <c r="J8">
        <v>4.18</v>
      </c>
      <c r="L8" t="s">
        <v>7</v>
      </c>
      <c r="M8" cm="1">
        <f t="array" ref="M8:P11">MINVERSE(M1:P4)</f>
        <v>0.53744317176876155</v>
      </c>
      <c r="N8">
        <v>-3.9569552520799127E-2</v>
      </c>
      <c r="O8">
        <v>-5.6285940092465183E-3</v>
      </c>
      <c r="P8">
        <v>-0.47915745158927026</v>
      </c>
      <c r="S8">
        <f t="shared" si="0"/>
        <v>18.053081476286145</v>
      </c>
      <c r="T8">
        <f t="shared" si="1"/>
        <v>192.46238964767377</v>
      </c>
    </row>
    <row r="9" spans="1:20" x14ac:dyDescent="0.25">
      <c r="A9">
        <v>0.76</v>
      </c>
      <c r="B9">
        <v>24.8</v>
      </c>
      <c r="C9">
        <v>0.34</v>
      </c>
      <c r="D9">
        <v>58.45</v>
      </c>
      <c r="F9">
        <v>1</v>
      </c>
      <c r="G9">
        <v>0.76</v>
      </c>
      <c r="H9">
        <v>24.8</v>
      </c>
      <c r="I9">
        <v>0.34</v>
      </c>
      <c r="J9">
        <v>58.45</v>
      </c>
      <c r="M9">
        <v>-3.9569552520799148E-2</v>
      </c>
      <c r="N9">
        <v>1.0547374926949125E-2</v>
      </c>
      <c r="O9">
        <v>2.373361311408064E-4</v>
      </c>
      <c r="P9">
        <v>1.3759691474134927E-2</v>
      </c>
      <c r="S9">
        <f t="shared" si="0"/>
        <v>22.263443002407584</v>
      </c>
      <c r="T9">
        <f t="shared" si="1"/>
        <v>1309.4669073400048</v>
      </c>
    </row>
    <row r="10" spans="1:20" x14ac:dyDescent="0.25">
      <c r="A10">
        <v>7.56</v>
      </c>
      <c r="B10">
        <v>13.85</v>
      </c>
      <c r="C10">
        <v>0.55000000000000004</v>
      </c>
      <c r="D10">
        <v>29.64</v>
      </c>
      <c r="F10">
        <v>1</v>
      </c>
      <c r="G10">
        <v>7.56</v>
      </c>
      <c r="H10">
        <v>13.85</v>
      </c>
      <c r="I10">
        <v>0.55000000000000004</v>
      </c>
      <c r="J10">
        <v>29.64</v>
      </c>
      <c r="M10">
        <v>-5.6285940092465157E-3</v>
      </c>
      <c r="N10">
        <v>2.3733613114080621E-4</v>
      </c>
      <c r="O10">
        <v>1.733085255858903E-4</v>
      </c>
      <c r="P10">
        <v>2.2670521479142762E-3</v>
      </c>
      <c r="S10">
        <f t="shared" si="0"/>
        <v>16.660205844107288</v>
      </c>
      <c r="T10">
        <f t="shared" si="1"/>
        <v>168.47505632934661</v>
      </c>
    </row>
    <row r="11" spans="1:20" x14ac:dyDescent="0.25">
      <c r="A11">
        <v>0.76</v>
      </c>
      <c r="B11">
        <v>50.46</v>
      </c>
      <c r="C11">
        <v>0.43</v>
      </c>
      <c r="D11">
        <v>48.87</v>
      </c>
      <c r="F11">
        <v>1</v>
      </c>
      <c r="G11">
        <v>0.76</v>
      </c>
      <c r="H11">
        <v>50.46</v>
      </c>
      <c r="I11">
        <v>0.43</v>
      </c>
      <c r="J11">
        <v>48.87</v>
      </c>
      <c r="M11">
        <v>-0.47915745158927031</v>
      </c>
      <c r="N11">
        <v>1.3759691474134913E-2</v>
      </c>
      <c r="O11">
        <v>2.2670521479142788E-3</v>
      </c>
      <c r="P11">
        <v>0.71586470711904004</v>
      </c>
      <c r="S11">
        <f t="shared" si="0"/>
        <v>19.373960597828784</v>
      </c>
      <c r="T11">
        <f t="shared" si="1"/>
        <v>870.01634041443674</v>
      </c>
    </row>
    <row r="12" spans="1:20" x14ac:dyDescent="0.25">
      <c r="A12">
        <v>0.42</v>
      </c>
      <c r="B12">
        <v>3.1</v>
      </c>
      <c r="C12">
        <v>0.94</v>
      </c>
      <c r="D12">
        <v>33.75</v>
      </c>
      <c r="F12">
        <v>1</v>
      </c>
      <c r="G12">
        <v>0.42</v>
      </c>
      <c r="H12">
        <v>3.1</v>
      </c>
      <c r="I12">
        <v>0.94</v>
      </c>
      <c r="J12">
        <v>33.75</v>
      </c>
      <c r="S12">
        <f t="shared" si="0"/>
        <v>36.339010132621425</v>
      </c>
      <c r="T12">
        <f t="shared" si="1"/>
        <v>6.7029734668164087</v>
      </c>
    </row>
    <row r="13" spans="1:20" x14ac:dyDescent="0.25">
      <c r="A13">
        <v>2.93</v>
      </c>
      <c r="B13">
        <v>11.21</v>
      </c>
      <c r="C13">
        <v>0.53</v>
      </c>
      <c r="D13">
        <v>0.04</v>
      </c>
      <c r="F13">
        <v>1</v>
      </c>
      <c r="G13">
        <v>2.93</v>
      </c>
      <c r="H13">
        <v>11.21</v>
      </c>
      <c r="I13">
        <v>0.53</v>
      </c>
      <c r="J13">
        <v>0.04</v>
      </c>
      <c r="S13">
        <f t="shared" si="0"/>
        <v>24.20946922474123</v>
      </c>
      <c r="T13">
        <f t="shared" ref="T13:T20" si="2">POWER(J13-S13,2)</f>
        <v>584.16324260571355</v>
      </c>
    </row>
    <row r="14" spans="1:20" x14ac:dyDescent="0.25">
      <c r="A14">
        <v>5.64</v>
      </c>
      <c r="B14">
        <v>18.11</v>
      </c>
      <c r="C14">
        <v>0.09</v>
      </c>
      <c r="D14">
        <v>16.75</v>
      </c>
      <c r="F14">
        <v>1</v>
      </c>
      <c r="G14">
        <v>5.64</v>
      </c>
      <c r="H14">
        <v>18.11</v>
      </c>
      <c r="I14">
        <v>0.09</v>
      </c>
      <c r="J14">
        <v>16.75</v>
      </c>
      <c r="L14" t="s">
        <v>8</v>
      </c>
      <c r="M14" cm="1">
        <f t="array" ref="M14:M18">MMULT(TRANSPOSE(F2:J21),J2:J21)</f>
        <v>467.71999999999997</v>
      </c>
      <c r="O14" t="s">
        <v>9</v>
      </c>
      <c r="P14" cm="1">
        <f t="array" ref="P14:P17">MMULT(M8:P11,M14:M17)</f>
        <v>22.126545009326577</v>
      </c>
      <c r="S14">
        <f t="shared" si="0"/>
        <v>11.472979071604737</v>
      </c>
      <c r="T14">
        <f t="shared" si="2"/>
        <v>27.846949878721606</v>
      </c>
    </row>
    <row r="15" spans="1:20" x14ac:dyDescent="0.25">
      <c r="A15">
        <v>3.93</v>
      </c>
      <c r="B15">
        <v>21.56</v>
      </c>
      <c r="C15">
        <v>0.43</v>
      </c>
      <c r="D15">
        <v>4.63</v>
      </c>
      <c r="F15">
        <v>1</v>
      </c>
      <c r="G15">
        <v>3.93</v>
      </c>
      <c r="H15">
        <v>21.56</v>
      </c>
      <c r="I15">
        <v>0.43</v>
      </c>
      <c r="J15">
        <v>4.63</v>
      </c>
      <c r="M15">
        <v>1023.8301000000001</v>
      </c>
      <c r="P15">
        <v>-1.6043410177634763</v>
      </c>
      <c r="S15">
        <f t="shared" si="0"/>
        <v>19.204643866027389</v>
      </c>
      <c r="T15">
        <f t="shared" si="2"/>
        <v>212.42024382152982</v>
      </c>
    </row>
    <row r="16" spans="1:20" x14ac:dyDescent="0.25">
      <c r="A16">
        <v>0.5</v>
      </c>
      <c r="B16">
        <v>11.2</v>
      </c>
      <c r="C16">
        <v>0.79</v>
      </c>
      <c r="D16">
        <v>61.69</v>
      </c>
      <c r="F16">
        <v>1</v>
      </c>
      <c r="G16">
        <v>0.5</v>
      </c>
      <c r="H16">
        <v>11.2</v>
      </c>
      <c r="I16">
        <v>0.79</v>
      </c>
      <c r="J16">
        <v>61.69</v>
      </c>
      <c r="M16">
        <v>9043.8549000000003</v>
      </c>
      <c r="P16">
        <v>-0.17011917974078983</v>
      </c>
      <c r="S16">
        <f t="shared" si="0"/>
        <v>32.373071249350176</v>
      </c>
      <c r="T16">
        <f t="shared" si="2"/>
        <v>859.48231137067819</v>
      </c>
    </row>
    <row r="17" spans="1:20" x14ac:dyDescent="0.25">
      <c r="A17">
        <v>0.2</v>
      </c>
      <c r="B17">
        <v>7.62</v>
      </c>
      <c r="C17">
        <v>0.33</v>
      </c>
      <c r="D17">
        <v>24.55</v>
      </c>
      <c r="F17">
        <v>1</v>
      </c>
      <c r="G17">
        <v>0.2</v>
      </c>
      <c r="H17">
        <v>7.62</v>
      </c>
      <c r="I17">
        <v>0.33</v>
      </c>
      <c r="J17">
        <v>24.55</v>
      </c>
      <c r="M17">
        <v>287.65010000000001</v>
      </c>
      <c r="P17">
        <v>16.397508306331872</v>
      </c>
      <c r="S17">
        <f t="shared" si="0"/>
        <v>25.920546397238581</v>
      </c>
      <c r="T17">
        <f t="shared" si="2"/>
        <v>1.8783974269836536</v>
      </c>
    </row>
    <row r="18" spans="1:20" x14ac:dyDescent="0.25">
      <c r="A18">
        <v>1.0900000000000001</v>
      </c>
      <c r="B18">
        <v>22.54</v>
      </c>
      <c r="C18">
        <v>0.94</v>
      </c>
      <c r="D18">
        <v>32.9</v>
      </c>
      <c r="F18">
        <v>1</v>
      </c>
      <c r="G18">
        <v>1.0900000000000001</v>
      </c>
      <c r="H18">
        <v>22.54</v>
      </c>
      <c r="I18">
        <v>0.94</v>
      </c>
      <c r="J18">
        <v>32.9</v>
      </c>
      <c r="M18">
        <v>17814.937999999998</v>
      </c>
      <c r="S18">
        <f t="shared" si="0"/>
        <v>31.956984796558942</v>
      </c>
      <c r="T18">
        <f t="shared" si="2"/>
        <v>0.88927767392097778</v>
      </c>
    </row>
    <row r="19" spans="1:20" x14ac:dyDescent="0.25">
      <c r="A19">
        <v>1.95</v>
      </c>
      <c r="B19">
        <v>44.38</v>
      </c>
      <c r="C19">
        <v>0.9</v>
      </c>
      <c r="D19">
        <v>9.23</v>
      </c>
      <c r="F19">
        <v>1</v>
      </c>
      <c r="G19">
        <v>1.95</v>
      </c>
      <c r="H19">
        <v>44.38</v>
      </c>
      <c r="I19">
        <v>0.9</v>
      </c>
      <c r="J19">
        <v>9.23</v>
      </c>
      <c r="S19">
        <f t="shared" si="0"/>
        <v>26.205948303490231</v>
      </c>
      <c r="T19">
        <f t="shared" si="2"/>
        <v>288.18282080277282</v>
      </c>
    </row>
    <row r="20" spans="1:20" x14ac:dyDescent="0.25">
      <c r="A20">
        <v>3.81</v>
      </c>
      <c r="B20">
        <v>5.5</v>
      </c>
      <c r="C20">
        <v>0.61</v>
      </c>
      <c r="D20">
        <v>11.4</v>
      </c>
      <c r="F20">
        <v>1</v>
      </c>
      <c r="G20">
        <v>3.81</v>
      </c>
      <c r="H20">
        <v>5.5</v>
      </c>
      <c r="I20">
        <v>0.61</v>
      </c>
      <c r="J20">
        <v>11.4</v>
      </c>
      <c r="S20">
        <f t="shared" si="0"/>
        <v>25.080830309935827</v>
      </c>
      <c r="T20">
        <f t="shared" si="2"/>
        <v>187.1651179692588</v>
      </c>
    </row>
    <row r="21" spans="1:20" x14ac:dyDescent="0.25">
      <c r="A21">
        <v>5.41</v>
      </c>
      <c r="B21">
        <v>11.73</v>
      </c>
      <c r="C21">
        <v>0.28999999999999998</v>
      </c>
      <c r="D21">
        <v>27.64</v>
      </c>
      <c r="F21">
        <v>1</v>
      </c>
      <c r="G21">
        <v>5.41</v>
      </c>
      <c r="H21">
        <v>11.73</v>
      </c>
      <c r="I21">
        <v>0.28999999999999998</v>
      </c>
      <c r="J21">
        <v>27.64</v>
      </c>
      <c r="S21">
        <f t="shared" si="0"/>
        <v>16.206839533702947</v>
      </c>
      <c r="T21">
        <f t="shared" ref="T21" si="3">POWER(J21-S21,2)</f>
        <v>130.71715824809786</v>
      </c>
    </row>
    <row r="23" spans="1:20" x14ac:dyDescent="0.25">
      <c r="S23" t="s">
        <v>10</v>
      </c>
      <c r="T23">
        <f>AVERAGE(T2:T21)</f>
        <v>296.51356330520844</v>
      </c>
    </row>
    <row r="24" spans="1:20" x14ac:dyDescent="0.25">
      <c r="S24" t="s">
        <v>11</v>
      </c>
      <c r="T24">
        <f>SQRT(T23)</f>
        <v>17.219569196272257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VD3</vt:lpstr>
      <vt:lpstr>Bài làm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NHAT BAN</dc:creator>
  <cp:lastModifiedBy>Bản Đỗ Nhật</cp:lastModifiedBy>
  <dcterms:created xsi:type="dcterms:W3CDTF">2025-07-21T09:59:32Z</dcterms:created>
  <dcterms:modified xsi:type="dcterms:W3CDTF">2025-10-22T02:55:10Z</dcterms:modified>
</cp:coreProperties>
</file>