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al\Documents\"/>
    </mc:Choice>
  </mc:AlternateContent>
  <bookViews>
    <workbookView xWindow="0" yWindow="0" windowWidth="16815" windowHeight="7755" firstSheet="1" activeTab="5"/>
  </bookViews>
  <sheets>
    <sheet name="Anamnesis" sheetId="1" r:id="rId1"/>
    <sheet name="Natalia Sanchez" sheetId="4" r:id="rId2"/>
    <sheet name="Monica Rodriguez" sheetId="5" r:id="rId3"/>
    <sheet name="Hector Cifuentes" sheetId="6" r:id="rId4"/>
    <sheet name="Julián Aroca " sheetId="7" r:id="rId5"/>
    <sheet name="Marcela Contreras" sheetId="8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8" l="1"/>
  <c r="F22" i="8" s="1"/>
  <c r="E20" i="8"/>
  <c r="D21" i="8" s="1"/>
  <c r="C20" i="8"/>
  <c r="B21" i="8" s="1"/>
  <c r="C17" i="8"/>
  <c r="D16" i="8"/>
  <c r="C16" i="8"/>
  <c r="E16" i="8" s="1"/>
  <c r="D17" i="8" s="1"/>
  <c r="K12" i="8"/>
  <c r="J11" i="8"/>
  <c r="I12" i="8" s="1"/>
  <c r="I13" i="8" s="1"/>
  <c r="M11" i="8" s="1"/>
  <c r="M12" i="8" s="1"/>
  <c r="D7" i="8"/>
  <c r="B8" i="8" s="1"/>
  <c r="O5" i="8"/>
  <c r="O6" i="8" s="1"/>
  <c r="O7" i="8" s="1"/>
  <c r="M5" i="8"/>
  <c r="M6" i="8" s="1"/>
  <c r="L4" i="8"/>
  <c r="K5" i="8" s="1"/>
  <c r="E17" i="7"/>
  <c r="F21" i="7"/>
  <c r="F22" i="7" s="1"/>
  <c r="E20" i="7"/>
  <c r="D21" i="7" s="1"/>
  <c r="C20" i="7"/>
  <c r="B21" i="7" s="1"/>
  <c r="C17" i="7"/>
  <c r="D16" i="7"/>
  <c r="C16" i="7"/>
  <c r="E16" i="7" s="1"/>
  <c r="D17" i="7" s="1"/>
  <c r="K12" i="7"/>
  <c r="I12" i="7"/>
  <c r="J11" i="7"/>
  <c r="D7" i="7"/>
  <c r="B8" i="7" s="1"/>
  <c r="M5" i="7"/>
  <c r="M6" i="7" s="1"/>
  <c r="L4" i="7"/>
  <c r="K5" i="7" s="1"/>
  <c r="G22" i="4"/>
  <c r="G23" i="4"/>
  <c r="G21" i="4"/>
  <c r="K12" i="4"/>
  <c r="I13" i="4"/>
  <c r="K12" i="5"/>
  <c r="K12" i="6"/>
  <c r="M6" i="6"/>
  <c r="M5" i="6"/>
  <c r="F22" i="5"/>
  <c r="F21" i="5"/>
  <c r="F22" i="6"/>
  <c r="F21" i="6"/>
  <c r="D7" i="4"/>
  <c r="D7" i="5"/>
  <c r="D7" i="6"/>
  <c r="E20" i="6"/>
  <c r="D21" i="6" s="1"/>
  <c r="C20" i="6"/>
  <c r="B21" i="6" s="1"/>
  <c r="C17" i="6"/>
  <c r="D16" i="6"/>
  <c r="C16" i="6"/>
  <c r="J11" i="6"/>
  <c r="I12" i="6" s="1"/>
  <c r="B8" i="6"/>
  <c r="D13" i="6" s="1"/>
  <c r="L4" i="6"/>
  <c r="K5" i="6" s="1"/>
  <c r="D12" i="5"/>
  <c r="D10" i="5"/>
  <c r="J4" i="5"/>
  <c r="D17" i="5"/>
  <c r="D17" i="4"/>
  <c r="B8" i="5"/>
  <c r="D13" i="5" s="1"/>
  <c r="B8" i="4"/>
  <c r="D13" i="4" s="1"/>
  <c r="O5" i="5"/>
  <c r="O6" i="5" s="1"/>
  <c r="O7" i="5" s="1"/>
  <c r="E20" i="5"/>
  <c r="D21" i="5" s="1"/>
  <c r="C20" i="5"/>
  <c r="B21" i="5" s="1"/>
  <c r="C17" i="5"/>
  <c r="E17" i="5" s="1"/>
  <c r="I5" i="5" s="1"/>
  <c r="D16" i="5"/>
  <c r="C16" i="5"/>
  <c r="J11" i="5"/>
  <c r="I12" i="5" s="1"/>
  <c r="I13" i="5" s="1"/>
  <c r="M11" i="5" s="1"/>
  <c r="M12" i="5" s="1"/>
  <c r="M5" i="5"/>
  <c r="M6" i="5" s="1"/>
  <c r="L4" i="5"/>
  <c r="K5" i="5" s="1"/>
  <c r="J11" i="4"/>
  <c r="I12" i="4" s="1"/>
  <c r="M11" i="4" s="1"/>
  <c r="M12" i="4" s="1"/>
  <c r="L4" i="4"/>
  <c r="M5" i="4"/>
  <c r="M6" i="4" s="1"/>
  <c r="K5" i="4"/>
  <c r="B22" i="8" l="1"/>
  <c r="B23" i="8" s="1"/>
  <c r="B24" i="8" s="1"/>
  <c r="E17" i="8"/>
  <c r="J4" i="8" s="1"/>
  <c r="I5" i="8" s="1"/>
  <c r="I6" i="8" s="1"/>
  <c r="I7" i="8" s="1"/>
  <c r="I8" i="8" s="1"/>
  <c r="D13" i="8"/>
  <c r="D12" i="8"/>
  <c r="D10" i="8"/>
  <c r="D11" i="8"/>
  <c r="D9" i="8"/>
  <c r="I13" i="7"/>
  <c r="M11" i="7" s="1"/>
  <c r="M12" i="7" s="1"/>
  <c r="B22" i="7"/>
  <c r="B23" i="7" s="1"/>
  <c r="B24" i="7" s="1"/>
  <c r="D13" i="7"/>
  <c r="D12" i="7"/>
  <c r="D10" i="7"/>
  <c r="D11" i="7"/>
  <c r="D9" i="7"/>
  <c r="J4" i="7"/>
  <c r="I5" i="7" s="1"/>
  <c r="I6" i="7" s="1"/>
  <c r="I7" i="7" s="1"/>
  <c r="I8" i="7" s="1"/>
  <c r="I13" i="6"/>
  <c r="M11" i="6" s="1"/>
  <c r="M12" i="6" s="1"/>
  <c r="B22" i="6"/>
  <c r="B23" i="6" s="1"/>
  <c r="B24" i="6" s="1"/>
  <c r="D10" i="4"/>
  <c r="D12" i="4"/>
  <c r="D9" i="4"/>
  <c r="D11" i="4"/>
  <c r="D9" i="5"/>
  <c r="D11" i="5"/>
  <c r="D10" i="6"/>
  <c r="D12" i="6"/>
  <c r="E16" i="6"/>
  <c r="D17" i="6" s="1"/>
  <c r="E17" i="6"/>
  <c r="J4" i="6" s="1"/>
  <c r="I5" i="6" s="1"/>
  <c r="I6" i="6" s="1"/>
  <c r="I7" i="6" s="1"/>
  <c r="I8" i="6" s="1"/>
  <c r="D9" i="6"/>
  <c r="D11" i="6"/>
  <c r="B22" i="5"/>
  <c r="B23" i="5" s="1"/>
  <c r="B24" i="5" s="1"/>
  <c r="I6" i="5"/>
  <c r="I7" i="5" s="1"/>
  <c r="I8" i="5" s="1"/>
  <c r="E16" i="5"/>
  <c r="E20" i="4"/>
  <c r="C20" i="4"/>
  <c r="D16" i="4"/>
  <c r="C17" i="4"/>
  <c r="E17" i="4" s="1"/>
  <c r="J4" i="4" s="1"/>
  <c r="I5" i="4" s="1"/>
  <c r="I6" i="4" s="1"/>
  <c r="I7" i="4" s="1"/>
  <c r="I8" i="4" s="1"/>
  <c r="C16" i="4"/>
  <c r="D21" i="4" l="1"/>
  <c r="B21" i="4"/>
  <c r="E16" i="4"/>
  <c r="B22" i="4" l="1"/>
  <c r="B23" i="4" s="1"/>
  <c r="B24" i="4" s="1"/>
</calcChain>
</file>

<file path=xl/sharedStrings.xml><?xml version="1.0" encoding="utf-8"?>
<sst xmlns="http://schemas.openxmlformats.org/spreadsheetml/2006/main" count="216" uniqueCount="112">
  <si>
    <t>DATOS PERSONALES</t>
  </si>
  <si>
    <t>RH</t>
  </si>
  <si>
    <t>Apellidos</t>
  </si>
  <si>
    <t>Nombres</t>
  </si>
  <si>
    <t>Fecha de nacimiento</t>
  </si>
  <si>
    <t>Telefono</t>
  </si>
  <si>
    <t>Eps</t>
  </si>
  <si>
    <t>Numero de documento</t>
  </si>
  <si>
    <t>Ocupación</t>
  </si>
  <si>
    <t>Peso</t>
  </si>
  <si>
    <t>Talla</t>
  </si>
  <si>
    <t>Masa Libre de Grasa (MLG)</t>
  </si>
  <si>
    <t>Masa Grasa (MG)</t>
  </si>
  <si>
    <t>Tasa metabólica basal (TMB)</t>
  </si>
  <si>
    <t>Gasto calórico</t>
  </si>
  <si>
    <t xml:space="preserve">Telefono  </t>
  </si>
  <si>
    <t>Sexo</t>
  </si>
  <si>
    <t>Edad</t>
  </si>
  <si>
    <t xml:space="preserve">Natalia </t>
  </si>
  <si>
    <t>Sanchez Rozo</t>
  </si>
  <si>
    <t>Mujer</t>
  </si>
  <si>
    <t>Independiente</t>
  </si>
  <si>
    <t>Sura</t>
  </si>
  <si>
    <t>B-</t>
  </si>
  <si>
    <t>Martha Cecilia Rozo</t>
  </si>
  <si>
    <t>¿Ha tenido operaciones graves?</t>
  </si>
  <si>
    <t>Padre</t>
  </si>
  <si>
    <t>Madre</t>
  </si>
  <si>
    <t>Hermano</t>
  </si>
  <si>
    <t>Hermana</t>
  </si>
  <si>
    <t>Abuelo</t>
  </si>
  <si>
    <t>Abuela</t>
  </si>
  <si>
    <t>Riñón</t>
  </si>
  <si>
    <t>Hernia</t>
  </si>
  <si>
    <t>Pulmones</t>
  </si>
  <si>
    <t>Otra:</t>
  </si>
  <si>
    <t>¿Algún familiar ha sufrido ataque al corazón antes de los  50 años?</t>
  </si>
  <si>
    <t>Articulaciones</t>
  </si>
  <si>
    <t>Si</t>
  </si>
  <si>
    <t>No</t>
  </si>
  <si>
    <t>¿Cuál?</t>
  </si>
  <si>
    <t>¿Tiene o tuvo alguna enfermedad (diagnosticada o tratada por un médico)? Por ejemplo Diabetes, Hipertensión etc</t>
  </si>
  <si>
    <t>¿Tiene dolores frecuentes?</t>
  </si>
  <si>
    <t>Rodilla</t>
  </si>
  <si>
    <t>Cadera</t>
  </si>
  <si>
    <t>Cuello</t>
  </si>
  <si>
    <t>NO</t>
  </si>
  <si>
    <t>Corazón</t>
  </si>
  <si>
    <t>Espalda</t>
  </si>
  <si>
    <t>Tobillo</t>
  </si>
  <si>
    <t>Codo</t>
  </si>
  <si>
    <t>¿Toma algun medicamento en la actualidad?</t>
  </si>
  <si>
    <t>¿Es alérgico a algun alimento</t>
  </si>
  <si>
    <t>¿Tiene varices prominentes?</t>
  </si>
  <si>
    <t>¿Tiene celulitis muy marcada?</t>
  </si>
  <si>
    <t>¿Toma vitaminas o algun suplemento nutricional?</t>
  </si>
  <si>
    <t>¿Cuándo fue su último control médico?</t>
  </si>
  <si>
    <t>80kg</t>
  </si>
  <si>
    <t>1,56mts</t>
  </si>
  <si>
    <t>Hace 3 meses</t>
  </si>
  <si>
    <t>X</t>
  </si>
  <si>
    <t>Historial Familiar</t>
  </si>
  <si>
    <t>Alguno de sus familiares (padres, tíos, abuelos o hermanos) padece o ha padecido una o varias de las siguientes
enfermedades:</t>
  </si>
  <si>
    <t>INFORMACIÓN MEDICO-NUTRICIONAL</t>
  </si>
  <si>
    <t>Enfermedad coronaria (antes de los 30)</t>
  </si>
  <si>
    <t>SI</t>
  </si>
  <si>
    <t>Muerte súbita(antes de los 50 años)</t>
  </si>
  <si>
    <t>Cáncer</t>
  </si>
  <si>
    <t>Diabetes</t>
  </si>
  <si>
    <t>Hipertensión</t>
  </si>
  <si>
    <t>Obesidad</t>
  </si>
  <si>
    <t>Otro ¿Cuál?</t>
  </si>
  <si>
    <t>Infrto o accidente cerebro vascular</t>
  </si>
  <si>
    <t>ESTILO DE VIDA Y SALUD</t>
  </si>
  <si>
    <t>¿Actualmente fuma?</t>
  </si>
  <si>
    <t>¿Cuántos cigarrillos al día?</t>
  </si>
  <si>
    <t>¿Cuántas veces a la semana?</t>
  </si>
  <si>
    <t>¿Consume licor?</t>
  </si>
  <si>
    <t>¿Ya ha tenido experiencias en gimnasios con pesas?</t>
  </si>
  <si>
    <t>¿Cómo fue la experiencia?</t>
  </si>
  <si>
    <t>Buena</t>
  </si>
  <si>
    <t>Regular</t>
  </si>
  <si>
    <t>Malo</t>
  </si>
  <si>
    <t>¿Por qué?</t>
  </si>
  <si>
    <t>¿Hace ejercicio con regularidad en la actualidad?</t>
  </si>
  <si>
    <t>Si respondio que no ¿Cuánto hace que no realiza actividad física?</t>
  </si>
  <si>
    <t>Si respondio si ¿Cuántos días a la semana realiza mas de 20 minutos de ejercicio?</t>
  </si>
  <si>
    <t>OBJETIVOS GENERALES</t>
  </si>
  <si>
    <t>¿Cuál es su objetivo principal para su programa de entrenamiento? Puede elegir dos como máximo</t>
  </si>
  <si>
    <t>Aumentar su masa muscular</t>
  </si>
  <si>
    <t>Tonificar o endurecer</t>
  </si>
  <si>
    <t>Bajar de peso</t>
  </si>
  <si>
    <t>Sentirse mejor</t>
  </si>
  <si>
    <t>Por prescripción médica</t>
  </si>
  <si>
    <t>Otro ¿Cuál?:</t>
  </si>
  <si>
    <t>Par Q</t>
  </si>
  <si>
    <t>¿Le ha dicho el médico que tiene problemas cardiacos?</t>
  </si>
  <si>
    <t>¿Tiene dolores en el corazón o en el pecho frecuentemente?</t>
  </si>
  <si>
    <t>¿Suele sentirse excesivamente cansado o tener fuertes mareos?</t>
  </si>
  <si>
    <t>¿Le ha dicho algún médico que su tensión es demasiado alta?</t>
  </si>
  <si>
    <t>¿Le ha dicho el médico que tiene algún problema en los huesos o en las articulaciones como artritis, que ha empeorado o prodria empeorar con el ejercicio?</t>
  </si>
  <si>
    <t>¿Hay alguna razón física, que no se menciones que no se mencione aquí, a causa de la cual no debería seguir un programa de actividades incluso si lo deseara?</t>
  </si>
  <si>
    <t>¿Tiene mas de 65 años y no esta acostumbrado al ejercicio?</t>
  </si>
  <si>
    <t>Hace 3 semanas</t>
  </si>
  <si>
    <t>En caso de emergencia llamar a:</t>
  </si>
  <si>
    <t>Monica Rodriguez</t>
  </si>
  <si>
    <t>Indice de masa corporal (IMC)</t>
  </si>
  <si>
    <t>Natalia Sanchez</t>
  </si>
  <si>
    <t>Frecuencia Cardiaca Maxima</t>
  </si>
  <si>
    <t>Hector Cifuentes</t>
  </si>
  <si>
    <t>Julián Aroca</t>
  </si>
  <si>
    <t>Marcela Contreras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</si>
</sst>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double">
        <color rgb="FF3F3F3F"/>
      </top>
      <bottom style="thin">
        <color indexed="64"/>
      </bottom>
      <diagonal/>
    </border>
    <border>
      <left/>
      <right style="thin">
        <color indexed="64"/>
      </right>
      <top style="double">
        <color rgb="FF3F3F3F"/>
      </top>
      <bottom style="thin">
        <color indexed="64"/>
      </bottom>
      <diagonal/>
    </border>
  </borders>
  <cellStyleXfs count="2">
    <xf numFmtId="0" fontId="0" fillId="0" borderId="0"/>
    <xf numFmtId="0" fontId="1" fillId="2" borderId="5" applyNumberFormat="0" applyAlignment="0" applyProtection="0"/>
  </cellStyleXfs>
  <cellXfs count="99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0" xfId="0" applyFont="1"/>
    <xf numFmtId="0" fontId="3" fillId="0" borderId="1" xfId="0" applyFont="1" applyBorder="1" applyAlignment="1">
      <alignment horizontal="center"/>
    </xf>
    <xf numFmtId="0" fontId="3" fillId="0" borderId="0" xfId="0" applyFo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1" fillId="2" borderId="5" xfId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2" borderId="5" xfId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7" xfId="0" applyNumberFormat="1" applyFont="1" applyBorder="1" applyAlignment="1">
      <alignment horizontal="center" vertical="center"/>
    </xf>
    <xf numFmtId="14" fontId="3" fillId="0" borderId="9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2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/>
    <xf numFmtId="0" fontId="3" fillId="0" borderId="0" xfId="0" applyFont="1" applyBorder="1" applyAlignment="1"/>
    <xf numFmtId="0" fontId="3" fillId="0" borderId="0" xfId="0" applyFont="1" applyBorder="1"/>
    <xf numFmtId="9" fontId="3" fillId="0" borderId="2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9" fontId="3" fillId="0" borderId="0" xfId="0" applyNumberFormat="1" applyFont="1" applyBorder="1" applyAlignment="1">
      <alignment horizontal="center"/>
    </xf>
  </cellXfs>
  <cellStyles count="2">
    <cellStyle name="Celda de comprobación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zoomScale="80" zoomScaleNormal="80" workbookViewId="0">
      <selection activeCell="N4" sqref="N4"/>
    </sheetView>
  </sheetViews>
  <sheetFormatPr baseColWidth="10" defaultRowHeight="15" x14ac:dyDescent="0.25"/>
  <cols>
    <col min="1" max="1" width="29.85546875" customWidth="1"/>
    <col min="2" max="2" width="14.7109375" customWidth="1"/>
    <col min="3" max="3" width="15.5703125" customWidth="1"/>
    <col min="4" max="4" width="18.85546875" customWidth="1"/>
    <col min="5" max="5" width="15" customWidth="1"/>
    <col min="6" max="6" width="12" customWidth="1"/>
    <col min="7" max="7" width="12.5703125" customWidth="1"/>
    <col min="8" max="8" width="12.85546875" customWidth="1"/>
    <col min="10" max="10" width="21.28515625" customWidth="1"/>
    <col min="11" max="11" width="14.85546875" customWidth="1"/>
    <col min="13" max="13" width="13.140625" customWidth="1"/>
    <col min="16" max="16" width="13" customWidth="1"/>
  </cols>
  <sheetData>
    <row r="1" spans="1:18" ht="15.75" thickBot="1" x14ac:dyDescent="0.3"/>
    <row r="2" spans="1:18" ht="15" customHeight="1" thickTop="1" thickBot="1" x14ac:dyDescent="0.3">
      <c r="A2" s="16" t="s">
        <v>0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1:18" ht="17.25" customHeight="1" thickTop="1" thickBot="1" x14ac:dyDescent="0.3">
      <c r="A3" s="13" t="s">
        <v>3</v>
      </c>
      <c r="B3" s="13"/>
      <c r="C3" s="13" t="s">
        <v>2</v>
      </c>
      <c r="D3" s="13"/>
      <c r="E3" s="13" t="s">
        <v>7</v>
      </c>
      <c r="F3" s="13"/>
      <c r="G3" s="13" t="s">
        <v>16</v>
      </c>
      <c r="H3" s="13"/>
      <c r="I3" s="13" t="s">
        <v>4</v>
      </c>
      <c r="J3" s="13"/>
      <c r="K3" s="13" t="s">
        <v>8</v>
      </c>
      <c r="L3" s="13"/>
    </row>
    <row r="4" spans="1:18" ht="17.25" thickTop="1" thickBot="1" x14ac:dyDescent="0.3">
      <c r="A4" s="17" t="s">
        <v>18</v>
      </c>
      <c r="B4" s="18"/>
      <c r="C4" s="17" t="s">
        <v>19</v>
      </c>
      <c r="D4" s="18"/>
      <c r="E4" s="17">
        <v>1000381392</v>
      </c>
      <c r="F4" s="18"/>
      <c r="G4" s="17" t="s">
        <v>20</v>
      </c>
      <c r="H4" s="18"/>
      <c r="I4" s="20">
        <v>37572</v>
      </c>
      <c r="J4" s="21"/>
      <c r="K4" s="14" t="s">
        <v>21</v>
      </c>
      <c r="L4" s="15"/>
    </row>
    <row r="5" spans="1:18" ht="14.25" customHeight="1" thickTop="1" thickBot="1" x14ac:dyDescent="0.3">
      <c r="A5" s="13" t="s">
        <v>5</v>
      </c>
      <c r="B5" s="13"/>
      <c r="C5" s="13" t="s">
        <v>6</v>
      </c>
      <c r="D5" s="13"/>
      <c r="E5" s="13" t="s">
        <v>1</v>
      </c>
      <c r="F5" s="13"/>
      <c r="G5" s="13" t="s">
        <v>17</v>
      </c>
      <c r="H5" s="13"/>
      <c r="I5" s="13" t="s">
        <v>104</v>
      </c>
      <c r="J5" s="13"/>
      <c r="K5" s="13" t="s">
        <v>15</v>
      </c>
      <c r="L5" s="13"/>
    </row>
    <row r="6" spans="1:18" ht="16.5" thickTop="1" x14ac:dyDescent="0.25">
      <c r="A6" s="29">
        <v>3168679649</v>
      </c>
      <c r="B6" s="30"/>
      <c r="C6" s="29" t="s">
        <v>22</v>
      </c>
      <c r="D6" s="30"/>
      <c r="E6" s="29" t="s">
        <v>23</v>
      </c>
      <c r="F6" s="30"/>
      <c r="G6" s="19">
        <v>20</v>
      </c>
      <c r="H6" s="19"/>
      <c r="I6" s="14" t="s">
        <v>24</v>
      </c>
      <c r="J6" s="22"/>
      <c r="K6" s="14">
        <v>3155865947</v>
      </c>
      <c r="L6" s="15"/>
    </row>
    <row r="7" spans="1:18" ht="16.5" thickBot="1" x14ac:dyDescent="0.3">
      <c r="A7" s="12"/>
      <c r="B7" s="10"/>
      <c r="C7" s="10"/>
      <c r="D7" s="10"/>
      <c r="E7" s="10"/>
      <c r="F7" s="10"/>
      <c r="G7" s="10"/>
      <c r="H7" s="10"/>
      <c r="I7" s="10"/>
      <c r="J7" s="11"/>
    </row>
    <row r="8" spans="1:18" ht="13.5" customHeight="1" thickTop="1" thickBot="1" x14ac:dyDescent="0.3">
      <c r="A8" s="13" t="s">
        <v>63</v>
      </c>
      <c r="B8" s="13"/>
      <c r="C8" s="13"/>
      <c r="D8" s="13"/>
      <c r="E8" s="13"/>
      <c r="F8" s="13"/>
      <c r="G8" s="13"/>
      <c r="H8" s="13"/>
      <c r="J8" s="13" t="s">
        <v>73</v>
      </c>
      <c r="K8" s="13"/>
      <c r="L8" s="13"/>
      <c r="M8" s="13"/>
      <c r="N8" s="13"/>
      <c r="O8" s="13"/>
      <c r="P8" s="13"/>
      <c r="Q8" s="13"/>
      <c r="R8" s="13"/>
    </row>
    <row r="9" spans="1:18" ht="15" customHeight="1" thickTop="1" x14ac:dyDescent="0.25">
      <c r="A9" s="69" t="s">
        <v>9</v>
      </c>
      <c r="B9" s="72" t="s">
        <v>57</v>
      </c>
      <c r="C9" s="69" t="s">
        <v>10</v>
      </c>
      <c r="D9" s="72" t="s">
        <v>58</v>
      </c>
      <c r="E9" s="73" t="s">
        <v>56</v>
      </c>
      <c r="F9" s="73"/>
      <c r="G9" s="72" t="s">
        <v>59</v>
      </c>
      <c r="H9" s="72"/>
      <c r="J9" s="47" t="s">
        <v>74</v>
      </c>
      <c r="K9" s="49"/>
      <c r="L9" s="2" t="s">
        <v>38</v>
      </c>
      <c r="M9" s="2" t="s">
        <v>39</v>
      </c>
      <c r="N9" s="47" t="s">
        <v>75</v>
      </c>
      <c r="O9" s="48"/>
      <c r="P9" s="49"/>
      <c r="Q9" s="61"/>
      <c r="R9" s="63"/>
    </row>
    <row r="10" spans="1:18" x14ac:dyDescent="0.25">
      <c r="A10" s="69"/>
      <c r="B10" s="72"/>
      <c r="C10" s="69"/>
      <c r="D10" s="72"/>
      <c r="E10" s="73"/>
      <c r="F10" s="73"/>
      <c r="G10" s="72"/>
      <c r="H10" s="72"/>
      <c r="J10" s="50"/>
      <c r="K10" s="52"/>
      <c r="L10" s="3"/>
      <c r="M10" s="3" t="s">
        <v>60</v>
      </c>
      <c r="N10" s="50"/>
      <c r="O10" s="51"/>
      <c r="P10" s="52"/>
      <c r="Q10" s="64"/>
      <c r="R10" s="66"/>
    </row>
    <row r="11" spans="1:18" x14ac:dyDescent="0.25">
      <c r="A11" s="85" t="s">
        <v>36</v>
      </c>
      <c r="B11" s="2" t="s">
        <v>46</v>
      </c>
      <c r="C11" s="2" t="s">
        <v>27</v>
      </c>
      <c r="D11" s="2" t="s">
        <v>26</v>
      </c>
      <c r="E11" s="2" t="s">
        <v>29</v>
      </c>
      <c r="F11" s="2" t="s">
        <v>28</v>
      </c>
      <c r="G11" s="2" t="s">
        <v>31</v>
      </c>
      <c r="H11" s="2" t="s">
        <v>30</v>
      </c>
      <c r="J11" s="69" t="s">
        <v>77</v>
      </c>
      <c r="K11" s="69"/>
      <c r="L11" s="2" t="s">
        <v>38</v>
      </c>
      <c r="M11" s="2" t="s">
        <v>39</v>
      </c>
      <c r="N11" s="47" t="s">
        <v>76</v>
      </c>
      <c r="O11" s="48"/>
      <c r="P11" s="49"/>
      <c r="Q11" s="61"/>
      <c r="R11" s="63"/>
    </row>
    <row r="12" spans="1:18" ht="15" customHeight="1" x14ac:dyDescent="0.25">
      <c r="A12" s="86"/>
      <c r="B12" s="3" t="s">
        <v>60</v>
      </c>
      <c r="C12" s="3"/>
      <c r="D12" s="3"/>
      <c r="E12" s="3"/>
      <c r="F12" s="3"/>
      <c r="G12" s="3"/>
      <c r="H12" s="3"/>
      <c r="J12" s="69"/>
      <c r="K12" s="69"/>
      <c r="L12" s="3"/>
      <c r="M12" s="3" t="s">
        <v>60</v>
      </c>
      <c r="N12" s="50"/>
      <c r="O12" s="51"/>
      <c r="P12" s="52"/>
      <c r="Q12" s="64"/>
      <c r="R12" s="66"/>
    </row>
    <row r="13" spans="1:18" x14ac:dyDescent="0.25">
      <c r="A13" s="87" t="s">
        <v>25</v>
      </c>
      <c r="B13" s="2" t="s">
        <v>46</v>
      </c>
      <c r="C13" s="2" t="s">
        <v>32</v>
      </c>
      <c r="D13" s="2" t="s">
        <v>37</v>
      </c>
      <c r="E13" s="2" t="s">
        <v>33</v>
      </c>
      <c r="F13" s="2" t="s">
        <v>34</v>
      </c>
      <c r="G13" s="2" t="s">
        <v>47</v>
      </c>
      <c r="H13" s="2" t="s">
        <v>35</v>
      </c>
      <c r="J13" s="53" t="s">
        <v>78</v>
      </c>
      <c r="K13" s="54"/>
      <c r="L13" s="2" t="s">
        <v>38</v>
      </c>
      <c r="M13" s="2" t="s">
        <v>39</v>
      </c>
      <c r="N13" s="47" t="s">
        <v>79</v>
      </c>
      <c r="O13" s="49"/>
      <c r="P13" s="2" t="s">
        <v>80</v>
      </c>
      <c r="Q13" s="2" t="s">
        <v>81</v>
      </c>
      <c r="R13" s="2" t="s">
        <v>82</v>
      </c>
    </row>
    <row r="14" spans="1:18" ht="15" customHeight="1" x14ac:dyDescent="0.25">
      <c r="A14" s="88"/>
      <c r="B14" s="3" t="s">
        <v>60</v>
      </c>
      <c r="C14" s="3"/>
      <c r="D14" s="3"/>
      <c r="E14" s="3"/>
      <c r="F14" s="3"/>
      <c r="G14" s="3"/>
      <c r="H14" s="3"/>
      <c r="J14" s="57"/>
      <c r="K14" s="58"/>
      <c r="L14" s="3"/>
      <c r="M14" s="3" t="s">
        <v>60</v>
      </c>
      <c r="N14" s="50"/>
      <c r="O14" s="52"/>
      <c r="P14" s="3"/>
      <c r="Q14" s="3"/>
      <c r="R14" s="3"/>
    </row>
    <row r="15" spans="1:18" x14ac:dyDescent="0.25">
      <c r="A15" s="38" t="s">
        <v>41</v>
      </c>
      <c r="B15" s="39"/>
      <c r="C15" s="40"/>
      <c r="D15" s="2" t="s">
        <v>38</v>
      </c>
      <c r="E15" s="2" t="s">
        <v>39</v>
      </c>
      <c r="F15" s="80" t="s">
        <v>40</v>
      </c>
      <c r="G15" s="81"/>
      <c r="H15" s="82"/>
      <c r="J15" s="59" t="s">
        <v>83</v>
      </c>
      <c r="K15" s="61"/>
      <c r="L15" s="62"/>
      <c r="M15" s="62"/>
      <c r="N15" s="62"/>
      <c r="O15" s="62"/>
      <c r="P15" s="62"/>
      <c r="Q15" s="62"/>
      <c r="R15" s="63"/>
    </row>
    <row r="16" spans="1:18" x14ac:dyDescent="0.25">
      <c r="A16" s="41"/>
      <c r="B16" s="42"/>
      <c r="C16" s="43"/>
      <c r="D16" s="3"/>
      <c r="E16" s="3" t="s">
        <v>60</v>
      </c>
      <c r="F16" s="70"/>
      <c r="G16" s="83"/>
      <c r="H16" s="71"/>
      <c r="J16" s="60"/>
      <c r="K16" s="64"/>
      <c r="L16" s="65"/>
      <c r="M16" s="65"/>
      <c r="N16" s="65"/>
      <c r="O16" s="65"/>
      <c r="P16" s="65"/>
      <c r="Q16" s="65"/>
      <c r="R16" s="66"/>
    </row>
    <row r="17" spans="1:18" x14ac:dyDescent="0.25">
      <c r="A17" s="84" t="s">
        <v>42</v>
      </c>
      <c r="B17" s="2" t="s">
        <v>46</v>
      </c>
      <c r="C17" s="2" t="s">
        <v>43</v>
      </c>
      <c r="D17" s="2" t="s">
        <v>44</v>
      </c>
      <c r="E17" s="2" t="s">
        <v>45</v>
      </c>
      <c r="F17" s="2" t="s">
        <v>48</v>
      </c>
      <c r="G17" s="2" t="s">
        <v>49</v>
      </c>
      <c r="H17" s="2" t="s">
        <v>50</v>
      </c>
      <c r="J17" s="53" t="s">
        <v>84</v>
      </c>
      <c r="K17" s="54"/>
      <c r="L17" s="2" t="s">
        <v>38</v>
      </c>
      <c r="M17" s="2" t="s">
        <v>39</v>
      </c>
      <c r="N17" s="53" t="s">
        <v>85</v>
      </c>
      <c r="O17" s="67"/>
      <c r="P17" s="54"/>
      <c r="Q17" s="61" t="s">
        <v>103</v>
      </c>
      <c r="R17" s="63"/>
    </row>
    <row r="18" spans="1:18" ht="15" customHeight="1" x14ac:dyDescent="0.25">
      <c r="A18" s="84"/>
      <c r="B18" s="2"/>
      <c r="C18" s="3" t="s">
        <v>60</v>
      </c>
      <c r="D18" s="3"/>
      <c r="E18" s="3"/>
      <c r="F18" s="3"/>
      <c r="G18" s="3"/>
      <c r="H18" s="3"/>
      <c r="J18" s="57"/>
      <c r="K18" s="58"/>
      <c r="L18" s="3"/>
      <c r="M18" s="3" t="s">
        <v>60</v>
      </c>
      <c r="N18" s="57"/>
      <c r="O18" s="68"/>
      <c r="P18" s="58"/>
      <c r="Q18" s="64"/>
      <c r="R18" s="66"/>
    </row>
    <row r="19" spans="1:18" x14ac:dyDescent="0.25">
      <c r="A19" s="76" t="s">
        <v>51</v>
      </c>
      <c r="B19" s="77"/>
      <c r="C19" s="2" t="s">
        <v>38</v>
      </c>
      <c r="D19" s="2" t="s">
        <v>39</v>
      </c>
      <c r="E19" s="80" t="s">
        <v>40</v>
      </c>
      <c r="F19" s="81"/>
      <c r="G19" s="81"/>
      <c r="H19" s="82"/>
      <c r="J19" s="53" t="s">
        <v>86</v>
      </c>
      <c r="K19" s="54"/>
      <c r="L19" s="4">
        <v>1</v>
      </c>
      <c r="M19" s="2">
        <v>2</v>
      </c>
      <c r="N19" s="2">
        <v>3</v>
      </c>
      <c r="O19" s="2">
        <v>4</v>
      </c>
      <c r="P19" s="2">
        <v>5</v>
      </c>
      <c r="Q19" s="2">
        <v>6</v>
      </c>
      <c r="R19" s="2">
        <v>7</v>
      </c>
    </row>
    <row r="20" spans="1:18" x14ac:dyDescent="0.25">
      <c r="A20" s="78"/>
      <c r="B20" s="79"/>
      <c r="C20" s="3"/>
      <c r="D20" s="3" t="s">
        <v>60</v>
      </c>
      <c r="E20" s="70"/>
      <c r="F20" s="83"/>
      <c r="G20" s="83"/>
      <c r="H20" s="71"/>
      <c r="J20" s="55"/>
      <c r="K20" s="56"/>
      <c r="L20" s="31"/>
      <c r="M20" s="31"/>
      <c r="N20" s="31"/>
      <c r="O20" s="31"/>
      <c r="P20" s="31"/>
      <c r="Q20" s="31"/>
      <c r="R20" s="31"/>
    </row>
    <row r="21" spans="1:18" x14ac:dyDescent="0.25">
      <c r="A21" s="76" t="s">
        <v>55</v>
      </c>
      <c r="B21" s="77"/>
      <c r="C21" s="2" t="s">
        <v>38</v>
      </c>
      <c r="D21" s="2" t="s">
        <v>39</v>
      </c>
      <c r="E21" s="80" t="s">
        <v>40</v>
      </c>
      <c r="F21" s="81"/>
      <c r="G21" s="81"/>
      <c r="H21" s="82"/>
      <c r="J21" s="57"/>
      <c r="K21" s="58"/>
      <c r="L21" s="32"/>
      <c r="M21" s="32"/>
      <c r="N21" s="32"/>
      <c r="O21" s="32"/>
      <c r="P21" s="32"/>
      <c r="Q21" s="32"/>
      <c r="R21" s="32"/>
    </row>
    <row r="22" spans="1:18" ht="15.75" thickBot="1" x14ac:dyDescent="0.3">
      <c r="A22" s="78"/>
      <c r="B22" s="79"/>
      <c r="C22" s="3"/>
      <c r="D22" s="3" t="s">
        <v>60</v>
      </c>
      <c r="E22" s="70"/>
      <c r="F22" s="83"/>
      <c r="G22" s="83"/>
      <c r="H22" s="71"/>
    </row>
    <row r="23" spans="1:18" ht="16.5" thickTop="1" thickBot="1" x14ac:dyDescent="0.3">
      <c r="A23" s="76" t="s">
        <v>52</v>
      </c>
      <c r="B23" s="77"/>
      <c r="C23" s="2" t="s">
        <v>38</v>
      </c>
      <c r="D23" s="2" t="s">
        <v>39</v>
      </c>
      <c r="E23" s="80" t="s">
        <v>40</v>
      </c>
      <c r="F23" s="81"/>
      <c r="G23" s="81"/>
      <c r="H23" s="82"/>
      <c r="J23" s="16" t="s">
        <v>87</v>
      </c>
      <c r="K23" s="16"/>
      <c r="L23" s="16"/>
      <c r="M23" s="16"/>
      <c r="N23" s="16"/>
      <c r="O23" s="16"/>
      <c r="P23" s="16"/>
      <c r="Q23" s="16"/>
      <c r="R23" s="16"/>
    </row>
    <row r="24" spans="1:18" ht="15.75" thickTop="1" x14ac:dyDescent="0.25">
      <c r="A24" s="78"/>
      <c r="B24" s="79"/>
      <c r="C24" s="3"/>
      <c r="D24" s="3" t="s">
        <v>60</v>
      </c>
      <c r="E24" s="70"/>
      <c r="F24" s="83"/>
      <c r="G24" s="83"/>
      <c r="H24" s="71"/>
      <c r="J24" s="47" t="s">
        <v>88</v>
      </c>
      <c r="K24" s="48"/>
      <c r="L24" s="48"/>
      <c r="M24" s="48"/>
      <c r="N24" s="48"/>
      <c r="O24" s="48"/>
      <c r="P24" s="48"/>
      <c r="Q24" s="48"/>
      <c r="R24" s="49"/>
    </row>
    <row r="25" spans="1:18" x14ac:dyDescent="0.25">
      <c r="A25" s="76" t="s">
        <v>53</v>
      </c>
      <c r="B25" s="77"/>
      <c r="C25" s="2" t="s">
        <v>38</v>
      </c>
      <c r="D25" s="2" t="s">
        <v>39</v>
      </c>
      <c r="E25" s="47" t="s">
        <v>54</v>
      </c>
      <c r="F25" s="49"/>
      <c r="G25" s="2" t="s">
        <v>38</v>
      </c>
      <c r="H25" s="2" t="s">
        <v>39</v>
      </c>
      <c r="J25" s="50"/>
      <c r="K25" s="51"/>
      <c r="L25" s="51"/>
      <c r="M25" s="51"/>
      <c r="N25" s="51"/>
      <c r="O25" s="51"/>
      <c r="P25" s="51"/>
      <c r="Q25" s="51"/>
      <c r="R25" s="52"/>
    </row>
    <row r="26" spans="1:18" x14ac:dyDescent="0.25">
      <c r="A26" s="78"/>
      <c r="B26" s="79"/>
      <c r="C26" s="3"/>
      <c r="D26" s="3" t="s">
        <v>60</v>
      </c>
      <c r="E26" s="50"/>
      <c r="F26" s="52"/>
      <c r="G26" s="3" t="s">
        <v>60</v>
      </c>
      <c r="H26" s="3"/>
      <c r="J26" s="44" t="s">
        <v>89</v>
      </c>
      <c r="K26" s="45"/>
      <c r="L26" s="45"/>
      <c r="M26" s="45"/>
      <c r="N26" s="45"/>
      <c r="O26" s="45"/>
      <c r="P26" s="46"/>
      <c r="Q26" s="35"/>
      <c r="R26" s="37"/>
    </row>
    <row r="27" spans="1:18" ht="15" customHeight="1" thickBot="1" x14ac:dyDescent="0.3">
      <c r="J27" s="44" t="s">
        <v>90</v>
      </c>
      <c r="K27" s="45"/>
      <c r="L27" s="45"/>
      <c r="M27" s="45"/>
      <c r="N27" s="45"/>
      <c r="O27" s="45"/>
      <c r="P27" s="46"/>
      <c r="Q27" s="35" t="s">
        <v>60</v>
      </c>
      <c r="R27" s="37"/>
    </row>
    <row r="28" spans="1:18" ht="16.5" thickTop="1" thickBot="1" x14ac:dyDescent="0.3">
      <c r="A28" s="16" t="s">
        <v>61</v>
      </c>
      <c r="B28" s="16"/>
      <c r="C28" s="16"/>
      <c r="D28" s="16"/>
      <c r="E28" s="16"/>
      <c r="J28" s="44" t="s">
        <v>91</v>
      </c>
      <c r="K28" s="45"/>
      <c r="L28" s="45"/>
      <c r="M28" s="45"/>
      <c r="N28" s="45"/>
      <c r="O28" s="45"/>
      <c r="P28" s="46"/>
      <c r="Q28" s="35" t="s">
        <v>60</v>
      </c>
      <c r="R28" s="37"/>
    </row>
    <row r="29" spans="1:18" ht="15.75" thickTop="1" x14ac:dyDescent="0.25">
      <c r="A29" s="38" t="s">
        <v>62</v>
      </c>
      <c r="B29" s="39"/>
      <c r="C29" s="40"/>
      <c r="D29" s="74" t="s">
        <v>65</v>
      </c>
      <c r="E29" s="74" t="s">
        <v>46</v>
      </c>
      <c r="J29" s="44" t="s">
        <v>93</v>
      </c>
      <c r="K29" s="45"/>
      <c r="L29" s="45"/>
      <c r="M29" s="45"/>
      <c r="N29" s="45"/>
      <c r="O29" s="45"/>
      <c r="P29" s="46"/>
      <c r="Q29" s="35"/>
      <c r="R29" s="37"/>
    </row>
    <row r="30" spans="1:18" x14ac:dyDescent="0.25">
      <c r="A30" s="41"/>
      <c r="B30" s="42"/>
      <c r="C30" s="43"/>
      <c r="D30" s="75"/>
      <c r="E30" s="75"/>
      <c r="J30" s="44" t="s">
        <v>92</v>
      </c>
      <c r="K30" s="45"/>
      <c r="L30" s="45"/>
      <c r="M30" s="45"/>
      <c r="N30" s="45"/>
      <c r="O30" s="45"/>
      <c r="P30" s="46"/>
      <c r="Q30" s="35"/>
      <c r="R30" s="37"/>
    </row>
    <row r="31" spans="1:18" x14ac:dyDescent="0.25">
      <c r="A31" s="44" t="s">
        <v>64</v>
      </c>
      <c r="B31" s="45"/>
      <c r="C31" s="46"/>
      <c r="D31" s="3"/>
      <c r="E31" s="3" t="s">
        <v>60</v>
      </c>
      <c r="J31" s="44" t="s">
        <v>94</v>
      </c>
      <c r="K31" s="45"/>
      <c r="L31" s="45"/>
      <c r="M31" s="45"/>
      <c r="N31" s="45"/>
      <c r="O31" s="45"/>
      <c r="P31" s="46"/>
      <c r="Q31" s="35"/>
      <c r="R31" s="37"/>
    </row>
    <row r="32" spans="1:18" ht="15.75" thickBot="1" x14ac:dyDescent="0.3">
      <c r="A32" s="44" t="s">
        <v>66</v>
      </c>
      <c r="B32" s="45"/>
      <c r="C32" s="46"/>
      <c r="D32" s="3"/>
      <c r="E32" s="3" t="s">
        <v>60</v>
      </c>
    </row>
    <row r="33" spans="1:18" ht="16.5" thickTop="1" thickBot="1" x14ac:dyDescent="0.3">
      <c r="A33" s="44" t="s">
        <v>67</v>
      </c>
      <c r="B33" s="45"/>
      <c r="C33" s="46"/>
      <c r="D33" s="3"/>
      <c r="E33" s="3" t="s">
        <v>60</v>
      </c>
      <c r="J33" s="16" t="s">
        <v>95</v>
      </c>
      <c r="K33" s="16"/>
      <c r="L33" s="16"/>
      <c r="M33" s="16"/>
      <c r="N33" s="16"/>
      <c r="O33" s="16"/>
      <c r="P33" s="16"/>
      <c r="Q33" s="16"/>
      <c r="R33" s="16"/>
    </row>
    <row r="34" spans="1:18" ht="15.75" thickTop="1" x14ac:dyDescent="0.25">
      <c r="A34" s="44" t="s">
        <v>68</v>
      </c>
      <c r="B34" s="45"/>
      <c r="C34" s="46"/>
      <c r="D34" s="3"/>
      <c r="E34" s="3" t="s">
        <v>60</v>
      </c>
      <c r="J34" s="35"/>
      <c r="K34" s="36"/>
      <c r="L34" s="36"/>
      <c r="M34" s="36"/>
      <c r="N34" s="36"/>
      <c r="O34" s="36"/>
      <c r="P34" s="37"/>
      <c r="Q34" s="8" t="s">
        <v>65</v>
      </c>
      <c r="R34" s="8" t="s">
        <v>46</v>
      </c>
    </row>
    <row r="35" spans="1:18" x14ac:dyDescent="0.25">
      <c r="A35" s="44" t="s">
        <v>69</v>
      </c>
      <c r="B35" s="45"/>
      <c r="C35" s="46"/>
      <c r="D35" s="3" t="s">
        <v>60</v>
      </c>
      <c r="E35" s="3"/>
      <c r="J35" s="44" t="s">
        <v>96</v>
      </c>
      <c r="K35" s="45"/>
      <c r="L35" s="45"/>
      <c r="M35" s="45"/>
      <c r="N35" s="45"/>
      <c r="O35" s="45"/>
      <c r="P35" s="46"/>
      <c r="Q35" s="1"/>
      <c r="R35" s="3" t="s">
        <v>60</v>
      </c>
    </row>
    <row r="36" spans="1:18" x14ac:dyDescent="0.25">
      <c r="A36" s="44" t="s">
        <v>70</v>
      </c>
      <c r="B36" s="45"/>
      <c r="C36" s="46"/>
      <c r="D36" s="3"/>
      <c r="E36" s="3" t="s">
        <v>60</v>
      </c>
      <c r="J36" s="44" t="s">
        <v>97</v>
      </c>
      <c r="K36" s="45"/>
      <c r="L36" s="45"/>
      <c r="M36" s="45"/>
      <c r="N36" s="45"/>
      <c r="O36" s="45"/>
      <c r="P36" s="46"/>
      <c r="Q36" s="1"/>
      <c r="R36" s="3" t="s">
        <v>60</v>
      </c>
    </row>
    <row r="37" spans="1:18" x14ac:dyDescent="0.25">
      <c r="A37" s="44" t="s">
        <v>72</v>
      </c>
      <c r="B37" s="45"/>
      <c r="C37" s="46"/>
      <c r="D37" s="3"/>
      <c r="E37" s="3" t="s">
        <v>60</v>
      </c>
      <c r="J37" s="44" t="s">
        <v>98</v>
      </c>
      <c r="K37" s="45"/>
      <c r="L37" s="45"/>
      <c r="M37" s="45"/>
      <c r="N37" s="45"/>
      <c r="O37" s="45"/>
      <c r="P37" s="46"/>
      <c r="Q37" s="1"/>
      <c r="R37" s="3" t="s">
        <v>60</v>
      </c>
    </row>
    <row r="38" spans="1:18" x14ac:dyDescent="0.25">
      <c r="A38" s="44" t="s">
        <v>71</v>
      </c>
      <c r="B38" s="45"/>
      <c r="C38" s="46"/>
      <c r="D38" s="70"/>
      <c r="E38" s="71"/>
      <c r="J38" s="44" t="s">
        <v>99</v>
      </c>
      <c r="K38" s="45"/>
      <c r="L38" s="45"/>
      <c r="M38" s="45"/>
      <c r="N38" s="45"/>
      <c r="O38" s="45"/>
      <c r="P38" s="46"/>
      <c r="Q38" s="1"/>
      <c r="R38" s="3" t="s">
        <v>60</v>
      </c>
    </row>
    <row r="39" spans="1:18" x14ac:dyDescent="0.25">
      <c r="J39" s="38" t="s">
        <v>100</v>
      </c>
      <c r="K39" s="39"/>
      <c r="L39" s="39"/>
      <c r="M39" s="39"/>
      <c r="N39" s="39"/>
      <c r="O39" s="39"/>
      <c r="P39" s="40"/>
      <c r="Q39" s="33"/>
      <c r="R39" s="31" t="s">
        <v>60</v>
      </c>
    </row>
    <row r="40" spans="1:18" x14ac:dyDescent="0.25">
      <c r="J40" s="41"/>
      <c r="K40" s="42"/>
      <c r="L40" s="42"/>
      <c r="M40" s="42"/>
      <c r="N40" s="42"/>
      <c r="O40" s="42"/>
      <c r="P40" s="43"/>
      <c r="Q40" s="34"/>
      <c r="R40" s="32"/>
    </row>
    <row r="41" spans="1:18" x14ac:dyDescent="0.25">
      <c r="J41" s="38" t="s">
        <v>101</v>
      </c>
      <c r="K41" s="39"/>
      <c r="L41" s="39"/>
      <c r="M41" s="39"/>
      <c r="N41" s="39"/>
      <c r="O41" s="39"/>
      <c r="P41" s="40"/>
      <c r="Q41" s="33"/>
      <c r="R41" s="31" t="s">
        <v>60</v>
      </c>
    </row>
    <row r="42" spans="1:18" ht="30" customHeight="1" x14ac:dyDescent="0.25">
      <c r="J42" s="41"/>
      <c r="K42" s="42"/>
      <c r="L42" s="42"/>
      <c r="M42" s="42"/>
      <c r="N42" s="42"/>
      <c r="O42" s="42"/>
      <c r="P42" s="43"/>
      <c r="Q42" s="34"/>
      <c r="R42" s="32"/>
    </row>
    <row r="43" spans="1:18" x14ac:dyDescent="0.25">
      <c r="J43" s="26" t="s">
        <v>40</v>
      </c>
      <c r="K43" s="27"/>
      <c r="L43" s="27"/>
      <c r="M43" s="27"/>
      <c r="N43" s="27"/>
      <c r="O43" s="27"/>
      <c r="P43" s="27"/>
      <c r="Q43" s="27"/>
      <c r="R43" s="28"/>
    </row>
    <row r="44" spans="1:18" x14ac:dyDescent="0.25">
      <c r="J44" s="23" t="s">
        <v>102</v>
      </c>
      <c r="K44" s="24"/>
      <c r="L44" s="24"/>
      <c r="M44" s="24"/>
      <c r="N44" s="24"/>
      <c r="O44" s="24"/>
      <c r="P44" s="25"/>
      <c r="Q44" s="1"/>
      <c r="R44" s="3" t="s">
        <v>60</v>
      </c>
    </row>
  </sheetData>
  <mergeCells count="112">
    <mergeCell ref="A8:H8"/>
    <mergeCell ref="G9:H10"/>
    <mergeCell ref="A25:B26"/>
    <mergeCell ref="E25:F26"/>
    <mergeCell ref="A21:B22"/>
    <mergeCell ref="E21:H21"/>
    <mergeCell ref="E22:H22"/>
    <mergeCell ref="E24:H24"/>
    <mergeCell ref="E19:H19"/>
    <mergeCell ref="A19:B20"/>
    <mergeCell ref="E23:H23"/>
    <mergeCell ref="A23:B24"/>
    <mergeCell ref="E20:H20"/>
    <mergeCell ref="F15:H15"/>
    <mergeCell ref="A15:C16"/>
    <mergeCell ref="A17:A18"/>
    <mergeCell ref="F16:H16"/>
    <mergeCell ref="A11:A12"/>
    <mergeCell ref="A13:A14"/>
    <mergeCell ref="A38:C38"/>
    <mergeCell ref="D38:E38"/>
    <mergeCell ref="A9:A10"/>
    <mergeCell ref="B9:B10"/>
    <mergeCell ref="C9:C10"/>
    <mergeCell ref="D9:D10"/>
    <mergeCell ref="E9:F10"/>
    <mergeCell ref="A31:C31"/>
    <mergeCell ref="A32:C32"/>
    <mergeCell ref="A33:C33"/>
    <mergeCell ref="A34:C34"/>
    <mergeCell ref="A35:C35"/>
    <mergeCell ref="A36:C36"/>
    <mergeCell ref="A37:C37"/>
    <mergeCell ref="A28:E28"/>
    <mergeCell ref="D29:D30"/>
    <mergeCell ref="E29:E30"/>
    <mergeCell ref="A29:C30"/>
    <mergeCell ref="J15:J16"/>
    <mergeCell ref="K15:R16"/>
    <mergeCell ref="J17:K18"/>
    <mergeCell ref="N17:P18"/>
    <mergeCell ref="Q17:R18"/>
    <mergeCell ref="Q9:R10"/>
    <mergeCell ref="Q11:R12"/>
    <mergeCell ref="J8:R8"/>
    <mergeCell ref="J13:K14"/>
    <mergeCell ref="J9:K10"/>
    <mergeCell ref="J11:K12"/>
    <mergeCell ref="N9:P10"/>
    <mergeCell ref="N11:P12"/>
    <mergeCell ref="N13:O14"/>
    <mergeCell ref="J23:R23"/>
    <mergeCell ref="J24:R25"/>
    <mergeCell ref="J26:P26"/>
    <mergeCell ref="J27:P27"/>
    <mergeCell ref="J28:P28"/>
    <mergeCell ref="J19:K21"/>
    <mergeCell ref="L20:L21"/>
    <mergeCell ref="M20:M21"/>
    <mergeCell ref="N20:N21"/>
    <mergeCell ref="O20:O21"/>
    <mergeCell ref="P20:P21"/>
    <mergeCell ref="Q20:Q21"/>
    <mergeCell ref="R20:R21"/>
    <mergeCell ref="J36:P36"/>
    <mergeCell ref="J37:P37"/>
    <mergeCell ref="J38:P38"/>
    <mergeCell ref="J29:P29"/>
    <mergeCell ref="J30:P30"/>
    <mergeCell ref="J31:P31"/>
    <mergeCell ref="Q26:R26"/>
    <mergeCell ref="Q27:R27"/>
    <mergeCell ref="Q28:R28"/>
    <mergeCell ref="Q29:R29"/>
    <mergeCell ref="Q30:R30"/>
    <mergeCell ref="Q31:R31"/>
    <mergeCell ref="J44:P44"/>
    <mergeCell ref="J43:R43"/>
    <mergeCell ref="A3:B3"/>
    <mergeCell ref="A4:B4"/>
    <mergeCell ref="A5:B5"/>
    <mergeCell ref="A6:B6"/>
    <mergeCell ref="C3:D3"/>
    <mergeCell ref="C4:D4"/>
    <mergeCell ref="C5:D5"/>
    <mergeCell ref="C6:D6"/>
    <mergeCell ref="E4:F4"/>
    <mergeCell ref="E3:F3"/>
    <mergeCell ref="E5:F5"/>
    <mergeCell ref="E6:F6"/>
    <mergeCell ref="G3:H3"/>
    <mergeCell ref="R41:R42"/>
    <mergeCell ref="Q39:Q40"/>
    <mergeCell ref="R39:R40"/>
    <mergeCell ref="J34:P34"/>
    <mergeCell ref="J39:P40"/>
    <mergeCell ref="J41:P42"/>
    <mergeCell ref="Q41:Q42"/>
    <mergeCell ref="J33:R33"/>
    <mergeCell ref="J35:P35"/>
    <mergeCell ref="K3:L3"/>
    <mergeCell ref="K4:L4"/>
    <mergeCell ref="K5:L5"/>
    <mergeCell ref="K6:L6"/>
    <mergeCell ref="A2:L2"/>
    <mergeCell ref="G4:H4"/>
    <mergeCell ref="G5:H5"/>
    <mergeCell ref="G6:H6"/>
    <mergeCell ref="I3:J3"/>
    <mergeCell ref="I4:J4"/>
    <mergeCell ref="I5:J5"/>
    <mergeCell ref="I6:J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3"/>
  <sheetViews>
    <sheetView workbookViewId="0">
      <selection activeCell="I21" sqref="I21"/>
    </sheetView>
  </sheetViews>
  <sheetFormatPr baseColWidth="10" defaultRowHeight="15" x14ac:dyDescent="0.25"/>
  <cols>
    <col min="2" max="7" width="11.5703125" bestFit="1" customWidth="1"/>
    <col min="9" max="9" width="12.42578125" bestFit="1" customWidth="1"/>
    <col min="10" max="10" width="11.5703125" bestFit="1" customWidth="1"/>
    <col min="11" max="11" width="12.42578125" bestFit="1" customWidth="1"/>
    <col min="12" max="12" width="11.5703125" bestFit="1" customWidth="1"/>
    <col min="13" max="13" width="11.85546875" bestFit="1" customWidth="1"/>
    <col min="14" max="14" width="12.42578125" bestFit="1" customWidth="1"/>
    <col min="15" max="15" width="11.5703125" bestFit="1" customWidth="1"/>
  </cols>
  <sheetData>
    <row r="1" spans="2:15" ht="15.75" thickBot="1" x14ac:dyDescent="0.3"/>
    <row r="2" spans="2:15" ht="16.5" thickTop="1" thickBot="1" x14ac:dyDescent="0.3">
      <c r="B2" s="16" t="s">
        <v>107</v>
      </c>
      <c r="C2" s="16"/>
      <c r="D2" s="16"/>
    </row>
    <row r="3" spans="2:15" ht="17.25" thickTop="1" thickBot="1" x14ac:dyDescent="0.3">
      <c r="B3" s="6" t="s">
        <v>9</v>
      </c>
      <c r="C3" s="6" t="s">
        <v>10</v>
      </c>
      <c r="D3" s="93" t="s">
        <v>17</v>
      </c>
      <c r="E3" s="7"/>
      <c r="F3" s="7"/>
      <c r="G3" s="7"/>
      <c r="H3" s="7"/>
      <c r="I3" s="16" t="s">
        <v>12</v>
      </c>
      <c r="J3" s="16"/>
      <c r="K3" s="16"/>
      <c r="L3" s="16"/>
      <c r="M3" s="16"/>
      <c r="N3" s="16"/>
      <c r="O3" s="16"/>
    </row>
    <row r="4" spans="2:15" ht="16.5" thickTop="1" x14ac:dyDescent="0.25">
      <c r="B4" s="6">
        <v>80</v>
      </c>
      <c r="C4" s="6">
        <v>1.56</v>
      </c>
      <c r="D4" s="9">
        <v>20</v>
      </c>
      <c r="E4" s="7"/>
      <c r="F4" s="7"/>
      <c r="G4" s="7"/>
      <c r="H4" s="7"/>
      <c r="I4" s="6">
        <v>1.2</v>
      </c>
      <c r="J4" s="6">
        <f>E17</f>
        <v>32.873109796186718</v>
      </c>
      <c r="K4" s="6">
        <v>0.23</v>
      </c>
      <c r="L4" s="6">
        <f>D4</f>
        <v>20</v>
      </c>
      <c r="M4" s="6">
        <v>10.8</v>
      </c>
      <c r="N4" s="6">
        <v>0</v>
      </c>
      <c r="O4" s="6">
        <v>5.4</v>
      </c>
    </row>
    <row r="5" spans="2:15" ht="16.5" thickBot="1" x14ac:dyDescent="0.3">
      <c r="B5" s="92"/>
      <c r="C5" s="92"/>
      <c r="D5" s="10"/>
      <c r="E5" s="7"/>
      <c r="F5" s="7"/>
      <c r="G5" s="7"/>
      <c r="H5" s="7"/>
      <c r="I5" s="89">
        <f>I4*J4</f>
        <v>39.447731755424059</v>
      </c>
      <c r="J5" s="91"/>
      <c r="K5" s="89">
        <f>K4*L4</f>
        <v>4.6000000000000005</v>
      </c>
      <c r="L5" s="91"/>
      <c r="M5" s="89">
        <f>M4*N4</f>
        <v>0</v>
      </c>
      <c r="N5" s="91"/>
      <c r="O5" s="6">
        <v>5.4</v>
      </c>
    </row>
    <row r="6" spans="2:15" ht="17.25" thickTop="1" thickBot="1" x14ac:dyDescent="0.3">
      <c r="B6" s="16" t="s">
        <v>108</v>
      </c>
      <c r="C6" s="16"/>
      <c r="D6" s="16"/>
      <c r="E6" s="16"/>
      <c r="F6" s="7"/>
      <c r="G6" s="7"/>
      <c r="H6" s="7"/>
      <c r="I6" s="89">
        <f>I5+K5</f>
        <v>44.04773175542406</v>
      </c>
      <c r="J6" s="90"/>
      <c r="K6" s="90"/>
      <c r="L6" s="91"/>
      <c r="M6" s="89">
        <f>M5*N5</f>
        <v>0</v>
      </c>
      <c r="N6" s="91"/>
      <c r="O6" s="6">
        <v>5.4</v>
      </c>
    </row>
    <row r="7" spans="2:15" ht="16.5" thickTop="1" x14ac:dyDescent="0.25">
      <c r="B7" s="89">
        <v>220</v>
      </c>
      <c r="C7" s="91"/>
      <c r="D7" s="89">
        <f>D4</f>
        <v>20</v>
      </c>
      <c r="E7" s="91"/>
      <c r="F7" s="7"/>
      <c r="G7" s="7"/>
      <c r="H7" s="7"/>
      <c r="I7" s="89">
        <f>I6-M6</f>
        <v>44.04773175542406</v>
      </c>
      <c r="J7" s="90"/>
      <c r="K7" s="90"/>
      <c r="L7" s="90"/>
      <c r="M7" s="90"/>
      <c r="N7" s="91"/>
      <c r="O7" s="6">
        <v>5.4</v>
      </c>
    </row>
    <row r="8" spans="2:15" ht="15.75" x14ac:dyDescent="0.25">
      <c r="B8" s="89">
        <f>B7-D7</f>
        <v>200</v>
      </c>
      <c r="C8" s="90"/>
      <c r="D8" s="90"/>
      <c r="E8" s="91"/>
      <c r="F8" s="94"/>
      <c r="G8" s="7"/>
      <c r="H8" s="7"/>
      <c r="I8" s="89">
        <f>I7-O7</f>
        <v>38.647731755424061</v>
      </c>
      <c r="J8" s="90"/>
      <c r="K8" s="90"/>
      <c r="L8" s="90"/>
      <c r="M8" s="90"/>
      <c r="N8" s="90"/>
      <c r="O8" s="91"/>
    </row>
    <row r="9" spans="2:15" ht="16.5" thickBot="1" x14ac:dyDescent="0.3">
      <c r="B9" s="96">
        <v>0.5</v>
      </c>
      <c r="C9" s="91"/>
      <c r="D9" s="89">
        <f>B8*B9</f>
        <v>100</v>
      </c>
      <c r="E9" s="91"/>
      <c r="F9" s="95"/>
      <c r="G9" s="7"/>
      <c r="H9" s="7"/>
      <c r="I9" s="7"/>
      <c r="J9" s="7"/>
      <c r="K9" s="7"/>
      <c r="L9" s="7"/>
      <c r="M9" s="7"/>
      <c r="N9" s="7"/>
      <c r="O9" s="7"/>
    </row>
    <row r="10" spans="2:15" ht="17.25" thickTop="1" thickBot="1" x14ac:dyDescent="0.3">
      <c r="B10" s="96">
        <v>0.65</v>
      </c>
      <c r="C10" s="91"/>
      <c r="D10" s="89">
        <f>B8*B10</f>
        <v>130</v>
      </c>
      <c r="E10" s="91"/>
      <c r="F10" s="95"/>
      <c r="G10" s="7"/>
      <c r="H10" s="7"/>
      <c r="I10" s="16" t="s">
        <v>13</v>
      </c>
      <c r="J10" s="16"/>
      <c r="K10" s="16"/>
      <c r="L10" s="7"/>
      <c r="M10" s="16" t="s">
        <v>14</v>
      </c>
      <c r="N10" s="16"/>
      <c r="O10" s="7"/>
    </row>
    <row r="11" spans="2:15" ht="16.5" thickTop="1" x14ac:dyDescent="0.25">
      <c r="B11" s="96">
        <v>0.75</v>
      </c>
      <c r="C11" s="91"/>
      <c r="D11" s="89">
        <f>B8*B11</f>
        <v>150</v>
      </c>
      <c r="E11" s="91"/>
      <c r="F11" s="95"/>
      <c r="G11" s="7"/>
      <c r="H11" s="7"/>
      <c r="I11" s="6">
        <v>14.7</v>
      </c>
      <c r="J11" s="6">
        <f>B4</f>
        <v>80</v>
      </c>
      <c r="K11" s="6">
        <v>496</v>
      </c>
      <c r="L11" s="7"/>
      <c r="M11" s="6">
        <f>I13</f>
        <v>1672</v>
      </c>
      <c r="N11" s="6">
        <v>1.55</v>
      </c>
      <c r="O11" s="7"/>
    </row>
    <row r="12" spans="2:15" ht="15.75" x14ac:dyDescent="0.25">
      <c r="B12" s="96">
        <v>0.85</v>
      </c>
      <c r="C12" s="91"/>
      <c r="D12" s="89">
        <f>B8*B12</f>
        <v>170</v>
      </c>
      <c r="E12" s="91"/>
      <c r="F12" s="95"/>
      <c r="G12" s="7"/>
      <c r="H12" s="7"/>
      <c r="I12" s="89">
        <f>I11*J11</f>
        <v>1176</v>
      </c>
      <c r="J12" s="91"/>
      <c r="K12" s="6">
        <f>K11</f>
        <v>496</v>
      </c>
      <c r="L12" s="7"/>
      <c r="M12" s="89">
        <f>M11*N11</f>
        <v>2591.6</v>
      </c>
      <c r="N12" s="91"/>
      <c r="O12" s="7"/>
    </row>
    <row r="13" spans="2:15" ht="15.75" x14ac:dyDescent="0.25">
      <c r="B13" s="96">
        <v>0.92</v>
      </c>
      <c r="C13" s="91"/>
      <c r="D13" s="89">
        <f>B8*B13</f>
        <v>184</v>
      </c>
      <c r="E13" s="91"/>
      <c r="F13" s="95"/>
      <c r="G13" s="7"/>
      <c r="H13" s="7"/>
      <c r="I13" s="89">
        <f>I12+K12</f>
        <v>1672</v>
      </c>
      <c r="J13" s="90"/>
      <c r="K13" s="91"/>
      <c r="L13" s="7"/>
      <c r="M13" s="7"/>
      <c r="N13" s="7"/>
      <c r="O13" s="7"/>
    </row>
    <row r="14" spans="2:15" ht="16.5" thickBot="1" x14ac:dyDescent="0.3">
      <c r="B14" s="98"/>
      <c r="C14" s="92"/>
      <c r="D14" s="92"/>
      <c r="E14" s="92"/>
      <c r="F14" s="95"/>
      <c r="G14" s="7"/>
      <c r="H14" s="7"/>
      <c r="I14" s="7"/>
      <c r="J14" s="7"/>
      <c r="K14" s="7"/>
      <c r="L14" s="7"/>
      <c r="M14" s="7"/>
      <c r="N14" s="7"/>
      <c r="O14" s="7"/>
    </row>
    <row r="15" spans="2:15" ht="17.25" thickTop="1" thickBot="1" x14ac:dyDescent="0.3">
      <c r="B15" s="16" t="s">
        <v>106</v>
      </c>
      <c r="C15" s="16"/>
      <c r="D15" s="16"/>
      <c r="E15" s="16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2:15" ht="16.5" thickTop="1" x14ac:dyDescent="0.25">
      <c r="B16" s="6" t="s">
        <v>10</v>
      </c>
      <c r="C16" s="6">
        <f>C4</f>
        <v>1.56</v>
      </c>
      <c r="D16" s="6">
        <f>C4</f>
        <v>1.56</v>
      </c>
      <c r="E16" s="6">
        <f>C16*D16</f>
        <v>2.4336000000000002</v>
      </c>
      <c r="F16" s="7"/>
      <c r="G16" s="7"/>
      <c r="H16" s="7"/>
    </row>
    <row r="17" spans="2:15" ht="15.75" x14ac:dyDescent="0.25">
      <c r="B17" s="6" t="s">
        <v>9</v>
      </c>
      <c r="C17" s="6">
        <f>B4</f>
        <v>80</v>
      </c>
      <c r="D17" s="6">
        <f>E16</f>
        <v>2.4336000000000002</v>
      </c>
      <c r="E17" s="6">
        <f>C17/D17</f>
        <v>32.873109796186718</v>
      </c>
      <c r="F17" s="7"/>
      <c r="G17" s="7"/>
      <c r="H17" s="7"/>
    </row>
    <row r="18" spans="2:15" ht="16.5" thickBot="1" x14ac:dyDescent="0.3">
      <c r="B18" s="7"/>
      <c r="C18" s="7"/>
      <c r="D18" s="7"/>
      <c r="E18" s="7"/>
      <c r="F18" s="7"/>
      <c r="G18" s="7"/>
      <c r="H18" s="7"/>
    </row>
    <row r="19" spans="2:15" ht="17.25" thickTop="1" thickBot="1" x14ac:dyDescent="0.3">
      <c r="B19" s="16" t="s">
        <v>11</v>
      </c>
      <c r="C19" s="16"/>
      <c r="D19" s="16"/>
      <c r="E19" s="16"/>
      <c r="F19" s="16"/>
      <c r="G19" s="16"/>
      <c r="H19" s="7"/>
    </row>
    <row r="20" spans="2:15" ht="16.5" thickTop="1" x14ac:dyDescent="0.25">
      <c r="B20" s="6">
        <v>0.184</v>
      </c>
      <c r="C20" s="6">
        <f>B4</f>
        <v>80</v>
      </c>
      <c r="D20" s="6">
        <v>34.5</v>
      </c>
      <c r="E20" s="6">
        <f>C4</f>
        <v>1.56</v>
      </c>
      <c r="F20" s="6">
        <v>35.270000000000003</v>
      </c>
      <c r="G20" s="6">
        <v>0.72</v>
      </c>
      <c r="H20" s="7"/>
    </row>
    <row r="21" spans="2:15" ht="15.75" x14ac:dyDescent="0.25">
      <c r="B21" s="89">
        <f>B20*C20</f>
        <v>14.719999999999999</v>
      </c>
      <c r="C21" s="91"/>
      <c r="D21" s="89">
        <f>D20*E20</f>
        <v>53.82</v>
      </c>
      <c r="E21" s="91"/>
      <c r="F21" s="6">
        <v>35.270000000000003</v>
      </c>
      <c r="G21" s="6">
        <f>G20</f>
        <v>0.72</v>
      </c>
      <c r="H21" s="7"/>
    </row>
    <row r="22" spans="2:15" ht="15.75" x14ac:dyDescent="0.25">
      <c r="B22" s="89">
        <f>B21+D21</f>
        <v>68.539999999999992</v>
      </c>
      <c r="C22" s="90"/>
      <c r="D22" s="90"/>
      <c r="E22" s="91"/>
      <c r="F22" s="6">
        <v>35.270000000000003</v>
      </c>
      <c r="G22" s="6">
        <f>G21</f>
        <v>0.72</v>
      </c>
      <c r="H22" s="7"/>
      <c r="I22" s="7"/>
      <c r="J22" s="7"/>
      <c r="K22" s="7"/>
      <c r="L22" s="7"/>
      <c r="M22" s="7"/>
      <c r="N22" s="7"/>
      <c r="O22" s="7"/>
    </row>
    <row r="23" spans="2:15" ht="15.75" x14ac:dyDescent="0.25">
      <c r="B23" s="89">
        <f>B22-F22</f>
        <v>33.269999999999989</v>
      </c>
      <c r="C23" s="90"/>
      <c r="D23" s="90"/>
      <c r="E23" s="90"/>
      <c r="F23" s="91"/>
      <c r="G23" s="6">
        <f>G22</f>
        <v>0.72</v>
      </c>
      <c r="H23" s="7"/>
      <c r="I23" s="7"/>
    </row>
    <row r="24" spans="2:15" ht="15.75" x14ac:dyDescent="0.25">
      <c r="B24" s="89">
        <f>B23/G23</f>
        <v>46.208333333333321</v>
      </c>
      <c r="C24" s="90"/>
      <c r="D24" s="90"/>
      <c r="E24" s="90"/>
      <c r="F24" s="90"/>
      <c r="G24" s="91"/>
      <c r="H24" s="7"/>
      <c r="I24" s="7"/>
    </row>
    <row r="25" spans="2:15" ht="15.75" x14ac:dyDescent="0.25">
      <c r="B25" s="7"/>
      <c r="C25" s="7"/>
      <c r="D25" s="7"/>
      <c r="E25" s="7"/>
      <c r="F25" s="7"/>
      <c r="G25" s="7"/>
      <c r="H25" s="7"/>
    </row>
    <row r="26" spans="2:15" ht="15.75" x14ac:dyDescent="0.25">
      <c r="B26" s="7"/>
      <c r="C26" s="7"/>
      <c r="D26" s="7"/>
      <c r="E26" s="7"/>
      <c r="F26" s="7"/>
      <c r="G26" s="7"/>
      <c r="H26" s="7"/>
    </row>
    <row r="27" spans="2:15" ht="15.75" x14ac:dyDescent="0.25">
      <c r="B27" s="7"/>
      <c r="C27" s="7"/>
      <c r="D27" s="7"/>
      <c r="E27" s="7"/>
      <c r="F27" s="7"/>
      <c r="G27" s="7"/>
      <c r="H27" s="7"/>
      <c r="I27" s="7"/>
    </row>
    <row r="28" spans="2:15" ht="15.75" x14ac:dyDescent="0.25">
      <c r="B28" s="7"/>
      <c r="C28" s="7"/>
      <c r="I28" s="5"/>
    </row>
    <row r="29" spans="2:15" ht="15.75" x14ac:dyDescent="0.25">
      <c r="B29" s="7"/>
      <c r="C29" s="7"/>
      <c r="I29" s="5"/>
    </row>
    <row r="30" spans="2:15" ht="15.75" x14ac:dyDescent="0.25">
      <c r="B30" s="5"/>
      <c r="C30" s="5"/>
      <c r="D30" s="5"/>
      <c r="E30" s="7"/>
      <c r="F30" s="5"/>
      <c r="G30" s="5"/>
      <c r="H30" s="7"/>
    </row>
    <row r="31" spans="2:15" ht="15.75" x14ac:dyDescent="0.25">
      <c r="B31" s="5"/>
      <c r="C31" s="5"/>
      <c r="D31" s="5"/>
      <c r="E31" s="5"/>
      <c r="F31" s="5"/>
      <c r="G31" s="5"/>
      <c r="H31" s="7"/>
    </row>
    <row r="32" spans="2:15" x14ac:dyDescent="0.25">
      <c r="E32" s="5"/>
      <c r="H32" s="5"/>
    </row>
    <row r="33" spans="8:8" x14ac:dyDescent="0.25">
      <c r="H33" s="5"/>
    </row>
  </sheetData>
  <mergeCells count="35">
    <mergeCell ref="B15:E15"/>
    <mergeCell ref="B2:D2"/>
    <mergeCell ref="B6:E6"/>
    <mergeCell ref="B7:C7"/>
    <mergeCell ref="D7:E7"/>
    <mergeCell ref="I7:N7"/>
    <mergeCell ref="I8:O8"/>
    <mergeCell ref="I10:K10"/>
    <mergeCell ref="I12:J12"/>
    <mergeCell ref="I13:K13"/>
    <mergeCell ref="M10:N10"/>
    <mergeCell ref="M12:N12"/>
    <mergeCell ref="I3:O3"/>
    <mergeCell ref="I5:J5"/>
    <mergeCell ref="K5:L5"/>
    <mergeCell ref="M5:N5"/>
    <mergeCell ref="I6:L6"/>
    <mergeCell ref="M6:N6"/>
    <mergeCell ref="B9:C9"/>
    <mergeCell ref="B10:C10"/>
    <mergeCell ref="B11:C11"/>
    <mergeCell ref="B12:C12"/>
    <mergeCell ref="B13:C13"/>
    <mergeCell ref="D9:E9"/>
    <mergeCell ref="D10:E10"/>
    <mergeCell ref="D11:E11"/>
    <mergeCell ref="D12:E12"/>
    <mergeCell ref="D13:E13"/>
    <mergeCell ref="B8:E8"/>
    <mergeCell ref="B24:G24"/>
    <mergeCell ref="B19:G19"/>
    <mergeCell ref="B21:C21"/>
    <mergeCell ref="D21:E21"/>
    <mergeCell ref="B22:E22"/>
    <mergeCell ref="B23:F2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4"/>
  <sheetViews>
    <sheetView topLeftCell="A8" workbookViewId="0">
      <selection activeCell="B2" sqref="B2:O24"/>
    </sheetView>
  </sheetViews>
  <sheetFormatPr baseColWidth="10" defaultRowHeight="15" x14ac:dyDescent="0.25"/>
  <sheetData>
    <row r="1" spans="2:15" ht="15.75" thickBot="1" x14ac:dyDescent="0.3"/>
    <row r="2" spans="2:15" ht="16.5" thickTop="1" thickBot="1" x14ac:dyDescent="0.3">
      <c r="B2" s="16" t="s">
        <v>105</v>
      </c>
      <c r="C2" s="16"/>
      <c r="D2" s="16"/>
    </row>
    <row r="3" spans="2:15" ht="17.25" thickTop="1" thickBot="1" x14ac:dyDescent="0.3">
      <c r="B3" s="6" t="s">
        <v>9</v>
      </c>
      <c r="C3" s="6" t="s">
        <v>10</v>
      </c>
      <c r="D3" s="93" t="s">
        <v>17</v>
      </c>
      <c r="E3" s="7"/>
      <c r="F3" s="7"/>
      <c r="G3" s="7"/>
      <c r="H3" s="7"/>
      <c r="I3" s="16" t="s">
        <v>12</v>
      </c>
      <c r="J3" s="16"/>
      <c r="K3" s="16"/>
      <c r="L3" s="16"/>
      <c r="M3" s="16"/>
      <c r="N3" s="16"/>
      <c r="O3" s="16"/>
    </row>
    <row r="4" spans="2:15" ht="16.5" thickTop="1" x14ac:dyDescent="0.25">
      <c r="B4" s="6">
        <v>68</v>
      </c>
      <c r="C4" s="6">
        <v>1.64</v>
      </c>
      <c r="D4" s="9">
        <v>32</v>
      </c>
      <c r="E4" s="7"/>
      <c r="F4" s="7"/>
      <c r="G4" s="7"/>
      <c r="H4" s="7"/>
      <c r="I4" s="6">
        <v>1.2</v>
      </c>
      <c r="J4" s="6">
        <f>E17</f>
        <v>25.282569898869724</v>
      </c>
      <c r="K4" s="6">
        <v>0.23</v>
      </c>
      <c r="L4" s="6">
        <f>D4</f>
        <v>32</v>
      </c>
      <c r="M4" s="6">
        <v>10.8</v>
      </c>
      <c r="N4" s="6">
        <v>0</v>
      </c>
      <c r="O4" s="6">
        <v>5.4</v>
      </c>
    </row>
    <row r="5" spans="2:15" ht="16.5" thickBot="1" x14ac:dyDescent="0.3">
      <c r="B5" s="92"/>
      <c r="C5" s="92"/>
      <c r="D5" s="10"/>
      <c r="E5" s="7"/>
      <c r="F5" s="7"/>
      <c r="G5" s="7"/>
      <c r="H5" s="7"/>
      <c r="I5" s="89">
        <f>I4*J4</f>
        <v>30.339083878643667</v>
      </c>
      <c r="J5" s="91"/>
      <c r="K5" s="89">
        <f>K4*L4</f>
        <v>7.36</v>
      </c>
      <c r="L5" s="91"/>
      <c r="M5" s="89">
        <f>M4*N4</f>
        <v>0</v>
      </c>
      <c r="N5" s="91"/>
      <c r="O5" s="6">
        <f>O4</f>
        <v>5.4</v>
      </c>
    </row>
    <row r="6" spans="2:15" ht="17.25" thickTop="1" thickBot="1" x14ac:dyDescent="0.3">
      <c r="B6" s="16" t="s">
        <v>108</v>
      </c>
      <c r="C6" s="16"/>
      <c r="D6" s="16"/>
      <c r="E6" s="16"/>
      <c r="F6" s="7"/>
      <c r="G6" s="7"/>
      <c r="H6" s="7"/>
      <c r="I6" s="89">
        <f>I5+K5</f>
        <v>37.69908387864367</v>
      </c>
      <c r="J6" s="90"/>
      <c r="K6" s="90"/>
      <c r="L6" s="91"/>
      <c r="M6" s="89">
        <f>M5*N5</f>
        <v>0</v>
      </c>
      <c r="N6" s="91"/>
      <c r="O6" s="6">
        <f>O5</f>
        <v>5.4</v>
      </c>
    </row>
    <row r="7" spans="2:15" ht="16.5" thickTop="1" x14ac:dyDescent="0.25">
      <c r="B7" s="89">
        <v>220</v>
      </c>
      <c r="C7" s="91"/>
      <c r="D7" s="89">
        <f>D4</f>
        <v>32</v>
      </c>
      <c r="E7" s="91"/>
      <c r="F7" s="7"/>
      <c r="G7" s="7"/>
      <c r="H7" s="7"/>
      <c r="I7" s="89">
        <f>I6-M6</f>
        <v>37.69908387864367</v>
      </c>
      <c r="J7" s="90"/>
      <c r="K7" s="90"/>
      <c r="L7" s="90"/>
      <c r="M7" s="90"/>
      <c r="N7" s="91"/>
      <c r="O7" s="6">
        <f>O6</f>
        <v>5.4</v>
      </c>
    </row>
    <row r="8" spans="2:15" ht="15.75" x14ac:dyDescent="0.25">
      <c r="B8" s="97">
        <f>B7-D7</f>
        <v>188</v>
      </c>
      <c r="C8" s="97"/>
      <c r="D8" s="97"/>
      <c r="E8" s="97"/>
      <c r="F8" s="94"/>
      <c r="G8" s="7"/>
      <c r="H8" s="7"/>
      <c r="I8" s="89">
        <f>I7-O7</f>
        <v>32.299083878643671</v>
      </c>
      <c r="J8" s="90"/>
      <c r="K8" s="90"/>
      <c r="L8" s="90"/>
      <c r="M8" s="90"/>
      <c r="N8" s="90"/>
      <c r="O8" s="91"/>
    </row>
    <row r="9" spans="2:15" ht="16.5" thickBot="1" x14ac:dyDescent="0.3">
      <c r="B9" s="96">
        <v>0.5</v>
      </c>
      <c r="C9" s="91"/>
      <c r="D9" s="89">
        <f>B8*B9</f>
        <v>94</v>
      </c>
      <c r="E9" s="91"/>
      <c r="F9" s="95"/>
      <c r="G9" s="7"/>
      <c r="H9" s="7"/>
      <c r="I9" s="7"/>
      <c r="J9" s="7"/>
      <c r="K9" s="7"/>
      <c r="L9" s="7"/>
      <c r="M9" s="7"/>
      <c r="N9" s="7"/>
      <c r="O9" s="7"/>
    </row>
    <row r="10" spans="2:15" ht="17.25" thickTop="1" thickBot="1" x14ac:dyDescent="0.3">
      <c r="B10" s="96">
        <v>0.65</v>
      </c>
      <c r="C10" s="91"/>
      <c r="D10" s="89">
        <f>B8*B10</f>
        <v>122.2</v>
      </c>
      <c r="E10" s="91"/>
      <c r="F10" s="95"/>
      <c r="G10" s="7"/>
      <c r="H10" s="7"/>
      <c r="I10" s="16" t="s">
        <v>13</v>
      </c>
      <c r="J10" s="16"/>
      <c r="K10" s="16"/>
      <c r="L10" s="7"/>
      <c r="M10" s="16" t="s">
        <v>14</v>
      </c>
      <c r="N10" s="16"/>
      <c r="O10" s="7"/>
    </row>
    <row r="11" spans="2:15" ht="16.5" thickTop="1" x14ac:dyDescent="0.25">
      <c r="B11" s="96">
        <v>0.75</v>
      </c>
      <c r="C11" s="91"/>
      <c r="D11" s="89">
        <f>B8*B11</f>
        <v>141</v>
      </c>
      <c r="E11" s="91"/>
      <c r="F11" s="95"/>
      <c r="G11" s="7"/>
      <c r="H11" s="7"/>
      <c r="I11" s="6">
        <v>8.6999999999999993</v>
      </c>
      <c r="J11" s="6">
        <f>B4</f>
        <v>68</v>
      </c>
      <c r="K11" s="6">
        <v>829</v>
      </c>
      <c r="L11" s="7"/>
      <c r="M11" s="6">
        <f>I13</f>
        <v>1420.6</v>
      </c>
      <c r="N11" s="6">
        <v>1.55</v>
      </c>
      <c r="O11" s="7"/>
    </row>
    <row r="12" spans="2:15" ht="15.75" x14ac:dyDescent="0.25">
      <c r="B12" s="96">
        <v>0.85</v>
      </c>
      <c r="C12" s="91"/>
      <c r="D12" s="89">
        <f>B8*B12</f>
        <v>159.79999999999998</v>
      </c>
      <c r="E12" s="91"/>
      <c r="F12" s="95"/>
      <c r="G12" s="7"/>
      <c r="H12" s="7"/>
      <c r="I12" s="89">
        <f>I11*J11</f>
        <v>591.59999999999991</v>
      </c>
      <c r="J12" s="91"/>
      <c r="K12" s="6">
        <f>K11</f>
        <v>829</v>
      </c>
      <c r="L12" s="7"/>
      <c r="M12" s="89">
        <f>M11*N11</f>
        <v>2201.9299999999998</v>
      </c>
      <c r="N12" s="91"/>
      <c r="O12" s="7"/>
    </row>
    <row r="13" spans="2:15" ht="15.75" x14ac:dyDescent="0.25">
      <c r="B13" s="96">
        <v>0.95</v>
      </c>
      <c r="C13" s="91"/>
      <c r="D13" s="89">
        <f>B8*B13</f>
        <v>178.6</v>
      </c>
      <c r="E13" s="91"/>
      <c r="F13" s="95"/>
      <c r="G13" s="7"/>
      <c r="H13" s="7"/>
      <c r="I13" s="89">
        <f>I12+K12</f>
        <v>1420.6</v>
      </c>
      <c r="J13" s="90"/>
      <c r="K13" s="91"/>
      <c r="L13" s="7"/>
      <c r="M13" s="7"/>
      <c r="N13" s="7"/>
      <c r="O13" s="7"/>
    </row>
    <row r="14" spans="2:15" ht="16.5" thickBot="1" x14ac:dyDescent="0.3">
      <c r="B14" s="98"/>
      <c r="C14" s="92"/>
      <c r="D14" s="92"/>
      <c r="E14" s="92"/>
      <c r="F14" s="95"/>
      <c r="G14" s="7"/>
      <c r="H14" s="7"/>
      <c r="I14" s="7"/>
      <c r="J14" s="7"/>
      <c r="K14" s="7"/>
      <c r="L14" s="7"/>
      <c r="M14" s="7"/>
      <c r="N14" s="7"/>
      <c r="O14" s="7"/>
    </row>
    <row r="15" spans="2:15" ht="17.25" thickTop="1" thickBot="1" x14ac:dyDescent="0.3">
      <c r="B15" s="16" t="s">
        <v>106</v>
      </c>
      <c r="C15" s="16"/>
      <c r="D15" s="16"/>
      <c r="E15" s="16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2:15" ht="16.5" thickTop="1" x14ac:dyDescent="0.25">
      <c r="B16" s="6" t="s">
        <v>10</v>
      </c>
      <c r="C16" s="6">
        <f>C4</f>
        <v>1.64</v>
      </c>
      <c r="D16" s="6">
        <f>C4</f>
        <v>1.64</v>
      </c>
      <c r="E16" s="6">
        <f>C16*D16</f>
        <v>2.6895999999999995</v>
      </c>
      <c r="F16" s="7"/>
      <c r="G16" s="7"/>
      <c r="H16" s="7"/>
    </row>
    <row r="17" spans="2:8" ht="15.75" x14ac:dyDescent="0.25">
      <c r="B17" s="6" t="s">
        <v>9</v>
      </c>
      <c r="C17" s="6">
        <f>B4</f>
        <v>68</v>
      </c>
      <c r="D17" s="6">
        <f>E16</f>
        <v>2.6895999999999995</v>
      </c>
      <c r="E17" s="6">
        <f>C17/D17</f>
        <v>25.282569898869724</v>
      </c>
      <c r="F17" s="7"/>
      <c r="G17" s="7"/>
      <c r="H17" s="7"/>
    </row>
    <row r="18" spans="2:8" ht="16.5" thickBot="1" x14ac:dyDescent="0.3">
      <c r="B18" s="7"/>
      <c r="C18" s="7"/>
      <c r="D18" s="7"/>
      <c r="E18" s="7"/>
      <c r="F18" s="7"/>
      <c r="G18" s="7"/>
      <c r="H18" s="7"/>
    </row>
    <row r="19" spans="2:8" ht="17.25" thickTop="1" thickBot="1" x14ac:dyDescent="0.3">
      <c r="B19" s="16" t="s">
        <v>11</v>
      </c>
      <c r="C19" s="16"/>
      <c r="D19" s="16"/>
      <c r="E19" s="16"/>
      <c r="F19" s="16"/>
      <c r="G19" s="16"/>
      <c r="H19" s="7"/>
    </row>
    <row r="20" spans="2:8" ht="16.5" thickTop="1" x14ac:dyDescent="0.25">
      <c r="B20" s="6">
        <v>0.184</v>
      </c>
      <c r="C20" s="6">
        <f>B4</f>
        <v>68</v>
      </c>
      <c r="D20" s="6">
        <v>34.5</v>
      </c>
      <c r="E20" s="6">
        <f>C4</f>
        <v>1.64</v>
      </c>
      <c r="F20" s="6">
        <v>35.270000000000003</v>
      </c>
      <c r="G20" s="6">
        <v>0.72</v>
      </c>
      <c r="H20" s="7"/>
    </row>
    <row r="21" spans="2:8" ht="15.75" x14ac:dyDescent="0.25">
      <c r="B21" s="89">
        <f>B20*C20</f>
        <v>12.512</v>
      </c>
      <c r="C21" s="91"/>
      <c r="D21" s="89">
        <f>D20*E20</f>
        <v>56.58</v>
      </c>
      <c r="E21" s="91"/>
      <c r="F21" s="6">
        <f>F20</f>
        <v>35.270000000000003</v>
      </c>
      <c r="G21" s="6">
        <v>0.72</v>
      </c>
      <c r="H21" s="7"/>
    </row>
    <row r="22" spans="2:8" ht="15.75" x14ac:dyDescent="0.25">
      <c r="B22" s="89">
        <f>B21+D21</f>
        <v>69.091999999999999</v>
      </c>
      <c r="C22" s="90"/>
      <c r="D22" s="90"/>
      <c r="E22" s="91"/>
      <c r="F22" s="6">
        <f>F21</f>
        <v>35.270000000000003</v>
      </c>
      <c r="G22" s="6">
        <v>0.72</v>
      </c>
      <c r="H22" s="7"/>
    </row>
    <row r="23" spans="2:8" ht="15.75" x14ac:dyDescent="0.25">
      <c r="B23" s="89">
        <f>B22-F22</f>
        <v>33.821999999999996</v>
      </c>
      <c r="C23" s="90"/>
      <c r="D23" s="90"/>
      <c r="E23" s="90"/>
      <c r="F23" s="91"/>
      <c r="G23" s="6">
        <v>0.72</v>
      </c>
      <c r="H23" s="7"/>
    </row>
    <row r="24" spans="2:8" ht="15.75" x14ac:dyDescent="0.25">
      <c r="B24" s="89">
        <f>B23/G23</f>
        <v>46.974999999999994</v>
      </c>
      <c r="C24" s="90"/>
      <c r="D24" s="90"/>
      <c r="E24" s="90"/>
      <c r="F24" s="90"/>
      <c r="G24" s="91"/>
      <c r="H24" s="7"/>
    </row>
  </sheetData>
  <mergeCells count="35">
    <mergeCell ref="B15:E15"/>
    <mergeCell ref="B7:C7"/>
    <mergeCell ref="D7:E7"/>
    <mergeCell ref="B6:E6"/>
    <mergeCell ref="B21:C21"/>
    <mergeCell ref="D21:E21"/>
    <mergeCell ref="B22:E22"/>
    <mergeCell ref="B23:F23"/>
    <mergeCell ref="B24:G24"/>
    <mergeCell ref="B2:D2"/>
    <mergeCell ref="B13:C13"/>
    <mergeCell ref="D13:E13"/>
    <mergeCell ref="I12:J12"/>
    <mergeCell ref="M12:N12"/>
    <mergeCell ref="I13:K13"/>
    <mergeCell ref="B19:G19"/>
    <mergeCell ref="B11:C11"/>
    <mergeCell ref="D11:E11"/>
    <mergeCell ref="B12:C12"/>
    <mergeCell ref="D12:E12"/>
    <mergeCell ref="I10:K10"/>
    <mergeCell ref="M10:N10"/>
    <mergeCell ref="B9:C9"/>
    <mergeCell ref="D9:E9"/>
    <mergeCell ref="I7:N7"/>
    <mergeCell ref="B10:C10"/>
    <mergeCell ref="D10:E10"/>
    <mergeCell ref="I8:O8"/>
    <mergeCell ref="I3:O3"/>
    <mergeCell ref="I5:J5"/>
    <mergeCell ref="K5:L5"/>
    <mergeCell ref="M5:N5"/>
    <mergeCell ref="B8:E8"/>
    <mergeCell ref="I6:L6"/>
    <mergeCell ref="M6:N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4"/>
  <sheetViews>
    <sheetView topLeftCell="A5" workbookViewId="0">
      <selection activeCell="B2" sqref="B2:O24"/>
    </sheetView>
  </sheetViews>
  <sheetFormatPr baseColWidth="10" defaultRowHeight="15" x14ac:dyDescent="0.25"/>
  <sheetData>
    <row r="1" spans="2:15" ht="15.75" thickBot="1" x14ac:dyDescent="0.3"/>
    <row r="2" spans="2:15" ht="16.5" thickTop="1" thickBot="1" x14ac:dyDescent="0.3">
      <c r="B2" s="16" t="s">
        <v>109</v>
      </c>
      <c r="C2" s="16"/>
      <c r="D2" s="16"/>
    </row>
    <row r="3" spans="2:15" ht="17.25" thickTop="1" thickBot="1" x14ac:dyDescent="0.3">
      <c r="B3" s="6" t="s">
        <v>9</v>
      </c>
      <c r="C3" s="6" t="s">
        <v>10</v>
      </c>
      <c r="D3" s="93" t="s">
        <v>17</v>
      </c>
      <c r="E3" s="7"/>
      <c r="F3" s="7"/>
      <c r="G3" s="7"/>
      <c r="H3" s="7"/>
      <c r="I3" s="16" t="s">
        <v>12</v>
      </c>
      <c r="J3" s="16"/>
      <c r="K3" s="16"/>
      <c r="L3" s="16"/>
      <c r="M3" s="16"/>
      <c r="N3" s="16"/>
      <c r="O3" s="16"/>
    </row>
    <row r="4" spans="2:15" ht="16.5" thickTop="1" x14ac:dyDescent="0.25">
      <c r="B4" s="6">
        <v>88</v>
      </c>
      <c r="C4" s="6">
        <v>1.72</v>
      </c>
      <c r="D4" s="9">
        <v>49</v>
      </c>
      <c r="E4" s="7"/>
      <c r="F4" s="7"/>
      <c r="G4" s="7"/>
      <c r="H4" s="7"/>
      <c r="I4" s="6">
        <v>1.2</v>
      </c>
      <c r="J4" s="6">
        <f>E17</f>
        <v>29.745808545159548</v>
      </c>
      <c r="K4" s="6">
        <v>0.23</v>
      </c>
      <c r="L4" s="6">
        <f>D4</f>
        <v>49</v>
      </c>
      <c r="M4" s="6">
        <v>10.8</v>
      </c>
      <c r="N4" s="6">
        <v>1</v>
      </c>
      <c r="O4" s="6">
        <v>5.4</v>
      </c>
    </row>
    <row r="5" spans="2:15" ht="16.5" thickBot="1" x14ac:dyDescent="0.3">
      <c r="B5" s="92"/>
      <c r="C5" s="92"/>
      <c r="D5" s="10"/>
      <c r="E5" s="7"/>
      <c r="F5" s="7"/>
      <c r="G5" s="7"/>
      <c r="H5" s="7"/>
      <c r="I5" s="89">
        <f>I4*J4</f>
        <v>35.694970254191453</v>
      </c>
      <c r="J5" s="91"/>
      <c r="K5" s="89">
        <f>K4*L4</f>
        <v>11.270000000000001</v>
      </c>
      <c r="L5" s="91"/>
      <c r="M5" s="89">
        <f>M4*N4</f>
        <v>10.8</v>
      </c>
      <c r="N5" s="91"/>
      <c r="O5" s="6">
        <v>5.4</v>
      </c>
    </row>
    <row r="6" spans="2:15" ht="17.25" thickTop="1" thickBot="1" x14ac:dyDescent="0.3">
      <c r="B6" s="16" t="s">
        <v>108</v>
      </c>
      <c r="C6" s="16"/>
      <c r="D6" s="16"/>
      <c r="E6" s="16"/>
      <c r="F6" s="7"/>
      <c r="G6" s="7"/>
      <c r="H6" s="7"/>
      <c r="I6" s="89">
        <f>I5+K5</f>
        <v>46.964970254191456</v>
      </c>
      <c r="J6" s="90"/>
      <c r="K6" s="90"/>
      <c r="L6" s="91"/>
      <c r="M6" s="89">
        <f>M5</f>
        <v>10.8</v>
      </c>
      <c r="N6" s="91"/>
      <c r="O6" s="6">
        <v>5.4</v>
      </c>
    </row>
    <row r="7" spans="2:15" ht="16.5" thickTop="1" x14ac:dyDescent="0.25">
      <c r="B7" s="89">
        <v>220</v>
      </c>
      <c r="C7" s="91"/>
      <c r="D7" s="89">
        <f>D4</f>
        <v>49</v>
      </c>
      <c r="E7" s="91"/>
      <c r="F7" s="7"/>
      <c r="G7" s="7"/>
      <c r="H7" s="7"/>
      <c r="I7" s="89">
        <f>I6-M6</f>
        <v>36.164970254191459</v>
      </c>
      <c r="J7" s="90"/>
      <c r="K7" s="90"/>
      <c r="L7" s="90"/>
      <c r="M7" s="90"/>
      <c r="N7" s="91"/>
      <c r="O7" s="6">
        <v>5.4</v>
      </c>
    </row>
    <row r="8" spans="2:15" ht="15.75" x14ac:dyDescent="0.25">
      <c r="B8" s="89">
        <f>B7-D7</f>
        <v>171</v>
      </c>
      <c r="C8" s="90"/>
      <c r="D8" s="90"/>
      <c r="E8" s="91"/>
      <c r="F8" s="94"/>
      <c r="G8" s="7"/>
      <c r="H8" s="7"/>
      <c r="I8" s="89">
        <f>I7-O7</f>
        <v>30.764970254191461</v>
      </c>
      <c r="J8" s="90"/>
      <c r="K8" s="90"/>
      <c r="L8" s="90"/>
      <c r="M8" s="90"/>
      <c r="N8" s="90"/>
      <c r="O8" s="91"/>
    </row>
    <row r="9" spans="2:15" ht="16.5" thickBot="1" x14ac:dyDescent="0.3">
      <c r="B9" s="96">
        <v>0.5</v>
      </c>
      <c r="C9" s="91"/>
      <c r="D9" s="89">
        <f>B8*B9</f>
        <v>85.5</v>
      </c>
      <c r="E9" s="91"/>
      <c r="F9" s="95"/>
      <c r="G9" s="7"/>
      <c r="H9" s="7"/>
      <c r="I9" s="7"/>
      <c r="J9" s="7"/>
      <c r="K9" s="7"/>
      <c r="L9" s="7"/>
      <c r="M9" s="7"/>
      <c r="N9" s="7"/>
      <c r="O9" s="7"/>
    </row>
    <row r="10" spans="2:15" ht="17.25" thickTop="1" thickBot="1" x14ac:dyDescent="0.3">
      <c r="B10" s="96">
        <v>0.65</v>
      </c>
      <c r="C10" s="91"/>
      <c r="D10" s="89">
        <f>B8*B10</f>
        <v>111.15</v>
      </c>
      <c r="E10" s="91"/>
      <c r="F10" s="95"/>
      <c r="G10" s="7"/>
      <c r="H10" s="7"/>
      <c r="I10" s="16" t="s">
        <v>13</v>
      </c>
      <c r="J10" s="16"/>
      <c r="K10" s="16"/>
      <c r="L10" s="7"/>
      <c r="M10" s="16" t="s">
        <v>14</v>
      </c>
      <c r="N10" s="16"/>
      <c r="O10" s="7"/>
    </row>
    <row r="11" spans="2:15" ht="16.5" thickTop="1" x14ac:dyDescent="0.25">
      <c r="B11" s="96">
        <v>0.75</v>
      </c>
      <c r="C11" s="91"/>
      <c r="D11" s="89">
        <f>B8*B11</f>
        <v>128.25</v>
      </c>
      <c r="E11" s="91"/>
      <c r="F11" s="95"/>
      <c r="G11" s="7"/>
      <c r="H11" s="7"/>
      <c r="I11" s="6">
        <v>11.6</v>
      </c>
      <c r="J11" s="6">
        <f>B4</f>
        <v>88</v>
      </c>
      <c r="K11" s="6">
        <v>879</v>
      </c>
      <c r="L11" s="7"/>
      <c r="M11" s="6">
        <f>I13</f>
        <v>1899.8</v>
      </c>
      <c r="N11" s="6">
        <v>1.2</v>
      </c>
      <c r="O11" s="7"/>
    </row>
    <row r="12" spans="2:15" ht="15.75" x14ac:dyDescent="0.25">
      <c r="B12" s="96">
        <v>0.85</v>
      </c>
      <c r="C12" s="91"/>
      <c r="D12" s="89">
        <f>B8*B12</f>
        <v>145.35</v>
      </c>
      <c r="E12" s="91"/>
      <c r="F12" s="95"/>
      <c r="G12" s="7"/>
      <c r="H12" s="7"/>
      <c r="I12" s="89">
        <f>I11*J11</f>
        <v>1020.8</v>
      </c>
      <c r="J12" s="91"/>
      <c r="K12" s="6">
        <f>K11</f>
        <v>879</v>
      </c>
      <c r="L12" s="7"/>
      <c r="M12" s="89">
        <f>M11*N11</f>
        <v>2279.7599999999998</v>
      </c>
      <c r="N12" s="91"/>
      <c r="O12" s="7"/>
    </row>
    <row r="13" spans="2:15" ht="15.75" x14ac:dyDescent="0.25">
      <c r="B13" s="96">
        <v>0.95</v>
      </c>
      <c r="C13" s="91"/>
      <c r="D13" s="89">
        <f>B8*B13</f>
        <v>162.44999999999999</v>
      </c>
      <c r="E13" s="91"/>
      <c r="F13" s="95"/>
      <c r="G13" s="7"/>
      <c r="H13" s="7"/>
      <c r="I13" s="89">
        <f>I12+K12</f>
        <v>1899.8</v>
      </c>
      <c r="J13" s="90"/>
      <c r="K13" s="91"/>
      <c r="L13" s="7"/>
      <c r="M13" s="7"/>
      <c r="N13" s="7"/>
      <c r="O13" s="7"/>
    </row>
    <row r="14" spans="2:15" ht="16.5" thickBot="1" x14ac:dyDescent="0.3">
      <c r="B14" s="98"/>
      <c r="C14" s="92"/>
      <c r="D14" s="92"/>
      <c r="E14" s="92"/>
      <c r="F14" s="95"/>
      <c r="G14" s="7"/>
      <c r="H14" s="7"/>
      <c r="I14" s="7"/>
      <c r="J14" s="7"/>
      <c r="K14" s="7"/>
      <c r="L14" s="7"/>
      <c r="M14" s="7"/>
      <c r="N14" s="7"/>
      <c r="O14" s="7"/>
    </row>
    <row r="15" spans="2:15" ht="17.25" thickTop="1" thickBot="1" x14ac:dyDescent="0.3">
      <c r="B15" s="16" t="s">
        <v>106</v>
      </c>
      <c r="C15" s="16"/>
      <c r="D15" s="16"/>
      <c r="E15" s="16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2:15" ht="16.5" thickTop="1" x14ac:dyDescent="0.25">
      <c r="B16" s="6" t="s">
        <v>10</v>
      </c>
      <c r="C16" s="6">
        <f>C4</f>
        <v>1.72</v>
      </c>
      <c r="D16" s="6">
        <f>C4</f>
        <v>1.72</v>
      </c>
      <c r="E16" s="6">
        <f>C16*D16</f>
        <v>2.9583999999999997</v>
      </c>
      <c r="F16" s="7"/>
      <c r="G16" s="7"/>
      <c r="H16" s="7"/>
    </row>
    <row r="17" spans="2:15" ht="15.75" x14ac:dyDescent="0.25">
      <c r="B17" s="6" t="s">
        <v>9</v>
      </c>
      <c r="C17" s="6">
        <f>B4</f>
        <v>88</v>
      </c>
      <c r="D17" s="6">
        <f>E16</f>
        <v>2.9583999999999997</v>
      </c>
      <c r="E17" s="6">
        <f>C17/D17</f>
        <v>29.745808545159548</v>
      </c>
      <c r="F17" s="7"/>
      <c r="G17" s="7"/>
      <c r="H17" s="7"/>
    </row>
    <row r="18" spans="2:15" ht="16.5" thickBot="1" x14ac:dyDescent="0.3">
      <c r="B18" s="7"/>
      <c r="C18" s="7"/>
      <c r="D18" s="7"/>
      <c r="E18" s="7"/>
      <c r="F18" s="7"/>
      <c r="G18" s="7"/>
      <c r="H18" s="7"/>
    </row>
    <row r="19" spans="2:15" ht="17.25" thickTop="1" thickBot="1" x14ac:dyDescent="0.3">
      <c r="B19" s="16" t="s">
        <v>11</v>
      </c>
      <c r="C19" s="16"/>
      <c r="D19" s="16"/>
      <c r="E19" s="16"/>
      <c r="F19" s="16"/>
      <c r="G19" s="16"/>
      <c r="H19" s="7"/>
    </row>
    <row r="20" spans="2:15" ht="16.5" thickTop="1" x14ac:dyDescent="0.25">
      <c r="B20" s="6">
        <v>0.29699999999999999</v>
      </c>
      <c r="C20" s="6">
        <f>B4</f>
        <v>88</v>
      </c>
      <c r="D20" s="6">
        <v>19.5</v>
      </c>
      <c r="E20" s="6">
        <f>C4</f>
        <v>1.72</v>
      </c>
      <c r="F20" s="6">
        <v>14.013</v>
      </c>
      <c r="G20" s="6">
        <v>0.72</v>
      </c>
      <c r="H20" s="7"/>
    </row>
    <row r="21" spans="2:15" ht="15.75" x14ac:dyDescent="0.25">
      <c r="B21" s="89">
        <f>B20*C20</f>
        <v>26.135999999999999</v>
      </c>
      <c r="C21" s="91"/>
      <c r="D21" s="89">
        <f>D20*E20</f>
        <v>33.54</v>
      </c>
      <c r="E21" s="91"/>
      <c r="F21" s="6">
        <f>F20</f>
        <v>14.013</v>
      </c>
      <c r="G21" s="6">
        <v>0.72</v>
      </c>
      <c r="H21" s="7"/>
    </row>
    <row r="22" spans="2:15" ht="15.75" x14ac:dyDescent="0.25">
      <c r="B22" s="89">
        <f>B21+D21</f>
        <v>59.676000000000002</v>
      </c>
      <c r="C22" s="90"/>
      <c r="D22" s="90"/>
      <c r="E22" s="91"/>
      <c r="F22" s="6">
        <f>F21</f>
        <v>14.013</v>
      </c>
      <c r="G22" s="6">
        <v>0.72</v>
      </c>
      <c r="H22" s="7"/>
      <c r="I22" s="7"/>
      <c r="J22" s="7"/>
      <c r="K22" s="7"/>
      <c r="L22" s="7"/>
      <c r="M22" s="7"/>
      <c r="N22" s="7"/>
      <c r="O22" s="7"/>
    </row>
    <row r="23" spans="2:15" ht="15.75" x14ac:dyDescent="0.25">
      <c r="B23" s="89">
        <f>B22-F22</f>
        <v>45.663000000000004</v>
      </c>
      <c r="C23" s="90"/>
      <c r="D23" s="90"/>
      <c r="E23" s="90"/>
      <c r="F23" s="91"/>
      <c r="G23" s="6">
        <v>0.72</v>
      </c>
      <c r="H23" s="7"/>
      <c r="I23" s="7"/>
    </row>
    <row r="24" spans="2:15" ht="15.75" x14ac:dyDescent="0.25">
      <c r="B24" s="89">
        <f>B23/G23</f>
        <v>63.420833333333341</v>
      </c>
      <c r="C24" s="90"/>
      <c r="D24" s="90"/>
      <c r="E24" s="90"/>
      <c r="F24" s="90"/>
      <c r="G24" s="91"/>
      <c r="H24" s="7"/>
      <c r="I24" s="7"/>
    </row>
  </sheetData>
  <mergeCells count="35">
    <mergeCell ref="B24:G24"/>
    <mergeCell ref="B15:E15"/>
    <mergeCell ref="B19:G19"/>
    <mergeCell ref="B21:C21"/>
    <mergeCell ref="D21:E21"/>
    <mergeCell ref="B22:E22"/>
    <mergeCell ref="B23:F23"/>
    <mergeCell ref="B12:C12"/>
    <mergeCell ref="D12:E12"/>
    <mergeCell ref="I12:J12"/>
    <mergeCell ref="M12:N12"/>
    <mergeCell ref="B13:C13"/>
    <mergeCell ref="D13:E13"/>
    <mergeCell ref="I13:K13"/>
    <mergeCell ref="B10:C10"/>
    <mergeCell ref="D10:E10"/>
    <mergeCell ref="I10:K10"/>
    <mergeCell ref="M10:N10"/>
    <mergeCell ref="B11:C11"/>
    <mergeCell ref="D11:E11"/>
    <mergeCell ref="B7:C7"/>
    <mergeCell ref="D7:E7"/>
    <mergeCell ref="I7:N7"/>
    <mergeCell ref="B8:E8"/>
    <mergeCell ref="I8:O8"/>
    <mergeCell ref="B9:C9"/>
    <mergeCell ref="D9:E9"/>
    <mergeCell ref="B2:D2"/>
    <mergeCell ref="I3:O3"/>
    <mergeCell ref="I5:J5"/>
    <mergeCell ref="K5:L5"/>
    <mergeCell ref="M5:N5"/>
    <mergeCell ref="B6:E6"/>
    <mergeCell ref="I6:L6"/>
    <mergeCell ref="M6:N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4"/>
  <sheetViews>
    <sheetView workbookViewId="0">
      <selection activeCell="J20" sqref="J20"/>
    </sheetView>
  </sheetViews>
  <sheetFormatPr baseColWidth="10" defaultRowHeight="15" x14ac:dyDescent="0.25"/>
  <sheetData>
    <row r="1" spans="2:15" ht="15.75" thickBot="1" x14ac:dyDescent="0.3"/>
    <row r="2" spans="2:15" ht="16.5" thickTop="1" thickBot="1" x14ac:dyDescent="0.3">
      <c r="B2" s="16" t="s">
        <v>110</v>
      </c>
      <c r="C2" s="16"/>
      <c r="D2" s="16"/>
    </row>
    <row r="3" spans="2:15" ht="17.25" thickTop="1" thickBot="1" x14ac:dyDescent="0.3">
      <c r="B3" s="6" t="s">
        <v>9</v>
      </c>
      <c r="C3" s="6" t="s">
        <v>10</v>
      </c>
      <c r="D3" s="93" t="s">
        <v>17</v>
      </c>
      <c r="E3" s="7"/>
      <c r="F3" s="7"/>
      <c r="G3" s="7"/>
      <c r="H3" s="7"/>
      <c r="I3" s="16" t="s">
        <v>12</v>
      </c>
      <c r="J3" s="16"/>
      <c r="K3" s="16"/>
      <c r="L3" s="16"/>
      <c r="M3" s="16"/>
      <c r="N3" s="16"/>
      <c r="O3" s="16"/>
    </row>
    <row r="4" spans="2:15" ht="16.5" thickTop="1" x14ac:dyDescent="0.25">
      <c r="B4" s="6">
        <v>77</v>
      </c>
      <c r="C4" s="6">
        <v>1.82</v>
      </c>
      <c r="D4" s="9">
        <v>27</v>
      </c>
      <c r="E4" s="7"/>
      <c r="F4" s="7"/>
      <c r="G4" s="7"/>
      <c r="H4" s="7"/>
      <c r="I4" s="6">
        <v>1.2</v>
      </c>
      <c r="J4" s="6">
        <f>E17</f>
        <v>23.245984784446321</v>
      </c>
      <c r="K4" s="6">
        <v>0.23</v>
      </c>
      <c r="L4" s="6">
        <f>D4</f>
        <v>27</v>
      </c>
      <c r="M4" s="6">
        <v>10.8</v>
      </c>
      <c r="N4" s="6">
        <v>1</v>
      </c>
      <c r="O4" s="6">
        <v>5.4</v>
      </c>
    </row>
    <row r="5" spans="2:15" ht="16.5" thickBot="1" x14ac:dyDescent="0.3">
      <c r="B5" s="92"/>
      <c r="C5" s="92"/>
      <c r="D5" s="10"/>
      <c r="E5" s="7"/>
      <c r="F5" s="7"/>
      <c r="G5" s="7"/>
      <c r="H5" s="7"/>
      <c r="I5" s="89">
        <f>I4*J4</f>
        <v>27.895181741335584</v>
      </c>
      <c r="J5" s="91"/>
      <c r="K5" s="89">
        <f>K4*L4</f>
        <v>6.21</v>
      </c>
      <c r="L5" s="91"/>
      <c r="M5" s="89">
        <f>M4*N4</f>
        <v>10.8</v>
      </c>
      <c r="N5" s="91"/>
      <c r="O5" s="6">
        <v>5.4</v>
      </c>
    </row>
    <row r="6" spans="2:15" ht="17.25" thickTop="1" thickBot="1" x14ac:dyDescent="0.3">
      <c r="B6" s="16" t="s">
        <v>108</v>
      </c>
      <c r="C6" s="16"/>
      <c r="D6" s="16"/>
      <c r="E6" s="16"/>
      <c r="F6" s="7"/>
      <c r="G6" s="7"/>
      <c r="H6" s="7"/>
      <c r="I6" s="89">
        <f>I5+K5</f>
        <v>34.105181741335585</v>
      </c>
      <c r="J6" s="90"/>
      <c r="K6" s="90"/>
      <c r="L6" s="91"/>
      <c r="M6" s="89">
        <f>M5</f>
        <v>10.8</v>
      </c>
      <c r="N6" s="91"/>
      <c r="O6" s="6">
        <v>5.4</v>
      </c>
    </row>
    <row r="7" spans="2:15" ht="16.5" thickTop="1" x14ac:dyDescent="0.25">
      <c r="B7" s="89">
        <v>220</v>
      </c>
      <c r="C7" s="91"/>
      <c r="D7" s="89">
        <f>D4</f>
        <v>27</v>
      </c>
      <c r="E7" s="91"/>
      <c r="F7" s="7"/>
      <c r="G7" s="7"/>
      <c r="H7" s="7"/>
      <c r="I7" s="89">
        <f>I6-M6</f>
        <v>23.305181741335584</v>
      </c>
      <c r="J7" s="90"/>
      <c r="K7" s="90"/>
      <c r="L7" s="90"/>
      <c r="M7" s="90"/>
      <c r="N7" s="91"/>
      <c r="O7" s="6">
        <v>5.4</v>
      </c>
    </row>
    <row r="8" spans="2:15" ht="15.75" x14ac:dyDescent="0.25">
      <c r="B8" s="89">
        <f>B7-D7</f>
        <v>193</v>
      </c>
      <c r="C8" s="90"/>
      <c r="D8" s="90"/>
      <c r="E8" s="91"/>
      <c r="F8" s="94"/>
      <c r="G8" s="7"/>
      <c r="H8" s="7"/>
      <c r="I8" s="89">
        <f>I7-O7</f>
        <v>17.905181741335582</v>
      </c>
      <c r="J8" s="90"/>
      <c r="K8" s="90"/>
      <c r="L8" s="90"/>
      <c r="M8" s="90"/>
      <c r="N8" s="90"/>
      <c r="O8" s="91"/>
    </row>
    <row r="9" spans="2:15" ht="16.5" thickBot="1" x14ac:dyDescent="0.3">
      <c r="B9" s="96">
        <v>0.5</v>
      </c>
      <c r="C9" s="91"/>
      <c r="D9" s="89">
        <f>B8*B9</f>
        <v>96.5</v>
      </c>
      <c r="E9" s="91"/>
      <c r="F9" s="95"/>
      <c r="G9" s="7"/>
      <c r="H9" s="7"/>
      <c r="I9" s="7"/>
      <c r="J9" s="7"/>
      <c r="K9" s="7"/>
      <c r="L9" s="7"/>
      <c r="M9" s="7"/>
      <c r="N9" s="7"/>
      <c r="O9" s="7"/>
    </row>
    <row r="10" spans="2:15" ht="17.25" thickTop="1" thickBot="1" x14ac:dyDescent="0.3">
      <c r="B10" s="96">
        <v>0.65</v>
      </c>
      <c r="C10" s="91"/>
      <c r="D10" s="89">
        <f>B8*B10</f>
        <v>125.45</v>
      </c>
      <c r="E10" s="91"/>
      <c r="F10" s="95"/>
      <c r="G10" s="7"/>
      <c r="H10" s="7"/>
      <c r="I10" s="16" t="s">
        <v>13</v>
      </c>
      <c r="J10" s="16"/>
      <c r="K10" s="16"/>
      <c r="L10" s="7"/>
      <c r="M10" s="16" t="s">
        <v>14</v>
      </c>
      <c r="N10" s="16"/>
      <c r="O10" s="7"/>
    </row>
    <row r="11" spans="2:15" ht="16.5" thickTop="1" x14ac:dyDescent="0.25">
      <c r="B11" s="96">
        <v>0.75</v>
      </c>
      <c r="C11" s="91"/>
      <c r="D11" s="89">
        <f>B8*B11</f>
        <v>144.75</v>
      </c>
      <c r="E11" s="91"/>
      <c r="F11" s="95"/>
      <c r="G11" s="7"/>
      <c r="H11" s="7"/>
      <c r="I11" s="6">
        <v>15.3</v>
      </c>
      <c r="J11" s="6">
        <f>B4</f>
        <v>77</v>
      </c>
      <c r="K11" s="6">
        <v>679</v>
      </c>
      <c r="L11" s="7"/>
      <c r="M11" s="6">
        <f>I13</f>
        <v>1857.1000000000001</v>
      </c>
      <c r="N11" s="6">
        <v>1.2</v>
      </c>
      <c r="O11" s="7"/>
    </row>
    <row r="12" spans="2:15" ht="15.75" x14ac:dyDescent="0.25">
      <c r="B12" s="96">
        <v>0.85</v>
      </c>
      <c r="C12" s="91"/>
      <c r="D12" s="89">
        <f>B8*B12</f>
        <v>164.04999999999998</v>
      </c>
      <c r="E12" s="91"/>
      <c r="F12" s="95"/>
      <c r="G12" s="7"/>
      <c r="H12" s="7"/>
      <c r="I12" s="89">
        <f>I11*J11</f>
        <v>1178.1000000000001</v>
      </c>
      <c r="J12" s="91"/>
      <c r="K12" s="6">
        <f>K11</f>
        <v>679</v>
      </c>
      <c r="L12" s="7"/>
      <c r="M12" s="89">
        <f>M11*N11</f>
        <v>2228.52</v>
      </c>
      <c r="N12" s="91"/>
      <c r="O12" s="7"/>
    </row>
    <row r="13" spans="2:15" ht="15.75" x14ac:dyDescent="0.25">
      <c r="B13" s="96">
        <v>0.95</v>
      </c>
      <c r="C13" s="91"/>
      <c r="D13" s="89">
        <f>B8*B13</f>
        <v>183.35</v>
      </c>
      <c r="E13" s="91"/>
      <c r="F13" s="95"/>
      <c r="G13" s="7"/>
      <c r="H13" s="7"/>
      <c r="I13" s="89">
        <f>I12+K12</f>
        <v>1857.1000000000001</v>
      </c>
      <c r="J13" s="90"/>
      <c r="K13" s="91"/>
      <c r="L13" s="7"/>
      <c r="M13" s="7"/>
      <c r="N13" s="7"/>
      <c r="O13" s="7"/>
    </row>
    <row r="14" spans="2:15" ht="16.5" thickBot="1" x14ac:dyDescent="0.3">
      <c r="B14" s="98"/>
      <c r="C14" s="92"/>
      <c r="D14" s="92"/>
      <c r="E14" s="92"/>
      <c r="F14" s="95"/>
      <c r="G14" s="7"/>
      <c r="H14" s="7"/>
      <c r="I14" s="7"/>
      <c r="J14" s="7"/>
      <c r="K14" s="7"/>
      <c r="L14" s="7"/>
      <c r="M14" s="7"/>
      <c r="N14" s="7"/>
      <c r="O14" s="7"/>
    </row>
    <row r="15" spans="2:15" ht="17.25" thickTop="1" thickBot="1" x14ac:dyDescent="0.3">
      <c r="B15" s="16" t="s">
        <v>106</v>
      </c>
      <c r="C15" s="16"/>
      <c r="D15" s="16"/>
      <c r="E15" s="16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2:15" ht="16.5" thickTop="1" x14ac:dyDescent="0.25">
      <c r="B16" s="6" t="s">
        <v>10</v>
      </c>
      <c r="C16" s="6">
        <f>C4</f>
        <v>1.82</v>
      </c>
      <c r="D16" s="6">
        <f>C4</f>
        <v>1.82</v>
      </c>
      <c r="E16" s="6">
        <f>C16*D16</f>
        <v>3.3124000000000002</v>
      </c>
      <c r="F16" s="7"/>
      <c r="G16" s="7"/>
      <c r="H16" s="7"/>
    </row>
    <row r="17" spans="2:15" ht="15.75" x14ac:dyDescent="0.25">
      <c r="B17" s="6" t="s">
        <v>9</v>
      </c>
      <c r="C17" s="6">
        <f>B4</f>
        <v>77</v>
      </c>
      <c r="D17" s="6">
        <f>E16</f>
        <v>3.3124000000000002</v>
      </c>
      <c r="E17" s="6">
        <f>C17/D17</f>
        <v>23.245984784446321</v>
      </c>
      <c r="F17" s="7"/>
      <c r="G17" s="7"/>
      <c r="H17" s="7"/>
    </row>
    <row r="18" spans="2:15" ht="16.5" thickBot="1" x14ac:dyDescent="0.3">
      <c r="B18" s="7"/>
      <c r="C18" s="7"/>
      <c r="D18" s="7"/>
      <c r="E18" s="7"/>
      <c r="F18" s="7"/>
      <c r="G18" s="7"/>
      <c r="H18" s="7"/>
    </row>
    <row r="19" spans="2:15" ht="17.25" thickTop="1" thickBot="1" x14ac:dyDescent="0.3">
      <c r="B19" s="16" t="s">
        <v>11</v>
      </c>
      <c r="C19" s="16"/>
      <c r="D19" s="16"/>
      <c r="E19" s="16"/>
      <c r="F19" s="16"/>
      <c r="G19" s="16"/>
      <c r="H19" s="7"/>
    </row>
    <row r="20" spans="2:15" ht="16.5" thickTop="1" x14ac:dyDescent="0.25">
      <c r="B20" s="6">
        <v>0.29699999999999999</v>
      </c>
      <c r="C20" s="6">
        <f>B4</f>
        <v>77</v>
      </c>
      <c r="D20" s="6">
        <v>19.5</v>
      </c>
      <c r="E20" s="6">
        <f>C4</f>
        <v>1.82</v>
      </c>
      <c r="F20" s="6">
        <v>14.013</v>
      </c>
      <c r="G20" s="6">
        <v>0.72</v>
      </c>
      <c r="H20" s="7"/>
    </row>
    <row r="21" spans="2:15" ht="15.75" x14ac:dyDescent="0.25">
      <c r="B21" s="89">
        <f>B20*C20</f>
        <v>22.869</v>
      </c>
      <c r="C21" s="91"/>
      <c r="D21" s="89">
        <f>D20*E20</f>
        <v>35.49</v>
      </c>
      <c r="E21" s="91"/>
      <c r="F21" s="6">
        <f>F20</f>
        <v>14.013</v>
      </c>
      <c r="G21" s="6">
        <v>0.72</v>
      </c>
      <c r="H21" s="7"/>
    </row>
    <row r="22" spans="2:15" ht="15.75" x14ac:dyDescent="0.25">
      <c r="B22" s="89">
        <f>B21+D21</f>
        <v>58.359000000000002</v>
      </c>
      <c r="C22" s="90"/>
      <c r="D22" s="90"/>
      <c r="E22" s="91"/>
      <c r="F22" s="6">
        <f>F21</f>
        <v>14.013</v>
      </c>
      <c r="G22" s="6">
        <v>0.72</v>
      </c>
      <c r="H22" s="7"/>
      <c r="I22" s="7"/>
      <c r="J22" s="7"/>
      <c r="K22" s="7"/>
      <c r="L22" s="7"/>
      <c r="M22" s="7"/>
      <c r="N22" s="7"/>
      <c r="O22" s="7"/>
    </row>
    <row r="23" spans="2:15" ht="15.75" x14ac:dyDescent="0.25">
      <c r="B23" s="89">
        <f>B22-F22</f>
        <v>44.346000000000004</v>
      </c>
      <c r="C23" s="90"/>
      <c r="D23" s="90"/>
      <c r="E23" s="90"/>
      <c r="F23" s="91"/>
      <c r="G23" s="6">
        <v>0.72</v>
      </c>
      <c r="H23" s="7"/>
      <c r="I23" s="7"/>
    </row>
    <row r="24" spans="2:15" ht="15.75" x14ac:dyDescent="0.25">
      <c r="B24" s="89">
        <f>B23/G23</f>
        <v>61.591666666666676</v>
      </c>
      <c r="C24" s="90"/>
      <c r="D24" s="90"/>
      <c r="E24" s="90"/>
      <c r="F24" s="90"/>
      <c r="G24" s="91"/>
      <c r="H24" s="7"/>
      <c r="I24" s="7"/>
    </row>
  </sheetData>
  <mergeCells count="35">
    <mergeCell ref="B24:G24"/>
    <mergeCell ref="B15:E15"/>
    <mergeCell ref="B19:G19"/>
    <mergeCell ref="B21:C21"/>
    <mergeCell ref="D21:E21"/>
    <mergeCell ref="B22:E22"/>
    <mergeCell ref="B23:F23"/>
    <mergeCell ref="B12:C12"/>
    <mergeCell ref="D12:E12"/>
    <mergeCell ref="I12:J12"/>
    <mergeCell ref="M12:N12"/>
    <mergeCell ref="B13:C13"/>
    <mergeCell ref="D13:E13"/>
    <mergeCell ref="I13:K13"/>
    <mergeCell ref="B10:C10"/>
    <mergeCell ref="D10:E10"/>
    <mergeCell ref="I10:K10"/>
    <mergeCell ref="M10:N10"/>
    <mergeCell ref="B11:C11"/>
    <mergeCell ref="D11:E11"/>
    <mergeCell ref="B7:C7"/>
    <mergeCell ref="D7:E7"/>
    <mergeCell ref="I7:N7"/>
    <mergeCell ref="B8:E8"/>
    <mergeCell ref="I8:O8"/>
    <mergeCell ref="B9:C9"/>
    <mergeCell ref="D9:E9"/>
    <mergeCell ref="B2:D2"/>
    <mergeCell ref="I3:O3"/>
    <mergeCell ref="I5:J5"/>
    <mergeCell ref="K5:L5"/>
    <mergeCell ref="M5:N5"/>
    <mergeCell ref="B6:E6"/>
    <mergeCell ref="I6:L6"/>
    <mergeCell ref="M6:N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4"/>
  <sheetViews>
    <sheetView tabSelected="1" workbookViewId="0">
      <selection activeCell="K19" sqref="K19"/>
    </sheetView>
  </sheetViews>
  <sheetFormatPr baseColWidth="10" defaultRowHeight="15" x14ac:dyDescent="0.25"/>
  <sheetData>
    <row r="1" spans="2:15" ht="15.75" thickBot="1" x14ac:dyDescent="0.3"/>
    <row r="2" spans="2:15" ht="16.5" thickTop="1" thickBot="1" x14ac:dyDescent="0.3">
      <c r="B2" s="16" t="s">
        <v>111</v>
      </c>
      <c r="C2" s="16"/>
      <c r="D2" s="16"/>
    </row>
    <row r="3" spans="2:15" ht="17.25" thickTop="1" thickBot="1" x14ac:dyDescent="0.3">
      <c r="B3" s="6" t="s">
        <v>9</v>
      </c>
      <c r="C3" s="6" t="s">
        <v>10</v>
      </c>
      <c r="D3" s="93" t="s">
        <v>17</v>
      </c>
      <c r="E3" s="7"/>
      <c r="F3" s="7"/>
      <c r="G3" s="7"/>
      <c r="H3" s="7"/>
      <c r="I3" s="16" t="s">
        <v>12</v>
      </c>
      <c r="J3" s="16"/>
      <c r="K3" s="16"/>
      <c r="L3" s="16"/>
      <c r="M3" s="16"/>
      <c r="N3" s="16"/>
      <c r="O3" s="16"/>
    </row>
    <row r="4" spans="2:15" ht="16.5" thickTop="1" x14ac:dyDescent="0.25">
      <c r="B4" s="6">
        <v>70</v>
      </c>
      <c r="C4" s="6">
        <v>1.52</v>
      </c>
      <c r="D4" s="9">
        <v>24</v>
      </c>
      <c r="E4" s="7"/>
      <c r="F4" s="7"/>
      <c r="G4" s="7"/>
      <c r="H4" s="7"/>
      <c r="I4" s="6">
        <v>1.2</v>
      </c>
      <c r="J4" s="6">
        <f>E17</f>
        <v>30.297783933518005</v>
      </c>
      <c r="K4" s="6">
        <v>0.23</v>
      </c>
      <c r="L4" s="6">
        <f>D4</f>
        <v>24</v>
      </c>
      <c r="M4" s="6">
        <v>10.8</v>
      </c>
      <c r="N4" s="6">
        <v>0</v>
      </c>
      <c r="O4" s="6">
        <v>5.4</v>
      </c>
    </row>
    <row r="5" spans="2:15" ht="16.5" thickBot="1" x14ac:dyDescent="0.3">
      <c r="B5" s="92"/>
      <c r="C5" s="92"/>
      <c r="D5" s="10"/>
      <c r="E5" s="7"/>
      <c r="F5" s="7"/>
      <c r="G5" s="7"/>
      <c r="H5" s="7"/>
      <c r="I5" s="89">
        <f>I4*J4</f>
        <v>36.357340720221607</v>
      </c>
      <c r="J5" s="91"/>
      <c r="K5" s="89">
        <f>K4*L4</f>
        <v>5.5200000000000005</v>
      </c>
      <c r="L5" s="91"/>
      <c r="M5" s="89">
        <f>M4*N4</f>
        <v>0</v>
      </c>
      <c r="N5" s="91"/>
      <c r="O5" s="6">
        <f>O4</f>
        <v>5.4</v>
      </c>
    </row>
    <row r="6" spans="2:15" ht="17.25" thickTop="1" thickBot="1" x14ac:dyDescent="0.3">
      <c r="B6" s="16" t="s">
        <v>108</v>
      </c>
      <c r="C6" s="16"/>
      <c r="D6" s="16"/>
      <c r="E6" s="16"/>
      <c r="F6" s="7"/>
      <c r="G6" s="7"/>
      <c r="H6" s="7"/>
      <c r="I6" s="89">
        <f>I5+K5</f>
        <v>41.877340720221611</v>
      </c>
      <c r="J6" s="90"/>
      <c r="K6" s="90"/>
      <c r="L6" s="91"/>
      <c r="M6" s="89">
        <f>M5*N5</f>
        <v>0</v>
      </c>
      <c r="N6" s="91"/>
      <c r="O6" s="6">
        <f>O5</f>
        <v>5.4</v>
      </c>
    </row>
    <row r="7" spans="2:15" ht="16.5" thickTop="1" x14ac:dyDescent="0.25">
      <c r="B7" s="89">
        <v>220</v>
      </c>
      <c r="C7" s="91"/>
      <c r="D7" s="89">
        <f>D4</f>
        <v>24</v>
      </c>
      <c r="E7" s="91"/>
      <c r="F7" s="7"/>
      <c r="G7" s="7"/>
      <c r="H7" s="7"/>
      <c r="I7" s="89">
        <f>I6-M6</f>
        <v>41.877340720221611</v>
      </c>
      <c r="J7" s="90"/>
      <c r="K7" s="90"/>
      <c r="L7" s="90"/>
      <c r="M7" s="90"/>
      <c r="N7" s="91"/>
      <c r="O7" s="6">
        <f>O6</f>
        <v>5.4</v>
      </c>
    </row>
    <row r="8" spans="2:15" ht="15.75" x14ac:dyDescent="0.25">
      <c r="B8" s="97">
        <f>B7-D7</f>
        <v>196</v>
      </c>
      <c r="C8" s="97"/>
      <c r="D8" s="97"/>
      <c r="E8" s="97"/>
      <c r="F8" s="94"/>
      <c r="G8" s="7"/>
      <c r="H8" s="7"/>
      <c r="I8" s="89">
        <f>I7-O7</f>
        <v>36.477340720221612</v>
      </c>
      <c r="J8" s="90"/>
      <c r="K8" s="90"/>
      <c r="L8" s="90"/>
      <c r="M8" s="90"/>
      <c r="N8" s="90"/>
      <c r="O8" s="91"/>
    </row>
    <row r="9" spans="2:15" ht="16.5" thickBot="1" x14ac:dyDescent="0.3">
      <c r="B9" s="96">
        <v>0.5</v>
      </c>
      <c r="C9" s="91"/>
      <c r="D9" s="89">
        <f>B8*B9</f>
        <v>98</v>
      </c>
      <c r="E9" s="91"/>
      <c r="F9" s="95"/>
      <c r="G9" s="7"/>
      <c r="H9" s="7"/>
      <c r="I9" s="7"/>
      <c r="J9" s="7"/>
      <c r="K9" s="7"/>
      <c r="L9" s="7"/>
      <c r="M9" s="7"/>
      <c r="N9" s="7"/>
      <c r="O9" s="7"/>
    </row>
    <row r="10" spans="2:15" ht="17.25" thickTop="1" thickBot="1" x14ac:dyDescent="0.3">
      <c r="B10" s="96">
        <v>0.65</v>
      </c>
      <c r="C10" s="91"/>
      <c r="D10" s="89">
        <f>B8*B10</f>
        <v>127.4</v>
      </c>
      <c r="E10" s="91"/>
      <c r="F10" s="95"/>
      <c r="G10" s="7"/>
      <c r="H10" s="7"/>
      <c r="I10" s="16" t="s">
        <v>13</v>
      </c>
      <c r="J10" s="16"/>
      <c r="K10" s="16"/>
      <c r="L10" s="7"/>
      <c r="M10" s="16" t="s">
        <v>14</v>
      </c>
      <c r="N10" s="16"/>
      <c r="O10" s="7"/>
    </row>
    <row r="11" spans="2:15" ht="16.5" thickTop="1" x14ac:dyDescent="0.25">
      <c r="B11" s="96">
        <v>0.75</v>
      </c>
      <c r="C11" s="91"/>
      <c r="D11" s="89">
        <f>B8*B11</f>
        <v>147</v>
      </c>
      <c r="E11" s="91"/>
      <c r="F11" s="95"/>
      <c r="G11" s="7"/>
      <c r="H11" s="7"/>
      <c r="I11" s="6">
        <v>14.7</v>
      </c>
      <c r="J11" s="6">
        <f>B4</f>
        <v>70</v>
      </c>
      <c r="K11" s="6">
        <v>496</v>
      </c>
      <c r="L11" s="7"/>
      <c r="M11" s="6">
        <f>I13</f>
        <v>1525</v>
      </c>
      <c r="N11" s="6">
        <v>1.2</v>
      </c>
      <c r="O11" s="7"/>
    </row>
    <row r="12" spans="2:15" ht="15.75" x14ac:dyDescent="0.25">
      <c r="B12" s="96">
        <v>0.85</v>
      </c>
      <c r="C12" s="91"/>
      <c r="D12" s="89">
        <f>B8*B12</f>
        <v>166.6</v>
      </c>
      <c r="E12" s="91"/>
      <c r="F12" s="95"/>
      <c r="G12" s="7"/>
      <c r="H12" s="7"/>
      <c r="I12" s="89">
        <f>I11*J11</f>
        <v>1029</v>
      </c>
      <c r="J12" s="91"/>
      <c r="K12" s="6">
        <f>K11</f>
        <v>496</v>
      </c>
      <c r="L12" s="7"/>
      <c r="M12" s="89">
        <f>M11*N11</f>
        <v>1830</v>
      </c>
      <c r="N12" s="91"/>
      <c r="O12" s="7"/>
    </row>
    <row r="13" spans="2:15" ht="15.75" x14ac:dyDescent="0.25">
      <c r="B13" s="96">
        <v>0.95</v>
      </c>
      <c r="C13" s="91"/>
      <c r="D13" s="89">
        <f>B8*B13</f>
        <v>186.2</v>
      </c>
      <c r="E13" s="91"/>
      <c r="F13" s="95"/>
      <c r="G13" s="7"/>
      <c r="H13" s="7"/>
      <c r="I13" s="89">
        <f>I12+K12</f>
        <v>1525</v>
      </c>
      <c r="J13" s="90"/>
      <c r="K13" s="91"/>
      <c r="L13" s="7"/>
      <c r="M13" s="7"/>
      <c r="N13" s="7"/>
      <c r="O13" s="7"/>
    </row>
    <row r="14" spans="2:15" ht="16.5" thickBot="1" x14ac:dyDescent="0.3">
      <c r="B14" s="98"/>
      <c r="C14" s="92"/>
      <c r="D14" s="92"/>
      <c r="E14" s="92"/>
      <c r="F14" s="95"/>
      <c r="G14" s="7"/>
      <c r="H14" s="7"/>
      <c r="I14" s="7"/>
      <c r="J14" s="7"/>
      <c r="K14" s="7"/>
      <c r="L14" s="7"/>
      <c r="M14" s="7"/>
      <c r="N14" s="7"/>
      <c r="O14" s="7"/>
    </row>
    <row r="15" spans="2:15" ht="17.25" thickTop="1" thickBot="1" x14ac:dyDescent="0.3">
      <c r="B15" s="16" t="s">
        <v>106</v>
      </c>
      <c r="C15" s="16"/>
      <c r="D15" s="16"/>
      <c r="E15" s="16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2:15" ht="16.5" thickTop="1" x14ac:dyDescent="0.25">
      <c r="B16" s="6" t="s">
        <v>10</v>
      </c>
      <c r="C16" s="6">
        <f>C4</f>
        <v>1.52</v>
      </c>
      <c r="D16" s="6">
        <f>C4</f>
        <v>1.52</v>
      </c>
      <c r="E16" s="6">
        <f>C16*D16</f>
        <v>2.3104</v>
      </c>
      <c r="F16" s="7"/>
      <c r="G16" s="7"/>
      <c r="H16" s="7"/>
    </row>
    <row r="17" spans="2:8" ht="15.75" x14ac:dyDescent="0.25">
      <c r="B17" s="6" t="s">
        <v>9</v>
      </c>
      <c r="C17" s="6">
        <f>B4</f>
        <v>70</v>
      </c>
      <c r="D17" s="6">
        <f>E16</f>
        <v>2.3104</v>
      </c>
      <c r="E17" s="6">
        <f>C17/D17</f>
        <v>30.297783933518005</v>
      </c>
      <c r="F17" s="7"/>
      <c r="G17" s="7"/>
      <c r="H17" s="7"/>
    </row>
    <row r="18" spans="2:8" ht="16.5" thickBot="1" x14ac:dyDescent="0.3">
      <c r="B18" s="7"/>
      <c r="C18" s="7"/>
      <c r="D18" s="7"/>
      <c r="E18" s="7"/>
      <c r="F18" s="7"/>
      <c r="G18" s="7"/>
      <c r="H18" s="7"/>
    </row>
    <row r="19" spans="2:8" ht="17.25" thickTop="1" thickBot="1" x14ac:dyDescent="0.3">
      <c r="B19" s="16" t="s">
        <v>11</v>
      </c>
      <c r="C19" s="16"/>
      <c r="D19" s="16"/>
      <c r="E19" s="16"/>
      <c r="F19" s="16"/>
      <c r="G19" s="16"/>
      <c r="H19" s="7"/>
    </row>
    <row r="20" spans="2:8" ht="16.5" thickTop="1" x14ac:dyDescent="0.25">
      <c r="B20" s="6">
        <v>0.184</v>
      </c>
      <c r="C20" s="6">
        <f>B4</f>
        <v>70</v>
      </c>
      <c r="D20" s="6">
        <v>34.5</v>
      </c>
      <c r="E20" s="6">
        <f>C4</f>
        <v>1.52</v>
      </c>
      <c r="F20" s="6">
        <v>35.270000000000003</v>
      </c>
      <c r="G20" s="6">
        <v>0.72</v>
      </c>
      <c r="H20" s="7"/>
    </row>
    <row r="21" spans="2:8" ht="15.75" x14ac:dyDescent="0.25">
      <c r="B21" s="89">
        <f>B20*C20</f>
        <v>12.879999999999999</v>
      </c>
      <c r="C21" s="91"/>
      <c r="D21" s="89">
        <f>D20*E20</f>
        <v>52.44</v>
      </c>
      <c r="E21" s="91"/>
      <c r="F21" s="6">
        <f>F20</f>
        <v>35.270000000000003</v>
      </c>
      <c r="G21" s="6">
        <v>0.72</v>
      </c>
      <c r="H21" s="7"/>
    </row>
    <row r="22" spans="2:8" ht="15.75" x14ac:dyDescent="0.25">
      <c r="B22" s="89">
        <f>B21+D21</f>
        <v>65.319999999999993</v>
      </c>
      <c r="C22" s="90"/>
      <c r="D22" s="90"/>
      <c r="E22" s="91"/>
      <c r="F22" s="6">
        <f>F21</f>
        <v>35.270000000000003</v>
      </c>
      <c r="G22" s="6">
        <v>0.72</v>
      </c>
      <c r="H22" s="7"/>
    </row>
    <row r="23" spans="2:8" ht="15.75" x14ac:dyDescent="0.25">
      <c r="B23" s="89">
        <f>B22-F22</f>
        <v>30.04999999999999</v>
      </c>
      <c r="C23" s="90"/>
      <c r="D23" s="90"/>
      <c r="E23" s="90"/>
      <c r="F23" s="91"/>
      <c r="G23" s="6">
        <v>0.72</v>
      </c>
      <c r="H23" s="7"/>
    </row>
    <row r="24" spans="2:8" ht="15.75" x14ac:dyDescent="0.25">
      <c r="B24" s="89">
        <f>B23/G23</f>
        <v>41.7361111111111</v>
      </c>
      <c r="C24" s="90"/>
      <c r="D24" s="90"/>
      <c r="E24" s="90"/>
      <c r="F24" s="90"/>
      <c r="G24" s="91"/>
      <c r="H24" s="7"/>
    </row>
  </sheetData>
  <mergeCells count="35">
    <mergeCell ref="B24:G24"/>
    <mergeCell ref="B15:E15"/>
    <mergeCell ref="B19:G19"/>
    <mergeCell ref="B21:C21"/>
    <mergeCell ref="D21:E21"/>
    <mergeCell ref="B22:E22"/>
    <mergeCell ref="B23:F23"/>
    <mergeCell ref="B12:C12"/>
    <mergeCell ref="D12:E12"/>
    <mergeCell ref="I12:J12"/>
    <mergeCell ref="M12:N12"/>
    <mergeCell ref="B13:C13"/>
    <mergeCell ref="D13:E13"/>
    <mergeCell ref="I13:K13"/>
    <mergeCell ref="B10:C10"/>
    <mergeCell ref="D10:E10"/>
    <mergeCell ref="I10:K10"/>
    <mergeCell ref="M10:N10"/>
    <mergeCell ref="B11:C11"/>
    <mergeCell ref="D11:E11"/>
    <mergeCell ref="B7:C7"/>
    <mergeCell ref="D7:E7"/>
    <mergeCell ref="I7:N7"/>
    <mergeCell ref="B8:E8"/>
    <mergeCell ref="I8:O8"/>
    <mergeCell ref="B9:C9"/>
    <mergeCell ref="D9:E9"/>
    <mergeCell ref="B2:D2"/>
    <mergeCell ref="I3:O3"/>
    <mergeCell ref="I5:J5"/>
    <mergeCell ref="K5:L5"/>
    <mergeCell ref="M5:N5"/>
    <mergeCell ref="B6:E6"/>
    <mergeCell ref="I6:L6"/>
    <mergeCell ref="M6:N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Anamnesis</vt:lpstr>
      <vt:lpstr>Natalia Sanchez</vt:lpstr>
      <vt:lpstr>Monica Rodriguez</vt:lpstr>
      <vt:lpstr>Hector Cifuentes</vt:lpstr>
      <vt:lpstr>Julián Aroca </vt:lpstr>
      <vt:lpstr>Marcela Contreras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nataliasanchez1228@gmail.com</dc:creator>
  <cp:lastModifiedBy>nataliasanchez1228@gmail.com</cp:lastModifiedBy>
  <dcterms:created xsi:type="dcterms:W3CDTF">2023-02-12T13:46:48Z</dcterms:created>
  <dcterms:modified xsi:type="dcterms:W3CDTF">2023-03-08T02:45:09Z</dcterms:modified>
</cp:coreProperties>
</file>