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10512"/>
  </bookViews>
  <sheets>
    <sheet name="Sliding Scale Function" sheetId="1" r:id="rId1"/>
  </sheets>
  <definedNames>
    <definedName name="BaseRates">'Sliding Scale Function'!$A$3:$F$14</definedName>
    <definedName name="Min_Revenue">'Sliding Scale Function'!$B$4:$B$14</definedName>
    <definedName name="NoBands">'Sliding Scale Function'!$A$14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4" i="1"/>
  <c r="E6" i="1"/>
  <c r="E7" i="1"/>
  <c r="E8" i="1"/>
  <c r="E9" i="1"/>
  <c r="E10" i="1"/>
  <c r="E11" i="1" s="1"/>
  <c r="E12" i="1" s="1"/>
  <c r="E13" i="1" s="1"/>
  <c r="E14" i="1" s="1"/>
  <c r="E5" i="1"/>
  <c r="E4" i="1"/>
  <c r="D6" i="1"/>
  <c r="D7" i="1"/>
  <c r="D8" i="1"/>
  <c r="D9" i="1"/>
  <c r="D10" i="1"/>
  <c r="D11" i="1" s="1"/>
  <c r="D12" i="1" s="1"/>
  <c r="D13" i="1" s="1"/>
  <c r="D14" i="1" s="1"/>
  <c r="D5" i="1"/>
  <c r="J7" i="1"/>
  <c r="J10" i="1" l="1"/>
  <c r="J8" i="1"/>
  <c r="J9" i="1"/>
  <c r="A6" i="1"/>
  <c r="A7" i="1"/>
  <c r="A8" i="1"/>
  <c r="A9" i="1"/>
  <c r="A10" i="1"/>
  <c r="A11" i="1" s="1"/>
  <c r="A12" i="1" s="1"/>
  <c r="A13" i="1" s="1"/>
  <c r="A14" i="1" s="1"/>
  <c r="A5" i="1"/>
  <c r="B6" i="1"/>
  <c r="B7" i="1"/>
  <c r="B8" i="1"/>
  <c r="B9" i="1"/>
  <c r="B10" i="1"/>
  <c r="B11" i="1"/>
  <c r="B12" i="1"/>
  <c r="B13" i="1"/>
  <c r="B14" i="1"/>
  <c r="B5" i="1"/>
  <c r="C6" i="1"/>
  <c r="C7" i="1"/>
  <c r="C8" i="1"/>
  <c r="C9" i="1"/>
  <c r="C10" i="1" s="1"/>
  <c r="C11" i="1" s="1"/>
  <c r="C12" i="1" s="1"/>
  <c r="C13" i="1" s="1"/>
  <c r="C5" i="1"/>
  <c r="J11" i="1" l="1"/>
</calcChain>
</file>

<file path=xl/sharedStrings.xml><?xml version="1.0" encoding="utf-8"?>
<sst xmlns="http://schemas.openxmlformats.org/spreadsheetml/2006/main" count="14" uniqueCount="14">
  <si>
    <t>Low in range</t>
  </si>
  <si>
    <t>High in range</t>
  </si>
  <si>
    <t>Incremental rate</t>
  </si>
  <si>
    <t>Cumulative premium</t>
  </si>
  <si>
    <t>Cumulative rate</t>
  </si>
  <si>
    <t>Band No.</t>
  </si>
  <si>
    <t>Gross Revenue</t>
  </si>
  <si>
    <t>Exposure band</t>
  </si>
  <si>
    <t>Cum prem below band</t>
  </si>
  <si>
    <t>Max exposure below band</t>
  </si>
  <si>
    <t>Rate in band</t>
  </si>
  <si>
    <t>Base premium</t>
  </si>
  <si>
    <t>Calculations</t>
  </si>
  <si>
    <t>&lt;--User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</si>
</sst>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3" fontId="0" fillId="2" borderId="1" xfId="0" applyNumberFormat="1" applyFill="1" applyBorder="1"/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tabSelected="1" workbookViewId="0">
      <selection activeCell="M14" sqref="M14"/>
    </sheetView>
  </sheetViews>
  <sheetFormatPr defaultRowHeight="14.4" x14ac:dyDescent="0.3"/>
  <cols>
    <col min="2" max="2" width="12.109375" bestFit="1" customWidth="1"/>
    <col min="3" max="3" width="12.5546875" bestFit="1" customWidth="1"/>
    <col min="4" max="4" width="15.88671875" bestFit="1" customWidth="1"/>
    <col min="5" max="5" width="20" bestFit="1" customWidth="1"/>
    <col min="6" max="6" width="15.33203125" bestFit="1" customWidth="1"/>
    <col min="9" max="9" width="24.6640625" bestFit="1" customWidth="1"/>
    <col min="10" max="10" width="11.109375" bestFit="1" customWidth="1"/>
  </cols>
  <sheetData>
    <row r="3" spans="1:11" x14ac:dyDescent="0.25">
      <c r="A3" s="2" t="s">
        <v>5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11" x14ac:dyDescent="0.25">
      <c r="A4" s="2">
        <v>1</v>
      </c>
      <c r="B4" s="1">
        <v>0</v>
      </c>
      <c r="C4" s="1">
        <v>5000000</v>
      </c>
      <c r="D4" s="5">
        <v>0.05</v>
      </c>
      <c r="E4" s="6">
        <f>+D4*C4</f>
        <v>250000</v>
      </c>
      <c r="F4" s="7">
        <f>+E4/C4</f>
        <v>0.05</v>
      </c>
      <c r="I4" s="1" t="s">
        <v>6</v>
      </c>
      <c r="J4" s="4">
        <v>22000000</v>
      </c>
      <c r="K4" t="s">
        <v>13</v>
      </c>
    </row>
    <row r="5" spans="1:11" x14ac:dyDescent="0.25">
      <c r="A5" s="2">
        <f>+A4+1</f>
        <v>2</v>
      </c>
      <c r="B5" s="1">
        <f>+C4+1</f>
        <v>5000001</v>
      </c>
      <c r="C5" s="1">
        <f>+C4+5000000</f>
        <v>10000000</v>
      </c>
      <c r="D5" s="5">
        <f>+D4*0.9</f>
        <v>4.5000000000000005E-2</v>
      </c>
      <c r="E5" s="6">
        <f>+E4+D5*(C5-C4)</f>
        <v>475000</v>
      </c>
      <c r="F5" s="7">
        <f t="shared" ref="F5:F14" si="0">+E5/C5</f>
        <v>4.7500000000000001E-2</v>
      </c>
    </row>
    <row r="6" spans="1:11" x14ac:dyDescent="0.25">
      <c r="A6" s="2">
        <f t="shared" ref="A6:A14" si="1">+A5+1</f>
        <v>3</v>
      </c>
      <c r="B6" s="1">
        <f t="shared" ref="B6:B14" si="2">+C5+1</f>
        <v>10000001</v>
      </c>
      <c r="C6" s="1">
        <f t="shared" ref="C6:C13" si="3">+C5+5000000</f>
        <v>15000000</v>
      </c>
      <c r="D6" s="5">
        <f t="shared" ref="D6:D14" si="4">+D5*0.9</f>
        <v>4.0500000000000008E-2</v>
      </c>
      <c r="E6" s="6">
        <f t="shared" ref="E6:E14" si="5">+E5+D6*(C6-C5)</f>
        <v>677500</v>
      </c>
      <c r="F6" s="7">
        <f t="shared" si="0"/>
        <v>4.5166666666666667E-2</v>
      </c>
      <c r="I6" t="s">
        <v>12</v>
      </c>
    </row>
    <row r="7" spans="1:11" x14ac:dyDescent="0.25">
      <c r="A7" s="2">
        <f t="shared" si="1"/>
        <v>4</v>
      </c>
      <c r="B7" s="1">
        <f t="shared" si="2"/>
        <v>15000001</v>
      </c>
      <c r="C7" s="1">
        <f t="shared" si="3"/>
        <v>20000000</v>
      </c>
      <c r="D7" s="5">
        <f t="shared" si="4"/>
        <v>3.645000000000001E-2</v>
      </c>
      <c r="E7" s="6">
        <f t="shared" si="5"/>
        <v>859750</v>
      </c>
      <c r="F7" s="7">
        <f t="shared" si="0"/>
        <v>4.2987499999999998E-2</v>
      </c>
      <c r="I7" t="s">
        <v>7</v>
      </c>
      <c r="J7">
        <f>IFERROR(MIN(MATCH(J4,Min_Revenue,1),NoBands),0)</f>
        <v>5</v>
      </c>
    </row>
    <row r="8" spans="1:11" x14ac:dyDescent="0.25">
      <c r="A8" s="2">
        <f t="shared" si="1"/>
        <v>5</v>
      </c>
      <c r="B8" s="1">
        <f t="shared" si="2"/>
        <v>20000001</v>
      </c>
      <c r="C8" s="1">
        <f t="shared" si="3"/>
        <v>25000000</v>
      </c>
      <c r="D8" s="5">
        <f t="shared" si="4"/>
        <v>3.2805000000000008E-2</v>
      </c>
      <c r="E8" s="6">
        <f t="shared" si="5"/>
        <v>1023775</v>
      </c>
      <c r="F8" s="7">
        <f t="shared" si="0"/>
        <v>4.0951000000000001E-2</v>
      </c>
      <c r="I8" s="1" t="s">
        <v>8</v>
      </c>
      <c r="J8" s="1">
        <f>IFERROR(VLOOKUP(J7-1,BaseRates,5,FALSE),0)</f>
        <v>859750</v>
      </c>
    </row>
    <row r="9" spans="1:11" x14ac:dyDescent="0.25">
      <c r="A9" s="2">
        <f t="shared" si="1"/>
        <v>6</v>
      </c>
      <c r="B9" s="1">
        <f t="shared" si="2"/>
        <v>25000001</v>
      </c>
      <c r="C9" s="1">
        <f t="shared" si="3"/>
        <v>30000000</v>
      </c>
      <c r="D9" s="5">
        <f t="shared" si="4"/>
        <v>2.9524500000000009E-2</v>
      </c>
      <c r="E9" s="6">
        <f t="shared" si="5"/>
        <v>1171397.5</v>
      </c>
      <c r="F9" s="7">
        <f t="shared" si="0"/>
        <v>3.9046583333333336E-2</v>
      </c>
      <c r="I9" s="1" t="s">
        <v>9</v>
      </c>
      <c r="J9" s="1">
        <f>IFERROR(VLOOKUP(J7-1,BaseRates,3,FALSE),0)</f>
        <v>20000000</v>
      </c>
    </row>
    <row r="10" spans="1:11" x14ac:dyDescent="0.25">
      <c r="A10" s="2">
        <f t="shared" si="1"/>
        <v>7</v>
      </c>
      <c r="B10" s="1">
        <f t="shared" si="2"/>
        <v>30000001</v>
      </c>
      <c r="C10" s="1">
        <f t="shared" si="3"/>
        <v>35000000</v>
      </c>
      <c r="D10" s="5">
        <f t="shared" si="4"/>
        <v>2.657205000000001E-2</v>
      </c>
      <c r="E10" s="6">
        <f t="shared" si="5"/>
        <v>1304257.75</v>
      </c>
      <c r="F10" s="7">
        <f t="shared" si="0"/>
        <v>3.7264507142857145E-2</v>
      </c>
      <c r="I10" s="3" t="s">
        <v>10</v>
      </c>
      <c r="J10" s="3">
        <f>IFERROR(VLOOKUP(J7,BaseRates,4,FALSE),0)</f>
        <v>3.2805000000000008E-2</v>
      </c>
    </row>
    <row r="11" spans="1:11" x14ac:dyDescent="0.25">
      <c r="A11" s="2">
        <f t="shared" si="1"/>
        <v>8</v>
      </c>
      <c r="B11" s="1">
        <f t="shared" si="2"/>
        <v>35000001</v>
      </c>
      <c r="C11" s="1">
        <f t="shared" si="3"/>
        <v>40000000</v>
      </c>
      <c r="D11" s="5">
        <f t="shared" si="4"/>
        <v>2.3914845000000011E-2</v>
      </c>
      <c r="E11" s="6">
        <f t="shared" si="5"/>
        <v>1423831.9750000001</v>
      </c>
      <c r="F11" s="7">
        <f t="shared" si="0"/>
        <v>3.5595799375000001E-2</v>
      </c>
      <c r="I11" s="1" t="s">
        <v>11</v>
      </c>
      <c r="J11" s="1">
        <f>J8+(J4-J9)*J10</f>
        <v>925360</v>
      </c>
    </row>
    <row r="12" spans="1:11" x14ac:dyDescent="0.25">
      <c r="A12" s="2">
        <f t="shared" si="1"/>
        <v>9</v>
      </c>
      <c r="B12" s="1">
        <f t="shared" si="2"/>
        <v>40000001</v>
      </c>
      <c r="C12" s="1">
        <f t="shared" si="3"/>
        <v>45000000</v>
      </c>
      <c r="D12" s="5">
        <f t="shared" si="4"/>
        <v>2.1523360500000012E-2</v>
      </c>
      <c r="E12" s="6">
        <f t="shared" si="5"/>
        <v>1531448.7775000001</v>
      </c>
      <c r="F12" s="7">
        <f t="shared" si="0"/>
        <v>3.4032195055555554E-2</v>
      </c>
    </row>
    <row r="13" spans="1:11" x14ac:dyDescent="0.25">
      <c r="A13" s="2">
        <f t="shared" si="1"/>
        <v>10</v>
      </c>
      <c r="B13" s="1">
        <f t="shared" si="2"/>
        <v>45000001</v>
      </c>
      <c r="C13" s="1">
        <f t="shared" si="3"/>
        <v>50000000</v>
      </c>
      <c r="D13" s="5">
        <f t="shared" si="4"/>
        <v>1.937102445000001E-2</v>
      </c>
      <c r="E13" s="6">
        <f t="shared" si="5"/>
        <v>1628303.8997500001</v>
      </c>
      <c r="F13" s="7">
        <f t="shared" si="0"/>
        <v>3.2566077995000005E-2</v>
      </c>
    </row>
    <row r="14" spans="1:11" x14ac:dyDescent="0.25">
      <c r="A14" s="2">
        <f t="shared" si="1"/>
        <v>11</v>
      </c>
      <c r="B14" s="1">
        <f t="shared" si="2"/>
        <v>50000001</v>
      </c>
      <c r="C14" s="1">
        <v>1000000000</v>
      </c>
      <c r="D14" s="5">
        <f t="shared" si="4"/>
        <v>1.7433922005000008E-2</v>
      </c>
      <c r="E14" s="6">
        <f t="shared" si="5"/>
        <v>18190529.80450001</v>
      </c>
      <c r="F14" s="7">
        <f t="shared" si="0"/>
        <v>1.8190529804500009E-2</v>
      </c>
    </row>
    <row r="15" spans="1:11" x14ac:dyDescent="0.25">
      <c r="B15" s="1"/>
      <c r="C15" s="1"/>
    </row>
    <row r="16" spans="1:11" x14ac:dyDescent="0.25">
      <c r="B16" s="1"/>
      <c r="C16" s="1"/>
    </row>
    <row r="17" spans="2:3" x14ac:dyDescent="0.25">
      <c r="B17" s="1"/>
      <c r="C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Sliding Scale Function</vt:lpstr>
      <vt:lpstr>BaseRates</vt:lpstr>
      <vt:lpstr>Min_Revenue</vt:lpstr>
      <vt:lpstr>NoBands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amata</dc:creator>
  <cp:lastModifiedBy>Jack</cp:lastModifiedBy>
  <dcterms:created xsi:type="dcterms:W3CDTF">2022-05-13T13:56:03Z</dcterms:created>
  <dcterms:modified xsi:type="dcterms:W3CDTF">2023-10-27T14:29:58Z</dcterms:modified>
</cp:coreProperties>
</file>